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S:\10-16　契約会計課\050_制度管理\制度改正等\R0411：公契約条例施行要綱\要綱一式_複数ファイルだが全て一体で１つの要綱として定めている\"/>
    </mc:Choice>
  </mc:AlternateContent>
  <bookViews>
    <workbookView xWindow="0" yWindow="0" windowWidth="20490" windowHeight="6840"/>
  </bookViews>
  <sheets>
    <sheet name="様式１の３" sheetId="1" r:id="rId1"/>
    <sheet name="京都市作業用" sheetId="2" state="hidden" r:id="rId2"/>
  </sheets>
  <definedNames>
    <definedName name="_xlnm.Print_Area" localSheetId="0">様式１の３!$A$1:$S$51</definedName>
    <definedName name="健康保険">様式１の３!$AF$19:$AF$20</definedName>
    <definedName name="雇用通知">様式１の３!$AF$5:$AF$7</definedName>
    <definedName name="雇用保険">様式１の３!$AF$16:$AF$18</definedName>
    <definedName name="厚生年金保険">様式１の３!$AF$21:$AF$22</definedName>
    <definedName name="最低賃金">様式１の３!$AF$26:$AF$27</definedName>
    <definedName name="三六協定">様式１の３!$AF$8:$AF$12</definedName>
    <definedName name="就業規則の周知">様式１の３!$AF$3:$AF$4</definedName>
    <definedName name="就業規則の届出">様式１の３!$AF$1:$AF$2</definedName>
    <definedName name="賃金支払">様式１の３!$AF$24:$AF$25</definedName>
    <definedName name="賃金台帳">様式１の３!$AF$23</definedName>
    <definedName name="労災保険">様式１の３!$AF$13:$AF$15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4" i="1" l="1"/>
  <c r="V62" i="1"/>
  <c r="V60" i="1"/>
  <c r="V58" i="1"/>
  <c r="U51" i="1"/>
  <c r="U50" i="1"/>
  <c r="U49" i="1"/>
  <c r="U48" i="1"/>
  <c r="U46" i="1"/>
  <c r="U45" i="1"/>
  <c r="U44" i="1"/>
  <c r="U43" i="1"/>
  <c r="U42" i="1"/>
  <c r="U41" i="1"/>
  <c r="T40" i="1"/>
  <c r="A55" i="1" s="1"/>
  <c r="T39" i="1"/>
  <c r="U47" i="1" s="1"/>
  <c r="U36" i="1"/>
  <c r="U35" i="1"/>
  <c r="U33" i="1"/>
  <c r="U32" i="1"/>
  <c r="U31" i="1"/>
  <c r="U30" i="1"/>
  <c r="U29" i="1"/>
  <c r="U28" i="1"/>
  <c r="U27" i="1"/>
  <c r="U26" i="1"/>
  <c r="U25" i="1"/>
  <c r="U24" i="1"/>
  <c r="U23" i="1"/>
  <c r="U19" i="1"/>
  <c r="U17" i="1"/>
  <c r="C17" i="1"/>
  <c r="U16" i="1"/>
  <c r="U15" i="1"/>
  <c r="U13" i="1"/>
  <c r="U12" i="1"/>
  <c r="T12" i="1"/>
  <c r="U11" i="1"/>
  <c r="U8" i="1"/>
  <c r="U1" i="1"/>
  <c r="T52" i="1" l="1"/>
  <c r="A53" i="1" s="1"/>
  <c r="U52" i="1"/>
  <c r="T41" i="1"/>
  <c r="T37" i="1"/>
  <c r="T23" i="1"/>
  <c r="T33" i="1"/>
  <c r="T32" i="1"/>
  <c r="T31" i="1"/>
  <c r="T30" i="1"/>
  <c r="T29" i="1"/>
  <c r="T28" i="1"/>
  <c r="T27" i="1"/>
  <c r="T26" i="1"/>
  <c r="T25" i="1"/>
  <c r="T24" i="1"/>
  <c r="AG6" i="2" l="1"/>
  <c r="AG5" i="2"/>
  <c r="AG4" i="2"/>
  <c r="AG3" i="2"/>
  <c r="AF6" i="2"/>
  <c r="AF5" i="2"/>
  <c r="AF4" i="2"/>
  <c r="AE6" i="2"/>
  <c r="AE5" i="2"/>
  <c r="AE4" i="2"/>
  <c r="AF3" i="2"/>
  <c r="AE3" i="2"/>
  <c r="Z3" i="2"/>
  <c r="Y3" i="2"/>
  <c r="X3" i="2"/>
  <c r="W3" i="2"/>
  <c r="V3" i="2"/>
  <c r="U3" i="2"/>
  <c r="T3" i="2"/>
  <c r="S3" i="2"/>
  <c r="R3" i="2"/>
  <c r="Q3" i="2"/>
  <c r="E3" i="2"/>
  <c r="T17" i="1" l="1"/>
  <c r="P3" i="2" l="1"/>
  <c r="AA3" i="2" s="1"/>
  <c r="T13" i="1"/>
  <c r="T36" i="1" l="1"/>
  <c r="O3" i="2" l="1"/>
</calcChain>
</file>

<file path=xl/comments1.xml><?xml version="1.0" encoding="utf-8"?>
<comments xmlns="http://schemas.openxmlformats.org/spreadsheetml/2006/main">
  <authors>
    <author>usui</author>
  </authors>
  <commentList>
    <comment ref="A6" authorId="0" shapeId="0">
      <text>
        <r>
          <rPr>
            <sz val="9"/>
            <color indexed="81"/>
            <rFont val="ＭＳ Ｐ明朝"/>
            <family val="1"/>
            <charset val="128"/>
          </rPr>
          <t>※　プルダウンから宛先を選択してください。</t>
        </r>
      </text>
    </comment>
    <comment ref="P21" authorId="0" shapeId="0">
      <text>
        <r>
          <rPr>
            <sz val="9"/>
            <color indexed="81"/>
            <rFont val="MS P ゴシック"/>
            <family val="3"/>
            <charset val="128"/>
          </rPr>
          <t>※　プルダウンから「はい」又は「いいえ」のいずれかのセルに、「○」を選択してください。</t>
        </r>
      </text>
    </comment>
    <comment ref="A40" authorId="0" shapeId="0">
      <text>
        <r>
          <rPr>
            <sz val="9"/>
            <color indexed="81"/>
            <rFont val="MS P ゴシック"/>
            <family val="3"/>
            <charset val="128"/>
          </rPr>
          <t>※　プルダウンから、１で「いいえ」を記入した設問番号を選択してください。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※　「いいえ」とした理由について、
①左で選択した設問番号に対応したプルダウンから選択するか、または
②直接入力してください。</t>
        </r>
      </text>
    </comment>
    <comment ref="I41" authorId="0" shapeId="0">
      <text>
        <r>
          <rPr>
            <sz val="9"/>
            <color indexed="81"/>
            <rFont val="MS P ゴシック"/>
            <family val="3"/>
            <charset val="128"/>
          </rPr>
          <t>※　プルダウンから、「あり」又は「なし」を選択してください。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kyoto</author>
    <author>keiyakuka</author>
  </authors>
  <commentList>
    <comment ref="O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労働者数「なし」の場合は「一人親方」と入力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10人未満の場合は「10人未満」と入力</t>
        </r>
      </text>
    </comment>
    <comment ref="K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○関数を修正しました。
・参加資格「有」の場合→ブランク
・参加資格「無」の場合→商号・名称をコピー
○フォントを他と合わせました。　</t>
        </r>
      </text>
    </comment>
    <comment ref="L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○関数を修正しました。
・参加資格「有」の場合→ブランク
・参加資格「無」の場合→代表者をコピー
○フォントを他と合わせました。　</t>
        </r>
      </text>
    </comment>
    <comment ref="M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○関数を修正しました。
・参加資格「有」の場合→ブランク
・参加資格「無」の場合→所在地をコピー
（※提出一覧へコピペした後，市内又は市外に修正する想定）
○フォントを他と合わせました。　</t>
        </r>
      </text>
    </comment>
  </commentList>
</comments>
</file>

<file path=xl/sharedStrings.xml><?xml version="1.0" encoding="utf-8"?>
<sst xmlns="http://schemas.openxmlformats.org/spreadsheetml/2006/main" count="223" uniqueCount="146">
  <si>
    <t>全労働者数</t>
    <phoneticPr fontId="3"/>
  </si>
  <si>
    <t>名</t>
    <phoneticPr fontId="3"/>
  </si>
  <si>
    <t>区分</t>
  </si>
  <si>
    <t>回答</t>
  </si>
  <si>
    <t>以下の項目のいずれかに○を記入してください。</t>
  </si>
  <si>
    <t>はい</t>
  </si>
  <si>
    <t>いいえ</t>
  </si>
  <si>
    <t>労働条件</t>
  </si>
  <si>
    <t>⑵　就業規則の周知を労働者に行っていますか。</t>
  </si>
  <si>
    <t>労働時間</t>
  </si>
  <si>
    <t>保険</t>
  </si>
  <si>
    <t>⑸　労災保険に加入していますか。</t>
  </si>
  <si>
    <t>⑹　雇用保険に加入していますか。</t>
  </si>
  <si>
    <t>⑺　健康保険に加入していますか。</t>
  </si>
  <si>
    <t>⑻　厚生年金保険に加入していますか。</t>
  </si>
  <si>
    <t>賃金</t>
  </si>
  <si>
    <t>下記の賃金額</t>
  </si>
  <si>
    <t>法令上の義務</t>
  </si>
  <si>
    <t>希望提出期限</t>
  </si>
  <si>
    <t>はい</t>
    <phoneticPr fontId="3"/>
  </si>
  <si>
    <t>いいえ</t>
    <phoneticPr fontId="3"/>
  </si>
  <si>
    <t>所在地</t>
    <rPh sb="0" eb="3">
      <t>ショザイチ</t>
    </rPh>
    <phoneticPr fontId="3"/>
  </si>
  <si>
    <t>担当者氏名</t>
    <rPh sb="0" eb="3">
      <t>タントウシャ</t>
    </rPh>
    <rPh sb="3" eb="5">
      <t>シメイ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</si>
  <si>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</si>
  <si>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</si>
  <si>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日</t>
    <phoneticPr fontId="3"/>
  </si>
  <si>
    <t>年</t>
    <phoneticPr fontId="3"/>
  </si>
  <si>
    <t>月</t>
    <phoneticPr fontId="3"/>
  </si>
  <si>
    <t>京都市公契約基本条例第１２条の規定により提出します。</t>
    <phoneticPr fontId="3"/>
  </si>
  <si>
    <t>名</t>
    <phoneticPr fontId="3"/>
  </si>
  <si>
    <t>内訳：正社員　　</t>
    <phoneticPr fontId="3"/>
  </si>
  <si>
    <t>なし</t>
    <phoneticPr fontId="3"/>
  </si>
  <si>
    <t>○</t>
    <phoneticPr fontId="3"/>
  </si>
  <si>
    <t>対象下請負者等</t>
  </si>
  <si>
    <t>対象受注者</t>
    <phoneticPr fontId="3"/>
  </si>
  <si>
    <t>　　　最も低い賃金単価　：時給　　　　　　　　　　　　</t>
    <phoneticPr fontId="3"/>
  </si>
  <si>
    <t>円</t>
    <phoneticPr fontId="3"/>
  </si>
  <si>
    <t>項目</t>
    <phoneticPr fontId="3"/>
  </si>
  <si>
    <t>希望提出期限まで措置結果報告書を提出できない理由</t>
    <phoneticPr fontId="3"/>
  </si>
  <si>
    <t>派遣社員　　</t>
    <phoneticPr fontId="3"/>
  </si>
  <si>
    <t>設問番号</t>
    <phoneticPr fontId="3"/>
  </si>
  <si>
    <t>あり</t>
    <phoneticPr fontId="3"/>
  </si>
  <si>
    <t>（１）</t>
    <phoneticPr fontId="3"/>
  </si>
  <si>
    <t>（２）</t>
    <phoneticPr fontId="3"/>
  </si>
  <si>
    <t>（３）</t>
  </si>
  <si>
    <t>（４）</t>
  </si>
  <si>
    <t>（５）</t>
  </si>
  <si>
    <t>（６）</t>
  </si>
  <si>
    <t>（７）</t>
  </si>
  <si>
    <t>（１０）</t>
  </si>
  <si>
    <t>（１１）</t>
  </si>
  <si>
    <t>商号又は
名称</t>
    <rPh sb="0" eb="2">
      <t>ショウゴウ</t>
    </rPh>
    <rPh sb="2" eb="3">
      <t>マタ</t>
    </rPh>
    <rPh sb="5" eb="7">
      <t>メイショウ</t>
    </rPh>
    <phoneticPr fontId="3"/>
  </si>
  <si>
    <t>代表者の
氏名</t>
    <rPh sb="0" eb="3">
      <t>ダイヒョウシャ</t>
    </rPh>
    <rPh sb="5" eb="7">
      <t>シメイ</t>
    </rPh>
    <phoneticPr fontId="3"/>
  </si>
  <si>
    <t>⑾　最低賃金法に定める賃金額以上の賃金を労働者に支払って
　いますか。</t>
    <phoneticPr fontId="3"/>
  </si>
  <si>
    <t>⑿　本件業務に従事する労働者で最も低い賃金単価はいくらですか。</t>
    <phoneticPr fontId="3"/>
  </si>
  <si>
    <t>　以下の項目に記入してください。</t>
    <phoneticPr fontId="3"/>
  </si>
  <si>
    <t>（８）</t>
  </si>
  <si>
    <t>最低賃金の減額の特例の許可を受けているため</t>
    <rPh sb="0" eb="2">
      <t>サイテイ</t>
    </rPh>
    <rPh sb="2" eb="4">
      <t>チンギン</t>
    </rPh>
    <rPh sb="5" eb="7">
      <t>ゲンガク</t>
    </rPh>
    <rPh sb="8" eb="10">
      <t>トクレイ</t>
    </rPh>
    <rPh sb="11" eb="13">
      <t>キョカ</t>
    </rPh>
    <rPh sb="14" eb="15">
      <t>ウ</t>
    </rPh>
    <phoneticPr fontId="3"/>
  </si>
  <si>
    <t>週単位で法定の労働時間を超えないため</t>
    <phoneticPr fontId="3"/>
  </si>
  <si>
    <t>月単位で法定の労働時間を超えないため</t>
    <rPh sb="0" eb="1">
      <t>ツキ</t>
    </rPh>
    <phoneticPr fontId="3"/>
  </si>
  <si>
    <t>下請のみを行っているため</t>
    <rPh sb="5" eb="6">
      <t>オコナ</t>
    </rPh>
    <phoneticPr fontId="3"/>
  </si>
  <si>
    <t>年　　月</t>
    <rPh sb="0" eb="1">
      <t>ネン</t>
    </rPh>
    <rPh sb="3" eb="4">
      <t>ツキ</t>
    </rPh>
    <phoneticPr fontId="3"/>
  </si>
  <si>
    <t>＜エラーチェック結果＞</t>
    <rPh sb="8" eb="10">
      <t>ケッカ</t>
    </rPh>
    <phoneticPr fontId="3"/>
  </si>
  <si>
    <t>連絡先
電話番号</t>
    <phoneticPr fontId="3"/>
  </si>
  <si>
    <t>（９）</t>
    <phoneticPr fontId="3"/>
  </si>
  <si>
    <t>＜労働関係法令違反＞</t>
    <rPh sb="1" eb="3">
      <t>ロウドウ</t>
    </rPh>
    <rPh sb="3" eb="5">
      <t>カンケイ</t>
    </rPh>
    <rPh sb="5" eb="7">
      <t>ホウレイ</t>
    </rPh>
    <rPh sb="7" eb="9">
      <t>イハン</t>
    </rPh>
    <phoneticPr fontId="3"/>
  </si>
  <si>
    <t>全ての従業員が適用除外者（所定労働時間が週20時間未満など）であるため</t>
    <rPh sb="0" eb="1">
      <t>スベ</t>
    </rPh>
    <rPh sb="3" eb="6">
      <t>ジュウギョウイン</t>
    </rPh>
    <rPh sb="7" eb="9">
      <t>テキヨウ</t>
    </rPh>
    <rPh sb="9" eb="11">
      <t>ジョガイ</t>
    </rPh>
    <rPh sb="11" eb="12">
      <t>シャ</t>
    </rPh>
    <rPh sb="13" eb="15">
      <t>ショテイ</t>
    </rPh>
    <rPh sb="25" eb="27">
      <t>ミマン</t>
    </rPh>
    <phoneticPr fontId="3"/>
  </si>
  <si>
    <t>就業規則の届出</t>
    <rPh sb="0" eb="1">
      <t>シュウギョウ</t>
    </rPh>
    <rPh sb="1" eb="3">
      <t>キソク</t>
    </rPh>
    <rPh sb="4" eb="6">
      <t>トドケデ</t>
    </rPh>
    <phoneticPr fontId="3"/>
  </si>
  <si>
    <t>就業規則の周知</t>
    <rPh sb="0" eb="1">
      <t>シュウギョウ</t>
    </rPh>
    <rPh sb="1" eb="3">
      <t>キソク</t>
    </rPh>
    <rPh sb="4" eb="6">
      <t>シュウチ</t>
    </rPh>
    <phoneticPr fontId="3"/>
  </si>
  <si>
    <t>雇用通知</t>
    <rPh sb="0" eb="1">
      <t>コヨウ</t>
    </rPh>
    <rPh sb="1" eb="3">
      <t>ツウチ</t>
    </rPh>
    <phoneticPr fontId="3"/>
  </si>
  <si>
    <t>労災保険</t>
    <rPh sb="0" eb="1">
      <t>ロウサイ</t>
    </rPh>
    <rPh sb="1" eb="3">
      <t>ホケン</t>
    </rPh>
    <phoneticPr fontId="3"/>
  </si>
  <si>
    <t>雇用保険</t>
    <rPh sb="0" eb="1">
      <t>コヨウ</t>
    </rPh>
    <rPh sb="1" eb="3">
      <t>ホケン</t>
    </rPh>
    <phoneticPr fontId="3"/>
  </si>
  <si>
    <t>健康保険</t>
    <rPh sb="0" eb="1">
      <t>ケンコウ</t>
    </rPh>
    <rPh sb="1" eb="3">
      <t>ホケン</t>
    </rPh>
    <phoneticPr fontId="3"/>
  </si>
  <si>
    <t>厚生年金保険</t>
    <rPh sb="0" eb="5">
      <t>コウセイネンキンホケン</t>
    </rPh>
    <phoneticPr fontId="3"/>
  </si>
  <si>
    <t>賃金台帳</t>
    <rPh sb="0" eb="1">
      <t>チンギン</t>
    </rPh>
    <rPh sb="1" eb="3">
      <t>ダイチョウ</t>
    </rPh>
    <phoneticPr fontId="3"/>
  </si>
  <si>
    <t>賃金支払</t>
    <rPh sb="0" eb="1">
      <t>チンギン</t>
    </rPh>
    <rPh sb="1" eb="3">
      <t>シハラ</t>
    </rPh>
    <phoneticPr fontId="3"/>
  </si>
  <si>
    <t>最低賃金</t>
    <rPh sb="0" eb="1">
      <t>サイテイ</t>
    </rPh>
    <rPh sb="1" eb="3">
      <t>チンギン</t>
    </rPh>
    <phoneticPr fontId="3"/>
  </si>
  <si>
    <t>三六協定</t>
    <rPh sb="0" eb="1">
      <t>サンロク</t>
    </rPh>
    <rPh sb="1" eb="3">
      <t>キョウテイ</t>
    </rPh>
    <phoneticPr fontId="3"/>
  </si>
  <si>
    <t>（様式１の３）</t>
    <phoneticPr fontId="3"/>
  </si>
  <si>
    <t>（指定管理協定）</t>
    <rPh sb="1" eb="3">
      <t>シテイ</t>
    </rPh>
    <rPh sb="3" eb="5">
      <t>カンリ</t>
    </rPh>
    <rPh sb="5" eb="7">
      <t>キョウテイ</t>
    </rPh>
    <phoneticPr fontId="3"/>
  </si>
  <si>
    <t>名</t>
    <rPh sb="0" eb="1">
      <t>メイ</t>
    </rPh>
    <phoneticPr fontId="3"/>
  </si>
  <si>
    <t>指定管理協定の名称</t>
    <rPh sb="0" eb="2">
      <t>シテイ</t>
    </rPh>
    <rPh sb="2" eb="4">
      <t>カンリ</t>
    </rPh>
    <rPh sb="4" eb="6">
      <t>キョウテイ</t>
    </rPh>
    <phoneticPr fontId="3"/>
  </si>
  <si>
    <t>指定管理協定の指定期間</t>
    <rPh sb="0" eb="2">
      <t>シテイ</t>
    </rPh>
    <rPh sb="2" eb="4">
      <t>カンリ</t>
    </rPh>
    <rPh sb="4" eb="6">
      <t>キョウテイ</t>
    </rPh>
    <rPh sb="7" eb="9">
      <t>シテイ</t>
    </rPh>
    <phoneticPr fontId="3"/>
  </si>
  <si>
    <t>１　労働関係法令の遵守状況に係るチェック項目</t>
    <rPh sb="2" eb="4">
      <t>ロウドウ</t>
    </rPh>
    <rPh sb="4" eb="6">
      <t>カンケイ</t>
    </rPh>
    <rPh sb="6" eb="8">
      <t>ホウレイ</t>
    </rPh>
    <rPh sb="9" eb="11">
      <t>ジュンシュ</t>
    </rPh>
    <rPh sb="11" eb="13">
      <t>ジョウキョウ</t>
    </rPh>
    <rPh sb="14" eb="15">
      <t>カカ</t>
    </rPh>
    <rPh sb="20" eb="22">
      <t>コウモク</t>
    </rPh>
    <phoneticPr fontId="3"/>
  </si>
  <si>
    <t>２　労働環境改善予定</t>
    <phoneticPr fontId="3"/>
  </si>
  <si>
    <t>契約
年度</t>
    <rPh sb="0" eb="2">
      <t>ケイヤク</t>
    </rPh>
    <rPh sb="3" eb="5">
      <t>ネンド</t>
    </rPh>
    <phoneticPr fontId="27"/>
  </si>
  <si>
    <t>報告書
受付日</t>
    <rPh sb="0" eb="3">
      <t>ホウコクショ</t>
    </rPh>
    <rPh sb="4" eb="7">
      <t>ウケツケビ</t>
    </rPh>
    <phoneticPr fontId="27"/>
  </si>
  <si>
    <t>契約日</t>
    <rPh sb="0" eb="3">
      <t>ケイヤクビ</t>
    </rPh>
    <phoneticPr fontId="27"/>
  </si>
  <si>
    <t>契約
番号</t>
    <rPh sb="0" eb="2">
      <t>ケイヤク</t>
    </rPh>
    <rPh sb="3" eb="5">
      <t>バンゴウ</t>
    </rPh>
    <phoneticPr fontId="27"/>
  </si>
  <si>
    <t>公契約の名称</t>
    <rPh sb="0" eb="1">
      <t>コウ</t>
    </rPh>
    <rPh sb="1" eb="3">
      <t>ケイヤク</t>
    </rPh>
    <rPh sb="4" eb="6">
      <t>メイショウ</t>
    </rPh>
    <phoneticPr fontId="27"/>
  </si>
  <si>
    <t>種別</t>
    <rPh sb="0" eb="2">
      <t>シュベツ</t>
    </rPh>
    <phoneticPr fontId="27"/>
  </si>
  <si>
    <t>入札
随契</t>
    <rPh sb="0" eb="2">
      <t>ニュウサツ</t>
    </rPh>
    <rPh sb="3" eb="5">
      <t>ズイケイ</t>
    </rPh>
    <phoneticPr fontId="27"/>
  </si>
  <si>
    <t>予定価格</t>
    <rPh sb="0" eb="2">
      <t>ヨテイ</t>
    </rPh>
    <rPh sb="2" eb="4">
      <t>カカク</t>
    </rPh>
    <phoneticPr fontId="28"/>
  </si>
  <si>
    <t>参加資格</t>
    <rPh sb="0" eb="2">
      <t>サンカ</t>
    </rPh>
    <rPh sb="2" eb="4">
      <t>シカク</t>
    </rPh>
    <phoneticPr fontId="27"/>
  </si>
  <si>
    <t>業者コード</t>
    <rPh sb="0" eb="2">
      <t>ギョウシャ</t>
    </rPh>
    <phoneticPr fontId="27"/>
  </si>
  <si>
    <t>商号・名称</t>
    <rPh sb="0" eb="2">
      <t>ショウゴウ</t>
    </rPh>
    <rPh sb="3" eb="5">
      <t>メイショウ</t>
    </rPh>
    <phoneticPr fontId="27"/>
  </si>
  <si>
    <t>代表者</t>
    <rPh sb="0" eb="3">
      <t>ダイヒョウシャ</t>
    </rPh>
    <phoneticPr fontId="27"/>
  </si>
  <si>
    <t>市内
市外</t>
    <rPh sb="0" eb="2">
      <t>シナイ</t>
    </rPh>
    <rPh sb="3" eb="5">
      <t>シガイ</t>
    </rPh>
    <phoneticPr fontId="27"/>
  </si>
  <si>
    <t>下請
次数</t>
    <rPh sb="0" eb="2">
      <t>シタウ</t>
    </rPh>
    <rPh sb="3" eb="5">
      <t>ジスウ</t>
    </rPh>
    <phoneticPr fontId="27"/>
  </si>
  <si>
    <t>労働
者数</t>
    <rPh sb="0" eb="2">
      <t>ロウドウ</t>
    </rPh>
    <rPh sb="3" eb="4">
      <t>シャ</t>
    </rPh>
    <rPh sb="4" eb="5">
      <t>スウ</t>
    </rPh>
    <phoneticPr fontId="27"/>
  </si>
  <si>
    <t>１　労働関係法令の遵守状況に係るチェック項目（「いいえ」の場合のみ記入（「はい」は空欄のままで可））</t>
    <rPh sb="2" eb="4">
      <t>ロウドウ</t>
    </rPh>
    <rPh sb="4" eb="6">
      <t>カンケイ</t>
    </rPh>
    <rPh sb="6" eb="8">
      <t>ホウレイ</t>
    </rPh>
    <rPh sb="9" eb="11">
      <t>ジュンシュ</t>
    </rPh>
    <rPh sb="11" eb="13">
      <t>ジョウキョウ</t>
    </rPh>
    <rPh sb="14" eb="15">
      <t>カカ</t>
    </rPh>
    <rPh sb="20" eb="22">
      <t>コウモク</t>
    </rPh>
    <phoneticPr fontId="27"/>
  </si>
  <si>
    <t>いいえの
有無</t>
    <rPh sb="5" eb="7">
      <t>ウム</t>
    </rPh>
    <phoneticPr fontId="27"/>
  </si>
  <si>
    <t>２　個人事業主</t>
    <rPh sb="2" eb="4">
      <t>コジン</t>
    </rPh>
    <rPh sb="4" eb="7">
      <t>ジギョウヌシ</t>
    </rPh>
    <phoneticPr fontId="27"/>
  </si>
  <si>
    <t>３　労働環境改善予定</t>
    <rPh sb="2" eb="4">
      <t>ロウドウ</t>
    </rPh>
    <rPh sb="4" eb="6">
      <t>カンキョウ</t>
    </rPh>
    <rPh sb="6" eb="8">
      <t>カイゼン</t>
    </rPh>
    <rPh sb="8" eb="10">
      <t>ヨテイ</t>
    </rPh>
    <phoneticPr fontId="27"/>
  </si>
  <si>
    <t>備考</t>
    <rPh sb="0" eb="2">
      <t>ビコウ</t>
    </rPh>
    <phoneticPr fontId="27"/>
  </si>
  <si>
    <t>就業規則
届出</t>
    <rPh sb="0" eb="2">
      <t>シュウギョウ</t>
    </rPh>
    <rPh sb="2" eb="4">
      <t>キソク</t>
    </rPh>
    <rPh sb="5" eb="6">
      <t>トド</t>
    </rPh>
    <rPh sb="6" eb="7">
      <t>デ</t>
    </rPh>
    <phoneticPr fontId="27"/>
  </si>
  <si>
    <t>就業規則
周知</t>
    <rPh sb="0" eb="2">
      <t>シュウギョウ</t>
    </rPh>
    <rPh sb="2" eb="4">
      <t>キソク</t>
    </rPh>
    <rPh sb="5" eb="7">
      <t>シュウチ</t>
    </rPh>
    <phoneticPr fontId="27"/>
  </si>
  <si>
    <t>雇用
通知</t>
    <rPh sb="0" eb="2">
      <t>コヨウ</t>
    </rPh>
    <rPh sb="3" eb="5">
      <t>ツウチ</t>
    </rPh>
    <phoneticPr fontId="27"/>
  </si>
  <si>
    <t>36協定
届出</t>
    <rPh sb="2" eb="4">
      <t>キョウテイ</t>
    </rPh>
    <rPh sb="5" eb="6">
      <t>トド</t>
    </rPh>
    <rPh sb="6" eb="7">
      <t>デ</t>
    </rPh>
    <phoneticPr fontId="27"/>
  </si>
  <si>
    <t>労災
保険</t>
    <rPh sb="0" eb="2">
      <t>ロウサイ</t>
    </rPh>
    <rPh sb="3" eb="5">
      <t>ホケン</t>
    </rPh>
    <phoneticPr fontId="27"/>
  </si>
  <si>
    <t>雇用
保険</t>
    <rPh sb="0" eb="2">
      <t>コヨウ</t>
    </rPh>
    <rPh sb="3" eb="5">
      <t>ホケン</t>
    </rPh>
    <phoneticPr fontId="27"/>
  </si>
  <si>
    <t>健康
保険</t>
    <rPh sb="0" eb="2">
      <t>ケンコウ</t>
    </rPh>
    <rPh sb="3" eb="5">
      <t>ホケン</t>
    </rPh>
    <phoneticPr fontId="27"/>
  </si>
  <si>
    <t>厚生
年金</t>
    <rPh sb="0" eb="2">
      <t>コウセイ</t>
    </rPh>
    <rPh sb="3" eb="5">
      <t>ネンキン</t>
    </rPh>
    <phoneticPr fontId="27"/>
  </si>
  <si>
    <t>賃金
台帳</t>
    <rPh sb="0" eb="2">
      <t>チンギン</t>
    </rPh>
    <rPh sb="3" eb="5">
      <t>ダイチョウ</t>
    </rPh>
    <phoneticPr fontId="27"/>
  </si>
  <si>
    <t>賃金
支払</t>
    <rPh sb="0" eb="2">
      <t>チンギン</t>
    </rPh>
    <rPh sb="3" eb="5">
      <t>シハラ</t>
    </rPh>
    <phoneticPr fontId="27"/>
  </si>
  <si>
    <t>最低
賃金額</t>
    <rPh sb="0" eb="2">
      <t>サイテイ</t>
    </rPh>
    <rPh sb="3" eb="5">
      <t>チンギン</t>
    </rPh>
    <rPh sb="5" eb="6">
      <t>ガク</t>
    </rPh>
    <phoneticPr fontId="27"/>
  </si>
  <si>
    <t>国民
年金</t>
    <rPh sb="0" eb="2">
      <t>コクミン</t>
    </rPh>
    <rPh sb="3" eb="5">
      <t>ネンキン</t>
    </rPh>
    <phoneticPr fontId="27"/>
  </si>
  <si>
    <t>いいえとした
理由</t>
    <rPh sb="7" eb="9">
      <t>リユウ</t>
    </rPh>
    <phoneticPr fontId="27"/>
  </si>
  <si>
    <t>法令上の
義務</t>
    <rPh sb="0" eb="3">
      <t>ホウレイジョウ</t>
    </rPh>
    <rPh sb="5" eb="7">
      <t>ギム</t>
    </rPh>
    <phoneticPr fontId="27"/>
  </si>
  <si>
    <t>指定管理者</t>
    <rPh sb="0" eb="2">
      <t>シテイ</t>
    </rPh>
    <rPh sb="2" eb="5">
      <t>カンリシャ</t>
    </rPh>
    <phoneticPr fontId="3"/>
  </si>
  <si>
    <t>従業員に残業及び休日労働をさせていないため</t>
    <rPh sb="0" eb="3">
      <t>ジュウギョウイン</t>
    </rPh>
    <rPh sb="4" eb="6">
      <t>ザンギョウ</t>
    </rPh>
    <rPh sb="6" eb="7">
      <t>オヨ</t>
    </rPh>
    <rPh sb="8" eb="10">
      <t>キュウジツ</t>
    </rPh>
    <rPh sb="10" eb="12">
      <t>ロウドウ</t>
    </rPh>
    <phoneticPr fontId="3"/>
  </si>
  <si>
    <t/>
  </si>
  <si>
    <t>常時使用する従業員が10人未満であり、就業規則を作成していないため</t>
    <rPh sb="0" eb="2">
      <t>ジョウジ</t>
    </rPh>
    <rPh sb="2" eb="4">
      <t>シヨウ</t>
    </rPh>
    <rPh sb="6" eb="9">
      <t>ジュウギョウイン</t>
    </rPh>
    <rPh sb="12" eb="13">
      <t>ニン</t>
    </rPh>
    <rPh sb="13" eb="15">
      <t>ミマン</t>
    </rPh>
    <rPh sb="19" eb="21">
      <t>キソク</t>
    </rPh>
    <rPh sb="22" eb="24">
      <t>サクセイ</t>
    </rPh>
    <phoneticPr fontId="3"/>
  </si>
  <si>
    <t>個人事業主であり、同居する親族のみを使用しているため</t>
    <rPh sb="9" eb="11">
      <t>ドウキョ</t>
    </rPh>
    <rPh sb="13" eb="15">
      <t>シンゾク</t>
    </rPh>
    <rPh sb="18" eb="20">
      <t>シヨウ</t>
    </rPh>
    <phoneticPr fontId="3"/>
  </si>
  <si>
    <t>常時使用する従業員が10人未満であり、就業規則を作成していないため</t>
    <rPh sb="0" eb="2">
      <t>ジョウジ</t>
    </rPh>
    <rPh sb="2" eb="4">
      <t>シヨウ</t>
    </rPh>
    <rPh sb="6" eb="9">
      <t>ジュウギョウイン</t>
    </rPh>
    <rPh sb="12" eb="13">
      <t>ニン</t>
    </rPh>
    <rPh sb="13" eb="15">
      <t>ミマン</t>
    </rPh>
    <rPh sb="19" eb="21">
      <t>シュウギョウ</t>
    </rPh>
    <rPh sb="21" eb="23">
      <t>キソク</t>
    </rPh>
    <rPh sb="24" eb="26">
      <t>サクセイ</t>
    </rPh>
    <phoneticPr fontId="3"/>
  </si>
  <si>
    <t>就業規則を周知しており、それと同じ内容であるため</t>
    <rPh sb="0" eb="2">
      <t>シュウギョウ</t>
    </rPh>
    <rPh sb="2" eb="4">
      <t>キソク</t>
    </rPh>
    <rPh sb="5" eb="7">
      <t>シュウチ</t>
    </rPh>
    <rPh sb="15" eb="16">
      <t>オナ</t>
    </rPh>
    <rPh sb="17" eb="19">
      <t>ナイヨウ</t>
    </rPh>
    <phoneticPr fontId="3"/>
  </si>
  <si>
    <t>全員役員であり、使用する従業員がいないため。</t>
    <rPh sb="0" eb="2">
      <t>ゼンイン</t>
    </rPh>
    <rPh sb="2" eb="4">
      <t>ヤクイン</t>
    </rPh>
    <rPh sb="8" eb="10">
      <t>シヨウ</t>
    </rPh>
    <rPh sb="12" eb="15">
      <t>ジュウギョウイン</t>
    </rPh>
    <phoneticPr fontId="3"/>
  </si>
  <si>
    <t>名、パート、アルバイト</t>
  </si>
  <si>
    <t>個人事業主で、常時使用する従業員が5人未満であるため</t>
    <rPh sb="0" eb="2">
      <t>コジン</t>
    </rPh>
    <rPh sb="2" eb="5">
      <t>ジギョウヌシ</t>
    </rPh>
    <rPh sb="7" eb="9">
      <t>ジョウジ</t>
    </rPh>
    <rPh sb="9" eb="11">
      <t>シヨウ</t>
    </rPh>
    <rPh sb="13" eb="16">
      <t>ジュウギョウイン</t>
    </rPh>
    <rPh sb="18" eb="19">
      <t>ニン</t>
    </rPh>
    <rPh sb="19" eb="21">
      <t>ミマン</t>
    </rPh>
    <phoneticPr fontId="3"/>
  </si>
  <si>
    <t>法人であるが、常時使用する従業員がいないため</t>
  </si>
  <si>
    <t>⑴　常時１０人以上の労働者を使用している場合、就業規則を作成
　し、労働基準監督署に届け出ていますか。また、変更があった場合
　にも届け出ていますか。
　※　従業員が１０人未満の場合は、記入していただく必要はありません。</t>
  </si>
  <si>
    <t>⑶　労働者への雇用通知は、労働基準法で決められた項目に基づいた
　形式の「労働条件通知書」等により行っていますか。</t>
  </si>
  <si>
    <t>⑷　時間外及び休日の労働に関する協定（３６協定）を締結し、労働
　基準監督署に届け出ていますか。</t>
  </si>
  <si>
    <t>⑼　法律や就業規則の定めに従って、賃金台帳を作成していますか。</t>
  </si>
  <si>
    <t>⑽　賃金について全額（適法に天引きされているものを除きます。）
　を、労働者に直接、毎月１回以上、一定期日を定めて支払って
　いますか。</t>
  </si>
  <si>
    <t>⒀　上記⑴～⑾の事項を、本協定に従事する労働者にとって見やすい場所（作業
　現場、事務所など）に掲示する、又は文書を配布するなどのわかりやすい方法
　で本協定に従事する労働者に周知していますか。
　　※　本報告書提出後、新たに本協定に従事する労働者の追加があった場合についても、
　　　当該労働者に上記⑴～⑾の事項を知らせる必要があります。</t>
    <rPh sb="13" eb="15">
      <t>キョウテイ</t>
    </rPh>
    <rPh sb="77" eb="79">
      <t>キョウテイ</t>
    </rPh>
    <rPh sb="114" eb="116">
      <t>キョウテイ</t>
    </rPh>
    <phoneticPr fontId="3"/>
  </si>
  <si>
    <t>　　「１　労働関係法令の遵守状況に係るチェック項目」の「いいえ」に○を記入した場合は、</t>
  </si>
  <si>
    <t>　　　　　　　「いいえ」とした理由
※「法令上の義務」の欄の「あり」、「なし」のいずれかを記入してください。
　「法令上の義務」の欄に「あり」を記入した場合は、措置結果報告書の提出が必要となります。　</t>
    <rPh sb="73" eb="75">
      <t>キニュウ</t>
    </rPh>
    <phoneticPr fontId="3"/>
  </si>
  <si>
    <t>※　「希望提出期限まで措置結果報告書を提出できない理由」が適切であると認められない場合は、</t>
  </si>
  <si>
    <t>　　希望提出期限の適否は、本市から改めてお知らせします。</t>
  </si>
  <si>
    <t>労働関係法令遵守状況報告書</t>
    <phoneticPr fontId="3"/>
  </si>
  <si>
    <t>　原則として契約締結以後、６か月以内に措置結果報告書を提出する必要があります。
　６か月以内に提出できない場合のみ、以下の項目に記入してください。</t>
    <phoneticPr fontId="3"/>
  </si>
  <si>
    <t>　協定締結後、６か月以内に措置結果報告書を提出していただく必要があります。</t>
    <rPh sb="1" eb="3">
      <t>キョウテイ</t>
    </rPh>
    <phoneticPr fontId="3"/>
  </si>
  <si>
    <t>（宛先）京都市長</t>
    <rPh sb="4" eb="8">
      <t>キョウトシチョウ</t>
    </rPh>
    <phoneticPr fontId="3"/>
  </si>
  <si>
    <t>（宛先）京都市公営企業管理者上下水道局長</t>
  </si>
  <si>
    <t>（宛先）京都市公営企業管理者交通局長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</si>
</sst>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,##0_ "/>
    <numFmt numFmtId="178" formatCode="#,##0_);[Red]\(#,##0\)"/>
  </numFmts>
  <fonts count="34"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sz val="24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.5"/>
      <color theme="1"/>
      <name val="ＭＳ Ｐゴシック"/>
      <family val="3"/>
      <charset val="128"/>
    </font>
    <font>
      <sz val="9"/>
      <color indexed="8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quotePrefix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0" fillId="0" borderId="0" xfId="0" quotePrefix="1" applyFont="1">
      <alignment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178" fontId="0" fillId="3" borderId="1" xfId="0" applyNumberForma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horizontal="right" vertical="center" shrinkToFi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77" fontId="0" fillId="0" borderId="1" xfId="0" applyNumberFormat="1" applyBorder="1" applyProtection="1">
      <alignment vertical="center"/>
      <protection locked="0"/>
    </xf>
    <xf numFmtId="38" fontId="0" fillId="0" borderId="1" xfId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right" vertical="center"/>
      <protection locked="0"/>
    </xf>
    <xf numFmtId="0" fontId="0" fillId="5" borderId="5" xfId="0" applyFill="1" applyBorder="1" applyAlignment="1" applyProtection="1">
      <alignment horizontal="right" vertical="center" shrinkToFit="1"/>
      <protection locked="0"/>
    </xf>
    <xf numFmtId="0" fontId="0" fillId="5" borderId="5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30" fillId="0" borderId="5" xfId="2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77" fontId="0" fillId="0" borderId="5" xfId="0" applyNumberFormat="1" applyBorder="1" applyProtection="1">
      <alignment vertical="center"/>
      <protection locked="0"/>
    </xf>
    <xf numFmtId="38" fontId="0" fillId="0" borderId="5" xfId="1" applyFont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right" vertical="center"/>
      <protection locked="0"/>
    </xf>
    <xf numFmtId="0" fontId="0" fillId="5" borderId="0" xfId="0" applyFill="1" applyAlignment="1" applyProtection="1">
      <alignment horizontal="right" vertical="center" shrinkToFi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30" fillId="0" borderId="0" xfId="2" applyFont="1" applyBorder="1" applyAlignment="1" applyProtection="1">
      <alignment horizontal="left" vertical="center" wrapText="1"/>
      <protection locked="0"/>
    </xf>
    <xf numFmtId="177" fontId="0" fillId="0" borderId="0" xfId="0" applyNumberFormat="1" applyProtection="1">
      <alignment vertical="center"/>
      <protection locked="0"/>
    </xf>
    <xf numFmtId="38" fontId="0" fillId="0" borderId="0" xfId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2" fillId="0" borderId="1" xfId="2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vertical="center"/>
    </xf>
    <xf numFmtId="0" fontId="18" fillId="0" borderId="0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76" fontId="10" fillId="0" borderId="9" xfId="0" applyNumberFormat="1" applyFont="1" applyBorder="1" applyAlignment="1" applyProtection="1">
      <alignment horizontal="center" vertical="center" wrapText="1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176" fontId="10" fillId="0" borderId="10" xfId="0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 applyAlignment="1" applyProtection="1">
      <alignment horizontal="center" vertical="center"/>
      <protection locked="0"/>
    </xf>
    <xf numFmtId="176" fontId="10" fillId="0" borderId="6" xfId="0" applyNumberFormat="1" applyFont="1" applyBorder="1" applyAlignment="1" applyProtection="1">
      <alignment horizontal="center" vertical="center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38" fontId="1" fillId="0" borderId="3" xfId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 wrapTex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77" fontId="0" fillId="0" borderId="1" xfId="0" applyNumberFormat="1" applyBorder="1" applyAlignment="1" applyProtection="1">
      <alignment horizontal="left" vertical="center" wrapText="1"/>
      <protection locked="0"/>
    </xf>
    <xf numFmtId="177" fontId="0" fillId="0" borderId="1" xfId="0" applyNumberFormat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0" xfId="0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2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CC"/>
      <color rgb="FFFFFF99"/>
      <color rgb="FFFF99CC"/>
      <color rgb="FFFF7C80"/>
      <color rgb="FFFF6699"/>
      <color rgb="FFFF6600"/>
      <color rgb="FFFF3300"/>
      <color rgb="FFFAC8A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M72"/>
  <sheetViews>
    <sheetView tabSelected="1" view="pageBreakPreview" zoomScaleNormal="100" zoomScaleSheetLayoutView="100" workbookViewId="0">
      <selection activeCell="B2" sqref="B2"/>
    </sheetView>
  </sheetViews>
  <sheetFormatPr defaultRowHeight="13.5"/>
  <cols>
    <col min="1" max="9" width="4.875" customWidth="1"/>
    <col min="10" max="10" width="1.75" customWidth="1"/>
    <col min="11" max="18" width="4.875" customWidth="1"/>
    <col min="19" max="19" width="4.75" customWidth="1"/>
    <col min="29" max="29" width="15.5" customWidth="1"/>
    <col min="30" max="37" width="26.875" customWidth="1"/>
  </cols>
  <sheetData>
    <row r="1" spans="1:39" ht="12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6"/>
      <c r="S1" s="16" t="s">
        <v>78</v>
      </c>
      <c r="U1" t="str">
        <f>IF(A6="","×","")</f>
        <v/>
      </c>
      <c r="AD1" s="14" t="s">
        <v>42</v>
      </c>
      <c r="AE1" s="14" t="s">
        <v>67</v>
      </c>
      <c r="AF1" s="15" t="s">
        <v>122</v>
      </c>
      <c r="AH1" t="s">
        <v>143</v>
      </c>
    </row>
    <row r="2" spans="1:39" ht="12.7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7"/>
      <c r="S2" s="16" t="s">
        <v>79</v>
      </c>
      <c r="Y2" s="6"/>
      <c r="AD2" s="14" t="s">
        <v>42</v>
      </c>
      <c r="AE2" s="14" t="s">
        <v>67</v>
      </c>
      <c r="AF2" s="13" t="s">
        <v>123</v>
      </c>
      <c r="AH2" t="s">
        <v>144</v>
      </c>
      <c r="AI2" s="8"/>
      <c r="AK2" s="8"/>
      <c r="AM2" s="8"/>
    </row>
    <row r="3" spans="1:39" ht="5.25" customHeight="1">
      <c r="A3" s="9"/>
      <c r="B3" s="9"/>
      <c r="C3" s="9"/>
      <c r="D3" s="18"/>
      <c r="E3" s="9"/>
      <c r="F3" s="9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6"/>
      <c r="V3" t="s">
        <v>19</v>
      </c>
      <c r="W3" t="s">
        <v>23</v>
      </c>
      <c r="X3" t="s">
        <v>31</v>
      </c>
      <c r="Y3" s="7" t="s">
        <v>34</v>
      </c>
      <c r="Z3" s="5"/>
      <c r="AA3" t="s">
        <v>41</v>
      </c>
      <c r="AB3" s="8" t="s">
        <v>42</v>
      </c>
      <c r="AC3" s="14" t="s">
        <v>67</v>
      </c>
      <c r="AD3" s="14" t="s">
        <v>43</v>
      </c>
      <c r="AE3" s="14" t="s">
        <v>68</v>
      </c>
      <c r="AF3" s="15" t="s">
        <v>124</v>
      </c>
      <c r="AH3" t="s">
        <v>145</v>
      </c>
    </row>
    <row r="4" spans="1:39" ht="19.5" customHeight="1">
      <c r="A4" s="91" t="s">
        <v>140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V4" t="s">
        <v>20</v>
      </c>
      <c r="W4" t="s">
        <v>24</v>
      </c>
      <c r="X4" t="s">
        <v>32</v>
      </c>
      <c r="Y4" s="6" t="s">
        <v>33</v>
      </c>
      <c r="Z4" s="5"/>
      <c r="AA4" s="6" t="s">
        <v>31</v>
      </c>
      <c r="AB4" s="8" t="s">
        <v>43</v>
      </c>
      <c r="AC4" s="14" t="s">
        <v>68</v>
      </c>
      <c r="AD4" s="14" t="s">
        <v>43</v>
      </c>
      <c r="AE4" s="14" t="s">
        <v>68</v>
      </c>
      <c r="AF4" s="13" t="s">
        <v>123</v>
      </c>
    </row>
    <row r="5" spans="1:3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Y5" s="5"/>
      <c r="Z5" s="5"/>
      <c r="AB5" s="8" t="s">
        <v>44</v>
      </c>
      <c r="AC5" s="14" t="s">
        <v>69</v>
      </c>
      <c r="AD5" s="14" t="s">
        <v>44</v>
      </c>
      <c r="AE5" s="14" t="s">
        <v>69</v>
      </c>
      <c r="AF5" s="15" t="s">
        <v>125</v>
      </c>
    </row>
    <row r="6" spans="1:39" ht="19.5" customHeight="1">
      <c r="A6" s="178" t="s">
        <v>144</v>
      </c>
      <c r="B6" s="178"/>
      <c r="C6" s="178"/>
      <c r="D6" s="178"/>
      <c r="E6" s="178"/>
      <c r="F6" s="178"/>
      <c r="G6" s="178"/>
      <c r="H6" s="179"/>
      <c r="I6" s="179"/>
      <c r="J6" s="9"/>
      <c r="K6" s="9"/>
      <c r="L6" s="9"/>
      <c r="M6" s="9"/>
      <c r="N6" s="9"/>
      <c r="O6" s="16" t="s">
        <v>26</v>
      </c>
      <c r="P6" s="9"/>
      <c r="Q6" s="16" t="s">
        <v>27</v>
      </c>
      <c r="R6" s="9"/>
      <c r="S6" s="16" t="s">
        <v>25</v>
      </c>
      <c r="AB6" s="8" t="s">
        <v>45</v>
      </c>
      <c r="AC6" s="14" t="s">
        <v>77</v>
      </c>
      <c r="AD6" s="14" t="s">
        <v>44</v>
      </c>
      <c r="AE6" s="14" t="s">
        <v>69</v>
      </c>
      <c r="AF6" s="13" t="s">
        <v>123</v>
      </c>
    </row>
    <row r="7" spans="1:39" ht="3" customHeight="1">
      <c r="A7" s="19"/>
      <c r="B7" s="19"/>
      <c r="C7" s="9"/>
      <c r="D7" s="9"/>
      <c r="E7" s="9"/>
      <c r="F7" s="9"/>
      <c r="G7" s="9"/>
      <c r="H7" s="9"/>
      <c r="I7" s="10"/>
      <c r="J7" s="10"/>
      <c r="K7" s="10"/>
      <c r="L7" s="10"/>
      <c r="M7" s="20"/>
      <c r="N7" s="10"/>
      <c r="O7" s="21"/>
      <c r="P7" s="10"/>
      <c r="Q7" s="21"/>
      <c r="R7" s="10"/>
      <c r="S7" s="21"/>
      <c r="AB7" s="8" t="s">
        <v>46</v>
      </c>
      <c r="AC7" s="14" t="s">
        <v>70</v>
      </c>
      <c r="AD7" s="14" t="s">
        <v>44</v>
      </c>
      <c r="AE7" s="14" t="s">
        <v>69</v>
      </c>
      <c r="AF7" s="15" t="s">
        <v>126</v>
      </c>
    </row>
    <row r="8" spans="1:39" ht="3" customHeight="1">
      <c r="A8" s="9"/>
      <c r="B8" s="22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7"/>
      <c r="U8" t="str">
        <f>IF(C10="","×","")</f>
        <v>×</v>
      </c>
      <c r="AB8" s="8" t="s">
        <v>47</v>
      </c>
      <c r="AC8" s="14" t="s">
        <v>71</v>
      </c>
      <c r="AD8" s="14" t="s">
        <v>45</v>
      </c>
      <c r="AE8" s="14" t="s">
        <v>77</v>
      </c>
      <c r="AF8" s="13" t="s">
        <v>120</v>
      </c>
    </row>
    <row r="9" spans="1:39" ht="21.75" customHeight="1">
      <c r="A9" s="23"/>
      <c r="B9" s="19" t="s">
        <v>28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AB9" s="8" t="s">
        <v>48</v>
      </c>
      <c r="AC9" s="14" t="s">
        <v>72</v>
      </c>
      <c r="AD9" s="14" t="s">
        <v>45</v>
      </c>
      <c r="AE9" s="14" t="s">
        <v>77</v>
      </c>
      <c r="AF9" s="15" t="s">
        <v>58</v>
      </c>
    </row>
    <row r="10" spans="1:39" ht="38.25" customHeight="1">
      <c r="A10" s="114" t="s">
        <v>81</v>
      </c>
      <c r="B10" s="114"/>
      <c r="C10" s="151"/>
      <c r="D10" s="152"/>
      <c r="E10" s="152"/>
      <c r="F10" s="152"/>
      <c r="G10" s="152"/>
      <c r="H10" s="153"/>
      <c r="I10" s="114" t="s">
        <v>82</v>
      </c>
      <c r="J10" s="114"/>
      <c r="K10" s="114"/>
      <c r="L10" s="96"/>
      <c r="M10" s="117"/>
      <c r="N10" s="117"/>
      <c r="O10" s="117"/>
      <c r="P10" s="117"/>
      <c r="Q10" s="117"/>
      <c r="R10" s="117"/>
      <c r="S10" s="97"/>
      <c r="AB10" s="8" t="s">
        <v>56</v>
      </c>
      <c r="AC10" s="14" t="s">
        <v>73</v>
      </c>
      <c r="AD10" s="14" t="s">
        <v>45</v>
      </c>
      <c r="AE10" s="14" t="s">
        <v>77</v>
      </c>
      <c r="AF10" s="15" t="s">
        <v>59</v>
      </c>
    </row>
    <row r="11" spans="1:39" ht="18.75" customHeight="1">
      <c r="A11" s="104" t="s">
        <v>119</v>
      </c>
      <c r="B11" s="105"/>
      <c r="C11" s="94" t="s">
        <v>21</v>
      </c>
      <c r="D11" s="95"/>
      <c r="E11" s="98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0"/>
      <c r="U11" t="str">
        <f>IF(L10="","×","")</f>
        <v>×</v>
      </c>
      <c r="AB11" s="8" t="s">
        <v>64</v>
      </c>
      <c r="AC11" s="14" t="s">
        <v>74</v>
      </c>
      <c r="AD11" s="14" t="s">
        <v>45</v>
      </c>
      <c r="AE11" s="14" t="s">
        <v>77</v>
      </c>
      <c r="AF11" s="13" t="s">
        <v>123</v>
      </c>
    </row>
    <row r="12" spans="1:39" ht="18.75" customHeight="1">
      <c r="A12" s="115"/>
      <c r="B12" s="116"/>
      <c r="C12" s="94"/>
      <c r="D12" s="95"/>
      <c r="E12" s="101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>
        <f>IF(A13="対象受注者",1,0)</f>
        <v>0</v>
      </c>
      <c r="U12" t="str">
        <f>IF(E11="","×","")</f>
        <v>×</v>
      </c>
      <c r="AB12" s="8" t="s">
        <v>49</v>
      </c>
      <c r="AC12" s="14" t="s">
        <v>75</v>
      </c>
      <c r="AD12" s="14" t="s">
        <v>45</v>
      </c>
      <c r="AE12" s="14" t="s">
        <v>77</v>
      </c>
      <c r="AF12" s="15" t="s">
        <v>126</v>
      </c>
    </row>
    <row r="13" spans="1:39" ht="18.75" customHeight="1">
      <c r="A13" s="115"/>
      <c r="B13" s="116"/>
      <c r="C13" s="96" t="s">
        <v>51</v>
      </c>
      <c r="D13" s="97"/>
      <c r="E13" s="108"/>
      <c r="F13" s="109"/>
      <c r="G13" s="109"/>
      <c r="H13" s="109"/>
      <c r="I13" s="109"/>
      <c r="J13" s="109"/>
      <c r="K13" s="154" t="s">
        <v>52</v>
      </c>
      <c r="L13" s="154"/>
      <c r="M13" s="155"/>
      <c r="N13" s="155"/>
      <c r="O13" s="155"/>
      <c r="P13" s="155"/>
      <c r="Q13" s="155"/>
      <c r="R13" s="155"/>
      <c r="S13" s="155"/>
      <c r="T13">
        <f>COUNTA(A13)</f>
        <v>0</v>
      </c>
      <c r="U13" t="str">
        <f>IF(E13="","×","")</f>
        <v>×</v>
      </c>
      <c r="AB13" s="8" t="s">
        <v>50</v>
      </c>
      <c r="AC13" s="14" t="s">
        <v>76</v>
      </c>
      <c r="AD13" s="14" t="s">
        <v>46</v>
      </c>
      <c r="AE13" s="14" t="s">
        <v>70</v>
      </c>
      <c r="AF13" s="15" t="s">
        <v>60</v>
      </c>
    </row>
    <row r="14" spans="1:39" ht="18.75" customHeight="1">
      <c r="A14" s="115"/>
      <c r="B14" s="116"/>
      <c r="C14" s="96"/>
      <c r="D14" s="97"/>
      <c r="E14" s="111"/>
      <c r="F14" s="112"/>
      <c r="G14" s="112"/>
      <c r="H14" s="112"/>
      <c r="I14" s="112"/>
      <c r="J14" s="112"/>
      <c r="K14" s="154"/>
      <c r="L14" s="154"/>
      <c r="M14" s="155"/>
      <c r="N14" s="155"/>
      <c r="O14" s="155"/>
      <c r="P14" s="155"/>
      <c r="Q14" s="155"/>
      <c r="R14" s="155"/>
      <c r="S14" s="155"/>
      <c r="AB14" s="8"/>
      <c r="AC14" s="8"/>
      <c r="AD14" s="14" t="s">
        <v>46</v>
      </c>
      <c r="AE14" s="14" t="s">
        <v>70</v>
      </c>
      <c r="AF14" s="13" t="s">
        <v>123</v>
      </c>
    </row>
    <row r="15" spans="1:39" ht="18.75" customHeight="1">
      <c r="A15" s="115"/>
      <c r="B15" s="116"/>
      <c r="C15" s="104" t="s">
        <v>22</v>
      </c>
      <c r="D15" s="105"/>
      <c r="E15" s="108"/>
      <c r="F15" s="109"/>
      <c r="G15" s="109"/>
      <c r="H15" s="109"/>
      <c r="I15" s="109"/>
      <c r="J15" s="109"/>
      <c r="K15" s="109"/>
      <c r="L15" s="110"/>
      <c r="M15" s="104" t="s">
        <v>63</v>
      </c>
      <c r="N15" s="105"/>
      <c r="O15" s="118"/>
      <c r="P15" s="119"/>
      <c r="Q15" s="119"/>
      <c r="R15" s="119"/>
      <c r="S15" s="120"/>
      <c r="U15" t="str">
        <f>IF(M13="","×","")</f>
        <v>×</v>
      </c>
      <c r="AB15" s="8"/>
      <c r="AC15" s="8"/>
      <c r="AD15" s="14" t="s">
        <v>46</v>
      </c>
      <c r="AE15" s="14" t="s">
        <v>70</v>
      </c>
      <c r="AF15" s="15" t="s">
        <v>126</v>
      </c>
    </row>
    <row r="16" spans="1:39" ht="18.75" customHeight="1">
      <c r="A16" s="106"/>
      <c r="B16" s="107"/>
      <c r="C16" s="106"/>
      <c r="D16" s="107"/>
      <c r="E16" s="111"/>
      <c r="F16" s="112"/>
      <c r="G16" s="112"/>
      <c r="H16" s="112"/>
      <c r="I16" s="112"/>
      <c r="J16" s="112"/>
      <c r="K16" s="112"/>
      <c r="L16" s="113"/>
      <c r="M16" s="106"/>
      <c r="N16" s="107"/>
      <c r="O16" s="121"/>
      <c r="P16" s="122"/>
      <c r="Q16" s="122"/>
      <c r="R16" s="122"/>
      <c r="S16" s="123"/>
      <c r="U16" t="str">
        <f>IF(E15="","×","")</f>
        <v>×</v>
      </c>
      <c r="AB16" s="8"/>
      <c r="AC16" s="8"/>
      <c r="AD16" s="14" t="s">
        <v>47</v>
      </c>
      <c r="AE16" s="14" t="s">
        <v>71</v>
      </c>
      <c r="AF16" s="13" t="s">
        <v>123</v>
      </c>
    </row>
    <row r="17" spans="1:32" ht="18.75" customHeight="1">
      <c r="A17" s="96" t="s">
        <v>0</v>
      </c>
      <c r="B17" s="97"/>
      <c r="C17" s="31" t="str">
        <f>IF(T17=0,"",T17)</f>
        <v/>
      </c>
      <c r="D17" s="30" t="s">
        <v>1</v>
      </c>
      <c r="E17" s="92" t="s">
        <v>30</v>
      </c>
      <c r="F17" s="93"/>
      <c r="G17" s="93"/>
      <c r="H17" s="32"/>
      <c r="I17" s="93" t="s">
        <v>127</v>
      </c>
      <c r="J17" s="93"/>
      <c r="K17" s="93"/>
      <c r="L17" s="93"/>
      <c r="M17" s="93"/>
      <c r="N17" s="32"/>
      <c r="O17" s="33" t="s">
        <v>29</v>
      </c>
      <c r="P17" s="117" t="s">
        <v>39</v>
      </c>
      <c r="Q17" s="117"/>
      <c r="R17" s="34"/>
      <c r="S17" s="35" t="s">
        <v>80</v>
      </c>
      <c r="T17" s="70">
        <f>H17+N17+R17</f>
        <v>0</v>
      </c>
      <c r="U17" t="str">
        <f>IF(O15="","×","")</f>
        <v>×</v>
      </c>
      <c r="V17" s="4"/>
      <c r="W17" s="4"/>
      <c r="X17" s="4"/>
      <c r="AD17" s="14" t="s">
        <v>47</v>
      </c>
      <c r="AE17" s="14" t="s">
        <v>71</v>
      </c>
      <c r="AF17" s="15" t="s">
        <v>126</v>
      </c>
    </row>
    <row r="18" spans="1:32" ht="5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3"/>
      <c r="V18" s="3"/>
      <c r="W18" s="3"/>
      <c r="X18" s="3"/>
      <c r="AD18" s="14" t="s">
        <v>47</v>
      </c>
      <c r="AE18" s="14" t="s">
        <v>71</v>
      </c>
      <c r="AF18" s="13" t="s">
        <v>66</v>
      </c>
    </row>
    <row r="19" spans="1:32" ht="24" customHeight="1">
      <c r="A19" s="36" t="s">
        <v>83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U19" t="str">
        <f>IF(T17=0,"×","")</f>
        <v>×</v>
      </c>
      <c r="AD19" s="14" t="s">
        <v>48</v>
      </c>
      <c r="AE19" s="14" t="s">
        <v>72</v>
      </c>
      <c r="AF19" s="15" t="s">
        <v>128</v>
      </c>
    </row>
    <row r="20" spans="1:32" s="1" customFormat="1" ht="15" customHeight="1">
      <c r="A20" s="144" t="s">
        <v>2</v>
      </c>
      <c r="B20" s="144"/>
      <c r="C20" s="144" t="s">
        <v>37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 t="s">
        <v>3</v>
      </c>
      <c r="Q20" s="144"/>
      <c r="R20" s="144"/>
      <c r="S20" s="144"/>
      <c r="AB20"/>
      <c r="AC20"/>
      <c r="AD20" s="14" t="s">
        <v>48</v>
      </c>
      <c r="AE20" s="14" t="s">
        <v>72</v>
      </c>
      <c r="AF20" s="13" t="s">
        <v>129</v>
      </c>
    </row>
    <row r="21" spans="1:32" ht="27" customHeight="1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14" t="s">
        <v>4</v>
      </c>
      <c r="Q21" s="114"/>
      <c r="R21" s="114"/>
      <c r="S21" s="114"/>
      <c r="AB21" s="1"/>
      <c r="AC21" s="1"/>
      <c r="AD21" s="14" t="s">
        <v>56</v>
      </c>
      <c r="AE21" s="14" t="s">
        <v>73</v>
      </c>
      <c r="AF21" s="15" t="s">
        <v>128</v>
      </c>
    </row>
    <row r="22" spans="1:32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 t="s">
        <v>5</v>
      </c>
      <c r="Q22" s="144"/>
      <c r="R22" s="144" t="s">
        <v>6</v>
      </c>
      <c r="S22" s="144"/>
      <c r="AD22" s="14" t="s">
        <v>56</v>
      </c>
      <c r="AE22" s="14" t="s">
        <v>73</v>
      </c>
      <c r="AF22" s="13" t="s">
        <v>129</v>
      </c>
    </row>
    <row r="23" spans="1:32" ht="66.75" customHeight="1">
      <c r="A23" s="74" t="s">
        <v>7</v>
      </c>
      <c r="B23" s="75"/>
      <c r="C23" s="139" t="s">
        <v>130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1"/>
      <c r="P23" s="72"/>
      <c r="Q23" s="73"/>
      <c r="R23" s="72"/>
      <c r="S23" s="73"/>
      <c r="T23">
        <f t="shared" ref="T23:T33" si="0">COUNTA(P23:S23)</f>
        <v>0</v>
      </c>
      <c r="U23" t="str">
        <f>IF($T$17&gt;=10,IF(T23=0,"×",""),"")</f>
        <v/>
      </c>
      <c r="AD23" s="14" t="s">
        <v>64</v>
      </c>
      <c r="AE23" s="14" t="s">
        <v>74</v>
      </c>
      <c r="AF23" s="13" t="s">
        <v>123</v>
      </c>
    </row>
    <row r="24" spans="1:32" ht="19.5" customHeight="1">
      <c r="A24" s="86"/>
      <c r="B24" s="88"/>
      <c r="C24" s="139" t="s">
        <v>8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1"/>
      <c r="P24" s="72"/>
      <c r="Q24" s="73"/>
      <c r="R24" s="72"/>
      <c r="S24" s="73"/>
      <c r="T24">
        <f t="shared" si="0"/>
        <v>0</v>
      </c>
      <c r="U24" t="str">
        <f t="shared" ref="U24:U33" si="1">IF($T$17&gt;0,IF(T24=0,"×",""),"")</f>
        <v/>
      </c>
      <c r="AD24" s="14" t="s">
        <v>49</v>
      </c>
      <c r="AE24" s="14" t="s">
        <v>75</v>
      </c>
      <c r="AF24" s="13" t="s">
        <v>123</v>
      </c>
    </row>
    <row r="25" spans="1:32" ht="30.75" customHeight="1">
      <c r="A25" s="76"/>
      <c r="B25" s="77"/>
      <c r="C25" s="139" t="s">
        <v>131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1"/>
      <c r="P25" s="142"/>
      <c r="Q25" s="143"/>
      <c r="R25" s="72"/>
      <c r="S25" s="73"/>
      <c r="T25">
        <f t="shared" si="0"/>
        <v>0</v>
      </c>
      <c r="U25" t="str">
        <f t="shared" si="1"/>
        <v/>
      </c>
      <c r="AD25" s="14" t="s">
        <v>49</v>
      </c>
      <c r="AE25" s="14" t="s">
        <v>75</v>
      </c>
      <c r="AF25" s="15" t="s">
        <v>126</v>
      </c>
    </row>
    <row r="26" spans="1:32" ht="31.5" customHeight="1">
      <c r="A26" s="72" t="s">
        <v>9</v>
      </c>
      <c r="B26" s="73"/>
      <c r="C26" s="139" t="s">
        <v>132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  <c r="P26" s="72"/>
      <c r="Q26" s="73"/>
      <c r="R26" s="72"/>
      <c r="S26" s="73"/>
      <c r="T26">
        <f t="shared" si="0"/>
        <v>0</v>
      </c>
      <c r="U26" t="str">
        <f t="shared" si="1"/>
        <v/>
      </c>
      <c r="AD26" s="14" t="s">
        <v>50</v>
      </c>
      <c r="AE26" s="14" t="s">
        <v>76</v>
      </c>
      <c r="AF26" s="15" t="s">
        <v>57</v>
      </c>
    </row>
    <row r="27" spans="1:32" ht="19.5" customHeight="1">
      <c r="A27" s="74" t="s">
        <v>10</v>
      </c>
      <c r="B27" s="75"/>
      <c r="C27" s="139" t="s">
        <v>11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1"/>
      <c r="P27" s="72"/>
      <c r="Q27" s="73"/>
      <c r="R27" s="72"/>
      <c r="S27" s="73"/>
      <c r="T27">
        <f t="shared" si="0"/>
        <v>0</v>
      </c>
      <c r="U27" t="str">
        <f t="shared" si="1"/>
        <v/>
      </c>
      <c r="AD27" s="14" t="s">
        <v>50</v>
      </c>
      <c r="AE27" s="14" t="s">
        <v>76</v>
      </c>
      <c r="AF27" s="15" t="s">
        <v>126</v>
      </c>
    </row>
    <row r="28" spans="1:32" ht="19.5" customHeight="1">
      <c r="A28" s="86"/>
      <c r="B28" s="88"/>
      <c r="C28" s="139" t="s">
        <v>12</v>
      </c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1"/>
      <c r="P28" s="72"/>
      <c r="Q28" s="73"/>
      <c r="R28" s="72"/>
      <c r="S28" s="73"/>
      <c r="T28">
        <f t="shared" si="0"/>
        <v>0</v>
      </c>
      <c r="U28" t="str">
        <f t="shared" si="1"/>
        <v/>
      </c>
      <c r="AD28" s="1"/>
      <c r="AE28" s="1"/>
      <c r="AF28" s="11"/>
    </row>
    <row r="29" spans="1:32" ht="19.5" customHeight="1">
      <c r="A29" s="86"/>
      <c r="B29" s="88"/>
      <c r="C29" s="139" t="s">
        <v>13</v>
      </c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1"/>
      <c r="P29" s="72"/>
      <c r="Q29" s="73"/>
      <c r="R29" s="72"/>
      <c r="S29" s="73"/>
      <c r="T29">
        <f t="shared" si="0"/>
        <v>0</v>
      </c>
      <c r="U29" t="str">
        <f t="shared" si="1"/>
        <v/>
      </c>
      <c r="AF29" s="11"/>
    </row>
    <row r="30" spans="1:32" ht="19.5" customHeight="1">
      <c r="A30" s="86"/>
      <c r="B30" s="88"/>
      <c r="C30" s="139" t="s">
        <v>14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1"/>
      <c r="P30" s="72"/>
      <c r="Q30" s="73"/>
      <c r="R30" s="72"/>
      <c r="S30" s="73"/>
      <c r="T30">
        <f t="shared" si="0"/>
        <v>0</v>
      </c>
      <c r="U30" t="str">
        <f t="shared" si="1"/>
        <v/>
      </c>
      <c r="AF30" s="12"/>
    </row>
    <row r="31" spans="1:32" ht="19.5" customHeight="1">
      <c r="A31" s="74" t="s">
        <v>15</v>
      </c>
      <c r="B31" s="75"/>
      <c r="C31" s="139" t="s">
        <v>133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1"/>
      <c r="P31" s="72"/>
      <c r="Q31" s="73"/>
      <c r="R31" s="72"/>
      <c r="S31" s="73"/>
      <c r="T31">
        <f t="shared" si="0"/>
        <v>0</v>
      </c>
      <c r="U31" t="str">
        <f t="shared" si="1"/>
        <v/>
      </c>
      <c r="AF31" s="11"/>
    </row>
    <row r="32" spans="1:32" ht="49.5" customHeight="1">
      <c r="A32" s="86"/>
      <c r="B32" s="88"/>
      <c r="C32" s="139" t="s">
        <v>134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1"/>
      <c r="P32" s="72"/>
      <c r="Q32" s="73"/>
      <c r="R32" s="72"/>
      <c r="S32" s="73"/>
      <c r="T32">
        <f t="shared" si="0"/>
        <v>0</v>
      </c>
      <c r="U32" t="str">
        <f t="shared" si="1"/>
        <v/>
      </c>
      <c r="AF32" s="11"/>
    </row>
    <row r="33" spans="1:32" ht="33.75" customHeight="1">
      <c r="A33" s="86"/>
      <c r="B33" s="88"/>
      <c r="C33" s="139" t="s">
        <v>53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1"/>
      <c r="P33" s="72"/>
      <c r="Q33" s="73"/>
      <c r="R33" s="72"/>
      <c r="S33" s="73"/>
      <c r="T33">
        <f t="shared" si="0"/>
        <v>0</v>
      </c>
      <c r="U33" t="str">
        <f t="shared" si="1"/>
        <v/>
      </c>
      <c r="AF33" s="11"/>
    </row>
    <row r="34" spans="1:32" ht="19.5" customHeight="1">
      <c r="A34" s="86"/>
      <c r="B34" s="88"/>
      <c r="C34" s="139" t="s">
        <v>54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1"/>
      <c r="P34" s="72" t="s">
        <v>16</v>
      </c>
      <c r="Q34" s="90"/>
      <c r="R34" s="90"/>
      <c r="S34" s="73"/>
      <c r="AF34" s="11"/>
    </row>
    <row r="35" spans="1:32" ht="19.5" customHeight="1">
      <c r="A35" s="76"/>
      <c r="B35" s="77"/>
      <c r="C35" s="72" t="s">
        <v>35</v>
      </c>
      <c r="D35" s="90"/>
      <c r="E35" s="90"/>
      <c r="F35" s="90"/>
      <c r="G35" s="90"/>
      <c r="H35" s="90"/>
      <c r="I35" s="90"/>
      <c r="J35" s="90"/>
      <c r="K35" s="90"/>
      <c r="L35" s="148"/>
      <c r="M35" s="148"/>
      <c r="N35" s="148"/>
      <c r="O35" s="149" t="s">
        <v>36</v>
      </c>
      <c r="P35" s="149"/>
      <c r="Q35" s="149"/>
      <c r="R35" s="149"/>
      <c r="S35" s="150"/>
      <c r="T35">
        <v>968</v>
      </c>
      <c r="U35" t="str">
        <f>IF($T$17&gt;0,IF(L35="","×",""),"")</f>
        <v/>
      </c>
    </row>
    <row r="36" spans="1:32" ht="73.5" customHeight="1">
      <c r="A36" s="92" t="s">
        <v>135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147"/>
      <c r="P36" s="72"/>
      <c r="Q36" s="73"/>
      <c r="R36" s="145"/>
      <c r="S36" s="146"/>
      <c r="T36">
        <f>COUNTA(P36:S36)</f>
        <v>0</v>
      </c>
      <c r="U36" t="str">
        <f>IF($T$17&gt;0,IF(T36=0,"×",""),"")</f>
        <v/>
      </c>
    </row>
    <row r="37" spans="1:32" ht="30.75" customHeight="1">
      <c r="A37" s="25" t="s">
        <v>84</v>
      </c>
      <c r="B37" s="2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>
        <f>COUNTA(#REF!)</f>
        <v>1</v>
      </c>
    </row>
    <row r="38" spans="1:32" ht="14.25" customHeight="1">
      <c r="A38" s="19" t="s">
        <v>136</v>
      </c>
      <c r="B38" s="1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32" ht="18" customHeight="1">
      <c r="A39" s="26" t="s">
        <v>55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>
        <f>IF(T17&lt;10,COUNTA(R24:S33),COUNTA(R23:S33))</f>
        <v>0</v>
      </c>
    </row>
    <row r="40" spans="1:32" ht="86.25" customHeight="1">
      <c r="A40" s="72" t="s">
        <v>40</v>
      </c>
      <c r="B40" s="73"/>
      <c r="C40" s="139" t="s">
        <v>137</v>
      </c>
      <c r="D40" s="140"/>
      <c r="E40" s="140"/>
      <c r="F40" s="140"/>
      <c r="G40" s="140"/>
      <c r="H40" s="140"/>
      <c r="I40" s="140"/>
      <c r="J40" s="140"/>
      <c r="K40" s="140"/>
      <c r="L40" s="141"/>
      <c r="M40" s="124" t="s">
        <v>141</v>
      </c>
      <c r="N40" s="125"/>
      <c r="O40" s="125"/>
      <c r="P40" s="125"/>
      <c r="Q40" s="125"/>
      <c r="R40" s="125"/>
      <c r="S40" s="126"/>
      <c r="T40">
        <f>COUNTIF(I:I,"あり")</f>
        <v>0</v>
      </c>
      <c r="U40" s="2"/>
    </row>
    <row r="41" spans="1:32" ht="19.5" customHeight="1">
      <c r="A41" s="74"/>
      <c r="B41" s="75"/>
      <c r="C41" s="78"/>
      <c r="D41" s="79"/>
      <c r="E41" s="79"/>
      <c r="F41" s="79"/>
      <c r="G41" s="79"/>
      <c r="H41" s="80"/>
      <c r="I41" s="136" t="s">
        <v>17</v>
      </c>
      <c r="J41" s="137"/>
      <c r="K41" s="137"/>
      <c r="L41" s="138"/>
      <c r="M41" s="127" t="s">
        <v>18</v>
      </c>
      <c r="N41" s="128"/>
      <c r="O41" s="128"/>
      <c r="P41" s="128"/>
      <c r="Q41" s="128"/>
      <c r="R41" s="128"/>
      <c r="S41" s="129"/>
      <c r="T41">
        <f>COUNTA(M45)</f>
        <v>0</v>
      </c>
      <c r="U41" t="str">
        <f>IF($T$39&gt;0,IF(A41="","×",""),"")</f>
        <v/>
      </c>
    </row>
    <row r="42" spans="1:32" ht="18" customHeight="1">
      <c r="A42" s="76"/>
      <c r="B42" s="77"/>
      <c r="C42" s="81"/>
      <c r="D42" s="82"/>
      <c r="E42" s="82"/>
      <c r="F42" s="82"/>
      <c r="G42" s="82"/>
      <c r="H42" s="83"/>
      <c r="I42" s="72"/>
      <c r="J42" s="90"/>
      <c r="K42" s="90"/>
      <c r="L42" s="73"/>
      <c r="M42" s="130" t="s">
        <v>61</v>
      </c>
      <c r="N42" s="131"/>
      <c r="O42" s="131"/>
      <c r="P42" s="131"/>
      <c r="Q42" s="131"/>
      <c r="R42" s="131"/>
      <c r="S42" s="132"/>
      <c r="U42" t="str">
        <f>IF($T$39&gt;0,IF(C41="","×",""),"")</f>
        <v/>
      </c>
    </row>
    <row r="43" spans="1:32" ht="18" customHeight="1">
      <c r="A43" s="74"/>
      <c r="B43" s="75"/>
      <c r="C43" s="84"/>
      <c r="D43" s="84"/>
      <c r="E43" s="84"/>
      <c r="F43" s="84"/>
      <c r="G43" s="84"/>
      <c r="H43" s="84"/>
      <c r="I43" s="136" t="s">
        <v>17</v>
      </c>
      <c r="J43" s="137"/>
      <c r="K43" s="137"/>
      <c r="L43" s="138"/>
      <c r="M43" s="127" t="s">
        <v>38</v>
      </c>
      <c r="N43" s="128"/>
      <c r="O43" s="128"/>
      <c r="P43" s="128"/>
      <c r="Q43" s="128"/>
      <c r="R43" s="128"/>
      <c r="S43" s="129"/>
      <c r="U43" t="str">
        <f>IF($T$39&gt;0,IF(I42="","×",""),"")</f>
        <v/>
      </c>
    </row>
    <row r="44" spans="1:32" ht="18" customHeight="1">
      <c r="A44" s="76"/>
      <c r="B44" s="77"/>
      <c r="C44" s="84"/>
      <c r="D44" s="84"/>
      <c r="E44" s="84"/>
      <c r="F44" s="84"/>
      <c r="G44" s="84"/>
      <c r="H44" s="84"/>
      <c r="I44" s="72"/>
      <c r="J44" s="90"/>
      <c r="K44" s="90"/>
      <c r="L44" s="73"/>
      <c r="M44" s="133"/>
      <c r="N44" s="134"/>
      <c r="O44" s="134"/>
      <c r="P44" s="134"/>
      <c r="Q44" s="134"/>
      <c r="R44" s="134"/>
      <c r="S44" s="135"/>
      <c r="U44" t="str">
        <f>IF($T$39&gt;1,IF(A43="","×",""),"")</f>
        <v/>
      </c>
    </row>
    <row r="45" spans="1:32" ht="20.25" customHeight="1">
      <c r="A45" s="74"/>
      <c r="B45" s="75"/>
      <c r="C45" s="84"/>
      <c r="D45" s="84"/>
      <c r="E45" s="84"/>
      <c r="F45" s="84"/>
      <c r="G45" s="84"/>
      <c r="H45" s="84"/>
      <c r="I45" s="72" t="s">
        <v>17</v>
      </c>
      <c r="J45" s="90"/>
      <c r="K45" s="90"/>
      <c r="L45" s="73"/>
      <c r="M45" s="74"/>
      <c r="N45" s="85"/>
      <c r="O45" s="85"/>
      <c r="P45" s="85"/>
      <c r="Q45" s="85"/>
      <c r="R45" s="85"/>
      <c r="S45" s="75"/>
      <c r="U45" t="str">
        <f>IF($T$39&gt;1,IF(C43="","×",""),"")</f>
        <v/>
      </c>
    </row>
    <row r="46" spans="1:32" ht="19.5" customHeight="1">
      <c r="A46" s="76"/>
      <c r="B46" s="77"/>
      <c r="C46" s="84"/>
      <c r="D46" s="84"/>
      <c r="E46" s="84"/>
      <c r="F46" s="84"/>
      <c r="G46" s="84"/>
      <c r="H46" s="84"/>
      <c r="I46" s="72"/>
      <c r="J46" s="90"/>
      <c r="K46" s="90"/>
      <c r="L46" s="73"/>
      <c r="M46" s="86"/>
      <c r="N46" s="87"/>
      <c r="O46" s="87"/>
      <c r="P46" s="87"/>
      <c r="Q46" s="87"/>
      <c r="R46" s="87"/>
      <c r="S46" s="88"/>
      <c r="U46" t="str">
        <f>IF($T$39&gt;1,IF(I44="","×",""),"")</f>
        <v/>
      </c>
    </row>
    <row r="47" spans="1:32" ht="18" customHeight="1">
      <c r="A47" s="74"/>
      <c r="B47" s="75"/>
      <c r="C47" s="84"/>
      <c r="D47" s="84"/>
      <c r="E47" s="84"/>
      <c r="F47" s="84"/>
      <c r="G47" s="84"/>
      <c r="H47" s="84"/>
      <c r="I47" s="72" t="s">
        <v>17</v>
      </c>
      <c r="J47" s="90"/>
      <c r="K47" s="90"/>
      <c r="L47" s="73"/>
      <c r="M47" s="86"/>
      <c r="N47" s="87"/>
      <c r="O47" s="87"/>
      <c r="P47" s="87"/>
      <c r="Q47" s="87"/>
      <c r="R47" s="87"/>
      <c r="S47" s="88"/>
      <c r="U47" t="str">
        <f>IF($T$39&gt;2,IF(A45="","×",""),"")</f>
        <v/>
      </c>
    </row>
    <row r="48" spans="1:32" ht="18" customHeight="1">
      <c r="A48" s="76"/>
      <c r="B48" s="77"/>
      <c r="C48" s="84"/>
      <c r="D48" s="84"/>
      <c r="E48" s="84"/>
      <c r="F48" s="84"/>
      <c r="G48" s="84"/>
      <c r="H48" s="84"/>
      <c r="I48" s="72"/>
      <c r="J48" s="90"/>
      <c r="K48" s="90"/>
      <c r="L48" s="73"/>
      <c r="M48" s="76"/>
      <c r="N48" s="89"/>
      <c r="O48" s="89"/>
      <c r="P48" s="89"/>
      <c r="Q48" s="89"/>
      <c r="R48" s="89"/>
      <c r="S48" s="77"/>
      <c r="U48" t="str">
        <f>IF($T$39&gt;2,IF(C45="","×",""),"")</f>
        <v/>
      </c>
    </row>
    <row r="49" spans="1:27" ht="17.25" customHeight="1">
      <c r="A49" s="19" t="s">
        <v>138</v>
      </c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U49" t="str">
        <f>IF($T$39&gt;2,IF(I46="","×",""),"")</f>
        <v/>
      </c>
    </row>
    <row r="50" spans="1:27" ht="17.25" customHeight="1">
      <c r="A50" s="71" t="s">
        <v>142</v>
      </c>
      <c r="B50" s="26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U50" t="str">
        <f>IF($T$39&gt;3,IF(A47="","×",""),"")</f>
        <v/>
      </c>
    </row>
    <row r="51" spans="1:27" ht="17.25" customHeight="1">
      <c r="A51" s="27" t="s">
        <v>139</v>
      </c>
      <c r="B51" s="26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U51" t="str">
        <f>IF($T$39&gt;3,IF(C47="","×",""),"")</f>
        <v/>
      </c>
    </row>
    <row r="52" spans="1:27" ht="21.75" customHeight="1">
      <c r="A52" s="28" t="s">
        <v>62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>
        <f>COUNTIF(U:U,"×")</f>
        <v>8</v>
      </c>
      <c r="U52" t="str">
        <f>IF($T$39&gt;3,IF(I48="","×",""),"")</f>
        <v/>
      </c>
    </row>
    <row r="53" spans="1:27" ht="21.75" customHeight="1">
      <c r="A53" s="29" t="str">
        <f>IF(T52=0,"ＯＫ","記入漏れあり（赤色のセル未入力）")</f>
        <v>記入漏れあり（赤色のセル未入力）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27" ht="21.75" customHeight="1">
      <c r="A54" s="28" t="s">
        <v>65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27" ht="21.75" customHeight="1">
      <c r="A55" s="29" t="str">
        <f>IF(T40=0,"違反なし","違反あり（措置結果報告書の提出要）")</f>
        <v>違反なし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27" ht="21.75" customHeight="1"/>
    <row r="57" spans="1:27" ht="21.75" customHeight="1">
      <c r="V57" s="2"/>
      <c r="W57" s="2"/>
      <c r="X57" s="2"/>
      <c r="Y57" s="2"/>
      <c r="Z57" s="2"/>
      <c r="AA57" s="2"/>
    </row>
    <row r="58" spans="1:27" ht="21.75" customHeight="1">
      <c r="V58" t="e">
        <f>VLOOKUP(A41,$AB$3:$AC$13,2,FALSE)</f>
        <v>#N/A</v>
      </c>
    </row>
    <row r="59" spans="1:27" ht="21.75" customHeight="1"/>
    <row r="60" spans="1:27" ht="20.25" customHeight="1">
      <c r="V60" t="e">
        <f>VLOOKUP(A43,$AB$3:$AC$13,2,FALSE)</f>
        <v>#N/A</v>
      </c>
    </row>
    <row r="61" spans="1:27" ht="20.25" customHeight="1"/>
    <row r="62" spans="1:27" ht="20.25" customHeight="1">
      <c r="V62" t="e">
        <f>VLOOKUP(A45,$AB$3:$AC$13,2,FALSE)</f>
        <v>#N/A</v>
      </c>
    </row>
    <row r="63" spans="1:27" ht="20.25" customHeight="1"/>
    <row r="64" spans="1:27" ht="20.25" customHeight="1">
      <c r="V64" t="e">
        <f>VLOOKUP(A47,$AB$3:$AC$13,2,FALSE)</f>
        <v>#N/A</v>
      </c>
    </row>
    <row r="65" ht="20.25" customHeight="1"/>
    <row r="66" ht="15.75" customHeight="1"/>
    <row r="67" ht="15.75" customHeight="1"/>
    <row r="68" ht="15.75" customHeight="1"/>
    <row r="70" ht="36.75" customHeight="1"/>
    <row r="72" ht="36" customHeight="1"/>
  </sheetData>
  <sheetProtection sheet="1" objects="1" scenarios="1" formatCells="0" formatRows="0" selectLockedCells="1"/>
  <mergeCells count="95">
    <mergeCell ref="A6:I6"/>
    <mergeCell ref="C10:H10"/>
    <mergeCell ref="L10:S10"/>
    <mergeCell ref="K13:L14"/>
    <mergeCell ref="M13:S14"/>
    <mergeCell ref="E13:J14"/>
    <mergeCell ref="C32:O32"/>
    <mergeCell ref="A20:B22"/>
    <mergeCell ref="A23:B25"/>
    <mergeCell ref="C25:O25"/>
    <mergeCell ref="C29:O29"/>
    <mergeCell ref="C30:O30"/>
    <mergeCell ref="A27:B30"/>
    <mergeCell ref="A31:B35"/>
    <mergeCell ref="P36:Q36"/>
    <mergeCell ref="R36:S36"/>
    <mergeCell ref="A26:B26"/>
    <mergeCell ref="A36:O36"/>
    <mergeCell ref="C33:O33"/>
    <mergeCell ref="P27:Q27"/>
    <mergeCell ref="R27:S27"/>
    <mergeCell ref="P34:S34"/>
    <mergeCell ref="C34:O34"/>
    <mergeCell ref="L35:N35"/>
    <mergeCell ref="O35:S35"/>
    <mergeCell ref="C26:O26"/>
    <mergeCell ref="C27:O27"/>
    <mergeCell ref="C28:O28"/>
    <mergeCell ref="C35:K35"/>
    <mergeCell ref="C31:O31"/>
    <mergeCell ref="P21:S21"/>
    <mergeCell ref="P20:S20"/>
    <mergeCell ref="C23:O23"/>
    <mergeCell ref="C24:O24"/>
    <mergeCell ref="C20:O22"/>
    <mergeCell ref="P24:Q24"/>
    <mergeCell ref="R24:S24"/>
    <mergeCell ref="R23:S23"/>
    <mergeCell ref="P25:Q25"/>
    <mergeCell ref="R25:S25"/>
    <mergeCell ref="P26:Q26"/>
    <mergeCell ref="R26:S26"/>
    <mergeCell ref="R22:S22"/>
    <mergeCell ref="P22:Q22"/>
    <mergeCell ref="P23:Q23"/>
    <mergeCell ref="M40:S40"/>
    <mergeCell ref="M41:S41"/>
    <mergeCell ref="M42:S42"/>
    <mergeCell ref="M43:S44"/>
    <mergeCell ref="I41:L41"/>
    <mergeCell ref="I42:L42"/>
    <mergeCell ref="C40:L40"/>
    <mergeCell ref="I43:L43"/>
    <mergeCell ref="I44:L44"/>
    <mergeCell ref="A4:S4"/>
    <mergeCell ref="E17:G17"/>
    <mergeCell ref="I17:M17"/>
    <mergeCell ref="C11:D12"/>
    <mergeCell ref="C13:D14"/>
    <mergeCell ref="E11:S12"/>
    <mergeCell ref="C15:D16"/>
    <mergeCell ref="E15:L16"/>
    <mergeCell ref="M15:N16"/>
    <mergeCell ref="A10:B10"/>
    <mergeCell ref="I10:K10"/>
    <mergeCell ref="A11:B16"/>
    <mergeCell ref="P17:Q17"/>
    <mergeCell ref="A17:B17"/>
    <mergeCell ref="O15:S16"/>
    <mergeCell ref="R30:S30"/>
    <mergeCell ref="R31:S31"/>
    <mergeCell ref="R32:S32"/>
    <mergeCell ref="R33:S33"/>
    <mergeCell ref="P28:Q28"/>
    <mergeCell ref="R28:S28"/>
    <mergeCell ref="P29:Q29"/>
    <mergeCell ref="R29:S29"/>
    <mergeCell ref="P30:Q30"/>
    <mergeCell ref="P31:Q31"/>
    <mergeCell ref="P32:Q32"/>
    <mergeCell ref="P33:Q33"/>
    <mergeCell ref="M45:S48"/>
    <mergeCell ref="C47:H48"/>
    <mergeCell ref="A45:B46"/>
    <mergeCell ref="C45:H46"/>
    <mergeCell ref="I45:L45"/>
    <mergeCell ref="I46:L46"/>
    <mergeCell ref="I47:L47"/>
    <mergeCell ref="I48:L48"/>
    <mergeCell ref="A47:B48"/>
    <mergeCell ref="A40:B40"/>
    <mergeCell ref="A41:B42"/>
    <mergeCell ref="A43:B44"/>
    <mergeCell ref="C41:H42"/>
    <mergeCell ref="C43:H44"/>
  </mergeCells>
  <phoneticPr fontId="3"/>
  <conditionalFormatting sqref="P23:S23">
    <cfRule type="expression" dxfId="22" priority="33">
      <formula>$C$17&lt;10</formula>
    </cfRule>
  </conditionalFormatting>
  <conditionalFormatting sqref="O15:S16 M13 L10">
    <cfRule type="cellIs" dxfId="21" priority="48" operator="equal">
      <formula>""</formula>
    </cfRule>
  </conditionalFormatting>
  <conditionalFormatting sqref="C10 E11:S12 E15:L16 K13 E13">
    <cfRule type="cellIs" dxfId="20" priority="45" operator="equal">
      <formula>""</formula>
    </cfRule>
  </conditionalFormatting>
  <conditionalFormatting sqref="N7 P7 R7">
    <cfRule type="cellIs" dxfId="19" priority="29" operator="greaterThan">
      <formula>0</formula>
    </cfRule>
    <cfRule type="expression" dxfId="18" priority="43">
      <formula>$A$13="対象受注者"</formula>
    </cfRule>
  </conditionalFormatting>
  <conditionalFormatting sqref="H17 N17">
    <cfRule type="expression" dxfId="17" priority="41">
      <formula>$C$17=""</formula>
    </cfRule>
  </conditionalFormatting>
  <conditionalFormatting sqref="P23:S33 L35:N35 P36:Q36">
    <cfRule type="expression" dxfId="16" priority="50">
      <formula>$T$17&gt;0</formula>
    </cfRule>
  </conditionalFormatting>
  <conditionalFormatting sqref="P23:S33 P36">
    <cfRule type="expression" dxfId="15" priority="27">
      <formula>$T23&gt;0</formula>
    </cfRule>
  </conditionalFormatting>
  <conditionalFormatting sqref="L35:N35">
    <cfRule type="cellIs" dxfId="14" priority="26" operator="greaterThan">
      <formula>0</formula>
    </cfRule>
  </conditionalFormatting>
  <conditionalFormatting sqref="M42:S42">
    <cfRule type="cellIs" dxfId="13" priority="16" operator="notEqual">
      <formula>"年　　月"</formula>
    </cfRule>
  </conditionalFormatting>
  <conditionalFormatting sqref="M42 M45">
    <cfRule type="expression" dxfId="12" priority="62">
      <formula>$T$40&gt;0</formula>
    </cfRule>
  </conditionalFormatting>
  <conditionalFormatting sqref="A41 C41 I42">
    <cfRule type="expression" dxfId="11" priority="54">
      <formula>$T$39&gt;0</formula>
    </cfRule>
  </conditionalFormatting>
  <conditionalFormatting sqref="A43 I44 C43">
    <cfRule type="expression" dxfId="10" priority="56">
      <formula>$T$39&gt;1</formula>
    </cfRule>
  </conditionalFormatting>
  <conditionalFormatting sqref="I46 A45 C45">
    <cfRule type="expression" dxfId="9" priority="58">
      <formula>$T$39&gt;2</formula>
    </cfRule>
  </conditionalFormatting>
  <conditionalFormatting sqref="I48 A47 C47">
    <cfRule type="expression" dxfId="8" priority="60">
      <formula>$T$39&gt;3</formula>
    </cfRule>
  </conditionalFormatting>
  <conditionalFormatting sqref="M45">
    <cfRule type="cellIs" dxfId="7" priority="52" operator="notEqual">
      <formula>""</formula>
    </cfRule>
  </conditionalFormatting>
  <conditionalFormatting sqref="I42:L42 I44:L44 A41:H48 I46:L46 I48:L48">
    <cfRule type="cellIs" dxfId="6" priority="8" operator="notEqual">
      <formula>""</formula>
    </cfRule>
  </conditionalFormatting>
  <conditionalFormatting sqref="H17 N17">
    <cfRule type="expression" dxfId="5" priority="63">
      <formula>#REF!="○"</formula>
    </cfRule>
  </conditionalFormatting>
  <conditionalFormatting sqref="R17">
    <cfRule type="expression" dxfId="4" priority="6">
      <formula>$C$17=""</formula>
    </cfRule>
  </conditionalFormatting>
  <conditionalFormatting sqref="R17">
    <cfRule type="expression" dxfId="3" priority="7">
      <formula>#REF!="○"</formula>
    </cfRule>
  </conditionalFormatting>
  <conditionalFormatting sqref="A6">
    <cfRule type="cellIs" dxfId="2" priority="3" operator="equal">
      <formula>""</formula>
    </cfRule>
  </conditionalFormatting>
  <conditionalFormatting sqref="N6">
    <cfRule type="cellIs" dxfId="1" priority="2" operator="equal">
      <formula>""</formula>
    </cfRule>
  </conditionalFormatting>
  <conditionalFormatting sqref="P6 R6">
    <cfRule type="cellIs" dxfId="0" priority="1" operator="equal">
      <formula>""</formula>
    </cfRule>
  </conditionalFormatting>
  <dataValidations count="10">
    <dataValidation type="list" allowBlank="1" showInputMessage="1" showErrorMessage="1" sqref="P23:S33 P36:Q36">
      <formula1>$X$4</formula1>
    </dataValidation>
    <dataValidation type="list" allowBlank="1" showInputMessage="1" showErrorMessage="1" sqref="I44:L44 I42:L42 I46:L46 I48:L48">
      <formula1>$AA$3:$AA$4</formula1>
    </dataValidation>
    <dataValidation type="whole" errorStyle="warning" operator="greaterThanOrEqual" allowBlank="1" showInputMessage="1" showErrorMessage="1" error="京都府域の最低賃金未満の時給が入力されています。入力した内容に誤りがないか確認してください。誤りがなければ，続行してください。" sqref="L35">
      <formula1>T35</formula1>
    </dataValidation>
    <dataValidation type="whole" errorStyle="warning" operator="greaterThanOrEqual" allowBlank="1" showInputMessage="1" showErrorMessage="1" error="京都府域の最低賃金未満の時給が入力されています。入力した内容に誤りがないか確認してください。誤りがなければ，続行してください。" sqref="M35:N35">
      <formula1>V41</formula1>
    </dataValidation>
    <dataValidation type="list" allowBlank="1" showInputMessage="1" showErrorMessage="1" sqref="A41:B48">
      <formula1>$AB$3:$AB$13</formula1>
    </dataValidation>
    <dataValidation type="list" allowBlank="1" showInputMessage="1" sqref="C41:H42">
      <formula1>INDIRECT($V$58)</formula1>
    </dataValidation>
    <dataValidation type="list" allowBlank="1" showInputMessage="1" sqref="C43:H44">
      <formula1>INDIRECT($V$60)</formula1>
    </dataValidation>
    <dataValidation type="list" allowBlank="1" showInputMessage="1" sqref="C45:H46">
      <formula1>INDIRECT($V$62)</formula1>
    </dataValidation>
    <dataValidation type="list" allowBlank="1" showInputMessage="1" sqref="C47:H48">
      <formula1>INDIRECT($V$64)</formula1>
    </dataValidation>
    <dataValidation type="list" allowBlank="1" showInputMessage="1" showErrorMessage="1" sqref="A6">
      <formula1>$AH$1:$AH$3</formula1>
    </dataValidation>
  </dataValidations>
  <printOptions horizontalCentered="1"/>
  <pageMargins left="0" right="0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"/>
  <sheetViews>
    <sheetView topLeftCell="V1" workbookViewId="0">
      <selection activeCell="AD4" sqref="AD4"/>
    </sheetView>
  </sheetViews>
  <sheetFormatPr defaultRowHeight="13.5"/>
  <sheetData>
    <row r="1" spans="1:33">
      <c r="A1" s="157" t="s">
        <v>85</v>
      </c>
      <c r="B1" s="157" t="s">
        <v>86</v>
      </c>
      <c r="C1" s="158" t="s">
        <v>87</v>
      </c>
      <c r="D1" s="160" t="s">
        <v>88</v>
      </c>
      <c r="E1" s="156" t="s">
        <v>89</v>
      </c>
      <c r="F1" s="156" t="s">
        <v>90</v>
      </c>
      <c r="G1" s="162" t="s">
        <v>91</v>
      </c>
      <c r="H1" s="164" t="s">
        <v>92</v>
      </c>
      <c r="I1" s="157" t="s">
        <v>93</v>
      </c>
      <c r="J1" s="164" t="s">
        <v>94</v>
      </c>
      <c r="K1" s="156" t="s">
        <v>95</v>
      </c>
      <c r="L1" s="156" t="s">
        <v>96</v>
      </c>
      <c r="M1" s="168" t="s">
        <v>97</v>
      </c>
      <c r="N1" s="170" t="s">
        <v>98</v>
      </c>
      <c r="O1" s="172" t="s">
        <v>99</v>
      </c>
      <c r="P1" s="174" t="s">
        <v>100</v>
      </c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5" t="s">
        <v>101</v>
      </c>
      <c r="AB1" s="177" t="s">
        <v>102</v>
      </c>
      <c r="AC1" s="177"/>
      <c r="AD1" s="177"/>
      <c r="AE1" s="166" t="s">
        <v>103</v>
      </c>
      <c r="AF1" s="167"/>
      <c r="AG1" s="163" t="s">
        <v>104</v>
      </c>
    </row>
    <row r="2" spans="1:33" ht="40.5">
      <c r="A2" s="156"/>
      <c r="B2" s="156"/>
      <c r="C2" s="159"/>
      <c r="D2" s="161"/>
      <c r="E2" s="156"/>
      <c r="F2" s="156"/>
      <c r="G2" s="163"/>
      <c r="H2" s="165"/>
      <c r="I2" s="156"/>
      <c r="J2" s="165"/>
      <c r="K2" s="156"/>
      <c r="L2" s="156"/>
      <c r="M2" s="169"/>
      <c r="N2" s="171"/>
      <c r="O2" s="173"/>
      <c r="P2" s="38" t="s">
        <v>105</v>
      </c>
      <c r="Q2" s="38" t="s">
        <v>106</v>
      </c>
      <c r="R2" s="38" t="s">
        <v>107</v>
      </c>
      <c r="S2" s="38" t="s">
        <v>108</v>
      </c>
      <c r="T2" s="38" t="s">
        <v>109</v>
      </c>
      <c r="U2" s="38" t="s">
        <v>110</v>
      </c>
      <c r="V2" s="38" t="s">
        <v>111</v>
      </c>
      <c r="W2" s="38" t="s">
        <v>112</v>
      </c>
      <c r="X2" s="38" t="s">
        <v>113</v>
      </c>
      <c r="Y2" s="38" t="s">
        <v>114</v>
      </c>
      <c r="Z2" s="39" t="s">
        <v>115</v>
      </c>
      <c r="AA2" s="176"/>
      <c r="AB2" s="40" t="s">
        <v>109</v>
      </c>
      <c r="AC2" s="40" t="s">
        <v>111</v>
      </c>
      <c r="AD2" s="40" t="s">
        <v>116</v>
      </c>
      <c r="AE2" s="38" t="s">
        <v>117</v>
      </c>
      <c r="AF2" s="38" t="s">
        <v>118</v>
      </c>
      <c r="AG2" s="163"/>
    </row>
    <row r="3" spans="1:33">
      <c r="A3" s="41"/>
      <c r="B3" s="41"/>
      <c r="C3" s="42"/>
      <c r="D3" s="43"/>
      <c r="E3" s="44">
        <f>様式１の３!C10</f>
        <v>0</v>
      </c>
      <c r="F3" s="41"/>
      <c r="G3" s="41"/>
      <c r="H3" s="41"/>
      <c r="I3" s="41"/>
      <c r="J3" s="45"/>
      <c r="K3" s="69" t="s">
        <v>121</v>
      </c>
      <c r="L3" s="69" t="s">
        <v>121</v>
      </c>
      <c r="M3" s="69" t="s">
        <v>121</v>
      </c>
      <c r="N3" s="46"/>
      <c r="O3" s="47" t="str">
        <f>様式１の３!$C$17</f>
        <v/>
      </c>
      <c r="P3" s="41" t="str">
        <f>IF(様式１の３!T17&lt;10,"10人未満",IF(様式１の３!R29="○","いいえ",""))</f>
        <v>10人未満</v>
      </c>
      <c r="Q3" s="41" t="str">
        <f>IF(様式１の３!$R24="○","いいえ","")</f>
        <v/>
      </c>
      <c r="R3" s="41" t="str">
        <f>IF(様式１の３!$R25="○","いいえ","")</f>
        <v/>
      </c>
      <c r="S3" s="41" t="str">
        <f>IF(様式１の３!$R26="○","いいえ","")</f>
        <v/>
      </c>
      <c r="T3" s="41" t="str">
        <f>IF(様式１の３!$R27="○","いいえ","")</f>
        <v/>
      </c>
      <c r="U3" s="41" t="str">
        <f>IF(様式１の３!$R28="○","いいえ","")</f>
        <v/>
      </c>
      <c r="V3" s="41" t="str">
        <f>IF(様式１の３!$R29="○","いいえ","")</f>
        <v/>
      </c>
      <c r="W3" s="41" t="str">
        <f>IF(様式１の３!$R30="○","いいえ","")</f>
        <v/>
      </c>
      <c r="X3" s="41" t="str">
        <f>IF(様式１の３!$R31="○","いいえ","")</f>
        <v/>
      </c>
      <c r="Y3" s="41" t="str">
        <f>IF(様式１の３!$R32="○","いいえ","")</f>
        <v/>
      </c>
      <c r="Z3" s="48">
        <f>様式１の３!L35</f>
        <v>0</v>
      </c>
      <c r="AA3" s="49" t="str">
        <f>IF(OR(P3="いいえ",Q3="いいえ",R3="いいえ",S3="いいえ",T3="いいえ",U3="いいえ",V3="いいえ",W3="いいえ",X3="いいえ",Y3="いいえ"),"有","")</f>
        <v/>
      </c>
      <c r="AB3" s="41"/>
      <c r="AC3" s="41"/>
      <c r="AD3" s="41"/>
      <c r="AE3" s="46">
        <f>様式１の３!C41</f>
        <v>0</v>
      </c>
      <c r="AF3" s="41">
        <f>様式１の３!I42</f>
        <v>0</v>
      </c>
      <c r="AG3" s="50">
        <f>様式１の３!A41</f>
        <v>0</v>
      </c>
    </row>
    <row r="4" spans="1:33" ht="18.75">
      <c r="A4" s="51"/>
      <c r="B4" s="51"/>
      <c r="C4" s="52"/>
      <c r="D4" s="53"/>
      <c r="E4" s="54"/>
      <c r="F4" s="51"/>
      <c r="G4" s="51"/>
      <c r="H4" s="51"/>
      <c r="I4" s="51"/>
      <c r="J4" s="55"/>
      <c r="K4" s="56"/>
      <c r="L4" s="56"/>
      <c r="M4" s="56"/>
      <c r="N4" s="57"/>
      <c r="O4" s="58"/>
      <c r="P4" s="51"/>
      <c r="Q4" s="51"/>
      <c r="R4" s="51"/>
      <c r="S4" s="51"/>
      <c r="T4" s="51"/>
      <c r="U4" s="51"/>
      <c r="V4" s="51"/>
      <c r="W4" s="51"/>
      <c r="X4" s="51"/>
      <c r="Y4" s="51"/>
      <c r="Z4" s="59"/>
      <c r="AA4" s="60"/>
      <c r="AB4" s="51"/>
      <c r="AC4" s="51"/>
      <c r="AD4" s="51"/>
      <c r="AE4" s="46">
        <f>様式１の３!C43</f>
        <v>0</v>
      </c>
      <c r="AF4" s="41">
        <f>様式１の３!I44</f>
        <v>0</v>
      </c>
      <c r="AG4" s="50">
        <f>様式１の３!A43</f>
        <v>0</v>
      </c>
    </row>
    <row r="5" spans="1:33" ht="18.75">
      <c r="A5" s="61"/>
      <c r="B5" s="61"/>
      <c r="C5" s="62"/>
      <c r="D5" s="63"/>
      <c r="E5" s="64"/>
      <c r="F5" s="61"/>
      <c r="G5" s="61"/>
      <c r="H5" s="61"/>
      <c r="I5" s="61"/>
      <c r="J5" s="17"/>
      <c r="K5" s="65"/>
      <c r="L5" s="65"/>
      <c r="M5" s="65"/>
      <c r="N5" s="37"/>
      <c r="O5" s="66"/>
      <c r="P5" s="61"/>
      <c r="Q5" s="61"/>
      <c r="R5" s="61"/>
      <c r="S5" s="61"/>
      <c r="T5" s="61"/>
      <c r="U5" s="61"/>
      <c r="V5" s="61"/>
      <c r="W5" s="61"/>
      <c r="X5" s="61"/>
      <c r="Y5" s="61"/>
      <c r="Z5" s="67"/>
      <c r="AA5" s="68"/>
      <c r="AB5" s="61"/>
      <c r="AC5" s="61"/>
      <c r="AD5" s="61"/>
      <c r="AE5" s="46">
        <f>様式１の３!C45</f>
        <v>0</v>
      </c>
      <c r="AF5" s="41">
        <f>様式１の３!I46</f>
        <v>0</v>
      </c>
      <c r="AG5" s="50">
        <f>様式１の３!A45</f>
        <v>0</v>
      </c>
    </row>
    <row r="6" spans="1:33" ht="18.75">
      <c r="A6" s="61"/>
      <c r="B6" s="61"/>
      <c r="C6" s="62"/>
      <c r="D6" s="63"/>
      <c r="E6" s="64"/>
      <c r="F6" s="61"/>
      <c r="G6" s="61"/>
      <c r="H6" s="61"/>
      <c r="I6" s="61"/>
      <c r="J6" s="17"/>
      <c r="K6" s="65"/>
      <c r="L6" s="65"/>
      <c r="M6" s="65"/>
      <c r="N6" s="37"/>
      <c r="O6" s="66"/>
      <c r="P6" s="61"/>
      <c r="Q6" s="61"/>
      <c r="R6" s="61"/>
      <c r="S6" s="61"/>
      <c r="T6" s="61"/>
      <c r="U6" s="61"/>
      <c r="V6" s="61"/>
      <c r="W6" s="61"/>
      <c r="X6" s="61"/>
      <c r="Y6" s="61"/>
      <c r="Z6" s="67"/>
      <c r="AA6" s="68"/>
      <c r="AB6" s="61"/>
      <c r="AC6" s="61"/>
      <c r="AD6" s="61"/>
      <c r="AE6" s="46">
        <f>様式１の３!C47</f>
        <v>0</v>
      </c>
      <c r="AF6" s="41">
        <f>様式１の３!I48</f>
        <v>0</v>
      </c>
      <c r="AG6" s="50">
        <f>様式１の３!A47</f>
        <v>0</v>
      </c>
    </row>
  </sheetData>
  <protectedRanges>
    <protectedRange algorithmName="SHA-512" hashValue="eUF+Wod4cQb2uafPmAtsYD8MEWI2sghJhhdjVgI6gHd05Zzjxpnn8YhReVSRI+1pLfntTBb7y1KkXfKymt+BTg==" saltValue="iFsRZZhEniM9wwuKLEZnow==" spinCount="100000" sqref="AA1:AA6" name="範囲1"/>
  </protectedRanges>
  <mergeCells count="20">
    <mergeCell ref="AE1:AF1"/>
    <mergeCell ref="AG1:AG2"/>
    <mergeCell ref="M1:M2"/>
    <mergeCell ref="N1:N2"/>
    <mergeCell ref="O1:O2"/>
    <mergeCell ref="P1:Z1"/>
    <mergeCell ref="AA1:AA2"/>
    <mergeCell ref="AB1:AD1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3"/>
  <dataValidations count="1">
    <dataValidation allowBlank="1" showInputMessage="1" showErrorMessage="1" prompt="業者コード入力後，登録業者リストのE～G列（報告書提出）の該当する区分に○を入力すること（既に○が入力されている場合は入力不要）" sqref="J3:J6"/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様式１の３</vt:lpstr>
      <vt:lpstr>京都市作業用</vt:lpstr>
      <vt:lpstr>様式１の３!Print_Area</vt:lpstr>
      <vt:lpstr>健康保険</vt:lpstr>
      <vt:lpstr>雇用通知</vt:lpstr>
      <vt:lpstr>雇用保険</vt:lpstr>
      <vt:lpstr>厚生年金保険</vt:lpstr>
      <vt:lpstr>最低賃金</vt:lpstr>
      <vt:lpstr>三六協定</vt:lpstr>
      <vt:lpstr>就業規則の周知</vt:lpstr>
      <vt:lpstr>就業規則の届出</vt:lpstr>
      <vt:lpstr>賃金支払</vt:lpstr>
      <vt:lpstr>賃金台帳</vt:lpstr>
      <vt:lpstr>労災保険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usui</dc:creator>
  <cp:lastModifiedBy>sc21071</cp:lastModifiedBy>
  <cp:lastPrinted>2021-03-26T03:05:06Z</cp:lastPrinted>
  <dcterms:created xsi:type="dcterms:W3CDTF">2020-09-29T10:55:28Z</dcterms:created>
  <dcterms:modified xsi:type="dcterms:W3CDTF">2022-12-16T03:57:00Z</dcterms:modified>
</cp:coreProperties>
</file>