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12-11　経営戦略室\001 経営\015 経営比較分析表\11 R07（R06年度決算分）\02 回答\"/>
    </mc:Choice>
  </mc:AlternateContent>
  <xr:revisionPtr revIDLastSave="0" documentId="13_ncr:1_{82578E27-99EA-4ABA-996C-ACDF907EF380}" xr6:coauthVersionLast="47" xr6:coauthVersionMax="47" xr10:uidLastSave="{00000000-0000-0000-0000-000000000000}"/>
  <workbookProtection workbookAlgorithmName="SHA-512" workbookHashValue="3Q+ENYKLOoIpEMK+Ij8aWXa6/inOPkViYXi7XTVxyVCrvzFG0TAAkc/26rWLGVaxjUGiuB8BzdRluD1Vi4zvQA==" workbookSaltValue="6rJ18mjXbJFyZ2wpbKYt4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<sst xmlns="http://schemas.openxmlformats.org/spreadsheetml/2006/main" count="231" uniqueCount="116">
  <si>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</si>
  <si>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</si>
  <si>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</si>
  <si>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</si>
  <si>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</si>
  <si>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</si>
  <si>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</si>
  <si>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</si>
  <si>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</si>
  <si>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</si>
  <si>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</si>
  <si>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</si>
  <si>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</si>
  <si>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</si>
  <si>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</si>
  <si>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</si>
  <si>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</si>
  <si>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</si>
  <si>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</si>
  <si>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</si>
  <si>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</si>
  <si>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</si>
  <si>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</si>
  <si>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</si>
  <si>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</si>
  <si>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</si>
  <si>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</si>
  <si>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</si>
  <si>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</si>
  <si>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</si>
  <si>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</si>
  <si>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</si>
  <si>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</si>
  <si>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</si>
  <si>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</si>
  <si>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</si>
  <si>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</si>
  <si>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</si>
  <si>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</si>
  <si>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</si>
  <si>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</si>
  <si>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</si>
  <si>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</si>
  <si>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</si>
  <si>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</si>
  <si>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</si>
  <si>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</si>
  <si>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</si>
  <si>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</si>
  <si>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</si>
  <si>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</si>
  <si>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</si>
  <si>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</si>
  <si>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</si>
  <si>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</si>
  <si>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</si>
  <si>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</si>
  <si>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</si>
  <si>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</si>
  <si>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</si>
  <si>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</si>
  <si>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</si>
  <si>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</si>
  <si>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</si>
  <si>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</si>
  <si>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</si>
  <si>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</si>
  <si>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</si>
  <si>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</si>
  <si>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</si>
  <si>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</si>
  <si>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</si>
  <si>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</si>
  <si>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</si>
  <si>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</si>
  <si>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</si>
  <si>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</si>
  <si>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</si>
  <si>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</si>
  <si>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</si>
  <si>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</si>
  <si>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</si>
  <si>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</si>
  <si>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</si>
  <si>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</si>
  <si>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</si>
  <si>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</si>
  <si>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</si>
  <si>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</si>
  <si>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</si>
  <si>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</si>
  <si>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</si>
  <si>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</si>
  <si>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</si>
  <si>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</si>
  <si>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</si>
  <si>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京都市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</si>
  <si>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</si>
  <si>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</si>
  <si>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</si>
  <si>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</si>
  <si>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</si>
  <si>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</si>
  <si>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</si>
  <si>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</si>
  <si>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</si>
  <si>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</si>
  <si>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</si>
  <si>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</si>
  <si>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</si>
  <si>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</si>
  <si>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</si>
  <si>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</si>
  <si>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○平成12年から順次、下水道施設の供用を開始し、約20年が経過したところであり、管渠の更新は実施していない。
　ただし、下水道施設のうち、老朽化した設備の更新は実施している。</t>
    <phoneticPr fontId="4"/>
  </si>
  <si>
    <t>○本市の特定環境保全公共下水道事業は、平成29年度から地方公営企業法を適用している。
○同事業は、市内北部山間部の広域かつ人口が少ない地域での事業であり、地理的特殊性があるため、スケールメリットが働かず、維持管理費を使用料収入で回収することが困難な状況となっている。そのため、「⑥汚水処理原価」が高くなり、「⑤経費回収率」は100％を下回っているものの、一般会計からの繰入金により、「①経常収支比率」は100％を上回った。
○「②累積欠損金比率」は類似団体平均値を大きく上回っており、同事業単体では、累積欠損金が発生している状況である。また、「③流動比率」は類似団体平均値を大きく下回っているが、公共下水道事業と一体的に経営を行っており、支払能力に問題はない。
○企業債残高については、市長の事務部局の事業として進めてきた平成28年度末までの公債費を一般会計において負担することとしたため、「④企業債残高対事業規模比率」は0である。
○市内北部地域の下水道施設の整備事業の完了（平成26年度）以降、下水道への接続件数の増加により「⑧水洗化率」が上昇しているものの、類似団体平均値を下回る状況にある。</t>
    <phoneticPr fontId="4"/>
  </si>
  <si>
    <t>○広域かつ人口が少ない地域での事業であり、地理的特殊性があるものの、より一層安定的、効率的に事業を推進するため、平成29年度から特定環境保全公共下水道事業と公共下水道事業の経営統合を行い、一体的な運営を行っている。
○統合後は、公共下水道事業と同一の料金制度となったが、使用料収入に比べ維持管理コストがかかること、施設の効率性が低いこと等、経営面・事業面の課題がある。
○加えて、近年の物価高騰の影響に伴い、支出は年々増加傾向にあり、経営を圧迫している。
○これらを踏まえ、現経営戦略に基づき、長期的な視点に立った取組を着実に進めながら、計画的な改築更新を進める。引き続き、下水道への接続勧奨を進め、施設利用率、水洗化率の向上につながる対策を講じていく。
○さらに、持続可能な事業運営の実現のため、令和10年度以降の次期経営戦略の策定に向けて検討を進める。</t>
    <rPh sb="237" eb="238">
      <t>ゲン</t>
    </rPh>
    <rPh sb="238" eb="242">
      <t>ケイエイセンリャク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</si>
</sst>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0F-4CA0-80D9-D21056C51A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30F-4CA0-80D9-D21056C51A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44.55</c:v>
                </c:pt>
                <c:pt idx="1">
                  <c:v>45.58</c:v>
                </c:pt>
                <c:pt idx="2">
                  <c:v>42.36</c:v>
                </c:pt>
                <c:pt idx="3">
                  <c:v>47.21</c:v>
                </c:pt>
                <c:pt idx="4">
                  <c:v>47.03</c:v>
                </c:pt>
              </c:numCache>
            </c:numRef>
          </c:val>
          <c:extLst>
            <c:ext xmlns:c16="http://schemas.microsoft.com/office/drawing/2014/chart" uri="{C3380CC4-5D6E-409C-BE32-E72D297353CC}">
              <c16:uniqueId val="{00000000-83C6-417F-A5BD-FE25E910C93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3C6-417F-A5BD-FE25E910C93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78.099999999999994</c:v>
                </c:pt>
                <c:pt idx="1">
                  <c:v>79.349999999999994</c:v>
                </c:pt>
                <c:pt idx="2">
                  <c:v>80.13</c:v>
                </c:pt>
                <c:pt idx="3">
                  <c:v>81.66</c:v>
                </c:pt>
                <c:pt idx="4">
                  <c:v>82.2</c:v>
                </c:pt>
              </c:numCache>
            </c:numRef>
          </c:val>
          <c:extLst>
            <c:ext xmlns:c16="http://schemas.microsoft.com/office/drawing/2014/chart" uri="{C3380CC4-5D6E-409C-BE32-E72D297353CC}">
              <c16:uniqueId val="{00000000-EF43-4094-9907-CAFB84C307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F43-4094-9907-CAFB84C307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98.13</c:v>
                </c:pt>
                <c:pt idx="1">
                  <c:v>102.32</c:v>
                </c:pt>
                <c:pt idx="2">
                  <c:v>103.23</c:v>
                </c:pt>
                <c:pt idx="3">
                  <c:v>102.82</c:v>
                </c:pt>
                <c:pt idx="4">
                  <c:v>100.09</c:v>
                </c:pt>
              </c:numCache>
            </c:numRef>
          </c:val>
          <c:extLst>
            <c:ext xmlns:c16="http://schemas.microsoft.com/office/drawing/2014/chart" uri="{C3380CC4-5D6E-409C-BE32-E72D297353CC}">
              <c16:uniqueId val="{00000000-6DEC-44D6-9CC9-7843323A0F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DEC-44D6-9CC9-7843323A0F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11.55</c:v>
                </c:pt>
                <c:pt idx="1">
                  <c:v>14.17</c:v>
                </c:pt>
                <c:pt idx="2">
                  <c:v>16.71</c:v>
                </c:pt>
                <c:pt idx="3">
                  <c:v>19.29</c:v>
                </c:pt>
                <c:pt idx="4">
                  <c:v>20.6</c:v>
                </c:pt>
              </c:numCache>
            </c:numRef>
          </c:val>
          <c:extLst>
            <c:ext xmlns:c16="http://schemas.microsoft.com/office/drawing/2014/chart" uri="{C3380CC4-5D6E-409C-BE32-E72D297353CC}">
              <c16:uniqueId val="{00000000-E9FD-4B41-906B-79B62C94E2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9FD-4B41-906B-79B62C94E2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45-4E32-A6EC-83C569F6D5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F45-4E32-A6EC-83C569F6D5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744.55</c:v>
                </c:pt>
                <c:pt idx="1">
                  <c:v>739.45</c:v>
                </c:pt>
                <c:pt idx="2">
                  <c:v>719.05</c:v>
                </c:pt>
                <c:pt idx="3">
                  <c:v>688.39</c:v>
                </c:pt>
                <c:pt idx="4">
                  <c:v>685.52</c:v>
                </c:pt>
              </c:numCache>
            </c:numRef>
          </c:val>
          <c:extLst>
            <c:ext xmlns:c16="http://schemas.microsoft.com/office/drawing/2014/chart" uri="{C3380CC4-5D6E-409C-BE32-E72D297353CC}">
              <c16:uniqueId val="{00000000-02BF-42FF-9272-CAE510A22A4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02BF-42FF-9272-CAE510A22A4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DF-45F1-8DCF-F292ACDC7D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6DF-45F1-8DCF-F292ACDC7D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BB-4120-831E-374BC36D77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55BB-4120-831E-374BC36D77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18.170000000000002</c:v>
                </c:pt>
                <c:pt idx="1">
                  <c:v>19.27</c:v>
                </c:pt>
                <c:pt idx="2">
                  <c:v>19.809999999999999</c:v>
                </c:pt>
                <c:pt idx="3">
                  <c:v>20.36</c:v>
                </c:pt>
                <c:pt idx="4">
                  <c:v>18.8</c:v>
                </c:pt>
              </c:numCache>
            </c:numRef>
          </c:val>
          <c:extLst>
            <c:ext xmlns:c16="http://schemas.microsoft.com/office/drawing/2014/chart" uri="{C3380CC4-5D6E-409C-BE32-E72D297353CC}">
              <c16:uniqueId val="{00000000-6ECD-4E1F-BBF2-E256C4E0C2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6ECD-4E1F-BBF2-E256C4E0C2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759.73</c:v>
                </c:pt>
                <c:pt idx="1">
                  <c:v>717.63</c:v>
                </c:pt>
                <c:pt idx="2">
                  <c:v>703.49</c:v>
                </c:pt>
                <c:pt idx="3">
                  <c:v>695.19</c:v>
                </c:pt>
                <c:pt idx="4">
                  <c:v>743.94</c:v>
                </c:pt>
              </c:numCache>
            </c:numRef>
          </c:val>
          <c:extLst>
            <c:ext xmlns:c16="http://schemas.microsoft.com/office/drawing/2014/chart" uri="{C3380CC4-5D6E-409C-BE32-E72D297353CC}">
              <c16:uniqueId val="{00000000-B8B1-457C-9B50-B6615BC516E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B8B1-457C-9B50-B6615BC516E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7" zoomScale="85" zoomScaleNormal="85" workbookViewId="0">
      <selection activeCell="BE79" sqref="BE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京都府　京都市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4">
        <f>データ!S6</f>
        <v>1373887</v>
      </c>
      <c r="AM8" s="44"/>
      <c r="AN8" s="44"/>
      <c r="AO8" s="44"/>
      <c r="AP8" s="44"/>
      <c r="AQ8" s="44"/>
      <c r="AR8" s="44"/>
      <c r="AS8" s="44"/>
      <c r="AT8" s="45">
        <f>データ!T6</f>
        <v>827.83</v>
      </c>
      <c r="AU8" s="45"/>
      <c r="AV8" s="45"/>
      <c r="AW8" s="45"/>
      <c r="AX8" s="45"/>
      <c r="AY8" s="45"/>
      <c r="AZ8" s="45"/>
      <c r="BA8" s="45"/>
      <c r="BB8" s="45">
        <f>データ!U6</f>
        <v>1659.62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40.22</v>
      </c>
      <c r="J10" s="45"/>
      <c r="K10" s="45"/>
      <c r="L10" s="45"/>
      <c r="M10" s="45"/>
      <c r="N10" s="45"/>
      <c r="O10" s="45"/>
      <c r="P10" s="45">
        <f>データ!P6</f>
        <v>0.36</v>
      </c>
      <c r="Q10" s="45"/>
      <c r="R10" s="45"/>
      <c r="S10" s="45"/>
      <c r="T10" s="45"/>
      <c r="U10" s="45"/>
      <c r="V10" s="45"/>
      <c r="W10" s="45">
        <f>データ!Q6</f>
        <v>240.81</v>
      </c>
      <c r="X10" s="45"/>
      <c r="Y10" s="45"/>
      <c r="Z10" s="45"/>
      <c r="AA10" s="45"/>
      <c r="AB10" s="45"/>
      <c r="AC10" s="45"/>
      <c r="AD10" s="44">
        <f>データ!R6</f>
        <v>2013</v>
      </c>
      <c r="AE10" s="44"/>
      <c r="AF10" s="44"/>
      <c r="AG10" s="44"/>
      <c r="AH10" s="44"/>
      <c r="AI10" s="44"/>
      <c r="AJ10" s="44"/>
      <c r="AK10" s="2"/>
      <c r="AL10" s="44">
        <f>データ!V6</f>
        <v>4900</v>
      </c>
      <c r="AM10" s="44"/>
      <c r="AN10" s="44"/>
      <c r="AO10" s="44"/>
      <c r="AP10" s="44"/>
      <c r="AQ10" s="44"/>
      <c r="AR10" s="44"/>
      <c r="AS10" s="44"/>
      <c r="AT10" s="45">
        <f>データ!W6</f>
        <v>3.4</v>
      </c>
      <c r="AU10" s="45"/>
      <c r="AV10" s="45"/>
      <c r="AW10" s="45"/>
      <c r="AX10" s="45"/>
      <c r="AY10" s="45"/>
      <c r="AZ10" s="45"/>
      <c r="BA10" s="45"/>
      <c r="BB10" s="45">
        <f>データ!X6</f>
        <v>1441.18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nn6fiyjneAGPao1GBVSHgozz8rS7A2+qUqZiZ4A32CZVmmxc1kyFRw9VLtg0Fw4xf+3bt78P5CeIgwLG/hVzQ==" saltValue="/w5c4kqCMmT3anu/mG91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261009</v>
      </c>
      <c r="D6" s="19">
        <f t="shared" si="3"/>
        <v>46</v>
      </c>
      <c r="E6" s="19">
        <f t="shared" si="3"/>
        <v>17</v>
      </c>
      <c r="F6" s="19">
        <f t="shared" si="3"/>
        <v>4</v>
      </c>
      <c r="G6" s="19">
        <f t="shared" si="3"/>
        <v>0</v>
      </c>
      <c r="H6" s="19" t="str">
        <f t="shared" si="3"/>
        <v>京都府　京都市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40.22</v>
      </c>
      <c r="P6" s="20">
        <f t="shared" si="3"/>
        <v>0.36</v>
      </c>
      <c r="Q6" s="20">
        <f t="shared" si="3"/>
        <v>240.81</v>
      </c>
      <c r="R6" s="20">
        <f t="shared" si="3"/>
        <v>2013</v>
      </c>
      <c r="S6" s="20">
        <f t="shared" si="3"/>
        <v>1373887</v>
      </c>
      <c r="T6" s="20">
        <f t="shared" si="3"/>
        <v>827.83</v>
      </c>
      <c r="U6" s="20">
        <f t="shared" si="3"/>
        <v>1659.62</v>
      </c>
      <c r="V6" s="20">
        <f t="shared" si="3"/>
        <v>4900</v>
      </c>
      <c r="W6" s="20">
        <f t="shared" si="3"/>
        <v>3.4</v>
      </c>
      <c r="X6" s="20">
        <f t="shared" si="3"/>
        <v>1441.18</v>
      </c>
      <c r="Y6" s="21">
        <f>IF(Y7="",NA(),Y7)</f>
        <v>98.13</v>
      </c>
      <c r="Z6" s="21">
        <f t="shared" ref="Z6:AH6" si="4">IF(Z7="",NA(),Z7)</f>
        <v>102.32</v>
      </c>
      <c r="AA6" s="21">
        <f t="shared" si="4"/>
        <v>103.23</v>
      </c>
      <c r="AB6" s="21">
        <f t="shared" si="4"/>
        <v>102.82</v>
      </c>
      <c r="AC6" s="21">
        <f t="shared" si="4"/>
        <v>100.09</v>
      </c>
      <c r="AD6" s="21">
        <f t="shared" si="4"/>
        <v>105.78</v>
      </c>
      <c r="AE6" s="21">
        <f t="shared" si="4"/>
        <v>106.09</v>
      </c>
      <c r="AF6" s="21">
        <f t="shared" si="4"/>
        <v>106.44</v>
      </c>
      <c r="AG6" s="21">
        <f t="shared" si="4"/>
        <v>107.11</v>
      </c>
      <c r="AH6" s="21">
        <f t="shared" si="4"/>
        <v>106.38</v>
      </c>
      <c r="AI6" s="20" t="str">
        <f>IF(AI7="","",IF(AI7="-","【-】","【"&amp;SUBSTITUTE(TEXT(AI7,"#,##0.00"),"-","△")&amp;"】"))</f>
        <v>【105.07】</v>
      </c>
      <c r="AJ6" s="21">
        <f>IF(AJ7="",NA(),AJ7)</f>
        <v>744.55</v>
      </c>
      <c r="AK6" s="21">
        <f t="shared" ref="AK6:AS6" si="5">IF(AK7="",NA(),AK7)</f>
        <v>739.45</v>
      </c>
      <c r="AL6" s="21">
        <f t="shared" si="5"/>
        <v>719.05</v>
      </c>
      <c r="AM6" s="21">
        <f t="shared" si="5"/>
        <v>688.39</v>
      </c>
      <c r="AN6" s="21">
        <f t="shared" si="5"/>
        <v>685.52</v>
      </c>
      <c r="AO6" s="21">
        <f t="shared" si="5"/>
        <v>63.96</v>
      </c>
      <c r="AP6" s="21">
        <f t="shared" si="5"/>
        <v>69.42</v>
      </c>
      <c r="AQ6" s="21">
        <f t="shared" si="5"/>
        <v>72.86</v>
      </c>
      <c r="AR6" s="21">
        <f t="shared" si="5"/>
        <v>69.540000000000006</v>
      </c>
      <c r="AS6" s="21">
        <f t="shared" si="5"/>
        <v>70.63</v>
      </c>
      <c r="AT6" s="20" t="str">
        <f>IF(AT7="","",IF(AT7="-","【-】","【"&amp;SUBSTITUTE(TEXT(AT7,"#,##0.00"),"-","△")&amp;"】"))</f>
        <v>【63.54】</v>
      </c>
      <c r="AU6" s="20">
        <f>IF(AU7="",NA(),AU7)</f>
        <v>0</v>
      </c>
      <c r="AV6" s="20">
        <f t="shared" ref="AV6:BD6" si="6">IF(AV7="",NA(),AV7)</f>
        <v>0</v>
      </c>
      <c r="AW6" s="20">
        <f t="shared" si="6"/>
        <v>0</v>
      </c>
      <c r="AX6" s="20">
        <f t="shared" si="6"/>
        <v>0</v>
      </c>
      <c r="AY6" s="20">
        <f t="shared" si="6"/>
        <v>0</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18.170000000000002</v>
      </c>
      <c r="BR6" s="21">
        <f t="shared" ref="BR6:BZ6" si="8">IF(BR7="",NA(),BR7)</f>
        <v>19.27</v>
      </c>
      <c r="BS6" s="21">
        <f t="shared" si="8"/>
        <v>19.809999999999999</v>
      </c>
      <c r="BT6" s="21">
        <f t="shared" si="8"/>
        <v>20.36</v>
      </c>
      <c r="BU6" s="21">
        <f t="shared" si="8"/>
        <v>18.8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759.73</v>
      </c>
      <c r="CC6" s="21">
        <f t="shared" ref="CC6:CK6" si="9">IF(CC7="",NA(),CC7)</f>
        <v>717.63</v>
      </c>
      <c r="CD6" s="21">
        <f t="shared" si="9"/>
        <v>703.49</v>
      </c>
      <c r="CE6" s="21">
        <f t="shared" si="9"/>
        <v>695.19</v>
      </c>
      <c r="CF6" s="21">
        <f t="shared" si="9"/>
        <v>743.94</v>
      </c>
      <c r="CG6" s="21">
        <f t="shared" si="9"/>
        <v>224.88</v>
      </c>
      <c r="CH6" s="21">
        <f t="shared" si="9"/>
        <v>228.64</v>
      </c>
      <c r="CI6" s="21">
        <f t="shared" si="9"/>
        <v>239.46</v>
      </c>
      <c r="CJ6" s="21">
        <f t="shared" si="9"/>
        <v>233.15</v>
      </c>
      <c r="CK6" s="21">
        <f t="shared" si="9"/>
        <v>252.17</v>
      </c>
      <c r="CL6" s="20" t="str">
        <f>IF(CL7="","",IF(CL7="-","【-】","【"&amp;SUBSTITUTE(TEXT(CL7,"#,##0.00"),"-","△")&amp;"】"))</f>
        <v>【225.78】</v>
      </c>
      <c r="CM6" s="21">
        <f>IF(CM7="",NA(),CM7)</f>
        <v>44.55</v>
      </c>
      <c r="CN6" s="21">
        <f t="shared" ref="CN6:CV6" si="10">IF(CN7="",NA(),CN7)</f>
        <v>45.58</v>
      </c>
      <c r="CO6" s="21">
        <f t="shared" si="10"/>
        <v>42.36</v>
      </c>
      <c r="CP6" s="21">
        <f t="shared" si="10"/>
        <v>47.21</v>
      </c>
      <c r="CQ6" s="21">
        <f t="shared" si="10"/>
        <v>47.03</v>
      </c>
      <c r="CR6" s="21">
        <f t="shared" si="10"/>
        <v>42.4</v>
      </c>
      <c r="CS6" s="21">
        <f t="shared" si="10"/>
        <v>42.28</v>
      </c>
      <c r="CT6" s="21">
        <f t="shared" si="10"/>
        <v>41.06</v>
      </c>
      <c r="CU6" s="21">
        <f t="shared" si="10"/>
        <v>42.09</v>
      </c>
      <c r="CV6" s="21">
        <f t="shared" si="10"/>
        <v>42.15</v>
      </c>
      <c r="CW6" s="20" t="str">
        <f>IF(CW7="","",IF(CW7="-","【-】","【"&amp;SUBSTITUTE(TEXT(CW7,"#,##0.00"),"-","△")&amp;"】"))</f>
        <v>【43.17】</v>
      </c>
      <c r="CX6" s="21">
        <f>IF(CX7="",NA(),CX7)</f>
        <v>78.099999999999994</v>
      </c>
      <c r="CY6" s="21">
        <f t="shared" ref="CY6:DG6" si="11">IF(CY7="",NA(),CY7)</f>
        <v>79.349999999999994</v>
      </c>
      <c r="CZ6" s="21">
        <f t="shared" si="11"/>
        <v>80.13</v>
      </c>
      <c r="DA6" s="21">
        <f t="shared" si="11"/>
        <v>81.66</v>
      </c>
      <c r="DB6" s="21">
        <f t="shared" si="11"/>
        <v>82.2</v>
      </c>
      <c r="DC6" s="21">
        <f t="shared" si="11"/>
        <v>84.19</v>
      </c>
      <c r="DD6" s="21">
        <f t="shared" si="11"/>
        <v>84.34</v>
      </c>
      <c r="DE6" s="21">
        <f t="shared" si="11"/>
        <v>84.34</v>
      </c>
      <c r="DF6" s="21">
        <f t="shared" si="11"/>
        <v>84.73</v>
      </c>
      <c r="DG6" s="21">
        <f t="shared" si="11"/>
        <v>84.21</v>
      </c>
      <c r="DH6" s="20" t="str">
        <f>IF(DH7="","",IF(DH7="-","【-】","【"&amp;SUBSTITUTE(TEXT(DH7,"#,##0.00"),"-","△")&amp;"】"))</f>
        <v>【86.31】</v>
      </c>
      <c r="DI6" s="21">
        <f>IF(DI7="",NA(),DI7)</f>
        <v>11.55</v>
      </c>
      <c r="DJ6" s="21">
        <f t="shared" ref="DJ6:DR6" si="12">IF(DJ7="",NA(),DJ7)</f>
        <v>14.17</v>
      </c>
      <c r="DK6" s="21">
        <f t="shared" si="12"/>
        <v>16.71</v>
      </c>
      <c r="DL6" s="21">
        <f t="shared" si="12"/>
        <v>19.29</v>
      </c>
      <c r="DM6" s="21">
        <f t="shared" si="12"/>
        <v>20.6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261009</v>
      </c>
      <c r="D7" s="23">
        <v>46</v>
      </c>
      <c r="E7" s="23">
        <v>17</v>
      </c>
      <c r="F7" s="23">
        <v>4</v>
      </c>
      <c r="G7" s="23">
        <v>0</v>
      </c>
      <c r="H7" s="23" t="s">
        <v>96</v>
      </c>
      <c r="I7" s="23" t="s">
        <v>97</v>
      </c>
      <c r="J7" s="23" t="s">
        <v>98</v>
      </c>
      <c r="K7" s="23" t="s">
        <v>99</v>
      </c>
      <c r="L7" s="23" t="s">
        <v>100</v>
      </c>
      <c r="M7" s="23" t="s">
        <v>101</v>
      </c>
      <c r="N7" s="24" t="s">
        <v>102</v>
      </c>
      <c r="O7" s="24">
        <v>40.22</v>
      </c>
      <c r="P7" s="24">
        <v>0.36</v>
      </c>
      <c r="Q7" s="24">
        <v>240.81</v>
      </c>
      <c r="R7" s="24">
        <v>2013</v>
      </c>
      <c r="S7" s="24">
        <v>1373887</v>
      </c>
      <c r="T7" s="24">
        <v>827.83</v>
      </c>
      <c r="U7" s="24">
        <v>1659.62</v>
      </c>
      <c r="V7" s="24">
        <v>4900</v>
      </c>
      <c r="W7" s="24">
        <v>3.4</v>
      </c>
      <c r="X7" s="24">
        <v>1441.18</v>
      </c>
      <c r="Y7" s="24">
        <v>98.13</v>
      </c>
      <c r="Z7" s="24">
        <v>102.32</v>
      </c>
      <c r="AA7" s="24">
        <v>103.23</v>
      </c>
      <c r="AB7" s="24">
        <v>102.82</v>
      </c>
      <c r="AC7" s="24">
        <v>100.09</v>
      </c>
      <c r="AD7" s="24">
        <v>105.78</v>
      </c>
      <c r="AE7" s="24">
        <v>106.09</v>
      </c>
      <c r="AF7" s="24">
        <v>106.44</v>
      </c>
      <c r="AG7" s="24">
        <v>107.11</v>
      </c>
      <c r="AH7" s="24">
        <v>106.38</v>
      </c>
      <c r="AI7" s="24">
        <v>105.07</v>
      </c>
      <c r="AJ7" s="24">
        <v>744.55</v>
      </c>
      <c r="AK7" s="24">
        <v>739.45</v>
      </c>
      <c r="AL7" s="24">
        <v>719.05</v>
      </c>
      <c r="AM7" s="24">
        <v>688.39</v>
      </c>
      <c r="AN7" s="24">
        <v>685.52</v>
      </c>
      <c r="AO7" s="24">
        <v>63.96</v>
      </c>
      <c r="AP7" s="24">
        <v>69.42</v>
      </c>
      <c r="AQ7" s="24">
        <v>72.86</v>
      </c>
      <c r="AR7" s="24">
        <v>69.540000000000006</v>
      </c>
      <c r="AS7" s="24">
        <v>70.63</v>
      </c>
      <c r="AT7" s="24">
        <v>63.54</v>
      </c>
      <c r="AU7" s="24">
        <v>0</v>
      </c>
      <c r="AV7" s="24">
        <v>0</v>
      </c>
      <c r="AW7" s="24">
        <v>0</v>
      </c>
      <c r="AX7" s="24">
        <v>0</v>
      </c>
      <c r="AY7" s="24">
        <v>0</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18.170000000000002</v>
      </c>
      <c r="BR7" s="24">
        <v>19.27</v>
      </c>
      <c r="BS7" s="24">
        <v>19.809999999999999</v>
      </c>
      <c r="BT7" s="24">
        <v>20.36</v>
      </c>
      <c r="BU7" s="24">
        <v>18.8</v>
      </c>
      <c r="BV7" s="24">
        <v>73.36</v>
      </c>
      <c r="BW7" s="24">
        <v>72.599999999999994</v>
      </c>
      <c r="BX7" s="24">
        <v>69.430000000000007</v>
      </c>
      <c r="BY7" s="24">
        <v>70.709999999999994</v>
      </c>
      <c r="BZ7" s="24">
        <v>66.63</v>
      </c>
      <c r="CA7" s="24">
        <v>72.92</v>
      </c>
      <c r="CB7" s="24">
        <v>759.73</v>
      </c>
      <c r="CC7" s="24">
        <v>717.63</v>
      </c>
      <c r="CD7" s="24">
        <v>703.49</v>
      </c>
      <c r="CE7" s="24">
        <v>695.19</v>
      </c>
      <c r="CF7" s="24">
        <v>743.94</v>
      </c>
      <c r="CG7" s="24">
        <v>224.88</v>
      </c>
      <c r="CH7" s="24">
        <v>228.64</v>
      </c>
      <c r="CI7" s="24">
        <v>239.46</v>
      </c>
      <c r="CJ7" s="24">
        <v>233.15</v>
      </c>
      <c r="CK7" s="24">
        <v>252.17</v>
      </c>
      <c r="CL7" s="24">
        <v>225.78</v>
      </c>
      <c r="CM7" s="24">
        <v>44.55</v>
      </c>
      <c r="CN7" s="24">
        <v>45.58</v>
      </c>
      <c r="CO7" s="24">
        <v>42.36</v>
      </c>
      <c r="CP7" s="24">
        <v>47.21</v>
      </c>
      <c r="CQ7" s="24">
        <v>47.03</v>
      </c>
      <c r="CR7" s="24">
        <v>42.4</v>
      </c>
      <c r="CS7" s="24">
        <v>42.28</v>
      </c>
      <c r="CT7" s="24">
        <v>41.06</v>
      </c>
      <c r="CU7" s="24">
        <v>42.09</v>
      </c>
      <c r="CV7" s="24">
        <v>42.15</v>
      </c>
      <c r="CW7" s="24">
        <v>43.17</v>
      </c>
      <c r="CX7" s="24">
        <v>78.099999999999994</v>
      </c>
      <c r="CY7" s="24">
        <v>79.349999999999994</v>
      </c>
      <c r="CZ7" s="24">
        <v>80.13</v>
      </c>
      <c r="DA7" s="24">
        <v>81.66</v>
      </c>
      <c r="DB7" s="24">
        <v>82.2</v>
      </c>
      <c r="DC7" s="24">
        <v>84.19</v>
      </c>
      <c r="DD7" s="24">
        <v>84.34</v>
      </c>
      <c r="DE7" s="24">
        <v>84.34</v>
      </c>
      <c r="DF7" s="24">
        <v>84.73</v>
      </c>
      <c r="DG7" s="24">
        <v>84.21</v>
      </c>
      <c r="DH7" s="24">
        <v>86.31</v>
      </c>
      <c r="DI7" s="24">
        <v>11.55</v>
      </c>
      <c r="DJ7" s="24">
        <v>14.17</v>
      </c>
      <c r="DK7" s="24">
        <v>16.71</v>
      </c>
      <c r="DL7" s="24">
        <v>19.29</v>
      </c>
      <c r="DM7" s="24">
        <v>20.6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sc21105</cp:lastModifiedBy>
  <dcterms:created xsi:type="dcterms:W3CDTF">2025-12-23T06:12:29Z</dcterms:created>
  <dcterms:modified xsi:type="dcterms:W3CDTF">2026-01-29T04:06:22Z</dcterms:modified>
  <cp:category/>
</cp:coreProperties>
</file>