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4513020000)\05消防指導センター\05_消防同意\00_同意事務\消防同意事務の電子化\22_HP\広報訂正後\"/>
    </mc:Choice>
  </mc:AlternateContent>
  <xr:revisionPtr revIDLastSave="0" documentId="8_{E5EC63FB-6C89-4BF1-BEF6-AF4F4AC8616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ここに入力してください。" sheetId="7" r:id="rId1"/>
    <sheet name="記入例" sheetId="8" r:id="rId2"/>
    <sheet name="件数表" sheetId="6" r:id="rId3"/>
  </sheets>
  <definedNames>
    <definedName name="_xlnm.Print_Area" localSheetId="0">ここに入力してください。!$A$1:$S$38</definedName>
    <definedName name="_xlnm.Print_Area" localSheetId="1">記入例!$A$1:$X$16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J10" i="6"/>
  <c r="H10" i="6"/>
  <c r="F10" i="6"/>
  <c r="D10" i="6"/>
  <c r="B10" i="6"/>
  <c r="L5" i="6"/>
  <c r="J5" i="6"/>
  <c r="H5" i="6"/>
  <c r="F5" i="6"/>
  <c r="D5" i="6"/>
  <c r="B5" i="6"/>
  <c r="V4" i="8"/>
  <c r="V6" i="7"/>
  <c r="K10" i="6"/>
  <c r="I10" i="6"/>
  <c r="G10" i="6"/>
  <c r="E10" i="6"/>
  <c r="C10" i="6"/>
  <c r="M5" i="6"/>
  <c r="K5" i="6"/>
  <c r="I5" i="6"/>
  <c r="G5" i="6"/>
  <c r="E5" i="6"/>
  <c r="C5" i="6"/>
  <c r="W4" i="8"/>
  <c r="W6" i="7" l="1"/>
</calcChain>
</file>

<file path=xl/sharedStrings.xml><?xml version="1.0" encoding="utf-8"?>
<sst xmlns="http://schemas.openxmlformats.org/spreadsheetml/2006/main" count="120" uniqueCount="65">
  <si>
    <t>通知件数</t>
    <rPh sb="0" eb="2">
      <t>ツウチ</t>
    </rPh>
    <rPh sb="2" eb="4">
      <t>ケンスウ</t>
    </rPh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</si>
  <si>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</si>
  <si>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建築場所</t>
    <rPh sb="0" eb="2">
      <t>ケンチク</t>
    </rPh>
    <rPh sb="2" eb="4">
      <t>バショ</t>
    </rPh>
    <phoneticPr fontId="1"/>
  </si>
  <si>
    <t>用途</t>
    <rPh sb="0" eb="2">
      <t>ヨウト</t>
    </rPh>
    <phoneticPr fontId="1"/>
  </si>
  <si>
    <t>工事種別</t>
    <rPh sb="0" eb="2">
      <t>コウジ</t>
    </rPh>
    <rPh sb="2" eb="4">
      <t>シュベツ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</si>
  <si>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</si>
  <si>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</si>
  <si>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住宅用防災警報器</t>
    <rPh sb="0" eb="3">
      <t>ジュウタクヨウ</t>
    </rPh>
    <rPh sb="3" eb="5">
      <t>ボウサイ</t>
    </rPh>
    <rPh sb="5" eb="8">
      <t>ケイホウキ</t>
    </rPh>
    <phoneticPr fontId="1"/>
  </si>
  <si>
    <t>寝室</t>
    <rPh sb="0" eb="2">
      <t>シンシツ</t>
    </rPh>
    <phoneticPr fontId="1"/>
  </si>
  <si>
    <t>台所</t>
    <rPh sb="0" eb="2">
      <t>ダイドコロ</t>
    </rPh>
    <phoneticPr fontId="1"/>
  </si>
  <si>
    <t>階段</t>
    <rPh sb="0" eb="2">
      <t>カイダン</t>
    </rPh>
    <phoneticPr fontId="1"/>
  </si>
  <si>
    <t>確認番号</t>
    <rPh sb="0" eb="2">
      <t>カクニン</t>
    </rPh>
    <rPh sb="2" eb="4">
      <t>バンゴウ</t>
    </rPh>
    <phoneticPr fontId="1"/>
  </si>
  <si>
    <t>昇降機</t>
  </si>
  <si>
    <t>昇降機</t>
    <rPh sb="0" eb="3">
      <t>ショウコウキ</t>
    </rPh>
    <phoneticPr fontId="1"/>
  </si>
  <si>
    <t>21-00001</t>
    <phoneticPr fontId="1"/>
  </si>
  <si>
    <t>新築</t>
  </si>
  <si>
    <t>木造</t>
  </si>
  <si>
    <t>〇</t>
  </si>
  <si>
    <t>21-10001</t>
    <phoneticPr fontId="1"/>
  </si>
  <si>
    <t>最大定員(人)</t>
    <rPh sb="0" eb="2">
      <t>サイダイ</t>
    </rPh>
    <rPh sb="2" eb="4">
      <t>テイイン</t>
    </rPh>
    <rPh sb="5" eb="6">
      <t>ヒト</t>
    </rPh>
    <phoneticPr fontId="1"/>
  </si>
  <si>
    <t>申請面積(㎡)</t>
    <rPh sb="0" eb="2">
      <t>シンセイ</t>
    </rPh>
    <rPh sb="2" eb="4">
      <t>メンセキ</t>
    </rPh>
    <phoneticPr fontId="1"/>
  </si>
  <si>
    <t>定格速度(m/min)</t>
    <rPh sb="0" eb="2">
      <t>テイカク</t>
    </rPh>
    <rPh sb="2" eb="4">
      <t>ソクド</t>
    </rPh>
    <phoneticPr fontId="1"/>
  </si>
  <si>
    <t>積載荷重(N)</t>
    <rPh sb="0" eb="2">
      <t>セキサイ</t>
    </rPh>
    <rPh sb="2" eb="4">
      <t>カジュウ</t>
    </rPh>
    <phoneticPr fontId="1"/>
  </si>
  <si>
    <t>昇降機(件)</t>
    <rPh sb="0" eb="3">
      <t>ショウコウキ</t>
    </rPh>
    <rPh sb="4" eb="5">
      <t>ケン</t>
    </rPh>
    <phoneticPr fontId="1"/>
  </si>
  <si>
    <t>21-00002</t>
    <phoneticPr fontId="1"/>
  </si>
  <si>
    <t>増築</t>
  </si>
  <si>
    <t>鉄骨造</t>
  </si>
  <si>
    <t>　</t>
  </si>
  <si>
    <t>行政区</t>
    <rPh sb="0" eb="3">
      <t>ギョウセイク</t>
    </rPh>
    <phoneticPr fontId="1"/>
  </si>
  <si>
    <t>北</t>
    <rPh sb="0" eb="1">
      <t>キタ</t>
    </rPh>
    <phoneticPr fontId="1"/>
  </si>
  <si>
    <t>昇降機</t>
    <rPh sb="0" eb="3">
      <t>ショウコウキ</t>
    </rPh>
    <phoneticPr fontId="1"/>
  </si>
  <si>
    <t>乗用(ホームエレベーター)</t>
    <rPh sb="0" eb="2">
      <t>ジョウヨウ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</si>
  <si>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</si>
  <si>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</si>
  <si>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</si>
  <si>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</si>
  <si>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大規模の模様替</t>
  </si>
  <si>
    <t>京都　太郎</t>
    <rPh sb="0" eb="2">
      <t>キョウト</t>
    </rPh>
    <rPh sb="3" eb="5">
      <t>タロウ</t>
    </rPh>
    <phoneticPr fontId="1"/>
  </si>
  <si>
    <t>㈱京都㈹中京二郎</t>
    <rPh sb="1" eb="3">
      <t>キョウト</t>
    </rPh>
    <rPh sb="4" eb="6">
      <t>ナカギョウ</t>
    </rPh>
    <rPh sb="6" eb="8">
      <t>ジロウ</t>
    </rPh>
    <phoneticPr fontId="1"/>
  </si>
  <si>
    <t>中京</t>
  </si>
  <si>
    <t>榎木町４５０ー２</t>
  </si>
  <si>
    <t>榎木町４５０ー２</t>
    <rPh sb="0" eb="2">
      <t>エノキ</t>
    </rPh>
    <rPh sb="2" eb="3">
      <t>チョウ</t>
    </rPh>
    <phoneticPr fontId="1"/>
  </si>
  <si>
    <t>上京</t>
    <rPh sb="0" eb="2">
      <t>カミギョウ</t>
    </rPh>
    <phoneticPr fontId="1"/>
  </si>
  <si>
    <t>左京</t>
    <rPh sb="0" eb="2">
      <t>サキョウ</t>
    </rPh>
    <phoneticPr fontId="1"/>
  </si>
  <si>
    <t>中京</t>
    <rPh sb="0" eb="2">
      <t>ナカギョウ</t>
    </rPh>
    <phoneticPr fontId="1"/>
  </si>
  <si>
    <t>東山</t>
    <rPh sb="0" eb="2">
      <t>ヒガシヤマ</t>
    </rPh>
    <phoneticPr fontId="1"/>
  </si>
  <si>
    <t>山科</t>
    <rPh sb="0" eb="2">
      <t>ヤマシナ</t>
    </rPh>
    <phoneticPr fontId="1"/>
  </si>
  <si>
    <t>下京</t>
    <rPh sb="0" eb="2">
      <t>シモギョウ</t>
    </rPh>
    <phoneticPr fontId="1"/>
  </si>
  <si>
    <t>南</t>
    <rPh sb="0" eb="1">
      <t>ミナミ</t>
    </rPh>
    <phoneticPr fontId="1"/>
  </si>
  <si>
    <t>右京</t>
    <rPh sb="0" eb="2">
      <t>ウキョウ</t>
    </rPh>
    <phoneticPr fontId="1"/>
  </si>
  <si>
    <t>西京</t>
    <rPh sb="0" eb="2">
      <t>ニシキョウ</t>
    </rPh>
    <phoneticPr fontId="1"/>
  </si>
  <si>
    <t>伏見</t>
    <rPh sb="0" eb="2">
      <t>フシミ</t>
    </rPh>
    <phoneticPr fontId="1"/>
  </si>
  <si>
    <t>通知</t>
    <rPh sb="0" eb="2">
      <t>ツウチ</t>
    </rPh>
    <phoneticPr fontId="1"/>
  </si>
  <si>
    <t>上京</t>
  </si>
  <si>
    <t>東裏辻町３９８</t>
    <rPh sb="0" eb="1">
      <t>ヒガシ</t>
    </rPh>
    <rPh sb="1" eb="3">
      <t>ウラツジ</t>
    </rPh>
    <phoneticPr fontId="1"/>
  </si>
  <si>
    <t>一戸建て住宅</t>
  </si>
  <si>
    <t>一戸建て住宅</t>
    <rPh sb="0" eb="3">
      <t>イッコダ</t>
    </rPh>
    <rPh sb="4" eb="6">
      <t>ジュウタク</t>
    </rPh>
    <phoneticPr fontId="1"/>
  </si>
  <si>
    <t>一戸建て住宅(件)</t>
    <rPh sb="0" eb="2">
      <t>イッコ</t>
    </rPh>
    <rPh sb="2" eb="3">
      <t>ダ</t>
    </rPh>
    <rPh sb="4" eb="6">
      <t>ジュウタク</t>
    </rPh>
    <rPh sb="7" eb="8">
      <t>ケン</t>
    </rPh>
    <phoneticPr fontId="1"/>
  </si>
  <si>
    <t>一戸建て住宅</t>
    <phoneticPr fontId="1"/>
  </si>
  <si>
    <t>指定確認検査機関名
（　　　　　　　　　　　　　　　）</t>
    <rPh sb="0" eb="9">
      <t>シテイカクニンケンサキカンメイ</t>
    </rPh>
    <phoneticPr fontId="1"/>
  </si>
  <si>
    <t>代表者氏名
（　　　　　　　　　　　　　　　）</t>
    <rPh sb="0" eb="3">
      <t>ダイヒョウシャ</t>
    </rPh>
    <rPh sb="3" eb="5">
      <t>シメイ</t>
    </rPh>
    <phoneticPr fontId="1"/>
  </si>
  <si>
    <t>指定確認検査機関名
（設備指導検査機構）</t>
    <rPh sb="0" eb="2">
      <t>シテイ</t>
    </rPh>
    <rPh sb="2" eb="4">
      <t>カクニン</t>
    </rPh>
    <rPh sb="4" eb="6">
      <t>ケンサ</t>
    </rPh>
    <rPh sb="6" eb="8">
      <t>キカン</t>
    </rPh>
    <rPh sb="8" eb="9">
      <t>メイ</t>
    </rPh>
    <rPh sb="11" eb="13">
      <t>セツビ</t>
    </rPh>
    <rPh sb="13" eb="15">
      <t>シドウ</t>
    </rPh>
    <rPh sb="15" eb="17">
      <t>ケンサ</t>
    </rPh>
    <rPh sb="17" eb="19">
      <t>キコウ</t>
    </rPh>
    <phoneticPr fontId="1"/>
  </si>
  <si>
    <t>代表者氏名
（代表取締役　京都　しどう）</t>
    <rPh sb="0" eb="3">
      <t>ダイヒョウシャ</t>
    </rPh>
    <rPh sb="3" eb="4">
      <t>シ</t>
    </rPh>
    <rPh sb="4" eb="5">
      <t>メイ</t>
    </rPh>
    <rPh sb="7" eb="9">
      <t>ダイヒョウ</t>
    </rPh>
    <rPh sb="9" eb="12">
      <t>トリシマリヤク</t>
    </rPh>
    <rPh sb="13" eb="15">
      <t>キョウト</t>
    </rPh>
    <phoneticPr fontId="1"/>
  </si>
  <si>
    <t>第１４号様式</t>
    <rPh sb="0" eb="1">
      <t>ダイ</t>
    </rPh>
    <rPh sb="3" eb="4">
      <t>ゴウ</t>
    </rPh>
    <rPh sb="4" eb="6">
      <t>ヨウシキ</t>
    </rPh>
    <phoneticPr fontId="1"/>
  </si>
  <si>
    <t>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</si>
</sst>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B29D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vertical="center"/>
    </xf>
    <xf numFmtId="0" fontId="0" fillId="3" borderId="0" xfId="0" applyFill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7B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862541</xdr:colOff>
      <xdr:row>9</xdr:row>
      <xdr:rowOff>124882</xdr:rowOff>
    </xdr:from>
    <xdr:to>
      <xdr:col>4</xdr:col>
      <xdr:colOff>2010832</xdr:colOff>
      <xdr:row>14</xdr:row>
      <xdr:rowOff>222250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99708" y="2654299"/>
          <a:ext cx="3466041" cy="1314451"/>
        </a:xfrm>
        <a:prstGeom prst="rect">
          <a:avLst/>
        </a:prstGeom>
        <a:solidFill>
          <a:srgbClr val="F7B29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V</a:t>
          </a:r>
          <a:r>
            <a:rPr kumimoji="1" lang="ja-JP" altLang="en-US" sz="1600">
              <a:latin typeface="+mn-ea"/>
              <a:ea typeface="+mn-ea"/>
            </a:rPr>
            <a:t>･</a:t>
          </a:r>
          <a:r>
            <a:rPr kumimoji="1" lang="en-US" altLang="ja-JP" sz="1600">
              <a:latin typeface="+mn-ea"/>
              <a:ea typeface="+mn-ea"/>
            </a:rPr>
            <a:t>W</a:t>
          </a:r>
          <a:r>
            <a:rPr kumimoji="1" lang="ja-JP" altLang="en-US" sz="1600">
              <a:latin typeface="+mn-ea"/>
              <a:ea typeface="+mn-ea"/>
            </a:rPr>
            <a:t>列に 一戸建て住宅及び昇降機それぞれの総件数が表示されますので、申請時の参考にしてください。</a:t>
          </a:r>
        </a:p>
      </xdr:txBody>
    </xdr:sp>
    <xdr:clientData/>
  </xdr:twoCellAnchor>
  <xdr:twoCellAnchor>
    <xdr:from>
      <xdr:col>5</xdr:col>
      <xdr:colOff>338668</xdr:colOff>
      <xdr:row>9</xdr:row>
      <xdr:rowOff>0</xdr:rowOff>
    </xdr:from>
    <xdr:to>
      <xdr:col>8</xdr:col>
      <xdr:colOff>497417</xdr:colOff>
      <xdr:row>12</xdr:row>
      <xdr:rowOff>222250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46751" y="2529417"/>
          <a:ext cx="2222499" cy="952500"/>
        </a:xfrm>
        <a:prstGeom prst="wedgeRoundRectCallout">
          <a:avLst>
            <a:gd name="adj1" fmla="val 8367"/>
            <a:gd name="adj2" fmla="val -99405"/>
            <a:gd name="adj3" fmla="val 16667"/>
          </a:avLst>
        </a:prstGeom>
        <a:solidFill>
          <a:srgbClr val="F7B29D"/>
        </a:solidFill>
        <a:ln>
          <a:solidFill>
            <a:srgbClr val="F7B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433915</xdr:colOff>
      <xdr:row>9</xdr:row>
      <xdr:rowOff>63498</xdr:rowOff>
    </xdr:from>
    <xdr:to>
      <xdr:col>8</xdr:col>
      <xdr:colOff>433917</xdr:colOff>
      <xdr:row>12</xdr:row>
      <xdr:rowOff>190499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841998" y="2592915"/>
          <a:ext cx="2063752" cy="857251"/>
        </a:xfrm>
        <a:prstGeom prst="rect">
          <a:avLst/>
        </a:prstGeom>
        <a:noFill/>
        <a:ln w="9525" cmpd="sng">
          <a:solidFill>
            <a:srgbClr val="F7B29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工事種別が１種類のみの場合は、第２種別を空欄にしてください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9</xdr:row>
      <xdr:rowOff>21167</xdr:rowOff>
    </xdr:from>
    <xdr:to>
      <xdr:col>11</xdr:col>
      <xdr:colOff>952500</xdr:colOff>
      <xdr:row>12</xdr:row>
      <xdr:rowOff>179916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59750" y="2550584"/>
          <a:ext cx="2328333" cy="888999"/>
        </a:xfrm>
        <a:prstGeom prst="wedgeRoundRectCallout">
          <a:avLst>
            <a:gd name="adj1" fmla="val -9722"/>
            <a:gd name="adj2" fmla="val -99569"/>
            <a:gd name="adj3" fmla="val 16667"/>
          </a:avLst>
        </a:prstGeom>
        <a:solidFill>
          <a:srgbClr val="F7B29D"/>
        </a:solidFill>
        <a:ln>
          <a:solidFill>
            <a:srgbClr val="F7B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158750</xdr:colOff>
      <xdr:row>9</xdr:row>
      <xdr:rowOff>158749</xdr:rowOff>
    </xdr:from>
    <xdr:to>
      <xdr:col>11</xdr:col>
      <xdr:colOff>846667</xdr:colOff>
      <xdr:row>12</xdr:row>
      <xdr:rowOff>31749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318500" y="2688166"/>
          <a:ext cx="2063750" cy="603250"/>
        </a:xfrm>
        <a:prstGeom prst="rect">
          <a:avLst/>
        </a:prstGeom>
        <a:noFill/>
        <a:ln w="9525" cmpd="sng">
          <a:solidFill>
            <a:srgbClr val="F7B29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地下が無い場合は地下欄を空欄にしてください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W38"/>
  <sheetViews>
    <sheetView tabSelected="1" view="pageBreakPreview" zoomScaleNormal="90" zoomScaleSheetLayoutView="100" workbookViewId="0">
      <pane ySplit="6" topLeftCell="A13" activePane="bottomLeft" state="frozen"/>
      <selection pane="bottomLeft" activeCell="F37" sqref="F37"/>
    </sheetView>
  </sheetViews>
  <sheetFormatPr defaultRowHeight="18.75" x14ac:dyDescent="0.4"/>
  <cols>
    <col min="1" max="1" width="4.625" style="12" customWidth="1"/>
    <col min="2" max="2" width="8.625" style="6"/>
    <col min="3" max="3" width="22.375" customWidth="1"/>
    <col min="4" max="4" width="8" customWidth="1"/>
    <col min="5" max="5" width="27" customWidth="1"/>
    <col min="6" max="6" width="13.25" customWidth="1"/>
    <col min="7" max="7" width="9" style="11"/>
    <col min="10" max="11" width="9" style="11"/>
    <col min="12" max="12" width="13.75" customWidth="1"/>
    <col min="13" max="13" width="11.5" customWidth="1"/>
    <col min="16" max="16" width="12.875" style="1" customWidth="1"/>
    <col min="17" max="17" width="11.375" customWidth="1"/>
    <col min="18" max="18" width="11.125" customWidth="1"/>
    <col min="19" max="20" width="17" customWidth="1"/>
    <col min="21" max="21" width="6.875" customWidth="1"/>
    <col min="22" max="22" width="15.875" customWidth="1"/>
    <col min="23" max="23" width="9.875" customWidth="1"/>
  </cols>
  <sheetData>
    <row r="1" spans="1:23" x14ac:dyDescent="0.4">
      <c r="A1" s="30" t="s">
        <v>63</v>
      </c>
      <c r="B1" s="31"/>
      <c r="G1" s="22"/>
      <c r="J1" s="22"/>
      <c r="K1" s="22"/>
    </row>
    <row r="2" spans="1:23" x14ac:dyDescent="0.4">
      <c r="A2" s="37" t="s">
        <v>52</v>
      </c>
      <c r="B2" s="37"/>
      <c r="C2" s="14"/>
      <c r="D2" s="14"/>
      <c r="E2" s="14"/>
      <c r="F2" s="14"/>
      <c r="G2" s="15"/>
      <c r="H2" s="14"/>
      <c r="I2" s="14"/>
      <c r="J2" s="15"/>
      <c r="K2" s="15"/>
      <c r="L2" s="14"/>
      <c r="M2" s="14"/>
      <c r="N2" s="14"/>
      <c r="O2" s="14"/>
      <c r="P2" s="16"/>
      <c r="Q2" s="14"/>
      <c r="R2" s="14"/>
      <c r="S2" s="14"/>
    </row>
    <row r="3" spans="1:23" ht="39" customHeight="1" x14ac:dyDescent="0.4">
      <c r="A3" s="38" t="s">
        <v>59</v>
      </c>
      <c r="B3" s="38"/>
      <c r="C3" s="38"/>
      <c r="D3" s="38" t="s">
        <v>60</v>
      </c>
      <c r="E3" s="38"/>
      <c r="F3" s="14"/>
      <c r="G3" s="15"/>
      <c r="H3" s="14"/>
      <c r="I3" s="14"/>
      <c r="J3" s="15"/>
      <c r="K3" s="15"/>
      <c r="L3" s="14"/>
      <c r="M3" s="14"/>
      <c r="N3" s="14"/>
      <c r="O3" s="14"/>
      <c r="P3" s="16"/>
      <c r="Q3" s="14"/>
      <c r="R3" s="14"/>
      <c r="S3" s="14"/>
    </row>
    <row r="4" spans="1:23" x14ac:dyDescent="0.4">
      <c r="A4" s="35" t="s">
        <v>0</v>
      </c>
      <c r="B4" s="36" t="s">
        <v>11</v>
      </c>
      <c r="C4" s="32" t="s">
        <v>1</v>
      </c>
      <c r="D4" s="32" t="s">
        <v>28</v>
      </c>
      <c r="E4" s="32" t="s">
        <v>2</v>
      </c>
      <c r="F4" s="32" t="s">
        <v>3</v>
      </c>
      <c r="G4" s="33" t="s">
        <v>56</v>
      </c>
      <c r="H4" s="33"/>
      <c r="I4" s="33"/>
      <c r="J4" s="33"/>
      <c r="K4" s="33"/>
      <c r="L4" s="33"/>
      <c r="M4" s="33"/>
      <c r="N4" s="33"/>
      <c r="O4" s="33"/>
      <c r="P4" s="34" t="s">
        <v>13</v>
      </c>
      <c r="Q4" s="34"/>
      <c r="R4" s="34"/>
      <c r="S4" s="34"/>
      <c r="T4" s="3"/>
    </row>
    <row r="5" spans="1:23" x14ac:dyDescent="0.4">
      <c r="A5" s="35"/>
      <c r="B5" s="36"/>
      <c r="C5" s="32"/>
      <c r="D5" s="32"/>
      <c r="E5" s="32"/>
      <c r="F5" s="32"/>
      <c r="G5" s="32" t="s">
        <v>4</v>
      </c>
      <c r="H5" s="32"/>
      <c r="I5" s="32" t="s">
        <v>5</v>
      </c>
      <c r="J5" s="32" t="s">
        <v>6</v>
      </c>
      <c r="K5" s="32"/>
      <c r="L5" s="32" t="s">
        <v>20</v>
      </c>
      <c r="M5" s="32" t="s">
        <v>7</v>
      </c>
      <c r="N5" s="32"/>
      <c r="O5" s="32"/>
      <c r="P5" s="35" t="s">
        <v>3</v>
      </c>
      <c r="Q5" s="32" t="s">
        <v>22</v>
      </c>
      <c r="R5" s="32" t="s">
        <v>19</v>
      </c>
      <c r="S5" s="32" t="s">
        <v>21</v>
      </c>
      <c r="T5" s="4"/>
      <c r="V5" s="2" t="s">
        <v>57</v>
      </c>
      <c r="W5" s="2" t="s">
        <v>23</v>
      </c>
    </row>
    <row r="6" spans="1:23" x14ac:dyDescent="0.4">
      <c r="A6" s="35"/>
      <c r="B6" s="36"/>
      <c r="C6" s="32"/>
      <c r="D6" s="32"/>
      <c r="E6" s="32"/>
      <c r="F6" s="32"/>
      <c r="G6" s="17" t="s">
        <v>34</v>
      </c>
      <c r="H6" s="17" t="s">
        <v>35</v>
      </c>
      <c r="I6" s="32"/>
      <c r="J6" s="17" t="s">
        <v>32</v>
      </c>
      <c r="K6" s="17" t="s">
        <v>33</v>
      </c>
      <c r="L6" s="32"/>
      <c r="M6" s="18" t="s">
        <v>8</v>
      </c>
      <c r="N6" s="18" t="s">
        <v>9</v>
      </c>
      <c r="O6" s="18" t="s">
        <v>10</v>
      </c>
      <c r="P6" s="35"/>
      <c r="Q6" s="32"/>
      <c r="R6" s="32"/>
      <c r="S6" s="32"/>
      <c r="T6" s="4"/>
      <c r="V6" s="2">
        <f>COUNTIF(F7:F36,"一戸建て住宅")</f>
        <v>0</v>
      </c>
      <c r="W6" s="2">
        <f>COUNTIF(F7:F36,"昇降機")</f>
        <v>0</v>
      </c>
    </row>
    <row r="7" spans="1:23" x14ac:dyDescent="0.4">
      <c r="A7" s="17">
        <v>1</v>
      </c>
      <c r="B7" s="19"/>
      <c r="C7" s="18"/>
      <c r="D7" s="18"/>
      <c r="E7" s="18"/>
      <c r="F7" s="18"/>
      <c r="G7" s="21"/>
      <c r="H7" s="20"/>
      <c r="I7" s="18"/>
      <c r="J7" s="17"/>
      <c r="K7" s="17"/>
      <c r="L7" s="18"/>
      <c r="M7" s="18"/>
      <c r="N7" s="18"/>
      <c r="O7" s="18"/>
      <c r="P7" s="20"/>
      <c r="Q7" s="18"/>
      <c r="R7" s="18"/>
      <c r="S7" s="18"/>
    </row>
    <row r="8" spans="1:23" x14ac:dyDescent="0.4">
      <c r="A8" s="17">
        <v>2</v>
      </c>
      <c r="B8" s="19"/>
      <c r="C8" s="18"/>
      <c r="D8" s="18"/>
      <c r="E8" s="18"/>
      <c r="F8" s="18"/>
      <c r="G8" s="21"/>
      <c r="H8" s="20"/>
      <c r="I8" s="18"/>
      <c r="J8" s="17"/>
      <c r="K8" s="17"/>
      <c r="L8" s="18"/>
      <c r="M8" s="18"/>
      <c r="N8" s="18"/>
      <c r="O8" s="18"/>
      <c r="P8" s="20"/>
      <c r="Q8" s="18"/>
      <c r="R8" s="18"/>
      <c r="S8" s="18"/>
    </row>
    <row r="9" spans="1:23" x14ac:dyDescent="0.4">
      <c r="A9" s="17">
        <v>3</v>
      </c>
      <c r="B9" s="19"/>
      <c r="C9" s="18"/>
      <c r="D9" s="18"/>
      <c r="E9" s="18"/>
      <c r="F9" s="18"/>
      <c r="G9" s="21"/>
      <c r="H9" s="20"/>
      <c r="I9" s="18"/>
      <c r="J9" s="17"/>
      <c r="K9" s="17"/>
      <c r="L9" s="18"/>
      <c r="M9" s="18"/>
      <c r="N9" s="18"/>
      <c r="O9" s="18"/>
      <c r="P9" s="20"/>
      <c r="Q9" s="18"/>
      <c r="R9" s="18"/>
      <c r="S9" s="18"/>
    </row>
    <row r="10" spans="1:23" x14ac:dyDescent="0.4">
      <c r="A10" s="17">
        <v>4</v>
      </c>
      <c r="B10" s="19"/>
      <c r="C10" s="18"/>
      <c r="D10" s="18"/>
      <c r="E10" s="18"/>
      <c r="F10" s="18"/>
      <c r="G10" s="21"/>
      <c r="H10" s="20"/>
      <c r="I10" s="18"/>
      <c r="J10" s="17"/>
      <c r="K10" s="17"/>
      <c r="L10" s="18"/>
      <c r="M10" s="18"/>
      <c r="N10" s="18"/>
      <c r="O10" s="18"/>
      <c r="P10" s="20"/>
      <c r="Q10" s="18"/>
      <c r="R10" s="18"/>
      <c r="S10" s="18"/>
    </row>
    <row r="11" spans="1:23" x14ac:dyDescent="0.4">
      <c r="A11" s="17">
        <v>5</v>
      </c>
      <c r="B11" s="19"/>
      <c r="C11" s="18"/>
      <c r="D11" s="18"/>
      <c r="E11" s="18"/>
      <c r="F11" s="18"/>
      <c r="G11" s="21"/>
      <c r="H11" s="20"/>
      <c r="I11" s="18"/>
      <c r="J11" s="17"/>
      <c r="K11" s="17"/>
      <c r="L11" s="18"/>
      <c r="M11" s="18"/>
      <c r="N11" s="18"/>
      <c r="O11" s="18"/>
      <c r="P11" s="20"/>
      <c r="Q11" s="18"/>
      <c r="R11" s="18"/>
      <c r="S11" s="18"/>
    </row>
    <row r="12" spans="1:23" x14ac:dyDescent="0.4">
      <c r="A12" s="17">
        <v>6</v>
      </c>
      <c r="B12" s="19"/>
      <c r="C12" s="18"/>
      <c r="D12" s="18"/>
      <c r="E12" s="18"/>
      <c r="F12" s="18"/>
      <c r="G12" s="21"/>
      <c r="H12" s="20"/>
      <c r="I12" s="18"/>
      <c r="J12" s="17"/>
      <c r="K12" s="17"/>
      <c r="L12" s="18"/>
      <c r="M12" s="18"/>
      <c r="N12" s="18"/>
      <c r="O12" s="18"/>
      <c r="P12" s="20"/>
      <c r="Q12" s="18"/>
      <c r="R12" s="18"/>
      <c r="S12" s="18"/>
    </row>
    <row r="13" spans="1:23" x14ac:dyDescent="0.4">
      <c r="A13" s="17">
        <v>7</v>
      </c>
      <c r="B13" s="19"/>
      <c r="C13" s="18"/>
      <c r="D13" s="18"/>
      <c r="E13" s="18"/>
      <c r="F13" s="18"/>
      <c r="G13" s="21"/>
      <c r="H13" s="20"/>
      <c r="I13" s="18"/>
      <c r="J13" s="17"/>
      <c r="K13" s="17"/>
      <c r="L13" s="18"/>
      <c r="M13" s="18"/>
      <c r="N13" s="18"/>
      <c r="O13" s="18"/>
      <c r="P13" s="20"/>
      <c r="Q13" s="18"/>
      <c r="R13" s="18"/>
      <c r="S13" s="18"/>
    </row>
    <row r="14" spans="1:23" x14ac:dyDescent="0.4">
      <c r="A14" s="17">
        <v>8</v>
      </c>
      <c r="B14" s="19"/>
      <c r="C14" s="18"/>
      <c r="D14" s="18"/>
      <c r="E14" s="18"/>
      <c r="F14" s="18"/>
      <c r="G14" s="21"/>
      <c r="H14" s="20"/>
      <c r="I14" s="18"/>
      <c r="J14" s="17"/>
      <c r="K14" s="17"/>
      <c r="L14" s="18"/>
      <c r="M14" s="18"/>
      <c r="N14" s="18"/>
      <c r="O14" s="18"/>
      <c r="P14" s="20"/>
      <c r="Q14" s="18"/>
      <c r="R14" s="18"/>
      <c r="S14" s="18"/>
    </row>
    <row r="15" spans="1:23" x14ac:dyDescent="0.4">
      <c r="A15" s="17">
        <v>9</v>
      </c>
      <c r="B15" s="19"/>
      <c r="C15" s="18"/>
      <c r="D15" s="18"/>
      <c r="E15" s="18"/>
      <c r="F15" s="18"/>
      <c r="G15" s="21"/>
      <c r="H15" s="20"/>
      <c r="I15" s="18"/>
      <c r="J15" s="17"/>
      <c r="K15" s="17"/>
      <c r="L15" s="18"/>
      <c r="M15" s="18"/>
      <c r="N15" s="18"/>
      <c r="O15" s="18"/>
      <c r="P15" s="20"/>
      <c r="Q15" s="18"/>
      <c r="R15" s="18"/>
      <c r="S15" s="18"/>
    </row>
    <row r="16" spans="1:23" x14ac:dyDescent="0.4">
      <c r="A16" s="17">
        <v>10</v>
      </c>
      <c r="B16" s="19"/>
      <c r="C16" s="18"/>
      <c r="D16" s="18"/>
      <c r="E16" s="18"/>
      <c r="F16" s="18"/>
      <c r="G16" s="21"/>
      <c r="H16" s="20"/>
      <c r="I16" s="18"/>
      <c r="J16" s="17"/>
      <c r="K16" s="17"/>
      <c r="L16" s="18"/>
      <c r="M16" s="18"/>
      <c r="N16" s="18"/>
      <c r="O16" s="18"/>
      <c r="P16" s="20"/>
      <c r="Q16" s="18"/>
      <c r="R16" s="18"/>
      <c r="S16" s="18"/>
    </row>
    <row r="17" spans="1:19" x14ac:dyDescent="0.4">
      <c r="A17" s="17">
        <v>11</v>
      </c>
      <c r="B17" s="19"/>
      <c r="C17" s="18"/>
      <c r="D17" s="18"/>
      <c r="E17" s="18"/>
      <c r="F17" s="18"/>
      <c r="G17" s="21"/>
      <c r="H17" s="20"/>
      <c r="I17" s="18"/>
      <c r="J17" s="17"/>
      <c r="K17" s="17"/>
      <c r="L17" s="18"/>
      <c r="M17" s="18"/>
      <c r="N17" s="18"/>
      <c r="O17" s="18"/>
      <c r="P17" s="20"/>
      <c r="Q17" s="18"/>
      <c r="R17" s="18"/>
      <c r="S17" s="18"/>
    </row>
    <row r="18" spans="1:19" x14ac:dyDescent="0.4">
      <c r="A18" s="17">
        <v>12</v>
      </c>
      <c r="B18" s="19"/>
      <c r="C18" s="18"/>
      <c r="D18" s="18"/>
      <c r="E18" s="18"/>
      <c r="F18" s="18"/>
      <c r="G18" s="21"/>
      <c r="H18" s="20"/>
      <c r="I18" s="18"/>
      <c r="J18" s="17"/>
      <c r="K18" s="17"/>
      <c r="L18" s="18"/>
      <c r="M18" s="18"/>
      <c r="N18" s="18"/>
      <c r="O18" s="18"/>
      <c r="P18" s="20"/>
      <c r="Q18" s="18"/>
      <c r="R18" s="18"/>
      <c r="S18" s="18"/>
    </row>
    <row r="19" spans="1:19" x14ac:dyDescent="0.4">
      <c r="A19" s="17">
        <v>13</v>
      </c>
      <c r="B19" s="19"/>
      <c r="C19" s="18"/>
      <c r="D19" s="18"/>
      <c r="E19" s="18"/>
      <c r="F19" s="18"/>
      <c r="G19" s="21"/>
      <c r="H19" s="20"/>
      <c r="I19" s="18"/>
      <c r="J19" s="17"/>
      <c r="K19" s="17"/>
      <c r="L19" s="18"/>
      <c r="M19" s="18"/>
      <c r="N19" s="18"/>
      <c r="O19" s="18"/>
      <c r="P19" s="20"/>
      <c r="Q19" s="18"/>
      <c r="R19" s="18"/>
      <c r="S19" s="18"/>
    </row>
    <row r="20" spans="1:19" x14ac:dyDescent="0.4">
      <c r="A20" s="17">
        <v>14</v>
      </c>
      <c r="B20" s="19"/>
      <c r="C20" s="18"/>
      <c r="D20" s="18"/>
      <c r="E20" s="18"/>
      <c r="F20" s="18"/>
      <c r="G20" s="21"/>
      <c r="H20" s="20"/>
      <c r="I20" s="18"/>
      <c r="J20" s="17"/>
      <c r="K20" s="17"/>
      <c r="L20" s="18"/>
      <c r="M20" s="18"/>
      <c r="N20" s="18"/>
      <c r="O20" s="18"/>
      <c r="P20" s="20"/>
      <c r="Q20" s="18"/>
      <c r="R20" s="18"/>
      <c r="S20" s="18"/>
    </row>
    <row r="21" spans="1:19" x14ac:dyDescent="0.4">
      <c r="A21" s="17">
        <v>15</v>
      </c>
      <c r="B21" s="19"/>
      <c r="C21" s="18"/>
      <c r="D21" s="18"/>
      <c r="E21" s="18"/>
      <c r="F21" s="18"/>
      <c r="G21" s="21"/>
      <c r="H21" s="20"/>
      <c r="I21" s="18"/>
      <c r="J21" s="17"/>
      <c r="K21" s="17"/>
      <c r="L21" s="18"/>
      <c r="M21" s="18"/>
      <c r="N21" s="18"/>
      <c r="O21" s="18"/>
      <c r="P21" s="20"/>
      <c r="Q21" s="18"/>
      <c r="R21" s="18"/>
      <c r="S21" s="18"/>
    </row>
    <row r="22" spans="1:19" x14ac:dyDescent="0.4">
      <c r="A22" s="17">
        <v>16</v>
      </c>
      <c r="B22" s="19"/>
      <c r="C22" s="18"/>
      <c r="D22" s="18"/>
      <c r="E22" s="18"/>
      <c r="F22" s="18"/>
      <c r="G22" s="21"/>
      <c r="H22" s="20"/>
      <c r="I22" s="18"/>
      <c r="J22" s="17"/>
      <c r="K22" s="17"/>
      <c r="L22" s="18"/>
      <c r="M22" s="18"/>
      <c r="N22" s="18"/>
      <c r="O22" s="18"/>
      <c r="P22" s="20"/>
      <c r="Q22" s="18"/>
      <c r="R22" s="18"/>
      <c r="S22" s="18"/>
    </row>
    <row r="23" spans="1:19" x14ac:dyDescent="0.4">
      <c r="A23" s="17">
        <v>17</v>
      </c>
      <c r="B23" s="19"/>
      <c r="C23" s="18"/>
      <c r="D23" s="18"/>
      <c r="E23" s="18"/>
      <c r="F23" s="18"/>
      <c r="G23" s="21"/>
      <c r="H23" s="20"/>
      <c r="I23" s="18"/>
      <c r="J23" s="17"/>
      <c r="K23" s="17"/>
      <c r="L23" s="18"/>
      <c r="M23" s="18"/>
      <c r="N23" s="18"/>
      <c r="O23" s="18"/>
      <c r="P23" s="20"/>
      <c r="Q23" s="18"/>
      <c r="R23" s="18"/>
      <c r="S23" s="18"/>
    </row>
    <row r="24" spans="1:19" x14ac:dyDescent="0.4">
      <c r="A24" s="17">
        <v>18</v>
      </c>
      <c r="B24" s="19"/>
      <c r="C24" s="18"/>
      <c r="D24" s="18"/>
      <c r="E24" s="18"/>
      <c r="F24" s="18"/>
      <c r="G24" s="21"/>
      <c r="H24" s="20"/>
      <c r="I24" s="18"/>
      <c r="J24" s="17"/>
      <c r="K24" s="17"/>
      <c r="L24" s="18"/>
      <c r="M24" s="18"/>
      <c r="N24" s="18"/>
      <c r="O24" s="18"/>
      <c r="P24" s="20"/>
      <c r="Q24" s="18"/>
      <c r="R24" s="18"/>
      <c r="S24" s="18"/>
    </row>
    <row r="25" spans="1:19" x14ac:dyDescent="0.4">
      <c r="A25" s="17">
        <v>19</v>
      </c>
      <c r="B25" s="19"/>
      <c r="C25" s="18"/>
      <c r="D25" s="18"/>
      <c r="E25" s="18"/>
      <c r="F25" s="18"/>
      <c r="G25" s="21"/>
      <c r="H25" s="20"/>
      <c r="I25" s="18"/>
      <c r="J25" s="17"/>
      <c r="K25" s="17"/>
      <c r="L25" s="18"/>
      <c r="M25" s="18"/>
      <c r="N25" s="18"/>
      <c r="O25" s="18"/>
      <c r="P25" s="20"/>
      <c r="Q25" s="18"/>
      <c r="R25" s="18"/>
      <c r="S25" s="18"/>
    </row>
    <row r="26" spans="1:19" x14ac:dyDescent="0.4">
      <c r="A26" s="17">
        <v>20</v>
      </c>
      <c r="B26" s="19"/>
      <c r="C26" s="18"/>
      <c r="D26" s="18"/>
      <c r="E26" s="18"/>
      <c r="F26" s="18"/>
      <c r="G26" s="21"/>
      <c r="H26" s="20"/>
      <c r="I26" s="18"/>
      <c r="J26" s="17"/>
      <c r="K26" s="17"/>
      <c r="L26" s="18"/>
      <c r="M26" s="18"/>
      <c r="N26" s="18"/>
      <c r="O26" s="18"/>
      <c r="P26" s="20"/>
      <c r="Q26" s="18"/>
      <c r="R26" s="18"/>
      <c r="S26" s="18"/>
    </row>
    <row r="27" spans="1:19" x14ac:dyDescent="0.4">
      <c r="A27" s="17">
        <v>21</v>
      </c>
      <c r="B27" s="19"/>
      <c r="C27" s="18"/>
      <c r="D27" s="18"/>
      <c r="E27" s="18"/>
      <c r="F27" s="18"/>
      <c r="G27" s="21"/>
      <c r="H27" s="20"/>
      <c r="I27" s="18"/>
      <c r="J27" s="17"/>
      <c r="K27" s="17"/>
      <c r="L27" s="18"/>
      <c r="M27" s="18"/>
      <c r="N27" s="18"/>
      <c r="O27" s="18"/>
      <c r="P27" s="20"/>
      <c r="Q27" s="18"/>
      <c r="R27" s="18"/>
      <c r="S27" s="18"/>
    </row>
    <row r="28" spans="1:19" x14ac:dyDescent="0.4">
      <c r="A28" s="17">
        <v>22</v>
      </c>
      <c r="B28" s="19"/>
      <c r="C28" s="18"/>
      <c r="D28" s="18"/>
      <c r="E28" s="18"/>
      <c r="F28" s="18"/>
      <c r="G28" s="21"/>
      <c r="H28" s="20"/>
      <c r="I28" s="18"/>
      <c r="J28" s="17"/>
      <c r="K28" s="17"/>
      <c r="L28" s="18"/>
      <c r="M28" s="18"/>
      <c r="N28" s="18"/>
      <c r="O28" s="18"/>
      <c r="P28" s="20"/>
      <c r="Q28" s="18"/>
      <c r="R28" s="18"/>
      <c r="S28" s="18"/>
    </row>
    <row r="29" spans="1:19" x14ac:dyDescent="0.4">
      <c r="A29" s="17">
        <v>23</v>
      </c>
      <c r="B29" s="19"/>
      <c r="C29" s="18"/>
      <c r="D29" s="18"/>
      <c r="E29" s="18"/>
      <c r="F29" s="18"/>
      <c r="G29" s="21"/>
      <c r="H29" s="20"/>
      <c r="I29" s="18"/>
      <c r="J29" s="17"/>
      <c r="K29" s="17"/>
      <c r="L29" s="18"/>
      <c r="M29" s="18"/>
      <c r="N29" s="18"/>
      <c r="O29" s="18"/>
      <c r="P29" s="20"/>
      <c r="Q29" s="18"/>
      <c r="R29" s="18"/>
      <c r="S29" s="18"/>
    </row>
    <row r="30" spans="1:19" x14ac:dyDescent="0.4">
      <c r="A30" s="17">
        <v>24</v>
      </c>
      <c r="B30" s="19"/>
      <c r="C30" s="18"/>
      <c r="D30" s="18"/>
      <c r="E30" s="18"/>
      <c r="F30" s="18"/>
      <c r="G30" s="21"/>
      <c r="H30" s="20"/>
      <c r="I30" s="18"/>
      <c r="J30" s="17"/>
      <c r="K30" s="17"/>
      <c r="L30" s="18"/>
      <c r="M30" s="18"/>
      <c r="N30" s="18"/>
      <c r="O30" s="18"/>
      <c r="P30" s="20"/>
      <c r="Q30" s="18"/>
      <c r="R30" s="18"/>
      <c r="S30" s="18"/>
    </row>
    <row r="31" spans="1:19" x14ac:dyDescent="0.4">
      <c r="A31" s="17">
        <v>25</v>
      </c>
      <c r="B31" s="19"/>
      <c r="C31" s="18"/>
      <c r="D31" s="18"/>
      <c r="E31" s="18"/>
      <c r="F31" s="18"/>
      <c r="G31" s="21"/>
      <c r="H31" s="20"/>
      <c r="I31" s="18"/>
      <c r="J31" s="17"/>
      <c r="K31" s="17"/>
      <c r="L31" s="18"/>
      <c r="M31" s="18"/>
      <c r="N31" s="18"/>
      <c r="O31" s="18"/>
      <c r="P31" s="20"/>
      <c r="Q31" s="18"/>
      <c r="R31" s="18"/>
      <c r="S31" s="18"/>
    </row>
    <row r="32" spans="1:19" x14ac:dyDescent="0.4">
      <c r="A32" s="17">
        <v>26</v>
      </c>
      <c r="B32" s="19"/>
      <c r="C32" s="18"/>
      <c r="D32" s="18"/>
      <c r="E32" s="18"/>
      <c r="F32" s="18"/>
      <c r="G32" s="21"/>
      <c r="H32" s="20"/>
      <c r="I32" s="18"/>
      <c r="J32" s="17"/>
      <c r="K32" s="17"/>
      <c r="L32" s="18"/>
      <c r="M32" s="18"/>
      <c r="N32" s="18"/>
      <c r="O32" s="18"/>
      <c r="P32" s="20"/>
      <c r="Q32" s="18"/>
      <c r="R32" s="18"/>
      <c r="S32" s="18"/>
    </row>
    <row r="33" spans="1:19" x14ac:dyDescent="0.4">
      <c r="A33" s="17">
        <v>27</v>
      </c>
      <c r="B33" s="19"/>
      <c r="C33" s="18"/>
      <c r="D33" s="18"/>
      <c r="E33" s="18"/>
      <c r="F33" s="18"/>
      <c r="G33" s="21"/>
      <c r="H33" s="20"/>
      <c r="I33" s="18"/>
      <c r="J33" s="17"/>
      <c r="K33" s="17"/>
      <c r="L33" s="18"/>
      <c r="M33" s="18"/>
      <c r="N33" s="18"/>
      <c r="O33" s="18"/>
      <c r="P33" s="20"/>
      <c r="Q33" s="18"/>
      <c r="R33" s="18"/>
      <c r="S33" s="18"/>
    </row>
    <row r="34" spans="1:19" x14ac:dyDescent="0.4">
      <c r="A34" s="17">
        <v>28</v>
      </c>
      <c r="B34" s="19"/>
      <c r="C34" s="18"/>
      <c r="D34" s="18"/>
      <c r="E34" s="18"/>
      <c r="F34" s="18"/>
      <c r="G34" s="21"/>
      <c r="H34" s="20"/>
      <c r="I34" s="18"/>
      <c r="J34" s="17"/>
      <c r="K34" s="17"/>
      <c r="L34" s="18"/>
      <c r="M34" s="18"/>
      <c r="N34" s="18"/>
      <c r="O34" s="18"/>
      <c r="P34" s="20"/>
      <c r="Q34" s="18"/>
      <c r="R34" s="18"/>
      <c r="S34" s="18"/>
    </row>
    <row r="35" spans="1:19" x14ac:dyDescent="0.4">
      <c r="A35" s="17">
        <v>29</v>
      </c>
      <c r="B35" s="19"/>
      <c r="C35" s="18"/>
      <c r="D35" s="18"/>
      <c r="E35" s="18"/>
      <c r="F35" s="18"/>
      <c r="G35" s="21"/>
      <c r="H35" s="20"/>
      <c r="I35" s="18"/>
      <c r="J35" s="17"/>
      <c r="K35" s="17"/>
      <c r="L35" s="18"/>
      <c r="M35" s="18"/>
      <c r="N35" s="18"/>
      <c r="O35" s="18"/>
      <c r="P35" s="20"/>
      <c r="Q35" s="18"/>
      <c r="R35" s="18"/>
      <c r="S35" s="18"/>
    </row>
    <row r="36" spans="1:19" x14ac:dyDescent="0.4">
      <c r="A36" s="17">
        <v>30</v>
      </c>
      <c r="B36" s="19"/>
      <c r="C36" s="18"/>
      <c r="D36" s="18"/>
      <c r="E36" s="18"/>
      <c r="F36" s="18"/>
      <c r="G36" s="21"/>
      <c r="H36" s="20"/>
      <c r="I36" s="18"/>
      <c r="J36" s="17"/>
      <c r="K36" s="17"/>
      <c r="L36" s="18"/>
      <c r="M36" s="18"/>
      <c r="N36" s="18"/>
      <c r="O36" s="18"/>
      <c r="P36" s="20"/>
      <c r="Q36" s="18"/>
      <c r="R36" s="18"/>
      <c r="S36" s="18"/>
    </row>
    <row r="37" spans="1:19" ht="81.75" customHeight="1" x14ac:dyDescent="0.4">
      <c r="A37" s="23"/>
      <c r="B37" s="24"/>
      <c r="C37" s="25"/>
      <c r="D37" s="25"/>
      <c r="E37" s="25"/>
      <c r="F37" s="25"/>
      <c r="G37" s="26"/>
      <c r="H37" s="27"/>
      <c r="I37" s="25"/>
      <c r="J37" s="28"/>
      <c r="K37" s="28"/>
      <c r="L37" s="25"/>
      <c r="M37" s="25"/>
      <c r="N37" s="25"/>
      <c r="O37" s="25"/>
      <c r="P37" s="27"/>
      <c r="Q37" s="25"/>
      <c r="R37" s="25"/>
      <c r="S37" s="25"/>
    </row>
    <row r="38" spans="1:19" x14ac:dyDescent="0.4">
      <c r="A38" s="23"/>
      <c r="B38" s="29" t="s">
        <v>64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</sheetData>
  <mergeCells count="22">
    <mergeCell ref="D4:D6"/>
    <mergeCell ref="A2:B2"/>
    <mergeCell ref="E4:E6"/>
    <mergeCell ref="A3:C3"/>
    <mergeCell ref="D3:E3"/>
    <mergeCell ref="A4:A6"/>
    <mergeCell ref="B38:S38"/>
    <mergeCell ref="A1:B1"/>
    <mergeCell ref="F4:F6"/>
    <mergeCell ref="S5:S6"/>
    <mergeCell ref="G4:O4"/>
    <mergeCell ref="P4:S4"/>
    <mergeCell ref="I5:I6"/>
    <mergeCell ref="L5:L6"/>
    <mergeCell ref="M5:O5"/>
    <mergeCell ref="P5:P6"/>
    <mergeCell ref="Q5:Q6"/>
    <mergeCell ref="R5:R6"/>
    <mergeCell ref="J5:K5"/>
    <mergeCell ref="G5:H5"/>
    <mergeCell ref="B4:B6"/>
    <mergeCell ref="C4:C6"/>
  </mergeCells>
  <phoneticPr fontId="1"/>
  <conditionalFormatting sqref="G9:J9 M9:O9 F1:F37 F39:F1048576">
    <cfRule type="containsText" dxfId="7" priority="1" operator="containsText" text="昇降機">
      <formula>NOT(ISERROR(SEARCH("昇降機",F1)))</formula>
    </cfRule>
    <cfRule type="containsText" dxfId="6" priority="2" operator="containsText" text="一戸建て住宅">
      <formula>NOT(ISERROR(SEARCH("一戸建て住宅",F1)))</formula>
    </cfRule>
  </conditionalFormatting>
  <dataValidations count="8">
    <dataValidation type="list" allowBlank="1" showInputMessage="1" showErrorMessage="1" sqref="G5 G3:H3 G7:H37 G39:H1048576" xr:uid="{00000000-0002-0000-0000-000002000000}">
      <formula1>"新築,増築,改築,移転,用途変更,大規模の修繕,大規模の模様替"</formula1>
    </dataValidation>
    <dataValidation type="list" allowBlank="1" showInputMessage="1" showErrorMessage="1" sqref="M2:O3 M5:O37 M39:O1048576" xr:uid="{00000000-0002-0000-0000-000003000000}">
      <formula1>"〇,×"</formula1>
    </dataValidation>
    <dataValidation type="list" errorStyle="information" allowBlank="1" showInputMessage="1" sqref="I2:I3 I5:I37 I39:I1048576" xr:uid="{00000000-0002-0000-0000-000005000000}">
      <formula1>"木造,鉄骨造"</formula1>
    </dataValidation>
    <dataValidation type="list" allowBlank="1" showInputMessage="1" sqref="G6:H6" xr:uid="{00000000-0002-0000-0000-000006000000}">
      <formula1>"新築,増築,改築,移転,用途変更,大規模の修繕,大規模の模様替"</formula1>
    </dataValidation>
    <dataValidation errorStyle="information" allowBlank="1" showInputMessage="1" sqref="J2:J3 J5:J37 J39:J1048576" xr:uid="{00000000-0002-0000-0000-000007000000}"/>
    <dataValidation type="list" allowBlank="1" showInputMessage="1" showErrorMessage="1" sqref="D4:D37" xr:uid="{510E9B64-C76C-487F-AC04-0790C35A3270}">
      <formula1>"北,上京,左京,中京,東山,山科,下京,南,右京,西京,伏見"</formula1>
    </dataValidation>
    <dataValidation type="list" allowBlank="1" showInputMessage="1" showErrorMessage="1" sqref="F7:F37 F39:F1048576" xr:uid="{00000000-0002-0000-0000-000001000000}">
      <formula1>"一戸建て住宅,昇降機"</formula1>
    </dataValidation>
    <dataValidation imeMode="hiragana" allowBlank="1" showInputMessage="1" showErrorMessage="1" sqref="C39:C1048576 C1:C37 E4:E37 E39:E1048576" xr:uid="{00000000-0002-0000-0000-000004000000}"/>
  </dataValidations>
  <printOptions horizontalCentered="1"/>
  <pageMargins left="0.11811023622047245" right="0.11811023622047245" top="0.98425196850393704" bottom="0.19685039370078741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4"/>
  <sheetViews>
    <sheetView zoomScale="90" zoomScaleNormal="90" workbookViewId="0">
      <selection activeCell="G17" sqref="G17"/>
    </sheetView>
  </sheetViews>
  <sheetFormatPr defaultRowHeight="18.75" x14ac:dyDescent="0.4"/>
  <cols>
    <col min="1" max="1" width="4.625" customWidth="1"/>
    <col min="2" max="2" width="9" style="6"/>
    <col min="3" max="3" width="22.375" customWidth="1"/>
    <col min="4" max="4" width="8" customWidth="1"/>
    <col min="5" max="5" width="27" customWidth="1"/>
    <col min="6" max="6" width="11.875" customWidth="1"/>
    <col min="7" max="7" width="9" style="11"/>
    <col min="10" max="11" width="9" style="11"/>
    <col min="12" max="12" width="13.75" customWidth="1"/>
    <col min="13" max="13" width="11.5" customWidth="1"/>
    <col min="16" max="16" width="12.875" style="1" customWidth="1"/>
    <col min="17" max="17" width="11.375" customWidth="1"/>
    <col min="18" max="18" width="11.125" customWidth="1"/>
    <col min="19" max="20" width="17" customWidth="1"/>
    <col min="22" max="22" width="14.625" customWidth="1"/>
    <col min="23" max="23" width="9.875" customWidth="1"/>
  </cols>
  <sheetData>
    <row r="1" spans="1:23" ht="40.5" customHeight="1" x14ac:dyDescent="0.4">
      <c r="A1" s="42" t="s">
        <v>61</v>
      </c>
      <c r="B1" s="43"/>
      <c r="C1" s="43"/>
      <c r="D1" s="44" t="s">
        <v>62</v>
      </c>
      <c r="E1" s="45"/>
      <c r="G1" s="13"/>
      <c r="J1" s="13"/>
      <c r="K1" s="13"/>
    </row>
    <row r="2" spans="1:23" x14ac:dyDescent="0.4">
      <c r="A2" s="41" t="s">
        <v>0</v>
      </c>
      <c r="B2" s="46" t="s">
        <v>11</v>
      </c>
      <c r="C2" s="30" t="s">
        <v>1</v>
      </c>
      <c r="D2" s="30" t="s">
        <v>28</v>
      </c>
      <c r="E2" s="30" t="s">
        <v>2</v>
      </c>
      <c r="F2" s="30" t="s">
        <v>3</v>
      </c>
      <c r="G2" s="39" t="s">
        <v>56</v>
      </c>
      <c r="H2" s="39"/>
      <c r="I2" s="39"/>
      <c r="J2" s="39"/>
      <c r="K2" s="39"/>
      <c r="L2" s="39"/>
      <c r="M2" s="39"/>
      <c r="N2" s="39"/>
      <c r="O2" s="39"/>
      <c r="P2" s="40" t="s">
        <v>13</v>
      </c>
      <c r="Q2" s="40"/>
      <c r="R2" s="40"/>
      <c r="S2" s="40"/>
      <c r="T2" s="3"/>
    </row>
    <row r="3" spans="1:23" x14ac:dyDescent="0.4">
      <c r="A3" s="41"/>
      <c r="B3" s="46"/>
      <c r="C3" s="30"/>
      <c r="D3" s="30"/>
      <c r="E3" s="30"/>
      <c r="F3" s="30"/>
      <c r="G3" s="30" t="s">
        <v>4</v>
      </c>
      <c r="H3" s="30"/>
      <c r="I3" s="30" t="s">
        <v>5</v>
      </c>
      <c r="J3" s="30" t="s">
        <v>6</v>
      </c>
      <c r="K3" s="30"/>
      <c r="L3" s="30" t="s">
        <v>20</v>
      </c>
      <c r="M3" s="30" t="s">
        <v>7</v>
      </c>
      <c r="N3" s="30"/>
      <c r="O3" s="30"/>
      <c r="P3" s="41" t="s">
        <v>3</v>
      </c>
      <c r="Q3" s="30" t="s">
        <v>22</v>
      </c>
      <c r="R3" s="30" t="s">
        <v>19</v>
      </c>
      <c r="S3" s="30" t="s">
        <v>21</v>
      </c>
      <c r="T3" s="13"/>
      <c r="V3" s="2" t="s">
        <v>57</v>
      </c>
      <c r="W3" s="2" t="s">
        <v>23</v>
      </c>
    </row>
    <row r="4" spans="1:23" x14ac:dyDescent="0.4">
      <c r="A4" s="41"/>
      <c r="B4" s="46"/>
      <c r="C4" s="30"/>
      <c r="D4" s="30"/>
      <c r="E4" s="30"/>
      <c r="F4" s="30"/>
      <c r="G4" s="13" t="s">
        <v>34</v>
      </c>
      <c r="H4" s="13" t="s">
        <v>35</v>
      </c>
      <c r="I4" s="30"/>
      <c r="J4" s="13" t="s">
        <v>32</v>
      </c>
      <c r="K4" s="13" t="s">
        <v>33</v>
      </c>
      <c r="L4" s="30"/>
      <c r="M4" t="s">
        <v>8</v>
      </c>
      <c r="N4" t="s">
        <v>9</v>
      </c>
      <c r="O4" t="s">
        <v>10</v>
      </c>
      <c r="P4" s="41"/>
      <c r="Q4" s="30"/>
      <c r="R4" s="30"/>
      <c r="S4" s="30"/>
      <c r="T4" s="13"/>
      <c r="V4" s="2">
        <f>COUNTIF(F5:F134,"一戸建て住宅")</f>
        <v>2</v>
      </c>
      <c r="W4" s="2">
        <f>COUNTIF(F5:F79,"昇降機")</f>
        <v>1</v>
      </c>
    </row>
    <row r="5" spans="1:23" x14ac:dyDescent="0.4">
      <c r="A5">
        <v>1</v>
      </c>
      <c r="B5" t="s">
        <v>14</v>
      </c>
      <c r="C5" t="s">
        <v>37</v>
      </c>
      <c r="D5" t="s">
        <v>39</v>
      </c>
      <c r="E5" t="s">
        <v>41</v>
      </c>
      <c r="F5" t="s">
        <v>55</v>
      </c>
      <c r="G5" s="13" t="s">
        <v>15</v>
      </c>
      <c r="I5" t="s">
        <v>16</v>
      </c>
      <c r="J5" s="13">
        <v>2</v>
      </c>
      <c r="K5" s="13"/>
      <c r="L5">
        <v>104.21</v>
      </c>
      <c r="M5" t="s">
        <v>17</v>
      </c>
      <c r="N5" t="s">
        <v>17</v>
      </c>
      <c r="O5" t="s">
        <v>17</v>
      </c>
    </row>
    <row r="6" spans="1:23" ht="37.5" x14ac:dyDescent="0.4">
      <c r="A6">
        <v>2</v>
      </c>
      <c r="B6" t="s">
        <v>18</v>
      </c>
      <c r="C6" t="s">
        <v>37</v>
      </c>
      <c r="D6" t="s">
        <v>39</v>
      </c>
      <c r="E6" t="s">
        <v>40</v>
      </c>
      <c r="F6" t="s">
        <v>12</v>
      </c>
      <c r="G6" s="13"/>
      <c r="J6" s="13"/>
      <c r="K6" s="13"/>
      <c r="P6" s="1" t="s">
        <v>31</v>
      </c>
      <c r="Q6">
        <v>1960</v>
      </c>
      <c r="R6">
        <v>3</v>
      </c>
      <c r="S6">
        <v>20</v>
      </c>
    </row>
    <row r="7" spans="1:23" x14ac:dyDescent="0.4">
      <c r="A7">
        <v>3</v>
      </c>
      <c r="B7" t="s">
        <v>24</v>
      </c>
      <c r="C7" t="s">
        <v>38</v>
      </c>
      <c r="D7" t="s">
        <v>53</v>
      </c>
      <c r="E7" t="s">
        <v>54</v>
      </c>
      <c r="F7" t="s">
        <v>55</v>
      </c>
      <c r="G7" s="13" t="s">
        <v>25</v>
      </c>
      <c r="H7" t="s">
        <v>36</v>
      </c>
      <c r="I7" t="s">
        <v>26</v>
      </c>
      <c r="J7" s="13">
        <v>2</v>
      </c>
      <c r="K7" s="13">
        <v>1</v>
      </c>
      <c r="L7">
        <v>200</v>
      </c>
      <c r="M7" t="s">
        <v>17</v>
      </c>
      <c r="N7" t="s">
        <v>17</v>
      </c>
      <c r="O7" t="s">
        <v>17</v>
      </c>
    </row>
    <row r="8" spans="1:23" x14ac:dyDescent="0.4">
      <c r="A8">
        <v>4</v>
      </c>
    </row>
    <row r="9" spans="1:23" x14ac:dyDescent="0.4">
      <c r="A9">
        <v>5</v>
      </c>
    </row>
    <row r="10" spans="1:23" x14ac:dyDescent="0.4">
      <c r="A10">
        <v>6</v>
      </c>
    </row>
    <row r="11" spans="1:23" x14ac:dyDescent="0.4">
      <c r="A11">
        <v>7</v>
      </c>
    </row>
    <row r="12" spans="1:23" x14ac:dyDescent="0.4">
      <c r="A12">
        <v>8</v>
      </c>
    </row>
    <row r="13" spans="1:23" x14ac:dyDescent="0.4">
      <c r="A13">
        <v>9</v>
      </c>
    </row>
    <row r="14" spans="1:23" x14ac:dyDescent="0.4">
      <c r="A14">
        <v>10</v>
      </c>
    </row>
    <row r="15" spans="1:23" x14ac:dyDescent="0.4">
      <c r="A15">
        <v>11</v>
      </c>
    </row>
    <row r="16" spans="1:23" x14ac:dyDescent="0.4">
      <c r="A16">
        <v>12</v>
      </c>
    </row>
    <row r="17" spans="1:1" x14ac:dyDescent="0.4">
      <c r="A17">
        <v>13</v>
      </c>
    </row>
    <row r="18" spans="1:1" x14ac:dyDescent="0.4">
      <c r="A18">
        <v>14</v>
      </c>
    </row>
    <row r="19" spans="1:1" x14ac:dyDescent="0.4">
      <c r="A19">
        <v>15</v>
      </c>
    </row>
    <row r="20" spans="1:1" x14ac:dyDescent="0.4">
      <c r="A20">
        <v>16</v>
      </c>
    </row>
    <row r="21" spans="1:1" x14ac:dyDescent="0.4">
      <c r="A21">
        <v>17</v>
      </c>
    </row>
    <row r="22" spans="1:1" x14ac:dyDescent="0.4">
      <c r="A22">
        <v>18</v>
      </c>
    </row>
    <row r="23" spans="1:1" x14ac:dyDescent="0.4">
      <c r="A23">
        <v>19</v>
      </c>
    </row>
    <row r="24" spans="1:1" x14ac:dyDescent="0.4">
      <c r="A24">
        <v>20</v>
      </c>
    </row>
    <row r="25" spans="1:1" x14ac:dyDescent="0.4">
      <c r="A25">
        <v>21</v>
      </c>
    </row>
    <row r="26" spans="1:1" x14ac:dyDescent="0.4">
      <c r="A26">
        <v>22</v>
      </c>
    </row>
    <row r="27" spans="1:1" x14ac:dyDescent="0.4">
      <c r="A27">
        <v>23</v>
      </c>
    </row>
    <row r="28" spans="1:1" x14ac:dyDescent="0.4">
      <c r="A28">
        <v>24</v>
      </c>
    </row>
    <row r="29" spans="1:1" x14ac:dyDescent="0.4">
      <c r="A29">
        <v>25</v>
      </c>
    </row>
    <row r="30" spans="1:1" x14ac:dyDescent="0.4">
      <c r="A30">
        <v>26</v>
      </c>
    </row>
    <row r="31" spans="1:1" x14ac:dyDescent="0.4">
      <c r="A31">
        <v>27</v>
      </c>
    </row>
    <row r="32" spans="1:1" x14ac:dyDescent="0.4">
      <c r="A32">
        <v>28</v>
      </c>
    </row>
    <row r="33" spans="1:1" x14ac:dyDescent="0.4">
      <c r="A33">
        <v>29</v>
      </c>
    </row>
    <row r="34" spans="1:1" x14ac:dyDescent="0.4">
      <c r="A34">
        <v>30</v>
      </c>
    </row>
    <row r="35" spans="1:1" x14ac:dyDescent="0.4">
      <c r="A35">
        <v>31</v>
      </c>
    </row>
    <row r="36" spans="1:1" x14ac:dyDescent="0.4">
      <c r="A36">
        <v>32</v>
      </c>
    </row>
    <row r="37" spans="1:1" x14ac:dyDescent="0.4">
      <c r="A37">
        <v>33</v>
      </c>
    </row>
    <row r="38" spans="1:1" x14ac:dyDescent="0.4">
      <c r="A38">
        <v>34</v>
      </c>
    </row>
    <row r="39" spans="1:1" x14ac:dyDescent="0.4">
      <c r="A39">
        <v>35</v>
      </c>
    </row>
    <row r="40" spans="1:1" x14ac:dyDescent="0.4">
      <c r="A40">
        <v>36</v>
      </c>
    </row>
    <row r="41" spans="1:1" x14ac:dyDescent="0.4">
      <c r="A41">
        <v>37</v>
      </c>
    </row>
    <row r="42" spans="1:1" x14ac:dyDescent="0.4">
      <c r="A42">
        <v>38</v>
      </c>
    </row>
    <row r="43" spans="1:1" x14ac:dyDescent="0.4">
      <c r="A43">
        <v>39</v>
      </c>
    </row>
    <row r="44" spans="1:1" x14ac:dyDescent="0.4">
      <c r="A44">
        <v>40</v>
      </c>
    </row>
    <row r="45" spans="1:1" x14ac:dyDescent="0.4">
      <c r="A45">
        <v>41</v>
      </c>
    </row>
    <row r="46" spans="1:1" x14ac:dyDescent="0.4">
      <c r="A46">
        <v>42</v>
      </c>
    </row>
    <row r="47" spans="1:1" x14ac:dyDescent="0.4">
      <c r="A47">
        <v>43</v>
      </c>
    </row>
    <row r="48" spans="1:1" x14ac:dyDescent="0.4">
      <c r="A48">
        <v>44</v>
      </c>
    </row>
    <row r="49" spans="1:1" x14ac:dyDescent="0.4">
      <c r="A49">
        <v>45</v>
      </c>
    </row>
    <row r="50" spans="1:1" x14ac:dyDescent="0.4">
      <c r="A50">
        <v>46</v>
      </c>
    </row>
    <row r="51" spans="1:1" x14ac:dyDescent="0.4">
      <c r="A51">
        <v>47</v>
      </c>
    </row>
    <row r="52" spans="1:1" x14ac:dyDescent="0.4">
      <c r="A52">
        <v>48</v>
      </c>
    </row>
    <row r="53" spans="1:1" x14ac:dyDescent="0.4">
      <c r="A53">
        <v>49</v>
      </c>
    </row>
    <row r="54" spans="1:1" x14ac:dyDescent="0.4">
      <c r="A54">
        <v>50</v>
      </c>
    </row>
    <row r="55" spans="1:1" x14ac:dyDescent="0.4">
      <c r="A55">
        <v>51</v>
      </c>
    </row>
    <row r="56" spans="1:1" x14ac:dyDescent="0.4">
      <c r="A56">
        <v>52</v>
      </c>
    </row>
    <row r="57" spans="1:1" x14ac:dyDescent="0.4">
      <c r="A57">
        <v>53</v>
      </c>
    </row>
    <row r="58" spans="1:1" x14ac:dyDescent="0.4">
      <c r="A58">
        <v>54</v>
      </c>
    </row>
    <row r="59" spans="1:1" x14ac:dyDescent="0.4">
      <c r="A59">
        <v>55</v>
      </c>
    </row>
    <row r="60" spans="1:1" x14ac:dyDescent="0.4">
      <c r="A60">
        <v>56</v>
      </c>
    </row>
    <row r="61" spans="1:1" x14ac:dyDescent="0.4">
      <c r="A61">
        <v>57</v>
      </c>
    </row>
    <row r="62" spans="1:1" x14ac:dyDescent="0.4">
      <c r="A62">
        <v>58</v>
      </c>
    </row>
    <row r="63" spans="1:1" x14ac:dyDescent="0.4">
      <c r="A63">
        <v>59</v>
      </c>
    </row>
    <row r="64" spans="1:1" x14ac:dyDescent="0.4">
      <c r="A64">
        <v>60</v>
      </c>
    </row>
    <row r="65" spans="1:1" x14ac:dyDescent="0.4">
      <c r="A65">
        <v>61</v>
      </c>
    </row>
    <row r="66" spans="1:1" x14ac:dyDescent="0.4">
      <c r="A66">
        <v>62</v>
      </c>
    </row>
    <row r="67" spans="1:1" x14ac:dyDescent="0.4">
      <c r="A67">
        <v>63</v>
      </c>
    </row>
    <row r="68" spans="1:1" x14ac:dyDescent="0.4">
      <c r="A68">
        <v>64</v>
      </c>
    </row>
    <row r="69" spans="1:1" x14ac:dyDescent="0.4">
      <c r="A69">
        <v>65</v>
      </c>
    </row>
    <row r="70" spans="1:1" x14ac:dyDescent="0.4">
      <c r="A70">
        <v>66</v>
      </c>
    </row>
    <row r="71" spans="1:1" x14ac:dyDescent="0.4">
      <c r="A71">
        <v>67</v>
      </c>
    </row>
    <row r="72" spans="1:1" x14ac:dyDescent="0.4">
      <c r="A72">
        <v>68</v>
      </c>
    </row>
    <row r="73" spans="1:1" x14ac:dyDescent="0.4">
      <c r="A73">
        <v>69</v>
      </c>
    </row>
    <row r="74" spans="1:1" x14ac:dyDescent="0.4">
      <c r="A74">
        <v>70</v>
      </c>
    </row>
    <row r="75" spans="1:1" x14ac:dyDescent="0.4">
      <c r="A75">
        <v>71</v>
      </c>
    </row>
    <row r="76" spans="1:1" x14ac:dyDescent="0.4">
      <c r="A76">
        <v>72</v>
      </c>
    </row>
    <row r="77" spans="1:1" x14ac:dyDescent="0.4">
      <c r="A77">
        <v>73</v>
      </c>
    </row>
    <row r="78" spans="1:1" x14ac:dyDescent="0.4">
      <c r="A78">
        <v>74</v>
      </c>
    </row>
    <row r="79" spans="1:1" x14ac:dyDescent="0.4">
      <c r="A79">
        <v>75</v>
      </c>
    </row>
    <row r="80" spans="1:1" x14ac:dyDescent="0.4">
      <c r="A80">
        <v>76</v>
      </c>
    </row>
    <row r="81" spans="1:1" x14ac:dyDescent="0.4">
      <c r="A81">
        <v>77</v>
      </c>
    </row>
    <row r="82" spans="1:1" x14ac:dyDescent="0.4">
      <c r="A82">
        <v>78</v>
      </c>
    </row>
    <row r="83" spans="1:1" x14ac:dyDescent="0.4">
      <c r="A83">
        <v>79</v>
      </c>
    </row>
    <row r="84" spans="1:1" x14ac:dyDescent="0.4">
      <c r="A84">
        <v>80</v>
      </c>
    </row>
    <row r="85" spans="1:1" x14ac:dyDescent="0.4">
      <c r="A85">
        <v>81</v>
      </c>
    </row>
    <row r="86" spans="1:1" x14ac:dyDescent="0.4">
      <c r="A86">
        <v>82</v>
      </c>
    </row>
    <row r="87" spans="1:1" x14ac:dyDescent="0.4">
      <c r="A87">
        <v>83</v>
      </c>
    </row>
    <row r="88" spans="1:1" x14ac:dyDescent="0.4">
      <c r="A88">
        <v>84</v>
      </c>
    </row>
    <row r="89" spans="1:1" x14ac:dyDescent="0.4">
      <c r="A89">
        <v>85</v>
      </c>
    </row>
    <row r="90" spans="1:1" x14ac:dyDescent="0.4">
      <c r="A90">
        <v>86</v>
      </c>
    </row>
    <row r="91" spans="1:1" x14ac:dyDescent="0.4">
      <c r="A91">
        <v>87</v>
      </c>
    </row>
    <row r="92" spans="1:1" x14ac:dyDescent="0.4">
      <c r="A92">
        <v>88</v>
      </c>
    </row>
    <row r="93" spans="1:1" x14ac:dyDescent="0.4">
      <c r="A93">
        <v>89</v>
      </c>
    </row>
    <row r="94" spans="1:1" x14ac:dyDescent="0.4">
      <c r="A94">
        <v>90</v>
      </c>
    </row>
    <row r="95" spans="1:1" x14ac:dyDescent="0.4">
      <c r="A95">
        <v>91</v>
      </c>
    </row>
    <row r="96" spans="1:1" x14ac:dyDescent="0.4">
      <c r="A96">
        <v>92</v>
      </c>
    </row>
    <row r="97" spans="1:1" x14ac:dyDescent="0.4">
      <c r="A97">
        <v>93</v>
      </c>
    </row>
    <row r="98" spans="1:1" x14ac:dyDescent="0.4">
      <c r="A98">
        <v>94</v>
      </c>
    </row>
    <row r="99" spans="1:1" x14ac:dyDescent="0.4">
      <c r="A99">
        <v>95</v>
      </c>
    </row>
    <row r="100" spans="1:1" x14ac:dyDescent="0.4">
      <c r="A100">
        <v>96</v>
      </c>
    </row>
    <row r="101" spans="1:1" x14ac:dyDescent="0.4">
      <c r="A101">
        <v>97</v>
      </c>
    </row>
    <row r="102" spans="1:1" x14ac:dyDescent="0.4">
      <c r="A102">
        <v>98</v>
      </c>
    </row>
    <row r="103" spans="1:1" x14ac:dyDescent="0.4">
      <c r="A103">
        <v>99</v>
      </c>
    </row>
    <row r="104" spans="1:1" x14ac:dyDescent="0.4">
      <c r="A104">
        <v>100</v>
      </c>
    </row>
    <row r="105" spans="1:1" x14ac:dyDescent="0.4">
      <c r="A105">
        <v>101</v>
      </c>
    </row>
    <row r="106" spans="1:1" x14ac:dyDescent="0.4">
      <c r="A106">
        <v>102</v>
      </c>
    </row>
    <row r="107" spans="1:1" x14ac:dyDescent="0.4">
      <c r="A107">
        <v>103</v>
      </c>
    </row>
    <row r="108" spans="1:1" x14ac:dyDescent="0.4">
      <c r="A108">
        <v>104</v>
      </c>
    </row>
    <row r="109" spans="1:1" x14ac:dyDescent="0.4">
      <c r="A109">
        <v>105</v>
      </c>
    </row>
    <row r="110" spans="1:1" x14ac:dyDescent="0.4">
      <c r="A110">
        <v>106</v>
      </c>
    </row>
    <row r="111" spans="1:1" x14ac:dyDescent="0.4">
      <c r="A111">
        <v>107</v>
      </c>
    </row>
    <row r="112" spans="1:1" x14ac:dyDescent="0.4">
      <c r="A112">
        <v>108</v>
      </c>
    </row>
    <row r="113" spans="1:1" x14ac:dyDescent="0.4">
      <c r="A113">
        <v>109</v>
      </c>
    </row>
    <row r="114" spans="1:1" x14ac:dyDescent="0.4">
      <c r="A114">
        <v>110</v>
      </c>
    </row>
    <row r="115" spans="1:1" x14ac:dyDescent="0.4">
      <c r="A115">
        <v>111</v>
      </c>
    </row>
    <row r="116" spans="1:1" x14ac:dyDescent="0.4">
      <c r="A116">
        <v>112</v>
      </c>
    </row>
    <row r="117" spans="1:1" x14ac:dyDescent="0.4">
      <c r="A117">
        <v>113</v>
      </c>
    </row>
    <row r="118" spans="1:1" x14ac:dyDescent="0.4">
      <c r="A118">
        <v>114</v>
      </c>
    </row>
    <row r="119" spans="1:1" x14ac:dyDescent="0.4">
      <c r="A119">
        <v>115</v>
      </c>
    </row>
    <row r="120" spans="1:1" x14ac:dyDescent="0.4">
      <c r="A120">
        <v>116</v>
      </c>
    </row>
    <row r="121" spans="1:1" x14ac:dyDescent="0.4">
      <c r="A121">
        <v>117</v>
      </c>
    </row>
    <row r="122" spans="1:1" x14ac:dyDescent="0.4">
      <c r="A122">
        <v>118</v>
      </c>
    </row>
    <row r="123" spans="1:1" x14ac:dyDescent="0.4">
      <c r="A123">
        <v>119</v>
      </c>
    </row>
    <row r="124" spans="1:1" x14ac:dyDescent="0.4">
      <c r="A124">
        <v>120</v>
      </c>
    </row>
    <row r="125" spans="1:1" x14ac:dyDescent="0.4">
      <c r="A125">
        <v>121</v>
      </c>
    </row>
    <row r="126" spans="1:1" x14ac:dyDescent="0.4">
      <c r="A126">
        <v>122</v>
      </c>
    </row>
    <row r="127" spans="1:1" x14ac:dyDescent="0.4">
      <c r="A127">
        <v>123</v>
      </c>
    </row>
    <row r="128" spans="1:1" x14ac:dyDescent="0.4">
      <c r="A128">
        <v>124</v>
      </c>
    </row>
    <row r="129" spans="1:6" x14ac:dyDescent="0.4">
      <c r="A129">
        <v>125</v>
      </c>
    </row>
    <row r="130" spans="1:6" x14ac:dyDescent="0.4">
      <c r="A130">
        <v>126</v>
      </c>
    </row>
    <row r="131" spans="1:6" x14ac:dyDescent="0.4">
      <c r="A131">
        <v>127</v>
      </c>
    </row>
    <row r="132" spans="1:6" x14ac:dyDescent="0.4">
      <c r="A132">
        <v>128</v>
      </c>
    </row>
    <row r="133" spans="1:6" x14ac:dyDescent="0.4">
      <c r="A133">
        <v>129</v>
      </c>
      <c r="F133" t="s">
        <v>27</v>
      </c>
    </row>
    <row r="134" spans="1:6" x14ac:dyDescent="0.4">
      <c r="A134">
        <v>130</v>
      </c>
    </row>
  </sheetData>
  <mergeCells count="19">
    <mergeCell ref="A1:C1"/>
    <mergeCell ref="D1:E1"/>
    <mergeCell ref="A2:A4"/>
    <mergeCell ref="B2:B4"/>
    <mergeCell ref="C2:C4"/>
    <mergeCell ref="D2:D4"/>
    <mergeCell ref="E2:E4"/>
    <mergeCell ref="R3:R4"/>
    <mergeCell ref="S3:S4"/>
    <mergeCell ref="F2:F4"/>
    <mergeCell ref="G2:O2"/>
    <mergeCell ref="P2:S2"/>
    <mergeCell ref="G3:H3"/>
    <mergeCell ref="I3:I4"/>
    <mergeCell ref="J3:K3"/>
    <mergeCell ref="L3:L4"/>
    <mergeCell ref="M3:O3"/>
    <mergeCell ref="P3:P4"/>
    <mergeCell ref="Q3:Q4"/>
  </mergeCells>
  <phoneticPr fontId="1"/>
  <conditionalFormatting sqref="G7:J7 F1:F4 F8:F1048576">
    <cfRule type="containsText" dxfId="5" priority="5" operator="containsText" text="昇降機">
      <formula>NOT(ISERROR(SEARCH("昇降機",F1)))</formula>
    </cfRule>
    <cfRule type="containsText" dxfId="4" priority="6" operator="containsText" text="一戸建て住宅">
      <formula>NOT(ISERROR(SEARCH("一戸建て住宅",F1)))</formula>
    </cfRule>
  </conditionalFormatting>
  <conditionalFormatting sqref="F5:F7">
    <cfRule type="containsText" dxfId="3" priority="3" operator="containsText" text="昇降機">
      <formula>NOT(ISERROR(SEARCH("昇降機",F5)))</formula>
    </cfRule>
    <cfRule type="containsText" dxfId="2" priority="4" operator="containsText" text="一戸建て住宅">
      <formula>NOT(ISERROR(SEARCH("一戸建て住宅",F5)))</formula>
    </cfRule>
  </conditionalFormatting>
  <conditionalFormatting sqref="M7:O7">
    <cfRule type="containsText" dxfId="1" priority="1" operator="containsText" text="昇降機">
      <formula>NOT(ISERROR(SEARCH("昇降機",M7)))</formula>
    </cfRule>
    <cfRule type="containsText" dxfId="0" priority="2" operator="containsText" text="専用住宅">
      <formula>NOT(ISERROR(SEARCH("専用住宅",M7)))</formula>
    </cfRule>
  </conditionalFormatting>
  <dataValidations count="9">
    <dataValidation type="list" allowBlank="1" showInputMessage="1" sqref="G4:H4" xr:uid="{00000000-0002-0000-0100-000000000000}">
      <formula1>"新築,増築,改築,移転,用途変更,大規模の修繕,大規模の模様替"</formula1>
    </dataValidation>
    <dataValidation type="list" errorStyle="information" allowBlank="1" showInputMessage="1" sqref="I1 I3:I1048576" xr:uid="{00000000-0002-0000-0100-000001000000}">
      <formula1>"木造,鉄骨造"</formula1>
    </dataValidation>
    <dataValidation imeMode="hiragana" allowBlank="1" showInputMessage="1" showErrorMessage="1" sqref="E8:E1048576 E2:E4 C1:C4 C8:C1048576" xr:uid="{00000000-0002-0000-0100-000002000000}"/>
    <dataValidation type="list" allowBlank="1" showInputMessage="1" showErrorMessage="1" sqref="M8:O1048576 M1:O1 M3:O4" xr:uid="{00000000-0002-0000-0100-000003000000}">
      <formula1>"〇,×"</formula1>
    </dataValidation>
    <dataValidation type="list" allowBlank="1" showInputMessage="1" showErrorMessage="1" sqref="G5:H1048576 G3 G1 H1" xr:uid="{00000000-0002-0000-0100-000004000000}">
      <formula1>"新築,増築,改築,移転,用途変更,大規模の修繕,大規模の模様替"</formula1>
    </dataValidation>
    <dataValidation type="list" allowBlank="1" showInputMessage="1" showErrorMessage="1" sqref="D2:D4 D5:D54" xr:uid="{00000000-0002-0000-0100-000007000000}">
      <formula1>"北,上京,左京,中京,東山,山科,下京,南,右京,西京,伏見"</formula1>
    </dataValidation>
    <dataValidation errorStyle="information" allowBlank="1" showInputMessage="1" sqref="J1 J3:J1048576" xr:uid="{00000000-0002-0000-0100-000009000000}"/>
    <dataValidation type="list" allowBlank="1" showInputMessage="1" showErrorMessage="1" sqref="M5:O7" xr:uid="{00000000-0002-0000-0100-00000A000000}">
      <formula1>"　,〇,×"</formula1>
    </dataValidation>
    <dataValidation type="list" allowBlank="1" showInputMessage="1" showErrorMessage="1" sqref="F5:F1048576" xr:uid="{992C3EF9-B6F0-4F94-9714-329FEE99DB48}">
      <formula1>"一戸建て住宅,昇降機"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"/>
  <sheetViews>
    <sheetView workbookViewId="0">
      <selection sqref="A1:E1"/>
    </sheetView>
  </sheetViews>
  <sheetFormatPr defaultColWidth="10.625" defaultRowHeight="30" customHeight="1" x14ac:dyDescent="0.4"/>
  <cols>
    <col min="2" max="2" width="12.125" customWidth="1"/>
    <col min="3" max="3" width="6.75" customWidth="1"/>
    <col min="4" max="4" width="12.25" customWidth="1"/>
    <col min="5" max="5" width="6.5" customWidth="1"/>
    <col min="6" max="6" width="12.375" customWidth="1"/>
    <col min="7" max="7" width="6.625" customWidth="1"/>
    <col min="8" max="8" width="12.25" customWidth="1"/>
    <col min="9" max="9" width="6.625" customWidth="1"/>
    <col min="10" max="10" width="12" customWidth="1"/>
    <col min="11" max="11" width="7" customWidth="1"/>
    <col min="12" max="12" width="12.125" customWidth="1"/>
    <col min="13" max="13" width="6.75" customWidth="1"/>
  </cols>
  <sheetData>
    <row r="1" spans="1:13" ht="36" customHeight="1" x14ac:dyDescent="0.4">
      <c r="A1" s="41" t="str">
        <f>ここに入力してください。!A3</f>
        <v>指定確認検査機関名
（　　　　　　　　　　　　　　　）</v>
      </c>
      <c r="B1" s="41"/>
      <c r="C1" s="41"/>
      <c r="D1" s="30"/>
      <c r="E1" s="30"/>
    </row>
    <row r="2" spans="1:13" ht="30" customHeight="1" thickBot="1" x14ac:dyDescent="0.45">
      <c r="B2" s="5"/>
      <c r="C2" s="5"/>
      <c r="D2" s="7"/>
    </row>
    <row r="3" spans="1:13" ht="30" customHeight="1" thickBot="1" x14ac:dyDescent="0.45">
      <c r="B3" s="47" t="s">
        <v>29</v>
      </c>
      <c r="C3" s="48"/>
      <c r="D3" s="47" t="s">
        <v>42</v>
      </c>
      <c r="E3" s="48"/>
      <c r="F3" s="47" t="s">
        <v>43</v>
      </c>
      <c r="G3" s="48"/>
      <c r="H3" s="47" t="s">
        <v>44</v>
      </c>
      <c r="I3" s="48"/>
      <c r="J3" s="47" t="s">
        <v>45</v>
      </c>
      <c r="K3" s="48"/>
      <c r="L3" s="47" t="s">
        <v>46</v>
      </c>
      <c r="M3" s="48"/>
    </row>
    <row r="4" spans="1:13" ht="30" customHeight="1" x14ac:dyDescent="0.4">
      <c r="B4" s="9" t="s">
        <v>56</v>
      </c>
      <c r="C4" s="8" t="s">
        <v>30</v>
      </c>
      <c r="D4" s="9" t="s">
        <v>58</v>
      </c>
      <c r="E4" s="8" t="s">
        <v>13</v>
      </c>
      <c r="F4" s="9" t="s">
        <v>58</v>
      </c>
      <c r="G4" s="8" t="s">
        <v>13</v>
      </c>
      <c r="H4" s="9" t="s">
        <v>58</v>
      </c>
      <c r="I4" s="8" t="s">
        <v>13</v>
      </c>
      <c r="J4" s="9" t="s">
        <v>58</v>
      </c>
      <c r="K4" s="10" t="s">
        <v>13</v>
      </c>
      <c r="L4" s="9" t="s">
        <v>58</v>
      </c>
      <c r="M4" s="10" t="s">
        <v>13</v>
      </c>
    </row>
    <row r="5" spans="1:13" ht="30" customHeight="1" x14ac:dyDescent="0.4">
      <c r="B5" s="2">
        <f>COUNTIFS(ここに入力してください。!D:D,"北",ここに入力してください。!F:F,"一戸建て住宅")</f>
        <v>0</v>
      </c>
      <c r="C5" s="2">
        <f>COUNTIFS(ここに入力してください。!D:D,"北",ここに入力してください。!F:F,"昇降機")</f>
        <v>0</v>
      </c>
      <c r="D5" s="2">
        <f>COUNTIFS(ここに入力してください。!D:D,"上京",ここに入力してください。!F:F,"一戸建て住宅")</f>
        <v>0</v>
      </c>
      <c r="E5" s="2">
        <f>COUNTIFS(ここに入力してください。!D:D,"上京",ここに入力してください。!F:F,"昇降機")</f>
        <v>0</v>
      </c>
      <c r="F5" s="2">
        <f>COUNTIFS(ここに入力してください。!D:D,"左京",ここに入力してください。!F:F,"一戸建て住宅")</f>
        <v>0</v>
      </c>
      <c r="G5" s="2">
        <f>COUNTIFS(ここに入力してください。!D:D,"左京",ここに入力してください。!F:F,"昇降機")</f>
        <v>0</v>
      </c>
      <c r="H5" s="2">
        <f>COUNTIFS(ここに入力してください。!D:D,"中京",ここに入力してください。!F:F,"一戸建て住宅")</f>
        <v>0</v>
      </c>
      <c r="I5" s="2">
        <f>COUNTIFS(ここに入力してください。!D:D,"中京",ここに入力してください。!F:F,"昇降機")</f>
        <v>0</v>
      </c>
      <c r="J5" s="2">
        <f>COUNTIFS(ここに入力してください。!D:D,"東山",ここに入力してください。!F:F,"一戸建て住宅")</f>
        <v>0</v>
      </c>
      <c r="K5" s="2">
        <f>COUNTIFS(ここに入力してください。!D:D,"東山",ここに入力してください。!F:F,"昇降機")</f>
        <v>0</v>
      </c>
      <c r="L5" s="2">
        <f>COUNTIFS(ここに入力してください。!F:F,"山科",ここに入力してください。!H:H,"一戸建て住宅")</f>
        <v>0</v>
      </c>
      <c r="M5" s="2">
        <f>COUNTIFS(ここに入力してください。!F:F,"山科",ここに入力してください。!H:H,"昇降機")</f>
        <v>0</v>
      </c>
    </row>
    <row r="7" spans="1:13" ht="30" customHeight="1" thickBot="1" x14ac:dyDescent="0.45"/>
    <row r="8" spans="1:13" ht="30" customHeight="1" thickBot="1" x14ac:dyDescent="0.45">
      <c r="B8" s="47" t="s">
        <v>47</v>
      </c>
      <c r="C8" s="48"/>
      <c r="D8" s="47" t="s">
        <v>48</v>
      </c>
      <c r="E8" s="48"/>
      <c r="F8" s="47" t="s">
        <v>49</v>
      </c>
      <c r="G8" s="48"/>
      <c r="H8" s="47" t="s">
        <v>50</v>
      </c>
      <c r="I8" s="48"/>
      <c r="J8" s="47" t="s">
        <v>51</v>
      </c>
      <c r="K8" s="48"/>
    </row>
    <row r="9" spans="1:13" ht="30" customHeight="1" x14ac:dyDescent="0.4">
      <c r="B9" s="9" t="s">
        <v>58</v>
      </c>
      <c r="C9" s="8" t="s">
        <v>13</v>
      </c>
      <c r="D9" s="9" t="s">
        <v>58</v>
      </c>
      <c r="E9" s="8" t="s">
        <v>13</v>
      </c>
      <c r="F9" s="9" t="s">
        <v>58</v>
      </c>
      <c r="G9" s="8" t="s">
        <v>13</v>
      </c>
      <c r="H9" s="9" t="s">
        <v>58</v>
      </c>
      <c r="I9" s="8" t="s">
        <v>13</v>
      </c>
      <c r="J9" s="9" t="s">
        <v>58</v>
      </c>
      <c r="K9" s="10" t="s">
        <v>13</v>
      </c>
    </row>
    <row r="10" spans="1:13" ht="30" customHeight="1" x14ac:dyDescent="0.4">
      <c r="B10" s="2">
        <f>COUNTIFS(ここに入力してください。!D:D,"下京",ここに入力してください。!F:F,"一戸建て住宅")</f>
        <v>0</v>
      </c>
      <c r="C10" s="2">
        <f>COUNTIFS(ここに入力してください。!D:D,"下京",ここに入力してください。!F:F,"昇降機")</f>
        <v>0</v>
      </c>
      <c r="D10" s="2">
        <f>COUNTIFS(ここに入力してください。!D:D,"南",ここに入力してください。!F:F,"一戸建て住宅")</f>
        <v>0</v>
      </c>
      <c r="E10" s="2">
        <f>COUNTIFS(ここに入力してください。!D:D,"南",ここに入力してください。!F:F,"昇降機")</f>
        <v>0</v>
      </c>
      <c r="F10" s="2">
        <f>COUNTIFS(ここに入力してください。!D:D,"右京",ここに入力してください。!F:F,"一戸建て住宅")</f>
        <v>0</v>
      </c>
      <c r="G10" s="2">
        <f>COUNTIFS(ここに入力してください。!D:D,"右京",ここに入力してください。!F:F,"昇降機")</f>
        <v>0</v>
      </c>
      <c r="H10" s="2">
        <f>COUNTIFS(ここに入力してください。!D:D,"西京",ここに入力してください。!F:F,"一戸建て住宅")</f>
        <v>0</v>
      </c>
      <c r="I10" s="2">
        <f>COUNTIFS(ここに入力してください。!D:D,"西京",ここに入力してください。!F:F,"昇降機")</f>
        <v>0</v>
      </c>
      <c r="J10" s="2">
        <f>COUNTIFS(ここに入力してください。!D:D,"伏見",ここに入力してください。!F:F,"一戸建て住宅")</f>
        <v>0</v>
      </c>
      <c r="K10" s="2">
        <f>COUNTIFS(ここに入力してください。!D:D,"伏見",ここに入力してください。!F:F,"昇降機")</f>
        <v>0</v>
      </c>
    </row>
  </sheetData>
  <sheetProtection sheet="1" objects="1" scenarios="1"/>
  <mergeCells count="12">
    <mergeCell ref="A1:E1"/>
    <mergeCell ref="L3:M3"/>
    <mergeCell ref="J3:K3"/>
    <mergeCell ref="F3:G3"/>
    <mergeCell ref="D3:E3"/>
    <mergeCell ref="B3:C3"/>
    <mergeCell ref="J8:K8"/>
    <mergeCell ref="H3:I3"/>
    <mergeCell ref="B8:C8"/>
    <mergeCell ref="D8:E8"/>
    <mergeCell ref="F8:G8"/>
    <mergeCell ref="H8:I8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ここに入力してください。</vt:lpstr>
      <vt:lpstr>記入例</vt:lpstr>
      <vt:lpstr>件数表</vt:lpstr>
      <vt:lpstr>ここに入力してください。!Print_Area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ishhd012</dc:creator>
  <cp:lastModifiedBy>Kyoto</cp:lastModifiedBy>
  <cp:lastPrinted>2024-05-07T07:18:03Z</cp:lastPrinted>
  <dcterms:created xsi:type="dcterms:W3CDTF">2024-04-23T11:25:26Z</dcterms:created>
  <dcterms:modified xsi:type="dcterms:W3CDTF">2024-05-13T06:16:58Z</dcterms:modified>
</cp:coreProperties>
</file>