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710010000)\05_金融支援担当\04_セーフティネット保証\03_認定申請様式\R7\R70401_所属の変更や提出物の注意喚起等\【HP掲載用（本フォルダ内すべての号分）_R70401】pdfデータ\5号_2_イの３と４\"/>
    </mc:Choice>
  </mc:AlternateContent>
  <xr:revisionPtr revIDLastSave="0" documentId="13_ncr:1_{552A5EDE-551D-45FE-BE28-D459C00DB421}" xr6:coauthVersionLast="47" xr6:coauthVersionMax="47" xr10:uidLastSave="{00000000-0000-0000-0000-000000000000}"/>
  <bookViews>
    <workbookView xWindow="-2148" yWindow="-17388" windowWidth="30936" windowHeight="17040" xr2:uid="{755F6CF4-DBC4-4480-AF47-62BA237057FA}"/>
  </bookViews>
  <sheets>
    <sheet name="提出書類等について（イ）③④" sheetId="24" r:id="rId1"/>
    <sheet name="入力シート（イ）③" sheetId="11" r:id="rId2"/>
    <sheet name="印刷シート（イ）③" sheetId="3" r:id="rId3"/>
    <sheet name="入力シート（イ）④" sheetId="15" r:id="rId4"/>
    <sheet name="印刷シート（イ）④" sheetId="4" r:id="rId5"/>
    <sheet name="業種リスト" sheetId="10" r:id="rId6"/>
    <sheet name="年月リスト" sheetId="9" r:id="rId7"/>
  </sheets>
  <definedNames>
    <definedName name="_xlnm.Print_Area" localSheetId="2">'印刷シート（イ）③'!$A$1:$AH$85</definedName>
    <definedName name="_xlnm.Print_Area" localSheetId="4">'印刷シート（イ）④'!$A$1:$AH$86</definedName>
    <definedName name="_xlnm.Print_Area" localSheetId="0">'提出書類等について（イ）③④'!$A$1:$S$38</definedName>
    <definedName name="_xlnm.Print_Area" localSheetId="1">'入力シート（イ）③'!$B$1:$Z$56</definedName>
    <definedName name="_xlnm.Print_Area" localSheetId="3">'入力シート（イ）④'!$B$1:$Z$64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5" l="1"/>
  <c r="F40" i="15"/>
  <c r="F41" i="15"/>
  <c r="F42" i="15"/>
  <c r="F43" i="15"/>
  <c r="F38" i="15"/>
  <c r="F39" i="11"/>
  <c r="F40" i="11"/>
  <c r="F41" i="11"/>
  <c r="F42" i="11"/>
  <c r="F43" i="11"/>
  <c r="F38" i="11"/>
  <c r="A1171" i="10" l="1"/>
  <c r="A1170" i="10"/>
  <c r="A1169" i="10"/>
  <c r="A1168" i="10"/>
  <c r="A1167" i="10"/>
  <c r="A1166" i="10"/>
  <c r="A1165" i="10"/>
  <c r="A1164" i="10"/>
  <c r="A1163" i="10"/>
  <c r="A1162" i="10"/>
  <c r="A1161" i="10"/>
  <c r="A1160" i="10"/>
  <c r="A1159" i="10"/>
  <c r="G5" i="9"/>
  <c r="G4" i="9"/>
  <c r="G3" i="9"/>
  <c r="G2" i="9"/>
  <c r="D72" i="4" l="1"/>
  <c r="K79" i="4"/>
  <c r="K72" i="4"/>
  <c r="D79" i="4"/>
  <c r="U58" i="4"/>
  <c r="U59" i="4"/>
  <c r="U60" i="4"/>
  <c r="U61" i="4"/>
  <c r="U62" i="4"/>
  <c r="Q58" i="4"/>
  <c r="Q59" i="4"/>
  <c r="Q60" i="4"/>
  <c r="Q61" i="4"/>
  <c r="Q62" i="4"/>
  <c r="B58" i="4"/>
  <c r="B59" i="4"/>
  <c r="B60" i="4"/>
  <c r="B61" i="4"/>
  <c r="B62" i="4"/>
  <c r="U57" i="4"/>
  <c r="Q57" i="4"/>
  <c r="B57" i="4"/>
  <c r="I54" i="4"/>
  <c r="C54" i="4"/>
  <c r="D63" i="15"/>
  <c r="Q85" i="4" s="1"/>
  <c r="F59" i="15"/>
  <c r="L59" i="15" s="1"/>
  <c r="T59" i="15" s="1"/>
  <c r="Q81" i="4" s="1"/>
  <c r="F55" i="15"/>
  <c r="L55" i="15" s="1"/>
  <c r="AB72" i="4" s="1"/>
  <c r="T49" i="15"/>
  <c r="H49" i="15" s="1"/>
  <c r="I71" i="4" s="1"/>
  <c r="P44" i="15"/>
  <c r="X42" i="15" s="1"/>
  <c r="AC61" i="4" s="1"/>
  <c r="AA43" i="15"/>
  <c r="D62" i="4"/>
  <c r="AA42" i="15"/>
  <c r="D61" i="4"/>
  <c r="AA41" i="15"/>
  <c r="A41" i="15" s="1"/>
  <c r="D60" i="4"/>
  <c r="AA40" i="15"/>
  <c r="D59" i="4"/>
  <c r="AA39" i="15"/>
  <c r="D58" i="4"/>
  <c r="AA38" i="15"/>
  <c r="D57" i="4"/>
  <c r="M11" i="9"/>
  <c r="M10" i="9"/>
  <c r="M9" i="9"/>
  <c r="M8" i="9"/>
  <c r="M7" i="9"/>
  <c r="M6" i="9"/>
  <c r="M5" i="9"/>
  <c r="M4" i="9"/>
  <c r="M3" i="9"/>
  <c r="M2" i="9"/>
  <c r="AB79" i="4" l="1"/>
  <c r="B78" i="4"/>
  <c r="A40" i="15"/>
  <c r="I78" i="4"/>
  <c r="V79" i="4"/>
  <c r="Q63" i="4"/>
  <c r="B71" i="4"/>
  <c r="V72" i="4"/>
  <c r="A38" i="15"/>
  <c r="T55" i="15"/>
  <c r="Q74" i="4" s="1"/>
  <c r="P49" i="15"/>
  <c r="L49" i="15"/>
  <c r="A42" i="15"/>
  <c r="X43" i="15"/>
  <c r="AC62" i="4" s="1"/>
  <c r="A39" i="15"/>
  <c r="A43" i="15"/>
  <c r="X40" i="15"/>
  <c r="AC59" i="4" s="1"/>
  <c r="X38" i="15"/>
  <c r="AC57" i="4" s="1"/>
  <c r="X41" i="15"/>
  <c r="AC60" i="4" s="1"/>
  <c r="X39" i="15"/>
  <c r="AC58" i="4" s="1"/>
  <c r="Y15" i="4" l="1"/>
  <c r="O15" i="4"/>
  <c r="W17" i="4"/>
  <c r="M17" i="4"/>
  <c r="C17" i="4"/>
  <c r="E17" i="4"/>
  <c r="E15" i="4"/>
  <c r="W15" i="4"/>
  <c r="M15" i="4"/>
  <c r="C15" i="4"/>
  <c r="Y17" i="4"/>
  <c r="O17" i="4"/>
  <c r="O71" i="4"/>
  <c r="O78" i="4"/>
  <c r="X44" i="15"/>
  <c r="K73" i="3" l="1"/>
  <c r="D73" i="3"/>
  <c r="U58" i="3"/>
  <c r="U59" i="3"/>
  <c r="U60" i="3"/>
  <c r="U61" i="3"/>
  <c r="U62" i="3"/>
  <c r="Q58" i="3"/>
  <c r="Q59" i="3"/>
  <c r="Q60" i="3"/>
  <c r="Q61" i="3"/>
  <c r="Q62" i="3"/>
  <c r="B58" i="3"/>
  <c r="B59" i="3"/>
  <c r="B60" i="3"/>
  <c r="B61" i="3"/>
  <c r="B62" i="3"/>
  <c r="U57" i="3"/>
  <c r="Q57" i="3"/>
  <c r="B57" i="3"/>
  <c r="AA43" i="11"/>
  <c r="AA42" i="11"/>
  <c r="AA41" i="11"/>
  <c r="AA40" i="11"/>
  <c r="AA39" i="11"/>
  <c r="AA38" i="11"/>
  <c r="E55" i="11"/>
  <c r="K55" i="11" s="1"/>
  <c r="AB73" i="3" s="1"/>
  <c r="P44" i="11"/>
  <c r="X39" i="11" s="1"/>
  <c r="AC58" i="3" s="1"/>
  <c r="D62" i="3"/>
  <c r="D61" i="3"/>
  <c r="D60" i="3"/>
  <c r="D59" i="3"/>
  <c r="D57" i="3"/>
  <c r="P50" i="11"/>
  <c r="D50" i="11" s="1"/>
  <c r="I72" i="3" s="1"/>
  <c r="D5" i="9"/>
  <c r="D4" i="9"/>
  <c r="D3" i="9"/>
  <c r="D2" i="9"/>
  <c r="D58" i="3" l="1"/>
  <c r="B72" i="3"/>
  <c r="V73" i="3"/>
  <c r="Q63" i="3"/>
  <c r="A42" i="11"/>
  <c r="A39" i="11"/>
  <c r="A41" i="11"/>
  <c r="A40" i="11"/>
  <c r="A38" i="11"/>
  <c r="M15" i="3" s="1"/>
  <c r="A43" i="11"/>
  <c r="R55" i="11"/>
  <c r="R75" i="3" s="1"/>
  <c r="Z24" i="3" s="1"/>
  <c r="X38" i="11"/>
  <c r="AC57" i="3" s="1"/>
  <c r="X43" i="11"/>
  <c r="AC62" i="3" s="1"/>
  <c r="X41" i="11"/>
  <c r="AC60" i="3" s="1"/>
  <c r="X40" i="11"/>
  <c r="AC59" i="3" s="1"/>
  <c r="X42" i="11"/>
  <c r="AC61" i="3" s="1"/>
  <c r="L50" i="11"/>
  <c r="O72" i="3" s="1"/>
  <c r="H50" i="11"/>
  <c r="W15" i="3" l="1"/>
  <c r="W17" i="3"/>
  <c r="M17" i="3"/>
  <c r="C15" i="3"/>
  <c r="Y15" i="3"/>
  <c r="O15" i="3"/>
  <c r="C17" i="3"/>
  <c r="E17" i="3"/>
  <c r="E15" i="3"/>
  <c r="O17" i="3"/>
  <c r="Y17" i="3"/>
  <c r="X44" i="11"/>
  <c r="C54" i="3" l="1"/>
  <c r="L11" i="9"/>
  <c r="L10" i="9"/>
  <c r="L9" i="9"/>
  <c r="L8" i="9"/>
  <c r="L7" i="9"/>
  <c r="L6" i="9"/>
  <c r="L5" i="9"/>
  <c r="L4" i="9"/>
  <c r="L3" i="9"/>
  <c r="L2" i="9"/>
  <c r="I54" i="3"/>
  <c r="K5" i="9" l="1"/>
  <c r="K4" i="9"/>
  <c r="K3" i="9"/>
  <c r="K2" i="9"/>
  <c r="F5" i="9"/>
  <c r="F4" i="9"/>
  <c r="F3" i="9"/>
  <c r="F2" i="9"/>
  <c r="E5" i="9"/>
  <c r="E4" i="9"/>
  <c r="E3" i="9"/>
  <c r="E2" i="9"/>
  <c r="A1158" i="10"/>
  <c r="A1157" i="10"/>
  <c r="A1156" i="10"/>
  <c r="A1155" i="10"/>
  <c r="A1154" i="10"/>
  <c r="A1153" i="10"/>
  <c r="A1152" i="10"/>
  <c r="A1151" i="10"/>
  <c r="A1150" i="10"/>
  <c r="A1149" i="10"/>
  <c r="A1148" i="10"/>
  <c r="A1147" i="10"/>
  <c r="A1146" i="10"/>
  <c r="A1145" i="10"/>
  <c r="A1144" i="10"/>
  <c r="A1143" i="10"/>
  <c r="A1142" i="10"/>
  <c r="A1141" i="10"/>
  <c r="A1140" i="10"/>
  <c r="A1139" i="10"/>
  <c r="A1138" i="10"/>
  <c r="A1137" i="10"/>
  <c r="A1136" i="10"/>
  <c r="A1135" i="10"/>
  <c r="A1134" i="10"/>
  <c r="A1133" i="10"/>
  <c r="A1132" i="10"/>
  <c r="A1131" i="10"/>
  <c r="A1130" i="10"/>
  <c r="A1129" i="10"/>
  <c r="A1128" i="10"/>
  <c r="A1127" i="10"/>
  <c r="A1126" i="10"/>
  <c r="A1125" i="10"/>
  <c r="A1124" i="10"/>
  <c r="A1123" i="10"/>
  <c r="A1122" i="10"/>
  <c r="A1121" i="10"/>
  <c r="A1120" i="10"/>
  <c r="A1119" i="10"/>
  <c r="A1118" i="10"/>
  <c r="A1117" i="10"/>
  <c r="A1116" i="10"/>
  <c r="A1115" i="10"/>
  <c r="A1114" i="10"/>
  <c r="A1113" i="10"/>
  <c r="A1112" i="10"/>
  <c r="A1111" i="10"/>
  <c r="A1110" i="10"/>
  <c r="A1109" i="10"/>
  <c r="A1108" i="10"/>
  <c r="A1107" i="10"/>
  <c r="A1106" i="10"/>
  <c r="A1105" i="10"/>
  <c r="A1104" i="10"/>
  <c r="A1103" i="10"/>
  <c r="A1102" i="10"/>
  <c r="A1101" i="10"/>
  <c r="A1100" i="10"/>
  <c r="A1099" i="10"/>
  <c r="A1098" i="10"/>
  <c r="A1097" i="10"/>
  <c r="A1096" i="10"/>
  <c r="A1095" i="10"/>
  <c r="A1094" i="10"/>
  <c r="A1093" i="10"/>
  <c r="A1092" i="10"/>
  <c r="A1091" i="10"/>
  <c r="A1090" i="10"/>
  <c r="A1089" i="10"/>
  <c r="A1088" i="10"/>
  <c r="A1087" i="10"/>
  <c r="A1086" i="10"/>
  <c r="A1085" i="10"/>
  <c r="A1084" i="10"/>
  <c r="A1083" i="10"/>
  <c r="A1082" i="10"/>
  <c r="A1081" i="10"/>
  <c r="A1080" i="10"/>
  <c r="A1079" i="10"/>
  <c r="A1078" i="10"/>
  <c r="A1077" i="10"/>
  <c r="A1076" i="10"/>
  <c r="A1075" i="10"/>
  <c r="A1074" i="10"/>
  <c r="A1073" i="10"/>
  <c r="A1072" i="10"/>
  <c r="A1071" i="10"/>
  <c r="A1070" i="10"/>
  <c r="A1069" i="10"/>
  <c r="A1068" i="10"/>
  <c r="A1067" i="10"/>
  <c r="A1066" i="10"/>
  <c r="A1065" i="10"/>
  <c r="A1064" i="10"/>
  <c r="A1063" i="10"/>
  <c r="A1062" i="10"/>
  <c r="A1061" i="10"/>
  <c r="A1060" i="10"/>
  <c r="A1059" i="10"/>
  <c r="A1058" i="10"/>
  <c r="A1057" i="10"/>
  <c r="A1056" i="10"/>
  <c r="A1055" i="10"/>
  <c r="A1054" i="10"/>
  <c r="A1053" i="10"/>
  <c r="A1052" i="10"/>
  <c r="A1051" i="10"/>
  <c r="A1050" i="10"/>
  <c r="A1049" i="10"/>
  <c r="A1048" i="10"/>
  <c r="A1047" i="10"/>
  <c r="A1046" i="10"/>
  <c r="A1045" i="10"/>
  <c r="A1044" i="10"/>
  <c r="A1043" i="10"/>
  <c r="A1042" i="10"/>
  <c r="A1041" i="10"/>
  <c r="A1040" i="10"/>
  <c r="A1039" i="10"/>
  <c r="A1038" i="10"/>
  <c r="A1037" i="10"/>
  <c r="A1036" i="10"/>
  <c r="A1035" i="10"/>
  <c r="A1034" i="10"/>
  <c r="A1033" i="10"/>
  <c r="A1032" i="10"/>
  <c r="A1031" i="10"/>
  <c r="A1030" i="10"/>
  <c r="A1029" i="10"/>
  <c r="A1028" i="10"/>
  <c r="A1027" i="10"/>
  <c r="A1026" i="10"/>
  <c r="A1025" i="10"/>
  <c r="A1024" i="10"/>
  <c r="A1023" i="10"/>
  <c r="A1022" i="10"/>
  <c r="A1021" i="10"/>
  <c r="A1020" i="10"/>
  <c r="A1019" i="10"/>
  <c r="A1018" i="10"/>
  <c r="A1017" i="10"/>
  <c r="A1016" i="10"/>
  <c r="A1015" i="10"/>
  <c r="A1014" i="10"/>
  <c r="A1013" i="10"/>
  <c r="A1012" i="10"/>
  <c r="A1011" i="10"/>
  <c r="A1010" i="10"/>
  <c r="A1009" i="10"/>
  <c r="A1008" i="10"/>
  <c r="A1007" i="10"/>
  <c r="A1006" i="10"/>
  <c r="A1005" i="10"/>
  <c r="A1004" i="10"/>
  <c r="A1003" i="10"/>
  <c r="A1002" i="10"/>
  <c r="A1001" i="10"/>
  <c r="A1000" i="10"/>
  <c r="A999" i="10"/>
  <c r="A998" i="10"/>
  <c r="A997" i="10"/>
  <c r="A996" i="10"/>
  <c r="A995" i="10"/>
  <c r="A994" i="10"/>
  <c r="A993" i="10"/>
  <c r="A992" i="10"/>
  <c r="A991" i="10"/>
  <c r="A990" i="10"/>
  <c r="A989" i="10"/>
  <c r="A988" i="10"/>
  <c r="A987" i="10"/>
  <c r="A986" i="10"/>
  <c r="A985" i="10"/>
  <c r="A984" i="10"/>
  <c r="A983" i="10"/>
  <c r="A982" i="10"/>
  <c r="A981" i="10"/>
  <c r="A980" i="10"/>
  <c r="A979" i="10"/>
  <c r="A978" i="10"/>
  <c r="A977" i="10"/>
  <c r="A976" i="10"/>
  <c r="A975" i="10"/>
  <c r="A974" i="10"/>
  <c r="A973" i="10"/>
  <c r="A972" i="10"/>
  <c r="A971" i="10"/>
  <c r="A970" i="10"/>
  <c r="A969" i="10"/>
  <c r="A968" i="10"/>
  <c r="A967" i="10"/>
  <c r="A966" i="10"/>
  <c r="A965" i="10"/>
  <c r="A964" i="10"/>
  <c r="A963" i="10"/>
  <c r="A962" i="10"/>
  <c r="A961" i="10"/>
  <c r="A960" i="10"/>
  <c r="A959" i="10"/>
  <c r="A958" i="10"/>
  <c r="A957" i="10"/>
  <c r="A956" i="10"/>
  <c r="A955" i="10"/>
  <c r="A954" i="10"/>
  <c r="A953" i="10"/>
  <c r="A952" i="10"/>
  <c r="A951" i="10"/>
  <c r="A950" i="10"/>
  <c r="A949" i="10"/>
  <c r="A948" i="10"/>
  <c r="A947" i="10"/>
  <c r="A946" i="10"/>
  <c r="A945" i="10"/>
  <c r="A944" i="10"/>
  <c r="A943" i="10"/>
  <c r="A942" i="10"/>
  <c r="A941" i="10"/>
  <c r="A940" i="10"/>
  <c r="A939" i="10"/>
  <c r="A938" i="10"/>
  <c r="A937" i="10"/>
  <c r="A936" i="10"/>
  <c r="A935" i="10"/>
  <c r="A934" i="10"/>
  <c r="A933" i="10"/>
  <c r="A932" i="10"/>
  <c r="A931" i="10"/>
  <c r="A930" i="10"/>
  <c r="A929" i="10"/>
  <c r="A928" i="10"/>
  <c r="A927" i="10"/>
  <c r="A926" i="10"/>
  <c r="A925" i="10"/>
  <c r="A924" i="10"/>
  <c r="A923" i="10"/>
  <c r="A922" i="10"/>
  <c r="A921" i="10"/>
  <c r="A920" i="10"/>
  <c r="A919" i="10"/>
  <c r="A918" i="10"/>
  <c r="A917" i="10"/>
  <c r="A916" i="10"/>
  <c r="A915" i="10"/>
  <c r="A914" i="10"/>
  <c r="A913" i="10"/>
  <c r="A912" i="10"/>
  <c r="A911" i="10"/>
  <c r="A910" i="10"/>
  <c r="A909" i="10"/>
  <c r="A908" i="10"/>
  <c r="A907" i="10"/>
  <c r="A906" i="10"/>
  <c r="A905" i="10"/>
  <c r="A904" i="10"/>
  <c r="A903" i="10"/>
  <c r="A902" i="10"/>
  <c r="A901" i="10"/>
  <c r="A900" i="10"/>
  <c r="A899" i="10"/>
  <c r="A898" i="10"/>
  <c r="A897" i="10"/>
  <c r="A896" i="10"/>
  <c r="A895" i="10"/>
  <c r="A894" i="10"/>
  <c r="A893" i="10"/>
  <c r="A892" i="10"/>
  <c r="A891" i="10"/>
  <c r="A890" i="10"/>
  <c r="A889" i="10"/>
  <c r="A888" i="10"/>
  <c r="A887" i="10"/>
  <c r="A886" i="10"/>
  <c r="A885" i="10"/>
  <c r="A884" i="10"/>
  <c r="A883" i="10"/>
  <c r="A882" i="10"/>
  <c r="A881" i="10"/>
  <c r="A880" i="10"/>
  <c r="A879" i="10"/>
  <c r="A878" i="10"/>
  <c r="A877" i="10"/>
  <c r="A876" i="10"/>
  <c r="A875" i="10"/>
  <c r="A874" i="10"/>
  <c r="A873" i="10"/>
  <c r="A872" i="10"/>
  <c r="A871" i="10"/>
  <c r="A870" i="10"/>
  <c r="A869" i="10"/>
  <c r="A868" i="10"/>
  <c r="A867" i="10"/>
  <c r="A866" i="10"/>
  <c r="A865" i="10"/>
  <c r="A864" i="10"/>
  <c r="A863" i="10"/>
  <c r="A862" i="10"/>
  <c r="A861" i="10"/>
  <c r="A860" i="10"/>
  <c r="A859" i="10"/>
  <c r="A858" i="10"/>
  <c r="A857" i="10"/>
  <c r="A856" i="10"/>
  <c r="A855" i="10"/>
  <c r="A854" i="10"/>
  <c r="A853" i="10"/>
  <c r="A852" i="10"/>
  <c r="A851" i="10"/>
  <c r="A850" i="10"/>
  <c r="A849" i="10"/>
  <c r="A848" i="10"/>
  <c r="A847" i="10"/>
  <c r="A846" i="10"/>
  <c r="A845" i="10"/>
  <c r="A844" i="10"/>
  <c r="A843" i="10"/>
  <c r="A842" i="10"/>
  <c r="A841" i="10"/>
  <c r="A840" i="10"/>
  <c r="A839" i="10"/>
  <c r="A838" i="10"/>
  <c r="A837" i="10"/>
  <c r="A836" i="10"/>
  <c r="A835" i="10"/>
  <c r="A834" i="10"/>
  <c r="A833" i="10"/>
  <c r="A832" i="10"/>
  <c r="A831" i="10"/>
  <c r="A830" i="10"/>
  <c r="A829" i="10"/>
  <c r="A828" i="10"/>
  <c r="A827" i="10"/>
  <c r="A826" i="10"/>
  <c r="A825" i="10"/>
  <c r="A824" i="10"/>
  <c r="A823" i="10"/>
  <c r="A822" i="10"/>
  <c r="A821" i="10"/>
  <c r="A820" i="10"/>
  <c r="A819" i="10"/>
  <c r="A818" i="10"/>
  <c r="A817" i="10"/>
  <c r="A816" i="10"/>
  <c r="A815" i="10"/>
  <c r="A814" i="10"/>
  <c r="A813" i="10"/>
  <c r="A812" i="10"/>
  <c r="A811" i="10"/>
  <c r="A810" i="10"/>
  <c r="A809" i="10"/>
  <c r="A808" i="10"/>
  <c r="A807" i="10"/>
  <c r="A806" i="10"/>
  <c r="A805" i="10"/>
  <c r="A804" i="10"/>
  <c r="A803" i="10"/>
  <c r="A802" i="10"/>
  <c r="A801" i="10"/>
  <c r="A800" i="10"/>
  <c r="A799" i="10"/>
  <c r="A798" i="10"/>
  <c r="A797" i="10"/>
  <c r="A796" i="10"/>
  <c r="A795" i="10"/>
  <c r="A794" i="10"/>
  <c r="A793" i="10"/>
  <c r="A792" i="10"/>
  <c r="A791" i="10"/>
  <c r="A790" i="10"/>
  <c r="A789" i="10"/>
  <c r="A788" i="10"/>
  <c r="A787" i="10"/>
  <c r="A786" i="10"/>
  <c r="A785" i="10"/>
  <c r="A784" i="10"/>
  <c r="A783" i="10"/>
  <c r="A782" i="10"/>
  <c r="A781" i="10"/>
  <c r="A780" i="10"/>
  <c r="A779" i="10"/>
  <c r="A778" i="10"/>
  <c r="A777" i="10"/>
  <c r="A776" i="10"/>
  <c r="A775" i="10"/>
  <c r="A774" i="10"/>
  <c r="A773" i="10"/>
  <c r="A772" i="10"/>
  <c r="A771" i="10"/>
  <c r="A770" i="10"/>
  <c r="A769" i="10"/>
  <c r="A768" i="10"/>
  <c r="A767" i="10"/>
  <c r="A766" i="10"/>
  <c r="A765" i="10"/>
  <c r="A764" i="10"/>
  <c r="A763" i="10"/>
  <c r="A762" i="10"/>
  <c r="A761" i="10"/>
  <c r="A760" i="10"/>
  <c r="A759" i="10"/>
  <c r="A758" i="10"/>
  <c r="A757" i="10"/>
  <c r="A756" i="10"/>
  <c r="A755" i="10"/>
  <c r="A754" i="10"/>
  <c r="A753" i="10"/>
  <c r="A752" i="10"/>
  <c r="A751" i="10"/>
  <c r="A750" i="10"/>
  <c r="A749" i="10"/>
  <c r="A748" i="10"/>
  <c r="A747" i="10"/>
  <c r="A746" i="10"/>
  <c r="A745" i="10"/>
  <c r="A744" i="10"/>
  <c r="A743" i="10"/>
  <c r="A742" i="10"/>
  <c r="A741" i="10"/>
  <c r="A740" i="10"/>
  <c r="A739" i="10"/>
  <c r="A738" i="10"/>
  <c r="A737" i="10"/>
  <c r="A736" i="10"/>
  <c r="A735" i="10"/>
  <c r="A734" i="10"/>
  <c r="A733" i="10"/>
  <c r="A732" i="10"/>
  <c r="A731" i="10"/>
  <c r="A730" i="10"/>
  <c r="A729" i="10"/>
  <c r="A728" i="10"/>
  <c r="A727" i="10"/>
  <c r="A726" i="10"/>
  <c r="A725" i="10"/>
  <c r="A724" i="10"/>
  <c r="A723" i="10"/>
  <c r="A722" i="10"/>
  <c r="A721" i="10"/>
  <c r="A720" i="10"/>
  <c r="A719" i="10"/>
  <c r="A718" i="10"/>
  <c r="A717" i="10"/>
  <c r="A716" i="10"/>
  <c r="A715" i="10"/>
  <c r="A714" i="10"/>
  <c r="A713" i="10"/>
  <c r="A712" i="10"/>
  <c r="A711" i="10"/>
  <c r="A710" i="10"/>
  <c r="A709" i="10"/>
  <c r="A708" i="10"/>
  <c r="A707" i="10"/>
  <c r="A706" i="10"/>
  <c r="A705" i="10"/>
  <c r="A704" i="10"/>
  <c r="A703" i="10"/>
  <c r="A702" i="10"/>
  <c r="A701" i="10"/>
  <c r="A700" i="10"/>
  <c r="A699" i="10"/>
  <c r="A698" i="10"/>
  <c r="A697" i="10"/>
  <c r="A696" i="10"/>
  <c r="A695" i="10"/>
  <c r="A694" i="10"/>
  <c r="A693" i="10"/>
  <c r="A692" i="10"/>
  <c r="A691" i="10"/>
  <c r="A690" i="10"/>
  <c r="A689" i="10"/>
  <c r="A688" i="10"/>
  <c r="A687" i="10"/>
  <c r="A686" i="10"/>
  <c r="A685" i="10"/>
  <c r="A684" i="10"/>
  <c r="A683" i="10"/>
  <c r="A682" i="10"/>
  <c r="A681" i="10"/>
  <c r="A680" i="10"/>
  <c r="A679" i="10"/>
  <c r="A678" i="10"/>
  <c r="A677" i="10"/>
  <c r="A676" i="10"/>
  <c r="A675" i="10"/>
  <c r="A674" i="10"/>
  <c r="A673" i="10"/>
  <c r="A672" i="10"/>
  <c r="A671" i="10"/>
  <c r="A670" i="10"/>
  <c r="A669" i="10"/>
  <c r="A668" i="10"/>
  <c r="A667" i="10"/>
  <c r="A666" i="10"/>
  <c r="A665" i="10"/>
  <c r="A664" i="10"/>
  <c r="A663" i="10"/>
  <c r="A662" i="10"/>
  <c r="A661" i="10"/>
  <c r="A660" i="10"/>
  <c r="A659" i="10"/>
  <c r="A658" i="10"/>
  <c r="A657" i="10"/>
  <c r="A656" i="10"/>
  <c r="A655" i="10"/>
  <c r="A654" i="10"/>
  <c r="A653" i="10"/>
  <c r="A652" i="10"/>
  <c r="A651" i="10"/>
  <c r="A650" i="10"/>
  <c r="A649" i="10"/>
  <c r="A648" i="10"/>
  <c r="A647" i="10"/>
  <c r="A646" i="10"/>
  <c r="A645" i="10"/>
  <c r="A644" i="10"/>
  <c r="A643" i="10"/>
  <c r="A642" i="10"/>
  <c r="A641" i="10"/>
  <c r="A640" i="10"/>
  <c r="A639" i="10"/>
  <c r="A638" i="10"/>
  <c r="A637" i="10"/>
  <c r="A636" i="10"/>
  <c r="A635" i="10"/>
  <c r="A634" i="10"/>
  <c r="A633" i="10"/>
  <c r="A632" i="10"/>
  <c r="A631" i="10"/>
  <c r="A630" i="10"/>
  <c r="A629" i="10"/>
  <c r="A628" i="10"/>
  <c r="A627" i="10"/>
  <c r="A626" i="10"/>
  <c r="A625" i="10"/>
  <c r="A624" i="10"/>
  <c r="A623" i="10"/>
  <c r="A622" i="10"/>
  <c r="A621" i="10"/>
  <c r="A620" i="10"/>
  <c r="A619" i="10"/>
  <c r="A618" i="10"/>
  <c r="A617" i="10"/>
  <c r="A616" i="10"/>
  <c r="A615" i="10"/>
  <c r="A614" i="10"/>
  <c r="A613" i="10"/>
  <c r="A612" i="10"/>
  <c r="A611" i="10"/>
  <c r="A610" i="10"/>
  <c r="A609" i="10"/>
  <c r="A608" i="10"/>
  <c r="A607" i="10"/>
  <c r="A606" i="10"/>
  <c r="A605" i="10"/>
  <c r="A604" i="10"/>
  <c r="A603" i="10"/>
  <c r="A602" i="10"/>
  <c r="A601" i="10"/>
  <c r="A600" i="10"/>
  <c r="A599" i="10"/>
  <c r="A598" i="10"/>
  <c r="A597" i="10"/>
  <c r="A596" i="10"/>
  <c r="A595" i="10"/>
  <c r="A594" i="10"/>
  <c r="A593" i="10"/>
  <c r="A592" i="10"/>
  <c r="A591" i="10"/>
  <c r="A590" i="10"/>
  <c r="A589" i="10"/>
  <c r="A588" i="10"/>
  <c r="A587" i="10"/>
  <c r="A586" i="10"/>
  <c r="A585" i="10"/>
  <c r="A584" i="10"/>
  <c r="A583" i="10"/>
  <c r="A582" i="10"/>
  <c r="A581" i="10"/>
  <c r="A580" i="10"/>
  <c r="A579" i="10"/>
  <c r="A578" i="10"/>
  <c r="A577" i="10"/>
  <c r="A576" i="10"/>
  <c r="A575" i="10"/>
  <c r="A574" i="10"/>
  <c r="A573" i="10"/>
  <c r="A572" i="10"/>
  <c r="A571" i="10"/>
  <c r="A570" i="10"/>
  <c r="A569" i="10"/>
  <c r="A568" i="10"/>
  <c r="A567" i="10"/>
  <c r="A566" i="10"/>
  <c r="A565" i="10"/>
  <c r="A564" i="10"/>
  <c r="A563" i="10"/>
  <c r="A562" i="10"/>
  <c r="A561" i="10"/>
  <c r="A560" i="10"/>
  <c r="A559" i="10"/>
  <c r="A558" i="10"/>
  <c r="A557" i="10"/>
  <c r="A556" i="10"/>
  <c r="A555" i="10"/>
  <c r="A554" i="10"/>
  <c r="A553" i="10"/>
  <c r="A552" i="10"/>
  <c r="A551" i="10"/>
  <c r="A550" i="10"/>
  <c r="A549" i="10"/>
  <c r="A548" i="10"/>
  <c r="A547" i="10"/>
  <c r="A546" i="10"/>
  <c r="A545" i="10"/>
  <c r="A544" i="10"/>
  <c r="A543" i="10"/>
  <c r="A542" i="10"/>
  <c r="A541" i="10"/>
  <c r="A540" i="10"/>
  <c r="A539" i="10"/>
  <c r="A538" i="10"/>
  <c r="A537" i="10"/>
  <c r="A536" i="10"/>
  <c r="A535" i="10"/>
  <c r="A534" i="10"/>
  <c r="A533" i="10"/>
  <c r="A532" i="10"/>
  <c r="A531" i="10"/>
  <c r="A530" i="10"/>
  <c r="A529" i="10"/>
  <c r="A528" i="10"/>
  <c r="A527" i="10"/>
  <c r="A526" i="10"/>
  <c r="A525" i="10"/>
  <c r="A524" i="10"/>
  <c r="A523" i="10"/>
  <c r="A522" i="10"/>
  <c r="A521" i="10"/>
  <c r="A520" i="10"/>
  <c r="A519" i="10"/>
  <c r="A518" i="10"/>
  <c r="A517" i="10"/>
  <c r="A516" i="10"/>
  <c r="A515" i="10"/>
  <c r="A514" i="10"/>
  <c r="A513" i="10"/>
  <c r="A512" i="10"/>
  <c r="A511" i="10"/>
  <c r="A510" i="10"/>
  <c r="A509" i="10"/>
  <c r="A508" i="10"/>
  <c r="A507" i="10"/>
  <c r="A506" i="10"/>
  <c r="A505" i="10"/>
  <c r="A504" i="10"/>
  <c r="A503" i="10"/>
  <c r="A502" i="10"/>
  <c r="A501" i="10"/>
  <c r="A500" i="10"/>
  <c r="A499" i="10"/>
  <c r="A498" i="10"/>
  <c r="A497" i="10"/>
  <c r="A496" i="10"/>
  <c r="A495" i="10"/>
  <c r="A494" i="10"/>
  <c r="A493" i="10"/>
  <c r="A492" i="10"/>
  <c r="A491" i="10"/>
  <c r="A490" i="10"/>
  <c r="A489" i="10"/>
  <c r="A488" i="10"/>
  <c r="A487" i="10"/>
  <c r="A486" i="10"/>
  <c r="A485" i="10"/>
  <c r="A484" i="10"/>
  <c r="A483" i="10"/>
  <c r="A482" i="10"/>
  <c r="A481" i="10"/>
  <c r="A480" i="10"/>
  <c r="A479" i="10"/>
  <c r="A478" i="10"/>
  <c r="A477" i="10"/>
  <c r="A476"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Z30" i="4" l="1"/>
  <c r="Z29" i="4"/>
  <c r="K51" i="4"/>
  <c r="K50" i="4"/>
  <c r="K49" i="4"/>
  <c r="AD21" i="4"/>
  <c r="AA21" i="4"/>
  <c r="X21" i="4"/>
  <c r="U21" i="4"/>
  <c r="B12" i="4"/>
  <c r="Z27" i="4"/>
  <c r="Z34" i="4"/>
  <c r="Z24" i="4"/>
  <c r="Z33" i="4" l="1"/>
  <c r="Z25" i="4" l="1"/>
  <c r="E29" i="4"/>
  <c r="Y27" i="3"/>
  <c r="E27" i="3"/>
  <c r="AD21" i="3"/>
  <c r="AA21" i="3"/>
  <c r="X21" i="3"/>
  <c r="U21" i="3"/>
  <c r="B12" i="3"/>
  <c r="K51" i="3"/>
  <c r="K50" i="3"/>
  <c r="K49" i="3"/>
  <c r="J5" i="9"/>
  <c r="J4" i="9"/>
  <c r="J3" i="9"/>
  <c r="J2" i="9"/>
  <c r="Y30" i="3" l="1"/>
  <c r="E30" i="3"/>
  <c r="E32" i="4"/>
  <c r="L30" i="3" l="1"/>
  <c r="L32" i="4"/>
</calcChain>
</file>

<file path=xl/sharedStrings.xml><?xml version="1.0" encoding="utf-8"?>
<sst xmlns="http://schemas.openxmlformats.org/spreadsheetml/2006/main" count="2742" uniqueCount="2517">
  <si>
    <t>認定権者記載欄（※記入しないでください）</t>
    <rPh sb="0" eb="2">
      <t>ニンテイ</t>
    </rPh>
    <rPh sb="2" eb="3">
      <t>ケン</t>
    </rPh>
    <rPh sb="3" eb="4">
      <t>シャ</t>
    </rPh>
    <rPh sb="4" eb="6">
      <t>キサイ</t>
    </rPh>
    <rPh sb="6" eb="7">
      <t>ラン</t>
    </rPh>
    <rPh sb="9" eb="11">
      <t>キニュウ</t>
    </rPh>
    <phoneticPr fontId="3"/>
  </si>
  <si>
    <t>（あて先）京　都　市　長</t>
    <rPh sb="3" eb="4">
      <t>サキ</t>
    </rPh>
    <rPh sb="5" eb="6">
      <t>キョウ</t>
    </rPh>
    <rPh sb="7" eb="8">
      <t>ト</t>
    </rPh>
    <rPh sb="9" eb="10">
      <t>シ</t>
    </rPh>
    <rPh sb="11" eb="12">
      <t>チョウ</t>
    </rPh>
    <phoneticPr fontId="1"/>
  </si>
  <si>
    <t>年</t>
    <rPh sb="0" eb="1">
      <t>ネン</t>
    </rPh>
    <phoneticPr fontId="3"/>
  </si>
  <si>
    <t>月</t>
    <rPh sb="0" eb="1">
      <t>ツキ</t>
    </rPh>
    <phoneticPr fontId="3"/>
  </si>
  <si>
    <t>日</t>
    <rPh sb="0" eb="1">
      <t>ニチ</t>
    </rPh>
    <phoneticPr fontId="3"/>
  </si>
  <si>
    <t>令　和</t>
    <rPh sb="0" eb="1">
      <t>レイ</t>
    </rPh>
    <rPh sb="2" eb="3">
      <t>ワ</t>
    </rPh>
    <phoneticPr fontId="3"/>
  </si>
  <si>
    <t>申請者の氏名（会社名及び代表者名）</t>
    <rPh sb="0" eb="3">
      <t>シンセイシャ</t>
    </rPh>
    <rPh sb="4" eb="6">
      <t>シメイ</t>
    </rPh>
    <rPh sb="7" eb="10">
      <t>カイシャメイ</t>
    </rPh>
    <rPh sb="10" eb="11">
      <t>オヨ</t>
    </rPh>
    <rPh sb="12" eb="15">
      <t>ダイヒョウシャ</t>
    </rPh>
    <rPh sb="15" eb="16">
      <t>メイ</t>
    </rPh>
    <phoneticPr fontId="3"/>
  </si>
  <si>
    <t>事業開始年月日</t>
    <rPh sb="0" eb="2">
      <t>ジギョウ</t>
    </rPh>
    <rPh sb="2" eb="4">
      <t>カイシ</t>
    </rPh>
    <rPh sb="4" eb="7">
      <t>ネンガッピ</t>
    </rPh>
    <phoneticPr fontId="3"/>
  </si>
  <si>
    <t>減少率</t>
    <rPh sb="0" eb="3">
      <t>ゲンショウリツ</t>
    </rPh>
    <phoneticPr fontId="3"/>
  </si>
  <si>
    <t>（Ｂ－Ａ）／Ｂ×１００</t>
    <phoneticPr fontId="3"/>
  </si>
  <si>
    <t>指定業種の減少率</t>
    <rPh sb="0" eb="2">
      <t>シテイ</t>
    </rPh>
    <rPh sb="2" eb="4">
      <t>ギョウシュ</t>
    </rPh>
    <rPh sb="5" eb="8">
      <t>ゲンショウリツ</t>
    </rPh>
    <phoneticPr fontId="3"/>
  </si>
  <si>
    <t>％</t>
    <phoneticPr fontId="3"/>
  </si>
  <si>
    <t>Ａ</t>
    <phoneticPr fontId="3"/>
  </si>
  <si>
    <t>（</t>
    <phoneticPr fontId="3"/>
  </si>
  <si>
    <t>～</t>
    <phoneticPr fontId="3"/>
  </si>
  <si>
    <t>）</t>
    <phoneticPr fontId="3"/>
  </si>
  <si>
    <t>円</t>
    <rPh sb="0" eb="1">
      <t>エン</t>
    </rPh>
    <phoneticPr fontId="3"/>
  </si>
  <si>
    <t>Ｂ</t>
    <phoneticPr fontId="3"/>
  </si>
  <si>
    <t>（留意事項）本認定とは別に、金融機関及び信用保証協会による金融上の審査があります。</t>
    <rPh sb="1" eb="3">
      <t>リュウイ</t>
    </rPh>
    <rPh sb="3" eb="5">
      <t>ジコウ</t>
    </rPh>
    <rPh sb="6" eb="7">
      <t>ホン</t>
    </rPh>
    <rPh sb="7" eb="9">
      <t>ニンテイ</t>
    </rPh>
    <rPh sb="11" eb="12">
      <t>ベツ</t>
    </rPh>
    <rPh sb="14" eb="16">
      <t>キンユウ</t>
    </rPh>
    <rPh sb="16" eb="18">
      <t>キカン</t>
    </rPh>
    <rPh sb="18" eb="19">
      <t>オヨ</t>
    </rPh>
    <rPh sb="20" eb="22">
      <t>シンヨウ</t>
    </rPh>
    <rPh sb="22" eb="24">
      <t>ホショウ</t>
    </rPh>
    <rPh sb="24" eb="26">
      <t>キョウカイ</t>
    </rPh>
    <rPh sb="29" eb="31">
      <t>キンユウ</t>
    </rPh>
    <rPh sb="31" eb="32">
      <t>ウエ</t>
    </rPh>
    <rPh sb="33" eb="35">
      <t>シンサ</t>
    </rPh>
    <phoneticPr fontId="3"/>
  </si>
  <si>
    <t>号</t>
    <rPh sb="0" eb="1">
      <t>ゴウ</t>
    </rPh>
    <phoneticPr fontId="3"/>
  </si>
  <si>
    <t>認定者名　　京都市長　　松　井　孝　治</t>
    <rPh sb="0" eb="2">
      <t>ニンテイ</t>
    </rPh>
    <rPh sb="2" eb="3">
      <t>シャ</t>
    </rPh>
    <rPh sb="3" eb="4">
      <t>メイ</t>
    </rPh>
    <rPh sb="6" eb="8">
      <t>キョウト</t>
    </rPh>
    <rPh sb="8" eb="10">
      <t>シチョウ</t>
    </rPh>
    <rPh sb="12" eb="13">
      <t>マツ</t>
    </rPh>
    <rPh sb="14" eb="15">
      <t>イ</t>
    </rPh>
    <rPh sb="16" eb="17">
      <t>タカシ</t>
    </rPh>
    <rPh sb="18" eb="19">
      <t>オサム</t>
    </rPh>
    <phoneticPr fontId="3"/>
  </si>
  <si>
    <t>認定者名　　　京都市長　　松　井　孝　治</t>
    <rPh sb="0" eb="2">
      <t>ニンテイ</t>
    </rPh>
    <rPh sb="2" eb="3">
      <t>シャ</t>
    </rPh>
    <rPh sb="3" eb="4">
      <t>メイ</t>
    </rPh>
    <rPh sb="7" eb="9">
      <t>キョウト</t>
    </rPh>
    <rPh sb="9" eb="11">
      <t>シチョウ</t>
    </rPh>
    <rPh sb="13" eb="14">
      <t>マツ</t>
    </rPh>
    <rPh sb="15" eb="16">
      <t>イ</t>
    </rPh>
    <rPh sb="17" eb="18">
      <t>タカシ</t>
    </rPh>
    <rPh sb="19" eb="20">
      <t>オサム</t>
    </rPh>
    <phoneticPr fontId="3"/>
  </si>
  <si>
    <t>指定業種の売上高</t>
    <rPh sb="0" eb="2">
      <t>シテイ</t>
    </rPh>
    <rPh sb="2" eb="4">
      <t>ギョウシュ</t>
    </rPh>
    <rPh sb="5" eb="8">
      <t>ウリアゲダカ</t>
    </rPh>
    <phoneticPr fontId="3"/>
  </si>
  <si>
    <t>減少率（実績）</t>
    <rPh sb="0" eb="3">
      <t>ゲンショウリツ</t>
    </rPh>
    <rPh sb="4" eb="6">
      <t>ジッセキ</t>
    </rPh>
    <phoneticPr fontId="3"/>
  </si>
  <si>
    <t>主な販売先
（記入できる範囲で）</t>
    <rPh sb="0" eb="1">
      <t>オモ</t>
    </rPh>
    <rPh sb="2" eb="5">
      <t>ハンバイサキ</t>
    </rPh>
    <rPh sb="7" eb="9">
      <t>キニュウ</t>
    </rPh>
    <rPh sb="12" eb="14">
      <t>ハンイ</t>
    </rPh>
    <phoneticPr fontId="3"/>
  </si>
  <si>
    <t>指定・非指定</t>
    <rPh sb="0" eb="2">
      <t>シテイ</t>
    </rPh>
    <rPh sb="3" eb="4">
      <t>ヒ</t>
    </rPh>
    <rPh sb="4" eb="6">
      <t>シテイ</t>
    </rPh>
    <phoneticPr fontId="3"/>
  </si>
  <si>
    <t>最近１年間の売上高</t>
    <rPh sb="0" eb="2">
      <t>サイキン</t>
    </rPh>
    <rPh sb="3" eb="5">
      <t>ネンカン</t>
    </rPh>
    <rPh sb="6" eb="9">
      <t>ウリアゲダカ</t>
    </rPh>
    <phoneticPr fontId="3"/>
  </si>
  <si>
    <t>構成比</t>
    <rPh sb="0" eb="3">
      <t>コウセイヒ</t>
    </rPh>
    <phoneticPr fontId="3"/>
  </si>
  <si>
    <t>合計</t>
    <rPh sb="0" eb="2">
      <t>ゴウケイ</t>
    </rPh>
    <phoneticPr fontId="3"/>
  </si>
  <si>
    <t>①</t>
    <phoneticPr fontId="3"/>
  </si>
  <si>
    <t>②</t>
    <phoneticPr fontId="3"/>
  </si>
  <si>
    <t>③</t>
    <phoneticPr fontId="3"/>
  </si>
  <si>
    <t>減少額</t>
    <rPh sb="0" eb="3">
      <t>ゲンショウガク</t>
    </rPh>
    <phoneticPr fontId="3"/>
  </si>
  <si>
    <t>Ｂ－Ａ</t>
    <phoneticPr fontId="3"/>
  </si>
  <si>
    <t>＝</t>
    <phoneticPr fontId="3"/>
  </si>
  <si>
    <t>3箇月の平均売上高</t>
    <rPh sb="1" eb="3">
      <t>カゲツ</t>
    </rPh>
    <rPh sb="4" eb="6">
      <t>ヘイキン</t>
    </rPh>
    <rPh sb="6" eb="9">
      <t>ウリアゲダカ</t>
    </rPh>
    <phoneticPr fontId="3"/>
  </si>
  <si>
    <t>a／３</t>
    <phoneticPr fontId="3"/>
  </si>
  <si>
    <t>売上高</t>
    <rPh sb="0" eb="3">
      <t>ウリアゲダカ</t>
    </rPh>
    <phoneticPr fontId="3"/>
  </si>
  <si>
    <t>分類番号</t>
    <rPh sb="0" eb="2">
      <t>ブンルイ</t>
    </rPh>
    <rPh sb="2" eb="4">
      <t>バンゴウ</t>
    </rPh>
    <phoneticPr fontId="10"/>
  </si>
  <si>
    <t>業種</t>
    <rPh sb="0" eb="2">
      <t>ギョウシュ</t>
    </rPh>
    <phoneticPr fontId="10"/>
  </si>
  <si>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</si>
  <si>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</si>
  <si>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0116</t>
  </si>
  <si>
    <t>工芸農作物農業（製造加工設備を有する茶作農業であって、荒茶及び仕上茶の製造を行っているものに限る。）</t>
  </si>
  <si>
    <t>0124</t>
  </si>
  <si>
    <t>養鶏業（人工ふ卵設備を有し、鶏卵の人工ふ化を行うものに限る。）</t>
  </si>
  <si>
    <t>0126</t>
  </si>
  <si>
    <t>養蚕農業（製造加工設備を有する蚕種製造業に限る。）</t>
  </si>
  <si>
    <t>0134</t>
  </si>
  <si>
    <t>畜産サービス業（獣医業を除く。）（製造加工設備を有する蚕種製造請負業、てい鉄修理業、人工ふ卵設備を有し鶏卵の人工ふ化を行うふ卵業、家畜貸付業に限る。）</t>
  </si>
  <si>
    <t>0141</t>
  </si>
  <si>
    <t>園芸サービス業</t>
  </si>
  <si>
    <t>0221</t>
  </si>
  <si>
    <t>素材生産業</t>
  </si>
  <si>
    <t>0231</t>
  </si>
  <si>
    <t>製薪炭業（製造加工設備を有するものに限る。）</t>
  </si>
  <si>
    <t>0242</t>
  </si>
  <si>
    <t>素材生産サービス業</t>
  </si>
  <si>
    <t>0249</t>
  </si>
  <si>
    <t>その他の林業サービス業（製造加工設備を有する薪請負製造業、炭焼請負業及び炭賃焼業に限る。）</t>
  </si>
  <si>
    <t>0414</t>
  </si>
  <si>
    <t>真珠養殖業（養殖から加工までを一貫作業として行っているものに限る。）</t>
  </si>
  <si>
    <t>0511</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</si>
  <si>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</si>
  <si>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</si>
  <si>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</si>
  <si>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</si>
  <si>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</si>
  <si>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</si>
  <si>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</si>
  <si>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</si>
  <si>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</si>
  <si>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</si>
  <si>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</si>
  <si>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</si>
  <si>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</si>
  <si>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</si>
  <si>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</si>
  <si>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</si>
  <si>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</si>
  <si>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</si>
  <si>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</si>
  <si>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</si>
  <si>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</si>
  <si>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</si>
  <si>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</si>
  <si>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凝灰岩採石業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</si>
  <si>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</si>
  <si>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</si>
  <si>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</si>
  <si>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</si>
  <si>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</si>
  <si>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</si>
  <si>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</si>
  <si>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</si>
  <si>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</si>
  <si>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</si>
  <si>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</si>
  <si>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</si>
  <si>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</si>
  <si>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</si>
  <si>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</si>
  <si>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</si>
  <si>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</si>
  <si>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</si>
  <si>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</si>
  <si>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</si>
  <si>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</si>
  <si>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</si>
  <si>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</si>
  <si>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</si>
  <si>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</si>
  <si>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</si>
  <si>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</si>
  <si>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</si>
  <si>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</si>
  <si>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</si>
  <si>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</si>
  <si>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</si>
  <si>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</si>
  <si>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</si>
  <si>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0611</t>
  </si>
  <si>
    <t>一般土木建築工事業</t>
  </si>
  <si>
    <t>0621</t>
  </si>
  <si>
    <t>土木工事業（造園工事業、しゅんせつ工事業及び舗装工事業を除く。）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</si>
  <si>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</si>
  <si>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</si>
  <si>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</si>
  <si>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</si>
  <si>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</si>
  <si>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</si>
  <si>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</si>
  <si>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</si>
  <si>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</si>
  <si>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</si>
  <si>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</si>
  <si>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</si>
  <si>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</si>
  <si>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</si>
  <si>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</si>
  <si>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</si>
  <si>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</si>
  <si>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</si>
  <si>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</si>
  <si>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</si>
  <si>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</si>
  <si>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</si>
  <si>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</si>
  <si>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</si>
  <si>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</si>
  <si>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</si>
  <si>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</si>
  <si>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</si>
  <si>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</si>
  <si>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</si>
  <si>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</si>
  <si>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</si>
  <si>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</si>
  <si>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</si>
  <si>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</si>
  <si>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</si>
  <si>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</si>
  <si>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</si>
  <si>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</si>
  <si>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</si>
  <si>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</si>
  <si>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</si>
  <si>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</si>
  <si>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</si>
  <si>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</si>
  <si>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</si>
  <si>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</si>
  <si>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</si>
  <si>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</si>
  <si>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</si>
  <si>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</si>
  <si>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</si>
  <si>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</si>
  <si>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</si>
  <si>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</si>
  <si>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</si>
  <si>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</si>
  <si>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</si>
  <si>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</si>
  <si>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</si>
  <si>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</si>
  <si>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0799</t>
  </si>
  <si>
    <t>他に分類されない職別工事業</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</si>
  <si>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</si>
  <si>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</si>
  <si>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</si>
  <si>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</si>
  <si>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</si>
  <si>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</si>
  <si>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</si>
  <si>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</si>
  <si>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</si>
  <si>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</si>
  <si>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</si>
  <si>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</si>
  <si>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</si>
  <si>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</si>
  <si>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</si>
  <si>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</si>
  <si>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</si>
  <si>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</si>
  <si>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</si>
  <si>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</si>
  <si>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</si>
  <si>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</si>
  <si>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</si>
  <si>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</si>
  <si>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</si>
  <si>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</si>
  <si>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</si>
  <si>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</si>
  <si>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</si>
  <si>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</si>
  <si>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</si>
  <si>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</si>
  <si>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</si>
  <si>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</si>
  <si>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</si>
  <si>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</si>
  <si>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</si>
  <si>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</si>
  <si>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</si>
  <si>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</si>
  <si>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</si>
  <si>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</si>
  <si>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</si>
  <si>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</si>
  <si>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</si>
  <si>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</si>
  <si>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</si>
  <si>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</si>
  <si>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</si>
  <si>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</si>
  <si>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</si>
  <si>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</si>
  <si>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</si>
  <si>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</si>
  <si>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</si>
  <si>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</si>
  <si>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</si>
  <si>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</si>
  <si>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</si>
  <si>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</si>
  <si>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</si>
  <si>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</si>
  <si>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</si>
  <si>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</si>
  <si>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</si>
  <si>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</si>
  <si>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</si>
  <si>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</si>
  <si>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</si>
  <si>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</si>
  <si>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</si>
  <si>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</si>
  <si>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</si>
  <si>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</si>
  <si>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</si>
  <si>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</si>
  <si>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</si>
  <si>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</si>
  <si>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</si>
  <si>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</si>
  <si>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</si>
  <si>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</si>
  <si>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</si>
  <si>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</si>
  <si>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</si>
  <si>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</si>
  <si>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</si>
  <si>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</si>
  <si>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</si>
  <si>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</si>
  <si>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</si>
  <si>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</si>
  <si>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</si>
  <si>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</si>
  <si>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</si>
  <si>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</si>
  <si>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</si>
  <si>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</si>
  <si>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</si>
  <si>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</si>
  <si>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</si>
  <si>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</si>
  <si>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</si>
  <si>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</si>
  <si>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</si>
  <si>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</si>
  <si>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</si>
  <si>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</si>
  <si>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</si>
  <si>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</si>
  <si>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</si>
  <si>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</si>
  <si>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</si>
  <si>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</si>
  <si>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</si>
  <si>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</si>
  <si>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1023</t>
  </si>
  <si>
    <t>清酒製造業</t>
  </si>
  <si>
    <t>1024</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</si>
  <si>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</si>
  <si>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</si>
  <si>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</si>
  <si>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</si>
  <si>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</si>
  <si>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</si>
  <si>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</si>
  <si>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</si>
  <si>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</si>
  <si>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</si>
  <si>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</si>
  <si>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</si>
  <si>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</si>
  <si>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</si>
  <si>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</si>
  <si>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</si>
  <si>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</si>
  <si>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</si>
  <si>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</si>
  <si>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</si>
  <si>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</si>
  <si>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</si>
  <si>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</si>
  <si>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</si>
  <si>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</si>
  <si>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</si>
  <si>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</si>
  <si>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</si>
  <si>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</si>
  <si>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</si>
  <si>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</si>
  <si>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</si>
  <si>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</si>
  <si>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</si>
  <si>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</si>
  <si>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</si>
  <si>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</si>
  <si>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</si>
  <si>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</si>
  <si>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</si>
  <si>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</si>
  <si>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</si>
  <si>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</si>
  <si>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</si>
  <si>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</si>
  <si>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</si>
  <si>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</si>
  <si>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</si>
  <si>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</si>
  <si>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</si>
  <si>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</si>
  <si>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</si>
  <si>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</si>
  <si>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</si>
  <si>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</si>
  <si>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</si>
  <si>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</si>
  <si>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</si>
  <si>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</si>
  <si>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</si>
  <si>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</si>
  <si>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</si>
  <si>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</si>
  <si>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</si>
  <si>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</si>
  <si>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</si>
  <si>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</si>
  <si>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</si>
  <si>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</si>
  <si>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</si>
  <si>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</si>
  <si>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</si>
  <si>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</si>
  <si>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</si>
  <si>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</si>
  <si>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</si>
  <si>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</si>
  <si>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</si>
  <si>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</si>
  <si>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</si>
  <si>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</si>
  <si>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</si>
  <si>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</si>
  <si>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</si>
  <si>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</si>
  <si>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</si>
  <si>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</si>
  <si>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</si>
  <si>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</si>
  <si>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</si>
  <si>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</si>
  <si>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</si>
  <si>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</si>
  <si>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</si>
  <si>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</si>
  <si>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</si>
  <si>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</si>
  <si>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</si>
  <si>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</si>
  <si>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</si>
  <si>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</si>
  <si>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</si>
  <si>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</si>
  <si>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</si>
  <si>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</si>
  <si>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</si>
  <si>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</si>
  <si>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</si>
  <si>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</si>
  <si>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</si>
  <si>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</si>
  <si>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</si>
  <si>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</si>
  <si>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</si>
  <si>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</si>
  <si>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</si>
  <si>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</si>
  <si>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</si>
  <si>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</si>
  <si>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</si>
  <si>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</si>
  <si>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</si>
  <si>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</si>
  <si>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</si>
  <si>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</si>
  <si>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</si>
  <si>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</si>
  <si>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</si>
  <si>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</si>
  <si>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</si>
  <si>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</si>
  <si>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</si>
  <si>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</si>
  <si>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</si>
  <si>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</si>
  <si>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</si>
  <si>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</si>
  <si>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</si>
  <si>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</si>
  <si>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</si>
  <si>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</si>
  <si>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</si>
  <si>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</si>
  <si>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1211</t>
  </si>
  <si>
    <t>一般製材業</t>
  </si>
  <si>
    <t>1212</t>
  </si>
  <si>
    <t>単板製造業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</si>
  <si>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</si>
  <si>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</si>
  <si>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</si>
  <si>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</si>
  <si>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</si>
  <si>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</si>
  <si>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</si>
  <si>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</si>
  <si>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</si>
  <si>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</si>
  <si>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</si>
  <si>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</si>
  <si>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</si>
  <si>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</si>
  <si>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</si>
  <si>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</si>
  <si>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</si>
  <si>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</si>
  <si>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</si>
  <si>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</si>
  <si>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</si>
  <si>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</si>
  <si>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</si>
  <si>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</si>
  <si>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</si>
  <si>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</si>
  <si>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</si>
  <si>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</si>
  <si>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</si>
  <si>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</si>
  <si>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</si>
  <si>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</si>
  <si>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</si>
  <si>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</si>
  <si>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</si>
  <si>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</si>
  <si>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</si>
  <si>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</si>
  <si>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</si>
  <si>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</si>
  <si>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</si>
  <si>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</si>
  <si>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</si>
  <si>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</si>
  <si>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</si>
  <si>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</si>
  <si>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</si>
  <si>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</si>
  <si>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</si>
  <si>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</si>
  <si>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</si>
  <si>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</si>
  <si>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</si>
  <si>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</si>
  <si>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</si>
  <si>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</si>
  <si>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</si>
  <si>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</si>
  <si>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</si>
  <si>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</si>
  <si>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</si>
  <si>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</si>
  <si>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</si>
  <si>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</si>
  <si>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</si>
  <si>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</si>
  <si>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</si>
  <si>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</si>
  <si>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</si>
  <si>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</si>
  <si>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</si>
  <si>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</si>
  <si>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</si>
  <si>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</si>
  <si>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</si>
  <si>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</si>
  <si>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</si>
  <si>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</si>
  <si>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</si>
  <si>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</si>
  <si>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</si>
  <si>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</si>
  <si>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1511</t>
  </si>
  <si>
    <t>オフセット印刷業（紙に対するものに限る。）</t>
  </si>
  <si>
    <t>1512</t>
  </si>
  <si>
    <t>オフセット印刷以外の印刷業（紙に対するものに限る。）</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</si>
  <si>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</si>
  <si>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</si>
  <si>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</si>
  <si>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</si>
  <si>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</si>
  <si>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</si>
  <si>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</si>
  <si>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</si>
  <si>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</si>
  <si>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</si>
  <si>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</si>
  <si>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</si>
  <si>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</si>
  <si>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</si>
  <si>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</si>
  <si>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</si>
  <si>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</si>
  <si>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</si>
  <si>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</si>
  <si>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</si>
  <si>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</si>
  <si>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</si>
  <si>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</si>
  <si>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</si>
  <si>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</si>
  <si>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</si>
  <si>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</si>
  <si>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</si>
  <si>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</si>
  <si>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</si>
  <si>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</si>
  <si>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</si>
  <si>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</si>
  <si>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</si>
  <si>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</si>
  <si>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</si>
  <si>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</si>
  <si>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</si>
  <si>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</si>
  <si>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</si>
  <si>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</si>
  <si>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</si>
  <si>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</si>
  <si>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</si>
  <si>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</si>
  <si>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</si>
  <si>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</si>
  <si>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</si>
  <si>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</si>
  <si>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</si>
  <si>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</si>
  <si>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</si>
  <si>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</si>
  <si>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</si>
  <si>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</si>
  <si>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</si>
  <si>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</si>
  <si>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</si>
  <si>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</si>
  <si>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</si>
  <si>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</si>
  <si>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</si>
  <si>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</si>
  <si>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</si>
  <si>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</si>
  <si>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</si>
  <si>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</si>
  <si>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</si>
  <si>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</si>
  <si>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</si>
  <si>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</si>
  <si>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</si>
  <si>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</si>
  <si>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</si>
  <si>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</si>
  <si>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</si>
  <si>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</si>
  <si>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</si>
  <si>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</si>
  <si>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</si>
  <si>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</si>
  <si>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</si>
  <si>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</si>
  <si>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</si>
  <si>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</si>
  <si>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</si>
  <si>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</si>
  <si>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</si>
  <si>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</si>
  <si>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1731</t>
  </si>
  <si>
    <t>コークス製造業</t>
  </si>
  <si>
    <t>1741</t>
  </si>
  <si>
    <t>舗装材料製造業</t>
  </si>
  <si>
    <t>1799</t>
  </si>
  <si>
    <t>その他の石油製品・石炭製品製造業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</si>
  <si>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</si>
  <si>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</si>
  <si>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</si>
  <si>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</si>
  <si>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</si>
  <si>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</si>
  <si>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</si>
  <si>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</si>
  <si>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</si>
  <si>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</si>
  <si>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</si>
  <si>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</si>
  <si>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</si>
  <si>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</si>
  <si>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</si>
  <si>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</si>
  <si>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</si>
  <si>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</si>
  <si>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</si>
  <si>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</si>
  <si>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</si>
  <si>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</si>
  <si>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</si>
  <si>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</si>
  <si>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</si>
  <si>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</si>
  <si>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</si>
  <si>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</si>
  <si>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</si>
  <si>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</si>
  <si>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</si>
  <si>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</si>
  <si>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</si>
  <si>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</si>
  <si>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</si>
  <si>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</si>
  <si>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</si>
  <si>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</si>
  <si>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</si>
  <si>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</si>
  <si>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</si>
  <si>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</si>
  <si>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</si>
  <si>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</si>
  <si>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</si>
  <si>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</si>
  <si>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</si>
  <si>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</si>
  <si>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</si>
  <si>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</si>
  <si>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</si>
  <si>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</si>
  <si>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</si>
  <si>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</si>
  <si>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</si>
  <si>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</si>
  <si>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</si>
  <si>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</si>
  <si>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</si>
  <si>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</si>
  <si>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</si>
  <si>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</si>
  <si>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</si>
  <si>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</si>
  <si>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</si>
  <si>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</si>
  <si>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</si>
  <si>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</si>
  <si>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</si>
  <si>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</si>
  <si>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</si>
  <si>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</si>
  <si>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</si>
  <si>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</si>
  <si>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</si>
  <si>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</si>
  <si>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</si>
  <si>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</si>
  <si>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</si>
  <si>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</si>
  <si>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</si>
  <si>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</si>
  <si>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</si>
  <si>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</si>
  <si>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</si>
  <si>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</si>
  <si>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</si>
  <si>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</si>
  <si>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</si>
  <si>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</si>
  <si>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</si>
  <si>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</si>
  <si>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</si>
  <si>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</si>
  <si>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</si>
  <si>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</si>
  <si>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</si>
  <si>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</si>
  <si>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</si>
  <si>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</si>
  <si>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</si>
  <si>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</si>
  <si>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</si>
  <si>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</si>
  <si>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</si>
  <si>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</si>
  <si>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</si>
  <si>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</si>
  <si>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</si>
  <si>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</si>
  <si>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</si>
  <si>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</si>
  <si>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</si>
  <si>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</si>
  <si>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</si>
  <si>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</si>
  <si>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</si>
  <si>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</si>
  <si>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</si>
  <si>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</si>
  <si>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</si>
  <si>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</si>
  <si>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</si>
  <si>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</si>
  <si>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</si>
  <si>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</si>
  <si>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</si>
  <si>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</si>
  <si>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</si>
  <si>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</si>
  <si>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</si>
  <si>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</si>
  <si>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</si>
  <si>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</si>
  <si>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</si>
  <si>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</si>
  <si>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</si>
  <si>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</si>
  <si>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</si>
  <si>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</si>
  <si>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</si>
  <si>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</si>
  <si>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</si>
  <si>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</si>
  <si>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</si>
  <si>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</si>
  <si>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</si>
  <si>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</si>
  <si>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</si>
  <si>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</si>
  <si>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</si>
  <si>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</si>
  <si>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</si>
  <si>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</si>
  <si>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</si>
  <si>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</si>
  <si>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</si>
  <si>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</si>
  <si>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</si>
  <si>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</si>
  <si>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</si>
  <si>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</si>
  <si>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</si>
  <si>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</si>
  <si>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</si>
  <si>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</si>
  <si>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</si>
  <si>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</si>
  <si>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</si>
  <si>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</si>
  <si>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</si>
  <si>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</si>
  <si>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</si>
  <si>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</si>
  <si>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</si>
  <si>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</si>
  <si>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2193</t>
  </si>
  <si>
    <t>石灰製造業</t>
  </si>
  <si>
    <t>2194</t>
  </si>
  <si>
    <t>鋳型製造業（中子を含む。）</t>
  </si>
  <si>
    <t>2199</t>
  </si>
  <si>
    <t>他に分類されない窯業・土石製品製造業</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</si>
  <si>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</si>
  <si>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</si>
  <si>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</si>
  <si>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</si>
  <si>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</si>
  <si>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</si>
  <si>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</si>
  <si>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</si>
  <si>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</si>
  <si>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</si>
  <si>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</si>
  <si>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</si>
  <si>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</si>
  <si>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</si>
  <si>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</si>
  <si>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</si>
  <si>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</si>
  <si>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</si>
  <si>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</si>
  <si>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</si>
  <si>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</si>
  <si>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</si>
  <si>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</si>
  <si>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</si>
  <si>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</si>
  <si>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</si>
  <si>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</si>
  <si>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</si>
  <si>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</si>
  <si>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</si>
  <si>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</si>
  <si>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</si>
  <si>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</si>
  <si>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</si>
  <si>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</si>
  <si>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</si>
  <si>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</si>
  <si>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</si>
  <si>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</si>
  <si>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</si>
  <si>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</si>
  <si>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</si>
  <si>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</si>
  <si>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</si>
  <si>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</si>
  <si>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</si>
  <si>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</si>
  <si>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2311</t>
  </si>
  <si>
    <t>銅第一次製錬・精製業</t>
  </si>
  <si>
    <t>2312</t>
  </si>
  <si>
    <t>亜鉛第一次製錬・精製業</t>
  </si>
  <si>
    <t>2319</t>
  </si>
  <si>
    <t>その他の非鉄金属第一次製錬・精製業</t>
  </si>
  <si>
    <t>2321</t>
  </si>
  <si>
    <t>鉛第二次製錬・精製業（鉛合金製造業を含む。）</t>
  </si>
  <si>
    <t>2322</t>
  </si>
  <si>
    <t>アルミニウム第二次製錬・精製業（アルミニウム合金製造業を含む。）</t>
  </si>
  <si>
    <t>2329</t>
  </si>
  <si>
    <t>その他の非鉄金属第二次製錬・精製業（非鉄金属合金製造業を含む。）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</si>
  <si>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</si>
  <si>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</si>
  <si>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</si>
  <si>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</si>
  <si>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</si>
  <si>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</si>
  <si>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</si>
  <si>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</si>
  <si>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</si>
  <si>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</si>
  <si>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</si>
  <si>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</si>
  <si>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</si>
  <si>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</si>
  <si>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</si>
  <si>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</si>
  <si>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</si>
  <si>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</si>
  <si>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</si>
  <si>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</si>
  <si>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</si>
  <si>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</si>
  <si>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</si>
  <si>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</si>
  <si>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</si>
  <si>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</si>
  <si>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</si>
  <si>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</si>
  <si>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</si>
  <si>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</si>
  <si>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</si>
  <si>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</si>
  <si>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</si>
  <si>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</si>
  <si>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</si>
  <si>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</si>
  <si>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</si>
  <si>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</si>
  <si>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</si>
  <si>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</si>
  <si>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</si>
  <si>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</si>
  <si>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</si>
  <si>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</si>
  <si>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</si>
  <si>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</si>
  <si>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</si>
  <si>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</si>
  <si>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</si>
  <si>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</si>
  <si>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</si>
  <si>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</si>
  <si>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</si>
  <si>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</si>
  <si>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</si>
  <si>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</si>
  <si>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</si>
  <si>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</si>
  <si>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</si>
  <si>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</si>
  <si>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</si>
  <si>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</si>
  <si>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</si>
  <si>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</si>
  <si>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</si>
  <si>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</si>
  <si>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</si>
  <si>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</si>
  <si>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</si>
  <si>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</si>
  <si>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</si>
  <si>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</si>
  <si>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</si>
  <si>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</si>
  <si>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</si>
  <si>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</si>
  <si>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</si>
  <si>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</si>
  <si>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</si>
  <si>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</si>
  <si>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</si>
  <si>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</si>
  <si>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</si>
  <si>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</si>
  <si>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</si>
  <si>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</si>
  <si>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</si>
  <si>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</si>
  <si>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</si>
  <si>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</si>
  <si>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</si>
  <si>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</si>
  <si>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</si>
  <si>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</si>
  <si>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</si>
  <si>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汎用内燃機関製造業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</si>
  <si>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</si>
  <si>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</si>
  <si>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</si>
  <si>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</si>
  <si>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</si>
  <si>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</si>
  <si>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</si>
  <si>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</si>
  <si>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</si>
  <si>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</si>
  <si>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</si>
  <si>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</si>
  <si>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</si>
  <si>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</si>
  <si>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</si>
  <si>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</si>
  <si>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</si>
  <si>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</si>
  <si>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</si>
  <si>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</si>
  <si>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</si>
  <si>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</si>
  <si>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</si>
  <si>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</si>
  <si>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</si>
  <si>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</si>
  <si>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</si>
  <si>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</si>
  <si>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他に分類されない汎用機械・装置製造業</t>
  </si>
  <si>
    <t>2599</t>
  </si>
  <si>
    <t>各種機械・同部分品製造修理業（注文製造・修理に限る。）</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</si>
  <si>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</si>
  <si>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</si>
  <si>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</si>
  <si>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</si>
  <si>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</si>
  <si>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</si>
  <si>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</si>
  <si>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</si>
  <si>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</si>
  <si>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</si>
  <si>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</si>
  <si>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</si>
  <si>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</si>
  <si>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</si>
  <si>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</si>
  <si>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</si>
  <si>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</si>
  <si>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</si>
  <si>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</si>
  <si>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</si>
  <si>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</si>
  <si>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</si>
  <si>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</si>
  <si>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</si>
  <si>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</si>
  <si>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</si>
  <si>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</si>
  <si>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</si>
  <si>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</si>
  <si>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</si>
  <si>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</si>
  <si>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</si>
  <si>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</si>
  <si>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</si>
  <si>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</si>
  <si>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</si>
  <si>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</si>
  <si>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</si>
  <si>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</si>
  <si>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</si>
  <si>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</si>
  <si>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</si>
  <si>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</si>
  <si>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</si>
  <si>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</si>
  <si>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</si>
  <si>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</si>
  <si>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</si>
  <si>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</si>
  <si>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</si>
  <si>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</si>
  <si>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</si>
  <si>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</si>
  <si>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</si>
  <si>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</si>
  <si>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</si>
  <si>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</si>
  <si>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</si>
  <si>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</si>
  <si>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</si>
  <si>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</si>
  <si>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</si>
  <si>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</si>
  <si>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</si>
  <si>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</si>
  <si>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</si>
  <si>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</si>
  <si>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</si>
  <si>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</si>
  <si>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</si>
  <si>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</si>
  <si>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</si>
  <si>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</si>
  <si>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</si>
  <si>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</si>
  <si>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</si>
  <si>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</si>
  <si>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</si>
  <si>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</si>
  <si>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</si>
  <si>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</si>
  <si>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</si>
  <si>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</si>
  <si>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</si>
  <si>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</si>
  <si>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</si>
  <si>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</si>
  <si>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</si>
  <si>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</si>
  <si>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</si>
  <si>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</si>
  <si>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</si>
  <si>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</si>
  <si>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</si>
  <si>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</si>
  <si>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</si>
  <si>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</si>
  <si>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</si>
  <si>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</si>
  <si>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</si>
  <si>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</si>
  <si>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</si>
  <si>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</si>
  <si>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</si>
  <si>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</si>
  <si>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</si>
  <si>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</si>
  <si>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</si>
  <si>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</si>
  <si>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</si>
  <si>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</si>
  <si>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</si>
  <si>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</si>
  <si>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</si>
  <si>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</si>
  <si>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</si>
  <si>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</si>
  <si>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</si>
  <si>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</si>
  <si>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</si>
  <si>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</si>
  <si>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</si>
  <si>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</si>
  <si>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</si>
  <si>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</si>
  <si>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</si>
  <si>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</si>
  <si>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</si>
  <si>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</si>
  <si>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</si>
  <si>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</si>
  <si>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</si>
  <si>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</si>
  <si>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</si>
  <si>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</si>
  <si>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</si>
  <si>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</si>
  <si>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</si>
  <si>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</si>
  <si>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</si>
  <si>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</si>
  <si>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</si>
  <si>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</si>
  <si>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</si>
  <si>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</si>
  <si>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</si>
  <si>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</si>
  <si>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</si>
  <si>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</si>
  <si>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</si>
  <si>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</si>
  <si>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</si>
  <si>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</si>
  <si>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</si>
  <si>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</si>
  <si>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</si>
  <si>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</si>
  <si>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</si>
  <si>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</si>
  <si>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</si>
  <si>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エックス線装置製造業</t>
  </si>
  <si>
    <t>2962</t>
  </si>
  <si>
    <t>医療用電子応用装置製造業</t>
  </si>
  <si>
    <t>2969</t>
  </si>
  <si>
    <t>その他の電子応用装置製造業</t>
  </si>
  <si>
    <t>2971</t>
  </si>
  <si>
    <t>電気計測器製造業（工業計器、医療用計測器などを除く。）</t>
  </si>
  <si>
    <t>2972</t>
  </si>
  <si>
    <t>工業計器製造業</t>
  </si>
  <si>
    <t>2973</t>
  </si>
  <si>
    <t>医療用計測器製造業</t>
  </si>
  <si>
    <t>2999</t>
  </si>
  <si>
    <t>その他の電気機械器具製造業</t>
  </si>
  <si>
    <t>3011</t>
  </si>
  <si>
    <t>有線通信機械器具製造業</t>
  </si>
  <si>
    <t>3012</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</si>
  <si>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</si>
  <si>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</si>
  <si>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</si>
  <si>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</si>
  <si>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</si>
  <si>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</si>
  <si>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</si>
  <si>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</si>
  <si>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</si>
  <si>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</si>
  <si>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</si>
  <si>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</si>
  <si>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</si>
  <si>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</si>
  <si>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</si>
  <si>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</si>
  <si>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</si>
  <si>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</si>
  <si>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</si>
  <si>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</si>
  <si>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</si>
  <si>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</si>
  <si>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</si>
  <si>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</si>
  <si>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</si>
  <si>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</si>
  <si>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</si>
  <si>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</si>
  <si>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</si>
  <si>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</si>
  <si>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</si>
  <si>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</si>
  <si>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</si>
  <si>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</si>
  <si>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</si>
  <si>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</si>
  <si>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</si>
  <si>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</si>
  <si>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</si>
  <si>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</si>
  <si>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</si>
  <si>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</si>
  <si>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</si>
  <si>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</si>
  <si>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</si>
  <si>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</si>
  <si>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</si>
  <si>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</si>
  <si>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</si>
  <si>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</si>
  <si>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</si>
  <si>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</si>
  <si>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</si>
  <si>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</si>
  <si>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</si>
  <si>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</si>
  <si>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</si>
  <si>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</si>
  <si>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3211</t>
  </si>
  <si>
    <t>貴金属・宝石製装身具製品製造業</t>
  </si>
  <si>
    <t>3212</t>
  </si>
  <si>
    <t>貴金属・宝石製装身具附属品・同材料加工業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</si>
  <si>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</si>
  <si>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</si>
  <si>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</si>
  <si>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</si>
  <si>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</si>
  <si>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</si>
  <si>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</si>
  <si>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</si>
  <si>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</si>
  <si>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</si>
  <si>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</si>
  <si>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</si>
  <si>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</si>
  <si>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</si>
  <si>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</si>
  <si>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</si>
  <si>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</si>
  <si>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</si>
  <si>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</si>
  <si>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娯楽用具・玩具製造業（人形を除く。）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</si>
  <si>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</si>
  <si>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</si>
  <si>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</si>
  <si>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</si>
  <si>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</si>
  <si>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</si>
  <si>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</si>
  <si>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</si>
  <si>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</si>
  <si>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</si>
  <si>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</si>
  <si>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</si>
  <si>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</si>
  <si>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</si>
  <si>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</si>
  <si>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</si>
  <si>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</si>
  <si>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</si>
  <si>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</si>
  <si>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</si>
  <si>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</si>
  <si>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</si>
  <si>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</si>
  <si>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</si>
  <si>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</si>
  <si>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</si>
  <si>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</si>
  <si>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</si>
  <si>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</si>
  <si>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</si>
  <si>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</si>
  <si>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</si>
  <si>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</si>
  <si>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</si>
  <si>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</si>
  <si>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</si>
  <si>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</si>
  <si>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</si>
  <si>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</si>
  <si>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</si>
  <si>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3311</t>
  </si>
  <si>
    <t>3312</t>
  </si>
  <si>
    <t>3411</t>
  </si>
  <si>
    <t>3412</t>
  </si>
  <si>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</si>
  <si>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</si>
  <si>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</si>
  <si>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</si>
  <si>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</si>
  <si>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</si>
  <si>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</si>
  <si>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</si>
  <si>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</si>
  <si>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</si>
  <si>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</si>
  <si>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</si>
  <si>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</si>
  <si>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</si>
  <si>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</si>
  <si>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</si>
  <si>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</si>
  <si>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</si>
  <si>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</si>
  <si>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</si>
  <si>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</si>
  <si>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</si>
  <si>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</si>
  <si>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</si>
  <si>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</si>
  <si>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</si>
  <si>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</si>
  <si>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</si>
  <si>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</si>
  <si>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</si>
  <si>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</si>
  <si>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</si>
  <si>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</si>
  <si>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</si>
  <si>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</si>
  <si>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</si>
  <si>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</si>
  <si>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</si>
  <si>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</si>
  <si>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</si>
  <si>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</si>
  <si>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</si>
  <si>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</si>
  <si>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</si>
  <si>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</si>
  <si>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</si>
  <si>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</si>
  <si>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</si>
  <si>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</si>
  <si>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</si>
  <si>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4011</t>
  </si>
  <si>
    <t>ポータルサイト・サーバ運営業</t>
  </si>
  <si>
    <t>4012</t>
  </si>
  <si>
    <t>アプリケーション・サービス・コンテンツ・プロバイダ</t>
  </si>
  <si>
    <t>4013</t>
  </si>
  <si>
    <t>インターネット利用サポート業</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</si>
  <si>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</si>
  <si>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</si>
  <si>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</si>
  <si>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</si>
  <si>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</si>
  <si>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</si>
  <si>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</si>
  <si>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</si>
  <si>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</si>
  <si>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</si>
  <si>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</si>
  <si>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</si>
  <si>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</si>
  <si>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</si>
  <si>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</si>
  <si>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</si>
  <si>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</si>
  <si>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</si>
  <si>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</si>
  <si>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</si>
  <si>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</si>
  <si>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</si>
  <si>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</si>
  <si>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</si>
  <si>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</si>
  <si>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</si>
  <si>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</si>
  <si>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</si>
  <si>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</si>
  <si>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</si>
  <si>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</si>
  <si>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</si>
  <si>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</si>
  <si>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</si>
  <si>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</si>
  <si>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</si>
  <si>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</si>
  <si>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</si>
  <si>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</si>
  <si>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</si>
  <si>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</si>
  <si>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</si>
  <si>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</si>
  <si>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</si>
  <si>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</si>
  <si>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</si>
  <si>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</si>
  <si>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</si>
  <si>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</si>
  <si>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</si>
  <si>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</si>
  <si>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</si>
  <si>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</si>
  <si>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</si>
  <si>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</si>
  <si>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</si>
  <si>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</si>
  <si>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</si>
  <si>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</si>
  <si>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</si>
  <si>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</si>
  <si>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</si>
  <si>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</si>
  <si>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</si>
  <si>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</si>
  <si>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</si>
  <si>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</si>
  <si>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</si>
  <si>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</si>
  <si>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</si>
  <si>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</si>
  <si>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</si>
  <si>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</si>
  <si>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</si>
  <si>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</si>
  <si>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</si>
  <si>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</si>
  <si>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</si>
  <si>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</si>
  <si>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</si>
  <si>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</si>
  <si>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</si>
  <si>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</si>
  <si>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</si>
  <si>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</si>
  <si>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</si>
  <si>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</si>
  <si>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</si>
  <si>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</si>
  <si>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</si>
  <si>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</si>
  <si>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</si>
  <si>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</si>
  <si>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</si>
  <si>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</si>
  <si>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</si>
  <si>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</si>
  <si>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</si>
  <si>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</si>
  <si>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</si>
  <si>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</si>
  <si>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</si>
  <si>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</si>
  <si>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</si>
  <si>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</si>
  <si>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</si>
  <si>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</si>
  <si>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</si>
  <si>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</si>
  <si>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</si>
  <si>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</si>
  <si>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</si>
  <si>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</si>
  <si>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</si>
  <si>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4911</t>
  </si>
  <si>
    <t>郵便業（信書便事業を含む。）</t>
  </si>
  <si>
    <t>5011</t>
  </si>
  <si>
    <t>各種商品卸売業（従業者が常時百人以上のものに限る。）</t>
  </si>
  <si>
    <t>5019</t>
  </si>
  <si>
    <t>その他の各種商品卸売業</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</si>
  <si>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</si>
  <si>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</si>
  <si>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</si>
  <si>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</si>
  <si>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</si>
  <si>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</si>
  <si>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</si>
  <si>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</si>
  <si>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</si>
  <si>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</si>
  <si>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</si>
  <si>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</si>
  <si>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</si>
  <si>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</si>
  <si>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</si>
  <si>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</si>
  <si>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</si>
  <si>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</si>
  <si>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</si>
  <si>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</si>
  <si>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</si>
  <si>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</si>
  <si>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</si>
  <si>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</si>
  <si>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</si>
  <si>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</si>
  <si>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</si>
  <si>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</si>
  <si>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</si>
  <si>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</si>
  <si>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</si>
  <si>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</si>
  <si>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</si>
  <si>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</si>
  <si>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</si>
  <si>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</si>
  <si>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</si>
  <si>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</si>
  <si>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</si>
  <si>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</si>
  <si>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</si>
  <si>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</si>
  <si>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</si>
  <si>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</si>
  <si>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</si>
  <si>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</si>
  <si>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</si>
  <si>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</si>
  <si>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</si>
  <si>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</si>
  <si>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</si>
  <si>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</si>
  <si>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</si>
  <si>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</si>
  <si>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</si>
  <si>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</si>
  <si>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</si>
  <si>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</si>
  <si>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</si>
  <si>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</si>
  <si>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</si>
  <si>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</si>
  <si>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</si>
  <si>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</si>
  <si>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</si>
  <si>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</si>
  <si>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</si>
  <si>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</si>
  <si>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</si>
  <si>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</si>
  <si>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</si>
  <si>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</si>
  <si>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</si>
  <si>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</si>
  <si>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</si>
  <si>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</si>
  <si>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</si>
  <si>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</si>
  <si>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</si>
  <si>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</si>
  <si>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</si>
  <si>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</si>
  <si>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</si>
  <si>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</si>
  <si>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</si>
  <si>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</si>
  <si>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</si>
  <si>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</si>
  <si>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</si>
  <si>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</si>
  <si>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</si>
  <si>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</si>
  <si>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</si>
  <si>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</si>
  <si>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</si>
  <si>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</si>
  <si>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</si>
  <si>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</si>
  <si>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</si>
  <si>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</si>
  <si>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</si>
  <si>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</si>
  <si>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</si>
  <si>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</si>
  <si>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</si>
  <si>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</si>
  <si>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</si>
  <si>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</si>
  <si>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</si>
  <si>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</si>
  <si>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</si>
  <si>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</si>
  <si>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</si>
  <si>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</si>
  <si>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</si>
  <si>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</si>
  <si>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</si>
  <si>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</si>
  <si>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</si>
  <si>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</si>
  <si>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</si>
  <si>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</si>
  <si>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</si>
  <si>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</si>
  <si>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</si>
  <si>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</si>
  <si>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</si>
  <si>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</si>
  <si>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</si>
  <si>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</si>
  <si>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</si>
  <si>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</si>
  <si>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</si>
  <si>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</si>
  <si>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</si>
  <si>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</si>
  <si>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</si>
  <si>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</si>
  <si>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</si>
  <si>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</si>
  <si>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</si>
  <si>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</si>
  <si>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</si>
  <si>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</si>
  <si>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</si>
  <si>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</si>
  <si>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</si>
  <si>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</si>
  <si>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</si>
  <si>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娯楽用品・玩具卸売業</t>
  </si>
  <si>
    <t>5595</t>
  </si>
  <si>
    <t>たばこ卸売業</t>
  </si>
  <si>
    <t>5596</t>
  </si>
  <si>
    <t>ジュエリー製品卸売業</t>
  </si>
  <si>
    <t>5597</t>
  </si>
  <si>
    <t>書籍・雑誌卸売業</t>
  </si>
  <si>
    <t>5598</t>
  </si>
  <si>
    <t>代理商、仲立業</t>
  </si>
  <si>
    <t>5599</t>
  </si>
  <si>
    <t>他に分類されないその他の卸売業</t>
  </si>
  <si>
    <t>5611</t>
  </si>
  <si>
    <t>5699</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</si>
  <si>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</si>
  <si>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</si>
  <si>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</si>
  <si>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</si>
  <si>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</si>
  <si>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</si>
  <si>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</si>
  <si>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</si>
  <si>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</si>
  <si>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</si>
  <si>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</si>
  <si>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</si>
  <si>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</si>
  <si>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</si>
  <si>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</si>
  <si>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</si>
  <si>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</si>
  <si>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</si>
  <si>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</si>
  <si>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</si>
  <si>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</si>
  <si>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</si>
  <si>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5811</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</si>
  <si>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</si>
  <si>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</si>
  <si>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</si>
  <si>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</si>
  <si>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</si>
  <si>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</si>
  <si>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</si>
  <si>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</si>
  <si>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</si>
  <si>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</si>
  <si>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</si>
  <si>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</si>
  <si>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</si>
  <si>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菓子小売業（製造小売に限る。）</t>
  </si>
  <si>
    <t>5862</t>
  </si>
  <si>
    <t>菓子小売業（製造小売を除く。）</t>
  </si>
  <si>
    <t>5863</t>
  </si>
  <si>
    <t>パン小売業（製造小売に限る。）</t>
  </si>
  <si>
    <t>5864</t>
  </si>
  <si>
    <t>パン小売業（製造小売を除く。）</t>
  </si>
  <si>
    <t>飲料小売業（別掲を除く。）</t>
  </si>
  <si>
    <t>茶類小売業</t>
  </si>
  <si>
    <t>料理品小売業</t>
  </si>
  <si>
    <t>米穀類小売業</t>
  </si>
  <si>
    <t>豆腐・かまぼこ等加工食品小売業</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</si>
  <si>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</si>
  <si>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</si>
  <si>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</si>
  <si>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</si>
  <si>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</si>
  <si>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</si>
  <si>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</si>
  <si>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</si>
  <si>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</si>
  <si>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</si>
  <si>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</si>
  <si>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</si>
  <si>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</si>
  <si>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</si>
  <si>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</si>
  <si>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</si>
  <si>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</si>
  <si>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</si>
  <si>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</si>
  <si>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</si>
  <si>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</si>
  <si>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</si>
  <si>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</si>
  <si>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</si>
  <si>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</si>
  <si>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</si>
  <si>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</si>
  <si>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</si>
  <si>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</si>
  <si>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</si>
  <si>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</si>
  <si>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</si>
  <si>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</si>
  <si>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</si>
  <si>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</si>
  <si>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</si>
  <si>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</si>
  <si>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</si>
  <si>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</si>
  <si>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</si>
  <si>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</si>
  <si>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</si>
  <si>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</si>
  <si>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</si>
  <si>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</si>
  <si>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</si>
  <si>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</si>
  <si>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</si>
  <si>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</si>
  <si>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</si>
  <si>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</si>
  <si>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</si>
  <si>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</si>
  <si>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</si>
  <si>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</si>
  <si>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</si>
  <si>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</si>
  <si>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</si>
  <si>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</si>
  <si>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玩具・娯楽用品小売業</t>
  </si>
  <si>
    <t>6073</t>
  </si>
  <si>
    <t>楽器小売業</t>
  </si>
  <si>
    <t>6081</t>
  </si>
  <si>
    <t>写真機・写真材料小売業</t>
  </si>
  <si>
    <t>6082</t>
  </si>
  <si>
    <t>時計・眼鏡・光学機械小売業</t>
  </si>
  <si>
    <t>たばこ・喫煙具専門小売業</t>
  </si>
  <si>
    <t>花・植木小売業</t>
  </si>
  <si>
    <t>建築材料小売業</t>
  </si>
  <si>
    <t>ジュエリー製品小売業</t>
  </si>
  <si>
    <t>ペット・ペット用品小売業</t>
  </si>
  <si>
    <t>骨とう品小売業</t>
  </si>
  <si>
    <t>6099</t>
  </si>
  <si>
    <t>他に分類されないその他の小売業</t>
  </si>
  <si>
    <t>6111</t>
  </si>
  <si>
    <t>無店舗小売業（各種商品小売に限る。）</t>
  </si>
  <si>
    <t>6112</t>
  </si>
  <si>
    <t>無店舗小売業（織物・衣服・身の回り品小売に限る。）</t>
  </si>
  <si>
    <t>6113</t>
  </si>
  <si>
    <t>無店舗小売業（飲食料品小売に限る。）</t>
  </si>
  <si>
    <t>6114</t>
  </si>
  <si>
    <t>無店舗小売業（機械器具小売に限る。）</t>
  </si>
  <si>
    <t>6119</t>
  </si>
  <si>
    <t>無店舗小売業（その他の小売に限る。）</t>
  </si>
  <si>
    <t>6121</t>
  </si>
  <si>
    <t>自動販売機による小売業</t>
  </si>
  <si>
    <t>6199</t>
  </si>
  <si>
    <t>その他の無店舗小売業</t>
  </si>
  <si>
    <t>6431</t>
  </si>
  <si>
    <t>クレジットカード業</t>
  </si>
  <si>
    <t>6432</t>
  </si>
  <si>
    <t>割賦金融業</t>
  </si>
  <si>
    <t>6511</t>
  </si>
  <si>
    <t>金融商品取引業（投資助言・代理業・運用業、補助的金融商品取引業を除く。）</t>
  </si>
  <si>
    <t>6512</t>
  </si>
  <si>
    <t>投資助言・代理業</t>
  </si>
  <si>
    <t>6513</t>
  </si>
  <si>
    <t>投資運用業</t>
  </si>
  <si>
    <t>6521</t>
  </si>
  <si>
    <t>商品先物取引業</t>
  </si>
  <si>
    <t>6522</t>
  </si>
  <si>
    <t>商品投資顧問業</t>
  </si>
  <si>
    <t>6529</t>
  </si>
  <si>
    <t>その他の商品先物取引業、商品投資顧問業</t>
  </si>
  <si>
    <t>6619</t>
  </si>
  <si>
    <t>その他の補助的金融業、金融附帯業</t>
  </si>
  <si>
    <t>6631</t>
  </si>
  <si>
    <t>金融商品仲介業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</si>
  <si>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</si>
  <si>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</si>
  <si>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</si>
  <si>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</si>
  <si>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</si>
  <si>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</si>
  <si>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</si>
  <si>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</si>
  <si>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</si>
  <si>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</si>
  <si>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</si>
  <si>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</si>
  <si>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</si>
  <si>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</si>
  <si>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</si>
  <si>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</si>
  <si>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</si>
  <si>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</si>
  <si>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</si>
  <si>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</si>
  <si>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</si>
  <si>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</si>
  <si>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</si>
  <si>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</si>
  <si>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</si>
  <si>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</si>
  <si>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</si>
  <si>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</si>
  <si>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</si>
  <si>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</si>
  <si>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</si>
  <si>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</si>
  <si>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</si>
  <si>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</si>
  <si>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</si>
  <si>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</si>
  <si>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</si>
  <si>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</si>
  <si>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</si>
  <si>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</si>
  <si>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</si>
  <si>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</si>
  <si>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</si>
  <si>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</si>
  <si>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</si>
  <si>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</si>
  <si>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</si>
  <si>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7091</t>
  </si>
  <si>
    <t>映画・演劇用品賃貸業</t>
  </si>
  <si>
    <t>7092</t>
  </si>
  <si>
    <t>音楽・映像記録物賃貸業（映画配給業及び映画フィルム賃貸業を除く。）</t>
    <rPh sb="17" eb="18">
      <t>オヨ</t>
    </rPh>
    <phoneticPr fontId="3"/>
  </si>
  <si>
    <t>7093</t>
  </si>
  <si>
    <t>7099</t>
  </si>
  <si>
    <t>他に分類されない物品賃貸業</t>
  </si>
  <si>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</si>
  <si>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</si>
  <si>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</si>
  <si>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</si>
  <si>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</si>
  <si>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</si>
  <si>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</si>
  <si>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</si>
  <si>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</si>
  <si>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</si>
  <si>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</si>
  <si>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</si>
  <si>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</si>
  <si>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</si>
  <si>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</si>
  <si>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</si>
  <si>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</si>
  <si>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</si>
  <si>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</si>
  <si>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</si>
  <si>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</si>
  <si>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</si>
  <si>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</si>
  <si>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</si>
  <si>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</si>
  <si>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</si>
  <si>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</si>
  <si>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</si>
  <si>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</si>
  <si>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</si>
  <si>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</si>
  <si>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</si>
  <si>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</si>
  <si>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</si>
  <si>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</si>
  <si>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</si>
  <si>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</si>
  <si>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</si>
  <si>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</si>
  <si>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</si>
  <si>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</si>
  <si>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</si>
  <si>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</si>
  <si>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</si>
  <si>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</si>
  <si>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</si>
  <si>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</si>
  <si>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</si>
  <si>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</si>
  <si>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</si>
  <si>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</si>
  <si>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</si>
  <si>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</si>
  <si>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</si>
  <si>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</si>
  <si>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</si>
  <si>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</si>
  <si>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</si>
  <si>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</si>
  <si>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</si>
  <si>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</si>
  <si>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</si>
  <si>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</si>
  <si>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</si>
  <si>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</si>
  <si>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</si>
  <si>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</si>
  <si>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</si>
  <si>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</si>
  <si>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</si>
  <si>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</si>
  <si>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</si>
  <si>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7511</t>
  </si>
  <si>
    <t>旅館、ホテル</t>
  </si>
  <si>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</si>
  <si>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</si>
  <si>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</si>
  <si>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</si>
  <si>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</si>
  <si>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</si>
  <si>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</si>
  <si>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</si>
  <si>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</si>
  <si>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</si>
  <si>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</si>
  <si>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</si>
  <si>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</si>
  <si>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</si>
  <si>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</si>
  <si>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</si>
  <si>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</si>
  <si>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</si>
  <si>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</si>
  <si>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</si>
  <si>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</si>
  <si>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</si>
  <si>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</si>
  <si>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</si>
  <si>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</si>
  <si>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</si>
  <si>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</si>
  <si>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</si>
  <si>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</si>
  <si>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</si>
  <si>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</si>
  <si>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</si>
  <si>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</si>
  <si>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</si>
  <si>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</si>
  <si>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</si>
  <si>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</si>
  <si>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</si>
  <si>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</si>
  <si>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</si>
  <si>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7711</t>
  </si>
  <si>
    <t>持ち帰り飲食サービス業</t>
  </si>
  <si>
    <t>7721</t>
  </si>
  <si>
    <t>配達飲食サービス業</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</si>
  <si>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</si>
  <si>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</si>
  <si>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</si>
  <si>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</si>
  <si>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</si>
  <si>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</si>
  <si>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</si>
  <si>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</si>
  <si>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</si>
  <si>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</si>
  <si>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</si>
  <si>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</si>
  <si>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</si>
  <si>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</si>
  <si>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</si>
  <si>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</si>
  <si>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</si>
  <si>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</si>
  <si>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</si>
  <si>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7894</t>
  </si>
  <si>
    <t>ネイルサービス業</t>
  </si>
  <si>
    <t>7899</t>
  </si>
  <si>
    <t>他に分類されない洗濯・理容・美容・浴場業</t>
  </si>
  <si>
    <t>7911</t>
  </si>
  <si>
    <t>旅行業（旅行業者代理業を除く。）</t>
  </si>
  <si>
    <t>7912</t>
  </si>
  <si>
    <t>旅行業者代理業</t>
  </si>
  <si>
    <t>7921</t>
  </si>
  <si>
    <t>家事サービス業（住込みのものに限る。）</t>
  </si>
  <si>
    <t>7922</t>
  </si>
  <si>
    <t>家事サービス業（住込みのものを除く。）</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</si>
  <si>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</si>
  <si>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</si>
  <si>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</si>
  <si>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</si>
  <si>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</si>
  <si>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</si>
  <si>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</si>
  <si>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</si>
  <si>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</si>
  <si>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</si>
  <si>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</si>
  <si>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</si>
  <si>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</si>
  <si>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</si>
  <si>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</si>
  <si>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</si>
  <si>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</si>
  <si>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</si>
  <si>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</si>
  <si>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</si>
  <si>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</si>
  <si>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</si>
  <si>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</si>
  <si>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</si>
  <si>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</si>
  <si>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</si>
  <si>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</si>
  <si>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</si>
  <si>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</si>
  <si>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</si>
  <si>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</si>
  <si>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</si>
  <si>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</si>
  <si>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</si>
  <si>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</si>
  <si>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</si>
  <si>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</si>
  <si>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</si>
  <si>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</si>
  <si>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8034</t>
  </si>
  <si>
    <t>競輪競技団</t>
  </si>
  <si>
    <t>8035</t>
  </si>
  <si>
    <t>競馬競技団</t>
  </si>
  <si>
    <t>8036</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</si>
  <si>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</si>
  <si>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</si>
  <si>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</si>
  <si>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</si>
  <si>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</si>
  <si>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</si>
  <si>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</si>
  <si>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</si>
  <si>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</si>
  <si>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</si>
  <si>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</si>
  <si>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</si>
  <si>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</si>
  <si>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</si>
  <si>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</si>
  <si>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</si>
  <si>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</si>
  <si>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</si>
  <si>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</si>
  <si>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</si>
  <si>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</si>
  <si>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</si>
  <si>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</si>
  <si>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</si>
  <si>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</si>
  <si>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</si>
  <si>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</si>
  <si>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</si>
  <si>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</si>
  <si>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</si>
  <si>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</si>
  <si>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</si>
  <si>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8069</t>
    <phoneticPr fontId="3"/>
  </si>
  <si>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</si>
  <si>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</si>
  <si>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</si>
  <si>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</si>
  <si>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</si>
  <si>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</si>
  <si>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</si>
  <si>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</si>
  <si>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</si>
  <si>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</si>
  <si>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</si>
  <si>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</si>
  <si>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</si>
  <si>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</si>
  <si>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</si>
  <si>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8111</t>
  </si>
  <si>
    <t>幼稚園</t>
  </si>
  <si>
    <t>8171</t>
  </si>
  <si>
    <t>専修学校</t>
  </si>
  <si>
    <t>8172</t>
  </si>
  <si>
    <t>各種学校</t>
  </si>
  <si>
    <t>8181</t>
  </si>
  <si>
    <t>8191</t>
  </si>
  <si>
    <t>幼保連携型認定こども園</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</si>
  <si>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</si>
  <si>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</si>
  <si>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</si>
  <si>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</si>
  <si>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</si>
  <si>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</si>
  <si>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</si>
  <si>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</si>
  <si>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</si>
  <si>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</si>
  <si>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</si>
  <si>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</si>
  <si>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</si>
  <si>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</si>
  <si>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</si>
  <si>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</si>
  <si>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</si>
  <si>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</si>
  <si>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</si>
  <si>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</si>
  <si>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</si>
  <si>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</si>
  <si>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</si>
  <si>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</si>
  <si>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</si>
  <si>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</si>
  <si>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</si>
  <si>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</si>
  <si>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</si>
  <si>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</si>
  <si>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</si>
  <si>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</si>
  <si>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</si>
  <si>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</si>
  <si>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</si>
  <si>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</si>
  <si>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</si>
  <si>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</si>
  <si>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</si>
  <si>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</si>
  <si>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</si>
  <si>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</si>
  <si>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</si>
  <si>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</si>
  <si>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</si>
  <si>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</si>
  <si>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</si>
  <si>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</si>
  <si>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</si>
  <si>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</si>
  <si>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</si>
  <si>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</si>
  <si>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</si>
  <si>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</si>
  <si>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</si>
  <si>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</si>
  <si>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</si>
  <si>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</si>
  <si>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</si>
  <si>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</si>
  <si>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</si>
  <si>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</si>
  <si>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</si>
  <si>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</si>
  <si>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</si>
  <si>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</si>
  <si>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</si>
  <si>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</si>
  <si>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</si>
  <si>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</si>
  <si>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</si>
  <si>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</si>
  <si>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</si>
  <si>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</si>
  <si>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</si>
  <si>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</si>
  <si>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</si>
  <si>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</si>
  <si>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</si>
  <si>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</si>
  <si>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</si>
  <si>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</si>
  <si>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</si>
  <si>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訪問介護事業</t>
  </si>
  <si>
    <t>認知症老人グループホーム</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</si>
  <si>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</si>
  <si>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</si>
  <si>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</si>
  <si>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</si>
  <si>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</si>
  <si>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</si>
  <si>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</si>
  <si>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</si>
  <si>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</si>
  <si>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</si>
  <si>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</si>
  <si>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</si>
  <si>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</si>
  <si>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</si>
  <si>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</si>
  <si>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</si>
  <si>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</si>
  <si>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</si>
  <si>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</si>
  <si>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</si>
  <si>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</si>
  <si>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</si>
  <si>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</si>
  <si>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</si>
  <si>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</si>
  <si>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</si>
  <si>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</si>
  <si>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</si>
  <si>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</si>
  <si>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</si>
  <si>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</si>
  <si>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</si>
  <si>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</si>
  <si>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</si>
  <si>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</si>
  <si>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</si>
  <si>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</si>
  <si>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</si>
  <si>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</si>
  <si>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</si>
  <si>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</si>
  <si>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</si>
  <si>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</si>
  <si>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</si>
  <si>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</si>
  <si>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</si>
  <si>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</si>
  <si>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</si>
  <si>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</si>
  <si>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</si>
  <si>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</si>
  <si>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</si>
  <si>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</si>
  <si>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</si>
  <si>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</si>
  <si>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</si>
  <si>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</si>
  <si>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</si>
  <si>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</si>
  <si>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</si>
  <si>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</si>
  <si>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</si>
  <si>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</si>
  <si>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</si>
  <si>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</si>
  <si>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</si>
  <si>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</si>
  <si>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</si>
  <si>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</si>
  <si>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</si>
  <si>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</si>
  <si>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</si>
  <si>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</si>
  <si>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</si>
  <si>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</si>
  <si>
    <t>9121</t>
  </si>
  <si>
    <t>労働者派遣業</t>
  </si>
  <si>
    <t>9211</t>
  </si>
  <si>
    <t>速記・ワープロ入力業</t>
  </si>
  <si>
    <t>9212</t>
  </si>
  <si>
    <t>複写業</t>
  </si>
  <si>
    <t>9221</t>
  </si>
  <si>
    <t>ビルメンテナンス業</t>
  </si>
  <si>
    <t>9229</t>
  </si>
  <si>
    <t>9231</t>
  </si>
  <si>
    <t>警備業</t>
  </si>
  <si>
    <t>9291</t>
  </si>
  <si>
    <t>9292</t>
  </si>
  <si>
    <t>産業用設備洗浄業</t>
  </si>
  <si>
    <t>9293</t>
  </si>
  <si>
    <t>看板書き業</t>
  </si>
  <si>
    <t>9294</t>
  </si>
  <si>
    <t>コールセンター業</t>
  </si>
  <si>
    <t>9299</t>
  </si>
  <si>
    <t>他に分類されないその他の事業サービス業（集金業、取立業（公共料金又はこれに準ずるものに係るものを除く。）を除く。）</t>
  </si>
  <si>
    <t>9511</t>
  </si>
  <si>
    <t>集会場</t>
  </si>
  <si>
    <t>9521</t>
  </si>
  <si>
    <t>と畜場</t>
  </si>
  <si>
    <t>9599</t>
  </si>
  <si>
    <t>他に分類されないサービス業</t>
  </si>
  <si>
    <t>申請月（リストから選択してください）</t>
    <rPh sb="0" eb="2">
      <t>シンセイ</t>
    </rPh>
    <rPh sb="2" eb="3">
      <t>ツキ</t>
    </rPh>
    <rPh sb="9" eb="11">
      <t>センタク</t>
    </rPh>
    <phoneticPr fontId="3"/>
  </si>
  <si>
    <t>昭和</t>
    <rPh sb="0" eb="2">
      <t>ショウワ</t>
    </rPh>
    <phoneticPr fontId="3"/>
  </si>
  <si>
    <t>平成</t>
    <rPh sb="0" eb="2">
      <t>ヘイセイ</t>
    </rPh>
    <phoneticPr fontId="3"/>
  </si>
  <si>
    <t>令和</t>
    <rPh sb="0" eb="2">
      <t>レイワ</t>
    </rPh>
    <phoneticPr fontId="3"/>
  </si>
  <si>
    <t>業種番号</t>
    <rPh sb="0" eb="2">
      <t>ギョウシュ</t>
    </rPh>
    <rPh sb="2" eb="4">
      <t>バンゴウ</t>
    </rPh>
    <phoneticPr fontId="3"/>
  </si>
  <si>
    <t>業種名</t>
    <rPh sb="0" eb="3">
      <t>ギョウシュメイ</t>
    </rPh>
    <phoneticPr fontId="3"/>
  </si>
  <si>
    <t>最近1年間の売上高</t>
    <rPh sb="0" eb="2">
      <t>サイキン</t>
    </rPh>
    <rPh sb="3" eb="5">
      <t>ネンカン</t>
    </rPh>
    <rPh sb="6" eb="9">
      <t>ウリアゲダカ</t>
    </rPh>
    <phoneticPr fontId="3"/>
  </si>
  <si>
    <t>企業全体の売上高</t>
    <rPh sb="0" eb="2">
      <t>キギョウ</t>
    </rPh>
    <rPh sb="2" eb="4">
      <t>ゼンタイ</t>
    </rPh>
    <rPh sb="5" eb="8">
      <t>ウリアゲダカ</t>
    </rPh>
    <phoneticPr fontId="3"/>
  </si>
  <si>
    <t>構成比（％）</t>
    <rPh sb="0" eb="3">
      <t>コウセイヒ</t>
    </rPh>
    <phoneticPr fontId="3"/>
  </si>
  <si>
    <t>文字列</t>
    <rPh sb="0" eb="3">
      <t>モジレツ</t>
    </rPh>
    <phoneticPr fontId="3"/>
  </si>
  <si>
    <t>申請者名</t>
    <rPh sb="0" eb="3">
      <t>シンセイシャ</t>
    </rPh>
    <rPh sb="3" eb="4">
      <t>メイ</t>
    </rPh>
    <phoneticPr fontId="3"/>
  </si>
  <si>
    <t>直近３箇月イー①</t>
    <rPh sb="0" eb="2">
      <t>チョッキン</t>
    </rPh>
    <rPh sb="3" eb="5">
      <t>カゲツ</t>
    </rPh>
    <phoneticPr fontId="3"/>
  </si>
  <si>
    <t>直近３箇月イー②</t>
    <rPh sb="0" eb="2">
      <t>チョッキン</t>
    </rPh>
    <rPh sb="3" eb="5">
      <t>カゲツ</t>
    </rPh>
    <phoneticPr fontId="3"/>
  </si>
  <si>
    <t>直近3箇月ハ－①</t>
    <rPh sb="0" eb="2">
      <t>チョッキン</t>
    </rPh>
    <rPh sb="3" eb="5">
      <t>カゲツ</t>
    </rPh>
    <phoneticPr fontId="3"/>
  </si>
  <si>
    <t>直近3箇月ハー②</t>
    <rPh sb="0" eb="2">
      <t>チョッキン</t>
    </rPh>
    <rPh sb="3" eb="5">
      <t>カゲツ</t>
    </rPh>
    <phoneticPr fontId="3"/>
  </si>
  <si>
    <t>創業③</t>
    <rPh sb="0" eb="2">
      <t>ソウギョウ</t>
    </rPh>
    <phoneticPr fontId="3"/>
  </si>
  <si>
    <t>創業④</t>
    <rPh sb="0" eb="2">
      <t>ソウギョウ</t>
    </rPh>
    <phoneticPr fontId="3"/>
  </si>
  <si>
    <t>申請のとおり、相違ないことを認定します。</t>
    <rPh sb="0" eb="2">
      <t>シンセイ</t>
    </rPh>
    <rPh sb="7" eb="9">
      <t>ソウイ</t>
    </rPh>
    <rPh sb="14" eb="16">
      <t>ニンテイ</t>
    </rPh>
    <phoneticPr fontId="1"/>
  </si>
  <si>
    <t>また、本認定書を用いて信用保証協会へ申込みができる期間は発行日から起算して３０日間です。</t>
    <rPh sb="6" eb="7">
      <t>ショ</t>
    </rPh>
    <rPh sb="8" eb="9">
      <t>モチ</t>
    </rPh>
    <rPh sb="11" eb="13">
      <t>シンヨウ</t>
    </rPh>
    <rPh sb="13" eb="15">
      <t>ホショウ</t>
    </rPh>
    <rPh sb="15" eb="17">
      <t>キョウカイ</t>
    </rPh>
    <rPh sb="18" eb="20">
      <t>モウシコ</t>
    </rPh>
    <rPh sb="25" eb="27">
      <t>キカン</t>
    </rPh>
    <phoneticPr fontId="3"/>
  </si>
  <si>
    <t>２　全体の売上高の減少率（５％以上で認定要件を満たす）</t>
    <rPh sb="2" eb="4">
      <t>ゼンタイ</t>
    </rPh>
    <rPh sb="5" eb="8">
      <t>ウリアゲダカ</t>
    </rPh>
    <rPh sb="9" eb="12">
      <t>ゲンショウリツ</t>
    </rPh>
    <rPh sb="15" eb="17">
      <t>イジョウ</t>
    </rPh>
    <rPh sb="18" eb="20">
      <t>ニンテイ</t>
    </rPh>
    <rPh sb="20" eb="22">
      <t>ヨウケン</t>
    </rPh>
    <rPh sb="23" eb="24">
      <t>ミ</t>
    </rPh>
    <phoneticPr fontId="3"/>
  </si>
  <si>
    <t>２　指定業種の売上高の減少率（５％以上で認定要件を満たす）</t>
    <rPh sb="2" eb="4">
      <t>シテイ</t>
    </rPh>
    <rPh sb="4" eb="6">
      <t>ギョウシュ</t>
    </rPh>
    <rPh sb="7" eb="10">
      <t>ウリアゲダカ</t>
    </rPh>
    <rPh sb="11" eb="14">
      <t>ゲンショウリツ</t>
    </rPh>
    <rPh sb="17" eb="19">
      <t>イジョウ</t>
    </rPh>
    <rPh sb="20" eb="22">
      <t>ニンテイ</t>
    </rPh>
    <rPh sb="22" eb="24">
      <t>ヨウケン</t>
    </rPh>
    <rPh sb="25" eb="26">
      <t>ミ</t>
    </rPh>
    <phoneticPr fontId="3"/>
  </si>
  <si>
    <t>３　企業全体の売上高の減少率（５％以上で認定要件を満たす）</t>
    <rPh sb="2" eb="4">
      <t>キギョウ</t>
    </rPh>
    <rPh sb="4" eb="6">
      <t>ゼンタイ</t>
    </rPh>
    <rPh sb="7" eb="10">
      <t>ウリアゲダカ</t>
    </rPh>
    <rPh sb="11" eb="14">
      <t>ゲンショウリツ</t>
    </rPh>
    <rPh sb="17" eb="19">
      <t>イジョウ</t>
    </rPh>
    <rPh sb="20" eb="22">
      <t>ニンテイ</t>
    </rPh>
    <rPh sb="22" eb="24">
      <t>ヨウケン</t>
    </rPh>
    <rPh sb="25" eb="26">
      <t>ミ</t>
    </rPh>
    <phoneticPr fontId="3"/>
  </si>
  <si>
    <t>)</t>
    <phoneticPr fontId="3"/>
  </si>
  <si>
    <t>中小企業信用保険法第２条第５項第５号の規定による認定申請書（イ－③）</t>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</si>
  <si>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中小企業信用保険法第２条第５項第５号の規定による認定申請書（イ－④）</t>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</si>
  <si>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（イ）－③</t>
    <phoneticPr fontId="3"/>
  </si>
  <si>
    <t>様式</t>
    <rPh sb="0" eb="2">
      <t>ヨウシキ</t>
    </rPh>
    <phoneticPr fontId="3"/>
  </si>
  <si>
    <t>（イ）－④</t>
    <phoneticPr fontId="3"/>
  </si>
  <si>
    <r>
      <t>申請者の住所（京都市内の</t>
    </r>
    <r>
      <rPr>
        <b/>
        <u/>
        <sz val="12"/>
        <color theme="1"/>
        <rFont val="ＭＳ 明朝"/>
        <family val="1"/>
        <charset val="128"/>
      </rPr>
      <t>事業所所在地</t>
    </r>
    <r>
      <rPr>
        <sz val="12"/>
        <color theme="1"/>
        <rFont val="ＭＳ 明朝"/>
        <family val="1"/>
        <charset val="128"/>
      </rPr>
      <t>）</t>
    </r>
    <rPh sb="0" eb="3">
      <t>シンセイシャ</t>
    </rPh>
    <rPh sb="4" eb="6">
      <t>ジュウショ</t>
    </rPh>
    <rPh sb="7" eb="10">
      <t>キョウトシ</t>
    </rPh>
    <rPh sb="10" eb="11">
      <t>ナイ</t>
    </rPh>
    <rPh sb="12" eb="15">
      <t>ジギョウショ</t>
    </rPh>
    <rPh sb="15" eb="18">
      <t>ショザイチ</t>
    </rPh>
    <phoneticPr fontId="3"/>
  </si>
  <si>
    <t>１</t>
    <phoneticPr fontId="3"/>
  </si>
  <si>
    <t>２</t>
    <phoneticPr fontId="3"/>
  </si>
  <si>
    <t>３</t>
    <phoneticPr fontId="3"/>
  </si>
  <si>
    <t>事業開始年月日（リストから選択してください）</t>
    <rPh sb="0" eb="2">
      <t>ジギョウ</t>
    </rPh>
    <rPh sb="2" eb="4">
      <t>カイシ</t>
    </rPh>
    <rPh sb="4" eb="7">
      <t>ネンガッピ</t>
    </rPh>
    <rPh sb="13" eb="15">
      <t>センタク</t>
    </rPh>
    <phoneticPr fontId="3"/>
  </si>
  <si>
    <t>・判断が難しい場合は、京都市SN認定相談窓口までお問合せください（TEL：075－341－9791）。</t>
    <phoneticPr fontId="3"/>
  </si>
  <si>
    <r>
      <rPr>
        <sz val="11"/>
        <rFont val="BIZ UDPゴシック"/>
        <family val="3"/>
        <charset val="128"/>
      </rPr>
      <t>・</t>
    </r>
    <r>
      <rPr>
        <u/>
        <sz val="11"/>
        <rFont val="BIZ UDPゴシック"/>
        <family val="3"/>
        <charset val="128"/>
      </rPr>
      <t>入力の際は、「黄色セル」にデータが入力されていない状態から始めてください。</t>
    </r>
    <rPh sb="1" eb="3">
      <t>ニュウリョク</t>
    </rPh>
    <rPh sb="4" eb="5">
      <t>サイ</t>
    </rPh>
    <rPh sb="8" eb="10">
      <t>キイロ</t>
    </rPh>
    <rPh sb="18" eb="20">
      <t>ニュウリョク</t>
    </rPh>
    <rPh sb="26" eb="28">
      <t>ジョウタイ</t>
    </rPh>
    <rPh sb="30" eb="31">
      <t>ハジ</t>
    </rPh>
    <phoneticPr fontId="3"/>
  </si>
  <si>
    <t>申請者の氏名（会社名及び代表者名。個人事業者で、屋号がある方は、屋号も入力してください。）</t>
    <rPh sb="0" eb="3">
      <t>シンセイシャ</t>
    </rPh>
    <rPh sb="4" eb="6">
      <t>シメイ</t>
    </rPh>
    <rPh sb="7" eb="10">
      <t>カイシャメイ</t>
    </rPh>
    <rPh sb="10" eb="11">
      <t>オヨ</t>
    </rPh>
    <rPh sb="12" eb="15">
      <t>ダイヒョウシャ</t>
    </rPh>
    <rPh sb="15" eb="16">
      <t>メイ</t>
    </rPh>
    <rPh sb="17" eb="19">
      <t>コジン</t>
    </rPh>
    <rPh sb="19" eb="22">
      <t>ジギョウシャ</t>
    </rPh>
    <rPh sb="24" eb="26">
      <t>ヤゴウ</t>
    </rPh>
    <rPh sb="29" eb="30">
      <t>カタ</t>
    </rPh>
    <rPh sb="32" eb="34">
      <t>ヤゴウ</t>
    </rPh>
    <rPh sb="35" eb="37">
      <t>ニュウリョク</t>
    </rPh>
    <phoneticPr fontId="3"/>
  </si>
  <si>
    <r>
      <t>申請者の住所（京都市内の</t>
    </r>
    <r>
      <rPr>
        <b/>
        <u/>
        <sz val="11"/>
        <color theme="1"/>
        <rFont val="BIZ UDPゴシック"/>
        <family val="3"/>
        <charset val="128"/>
      </rPr>
      <t>事業所所在地</t>
    </r>
    <r>
      <rPr>
        <b/>
        <sz val="11"/>
        <color theme="1"/>
        <rFont val="BIZ UDPゴシック"/>
        <family val="3"/>
        <charset val="128"/>
      </rPr>
      <t>）</t>
    </r>
    <rPh sb="0" eb="3">
      <t>シンセイシャ</t>
    </rPh>
    <rPh sb="4" eb="6">
      <t>ジュウショ</t>
    </rPh>
    <rPh sb="7" eb="10">
      <t>キョウトシ</t>
    </rPh>
    <rPh sb="10" eb="11">
      <t>ナイ</t>
    </rPh>
    <rPh sb="12" eb="15">
      <t>ジギョウショ</t>
    </rPh>
    <rPh sb="15" eb="18">
      <t>ショザイチ</t>
    </rPh>
    <phoneticPr fontId="3"/>
  </si>
  <si>
    <t>業種</t>
    <rPh sb="0" eb="2">
      <t>ギョウシュ</t>
    </rPh>
    <phoneticPr fontId="3"/>
  </si>
  <si>
    <t>業種の指定について</t>
    <rPh sb="0" eb="2">
      <t>ギョウシュ</t>
    </rPh>
    <rPh sb="3" eb="5">
      <t>シテイ</t>
    </rPh>
    <phoneticPr fontId="3"/>
  </si>
  <si>
    <t>指定</t>
    <rPh sb="0" eb="2">
      <t>シテイ</t>
    </rPh>
    <phoneticPr fontId="3"/>
  </si>
  <si>
    <t>非指定</t>
    <rPh sb="0" eb="1">
      <t>ヒ</t>
    </rPh>
    <rPh sb="1" eb="3">
      <t>シテイ</t>
    </rPh>
    <phoneticPr fontId="3"/>
  </si>
  <si>
    <t>　（古いデータが残っている状態では、正しく表示されない場合があります）</t>
    <rPh sb="2" eb="3">
      <t>フル</t>
    </rPh>
    <rPh sb="8" eb="9">
      <t>ノコ</t>
    </rPh>
    <rPh sb="13" eb="15">
      <t>ジョウタイ</t>
    </rPh>
    <rPh sb="18" eb="19">
      <t>タダ</t>
    </rPh>
    <rPh sb="21" eb="23">
      <t>ヒョウジ</t>
    </rPh>
    <rPh sb="27" eb="29">
      <t>バアイ</t>
    </rPh>
    <phoneticPr fontId="3"/>
  </si>
  <si>
    <t>主な取引先（記入できる範囲で入力してください）</t>
    <rPh sb="0" eb="1">
      <t>オモ</t>
    </rPh>
    <rPh sb="2" eb="5">
      <t>トリヒキサキ</t>
    </rPh>
    <rPh sb="6" eb="8">
      <t>キニュウ</t>
    </rPh>
    <rPh sb="11" eb="13">
      <t>ハンイ</t>
    </rPh>
    <rPh sb="14" eb="16">
      <t>ニュウリョク</t>
    </rPh>
    <phoneticPr fontId="3"/>
  </si>
  <si>
    <t>取扱商品やサービスの内容（営んでいる事業を具体的に入力してください）</t>
    <rPh sb="0" eb="2">
      <t>トリアツカイ</t>
    </rPh>
    <rPh sb="2" eb="4">
      <t>ショウヒン</t>
    </rPh>
    <rPh sb="10" eb="12">
      <t>ナイヨウ</t>
    </rPh>
    <rPh sb="13" eb="14">
      <t>イトナ</t>
    </rPh>
    <rPh sb="18" eb="20">
      <t>ジギョウ</t>
    </rPh>
    <rPh sb="21" eb="24">
      <t>グタイテキ</t>
    </rPh>
    <rPh sb="25" eb="27">
      <t>ニュウリョク</t>
    </rPh>
    <phoneticPr fontId="3"/>
  </si>
  <si>
    <t>減少額</t>
    <rPh sb="0" eb="2">
      <t>ゲンショウ</t>
    </rPh>
    <rPh sb="2" eb="3">
      <t>ガク</t>
    </rPh>
    <phoneticPr fontId="3"/>
  </si>
  <si>
    <t>減少率（5％以上が要件）</t>
    <rPh sb="0" eb="3">
      <t>ゲンショウリツ</t>
    </rPh>
    <rPh sb="6" eb="8">
      <t>イジョウ</t>
    </rPh>
    <rPh sb="9" eb="11">
      <t>ヨウケン</t>
    </rPh>
    <phoneticPr fontId="3"/>
  </si>
  <si>
    <t>円</t>
    <rPh sb="0" eb="1">
      <t>エン</t>
    </rPh>
    <phoneticPr fontId="3"/>
  </si>
  <si>
    <t>指定業種の割合
（5％以上が要件）</t>
    <rPh sb="0" eb="2">
      <t>シテイ</t>
    </rPh>
    <rPh sb="2" eb="4">
      <t>ギョウシュ</t>
    </rPh>
    <rPh sb="5" eb="7">
      <t>ワリアイ</t>
    </rPh>
    <rPh sb="11" eb="13">
      <t>イジョウ</t>
    </rPh>
    <rPh sb="14" eb="16">
      <t>ヨウケン</t>
    </rPh>
    <phoneticPr fontId="3"/>
  </si>
  <si>
    <t>　（片面印刷。認定申請書と計算書が各１部印刷されます）</t>
    <phoneticPr fontId="3"/>
  </si>
  <si>
    <r>
      <t>・</t>
    </r>
    <r>
      <rPr>
        <u/>
        <sz val="11"/>
        <color theme="1"/>
        <rFont val="BIZ UDPゴシック"/>
        <family val="3"/>
        <charset val="128"/>
      </rPr>
      <t>印刷をした認定申請書には、申請日、申請者の氏名（自署）を記入してください。</t>
    </r>
    <rPh sb="1" eb="3">
      <t>インサツ</t>
    </rPh>
    <rPh sb="6" eb="8">
      <t>ニンテイ</t>
    </rPh>
    <rPh sb="8" eb="11">
      <t>シンセイショ</t>
    </rPh>
    <rPh sb="14" eb="16">
      <t>シンセイ</t>
    </rPh>
    <rPh sb="16" eb="17">
      <t>ヒ</t>
    </rPh>
    <rPh sb="18" eb="21">
      <t>シンセイシャ</t>
    </rPh>
    <rPh sb="22" eb="24">
      <t>シメイ</t>
    </rPh>
    <rPh sb="23" eb="24">
      <t>メイ</t>
    </rPh>
    <rPh sb="25" eb="27">
      <t>ジショ</t>
    </rPh>
    <rPh sb="29" eb="31">
      <t>キニュウ</t>
    </rPh>
    <phoneticPr fontId="3"/>
  </si>
  <si>
    <t>また、選択した業種すべてにおいて、指定業種であるか、表中の「指定・非指定」欄で選択してください。</t>
    <rPh sb="3" eb="5">
      <t>センタク</t>
    </rPh>
    <rPh sb="17" eb="19">
      <t>シテイ</t>
    </rPh>
    <rPh sb="19" eb="21">
      <t>ギョウシュ</t>
    </rPh>
    <rPh sb="26" eb="27">
      <t>ヒョウ</t>
    </rPh>
    <rPh sb="27" eb="28">
      <t>チュウ</t>
    </rPh>
    <phoneticPr fontId="3"/>
  </si>
  <si>
    <t>※  選択した業種はすべて指定業種であることが必要です。</t>
    <rPh sb="3" eb="5">
      <t>センタク</t>
    </rPh>
    <rPh sb="13" eb="15">
      <t>シテイ</t>
    </rPh>
    <rPh sb="15" eb="17">
      <t>ギョウシュ</t>
    </rPh>
    <rPh sb="23" eb="25">
      <t>ヒツヨウ</t>
    </rPh>
    <phoneticPr fontId="3"/>
  </si>
  <si>
    <t>売上高の比較（売上高については、挙証資料の提出が必要です）</t>
    <rPh sb="0" eb="3">
      <t>ウリアゲダカ</t>
    </rPh>
    <rPh sb="4" eb="6">
      <t>ヒカク</t>
    </rPh>
    <rPh sb="7" eb="10">
      <t>ウリアゲダカ</t>
    </rPh>
    <rPh sb="16" eb="18">
      <t>キョショウ</t>
    </rPh>
    <rPh sb="18" eb="20">
      <t>シリョウ</t>
    </rPh>
    <rPh sb="21" eb="23">
      <t>テイシュツ</t>
    </rPh>
    <rPh sb="24" eb="26">
      <t>ヒツヨウ</t>
    </rPh>
    <phoneticPr fontId="3"/>
  </si>
  <si>
    <r>
      <t>　</t>
    </r>
    <r>
      <rPr>
        <u/>
        <sz val="11"/>
        <color theme="1"/>
        <rFont val="BIZ UDPゴシック"/>
        <family val="3"/>
        <charset val="128"/>
      </rPr>
      <t>法人の場合は、申請者の氏名は社判でも構いません。</t>
    </r>
    <rPh sb="19" eb="20">
      <t>カマ</t>
    </rPh>
    <phoneticPr fontId="3"/>
  </si>
  <si>
    <t>（表）</t>
    <rPh sb="1" eb="2">
      <t>ヒョウ</t>
    </rPh>
    <phoneticPr fontId="3"/>
  </si>
  <si>
    <t>全体の売上高</t>
    <rPh sb="0" eb="2">
      <t>ゼンタイ</t>
    </rPh>
    <rPh sb="3" eb="6">
      <t>ウリアゲダカ</t>
    </rPh>
    <phoneticPr fontId="3"/>
  </si>
  <si>
    <t>記</t>
    <rPh sb="0" eb="1">
      <t>キ</t>
    </rPh>
    <phoneticPr fontId="3"/>
  </si>
  <si>
    <t>取扱商品やサービスの内容
（できるだけ具体的に）</t>
    <rPh sb="0" eb="2">
      <t>トリアツカイ</t>
    </rPh>
    <rPh sb="2" eb="4">
      <t>ショウヒン</t>
    </rPh>
    <rPh sb="10" eb="12">
      <t>ナイヨウ</t>
    </rPh>
    <rPh sb="19" eb="22">
      <t>グタイテキ</t>
    </rPh>
    <phoneticPr fontId="3"/>
  </si>
  <si>
    <t>業種番号、業種名</t>
    <rPh sb="0" eb="2">
      <t>ギョウシュ</t>
    </rPh>
    <rPh sb="2" eb="4">
      <t>バンゴウ</t>
    </rPh>
    <rPh sb="5" eb="7">
      <t>ギョウシュ</t>
    </rPh>
    <rPh sb="7" eb="8">
      <t>メイ</t>
    </rPh>
    <phoneticPr fontId="3"/>
  </si>
  <si>
    <t>※ 「指定・非指定」の欄には、業種ごとに「指定」または「非指定」を記入してください。</t>
    <rPh sb="3" eb="5">
      <t>シテイ</t>
    </rPh>
    <rPh sb="6" eb="7">
      <t>ヒ</t>
    </rPh>
    <rPh sb="7" eb="9">
      <t>シテイ</t>
    </rPh>
    <rPh sb="11" eb="12">
      <t>ラン</t>
    </rPh>
    <rPh sb="15" eb="17">
      <t>ギョウシュ</t>
    </rPh>
    <rPh sb="21" eb="23">
      <t>シテイ</t>
    </rPh>
    <rPh sb="28" eb="29">
      <t>ヒ</t>
    </rPh>
    <rPh sb="29" eb="31">
      <t>シテイ</t>
    </rPh>
    <rPh sb="33" eb="35">
      <t>キニュウ</t>
    </rPh>
    <phoneticPr fontId="3"/>
  </si>
  <si>
    <t>【Ａ】</t>
    <phoneticPr fontId="3"/>
  </si>
  <si>
    <t>【Ｂ】</t>
    <phoneticPr fontId="3"/>
  </si>
  <si>
    <t>＊小数点第２位以下は切捨て</t>
    <rPh sb="1" eb="4">
      <t>ショウスウテン</t>
    </rPh>
    <rPh sb="4" eb="5">
      <t>ダイ</t>
    </rPh>
    <rPh sb="6" eb="7">
      <t>イ</t>
    </rPh>
    <rPh sb="7" eb="9">
      <t>イカ</t>
    </rPh>
    <rPh sb="10" eb="11">
      <t>キ</t>
    </rPh>
    <rPh sb="11" eb="12">
      <t>ス</t>
    </rPh>
    <phoneticPr fontId="3"/>
  </si>
  <si>
    <t>・以下の1～６の黄色セルに入力し、「印刷シート（イ）③」を印刷してください。</t>
    <rPh sb="1" eb="3">
      <t>イカ</t>
    </rPh>
    <rPh sb="8" eb="10">
      <t>キイロ</t>
    </rPh>
    <rPh sb="13" eb="15">
      <t>ニュウリョク</t>
    </rPh>
    <rPh sb="18" eb="20">
      <t>インサツ</t>
    </rPh>
    <rPh sb="29" eb="31">
      <t>インサツ</t>
    </rPh>
    <phoneticPr fontId="3"/>
  </si>
  <si>
    <t>取引商品やサービスの内容（営んでいる事業を具体的に入力してください）</t>
    <rPh sb="0" eb="2">
      <t>トリヒキ</t>
    </rPh>
    <rPh sb="2" eb="4">
      <t>ショウヒン</t>
    </rPh>
    <rPh sb="10" eb="12">
      <t>ナイヨウ</t>
    </rPh>
    <rPh sb="13" eb="14">
      <t>イトナ</t>
    </rPh>
    <rPh sb="18" eb="20">
      <t>ジギョウ</t>
    </rPh>
    <rPh sb="21" eb="24">
      <t>グタイテキ</t>
    </rPh>
    <rPh sb="25" eb="27">
      <t>ニュウリョク</t>
    </rPh>
    <phoneticPr fontId="3"/>
  </si>
  <si>
    <r>
      <t>日本標準産業分類の業種番号をリストから選択し、</t>
    </r>
    <r>
      <rPr>
        <b/>
        <sz val="11"/>
        <color theme="1"/>
        <rFont val="BIZ UDPゴシック"/>
        <family val="3"/>
        <charset val="128"/>
      </rPr>
      <t>創業後</t>
    </r>
    <r>
      <rPr>
        <sz val="11"/>
        <color theme="1"/>
        <rFont val="BIZ UDPゴシック"/>
        <family val="3"/>
        <charset val="128"/>
      </rPr>
      <t>からの売上高を記入してください。</t>
    </r>
    <rPh sb="0" eb="2">
      <t>ニホン</t>
    </rPh>
    <rPh sb="2" eb="4">
      <t>ヒョウジュン</t>
    </rPh>
    <rPh sb="4" eb="6">
      <t>サンギョウ</t>
    </rPh>
    <rPh sb="6" eb="8">
      <t>ブンルイ</t>
    </rPh>
    <rPh sb="9" eb="11">
      <t>ギョウシュ</t>
    </rPh>
    <rPh sb="11" eb="13">
      <t>バンゴウ</t>
    </rPh>
    <rPh sb="19" eb="21">
      <t>センタク</t>
    </rPh>
    <rPh sb="23" eb="25">
      <t>ソウギョウ</t>
    </rPh>
    <rPh sb="25" eb="26">
      <t>ゴ</t>
    </rPh>
    <rPh sb="29" eb="32">
      <t>ウリアゲダカ</t>
    </rPh>
    <rPh sb="33" eb="35">
      <t>キニュウ</t>
    </rPh>
    <phoneticPr fontId="3"/>
  </si>
  <si>
    <t>・最近1年間は、直近の決算書や確定申告書から、創業後からの売上高を入力してください。
・業種番号は、総務省「日本標準産業分類」でキーワード検索ができます。</t>
    <rPh sb="15" eb="17">
      <t>カクテイ</t>
    </rPh>
    <rPh sb="23" eb="25">
      <t>ソウギョウ</t>
    </rPh>
    <rPh sb="25" eb="26">
      <t>ゴ</t>
    </rPh>
    <rPh sb="29" eb="31">
      <t>ウリアゲ</t>
    </rPh>
    <rPh sb="31" eb="32">
      <t>ダカ</t>
    </rPh>
    <rPh sb="33" eb="35">
      <t>ニュウリョク</t>
    </rPh>
    <phoneticPr fontId="3"/>
  </si>
  <si>
    <t>営んでいる事業が属する業種ごとの創業後からの売上高</t>
    <rPh sb="0" eb="1">
      <t>イトナ</t>
    </rPh>
    <rPh sb="5" eb="7">
      <t>ジギョウ</t>
    </rPh>
    <rPh sb="8" eb="9">
      <t>ゾク</t>
    </rPh>
    <rPh sb="11" eb="13">
      <t>ギョウシュ</t>
    </rPh>
    <rPh sb="16" eb="19">
      <t>ソウギョウゴ</t>
    </rPh>
    <rPh sb="22" eb="25">
      <t>ウリアゲダカ</t>
    </rPh>
    <phoneticPr fontId="3"/>
  </si>
  <si>
    <t>※　１５箇月以上の事業実績がある場合は、（イ）－①の認定様式で申請をしてください。</t>
    <rPh sb="4" eb="6">
      <t>カゲツ</t>
    </rPh>
    <rPh sb="6" eb="8">
      <t>イジョウ</t>
    </rPh>
    <rPh sb="9" eb="11">
      <t>ジギョウ</t>
    </rPh>
    <rPh sb="11" eb="13">
      <t>ジッセキ</t>
    </rPh>
    <rPh sb="16" eb="18">
      <t>バアイ</t>
    </rPh>
    <rPh sb="26" eb="28">
      <t>ニンテイ</t>
    </rPh>
    <rPh sb="28" eb="30">
      <t>ヨウシキ</t>
    </rPh>
    <rPh sb="31" eb="33">
      <t>シンセイ</t>
    </rPh>
    <phoneticPr fontId="3"/>
  </si>
  <si>
    <t>：申込時点における最近１箇月間の売上高</t>
    <rPh sb="1" eb="3">
      <t>モウシコ</t>
    </rPh>
    <rPh sb="3" eb="5">
      <t>ジテン</t>
    </rPh>
    <rPh sb="9" eb="11">
      <t>サイキン</t>
    </rPh>
    <rPh sb="12" eb="14">
      <t>カゲツ</t>
    </rPh>
    <rPh sb="14" eb="15">
      <t>アイダ</t>
    </rPh>
    <rPh sb="16" eb="19">
      <t>ウリアゲダカ</t>
    </rPh>
    <phoneticPr fontId="1"/>
  </si>
  <si>
    <t>：Ａの直前３箇月間の月平均売上高</t>
    <rPh sb="3" eb="5">
      <t>チョクゼン</t>
    </rPh>
    <rPh sb="10" eb="11">
      <t>ツキ</t>
    </rPh>
    <rPh sb="11" eb="13">
      <t>ヘイキン</t>
    </rPh>
    <phoneticPr fontId="3"/>
  </si>
  <si>
    <t>１　営んでいる事業が属する業種ごとの創業後からの売上高</t>
    <rPh sb="2" eb="3">
      <t>イトナ</t>
    </rPh>
    <rPh sb="7" eb="9">
      <t>ジギョウ</t>
    </rPh>
    <rPh sb="10" eb="11">
      <t>ゾク</t>
    </rPh>
    <rPh sb="13" eb="15">
      <t>ギョウシュ</t>
    </rPh>
    <rPh sb="18" eb="20">
      <t>ソウギョウ</t>
    </rPh>
    <rPh sb="20" eb="21">
      <t>ゴ</t>
    </rPh>
    <rPh sb="24" eb="27">
      <t>ウリアゲダカ</t>
    </rPh>
    <phoneticPr fontId="1"/>
  </si>
  <si>
    <t>【Ａ】の直前3箇月間の売上高</t>
    <rPh sb="4" eb="6">
      <t>チョクゼン</t>
    </rPh>
    <rPh sb="7" eb="9">
      <t>カゲツ</t>
    </rPh>
    <rPh sb="9" eb="10">
      <t>アイダ</t>
    </rPh>
    <rPh sb="11" eb="14">
      <t>ウリアゲダカ</t>
    </rPh>
    <phoneticPr fontId="3"/>
  </si>
  <si>
    <t>【Ｂ】</t>
    <phoneticPr fontId="3"/>
  </si>
  <si>
    <t>【ａ】</t>
    <phoneticPr fontId="3"/>
  </si>
  <si>
    <t>・以下の1～６の黄色セルに入力し、「印刷シート（イ）④」を印刷してください。</t>
    <rPh sb="1" eb="3">
      <t>イカ</t>
    </rPh>
    <rPh sb="8" eb="10">
      <t>キイロ</t>
    </rPh>
    <rPh sb="13" eb="15">
      <t>ニュウリョク</t>
    </rPh>
    <rPh sb="18" eb="20">
      <t>インサツ</t>
    </rPh>
    <rPh sb="29" eb="31">
      <t>インサツ</t>
    </rPh>
    <phoneticPr fontId="3"/>
  </si>
  <si>
    <t>申請者の氏名（会社名及び代表者名。個人事業者で、屋号がある方は、屋号も入力してください。）</t>
    <rPh sb="0" eb="3">
      <t>シンセイシャ</t>
    </rPh>
    <rPh sb="4" eb="6">
      <t>シメイ</t>
    </rPh>
    <rPh sb="5" eb="6">
      <t>メイ</t>
    </rPh>
    <rPh sb="7" eb="10">
      <t>カイシャメイ</t>
    </rPh>
    <rPh sb="10" eb="11">
      <t>オヨ</t>
    </rPh>
    <rPh sb="12" eb="15">
      <t>ダイヒョウシャ</t>
    </rPh>
    <rPh sb="15" eb="16">
      <t>メイ</t>
    </rPh>
    <rPh sb="17" eb="19">
      <t>コジン</t>
    </rPh>
    <rPh sb="19" eb="22">
      <t>ジギョウシャ</t>
    </rPh>
    <rPh sb="24" eb="26">
      <t>ヤゴウ</t>
    </rPh>
    <rPh sb="29" eb="30">
      <t>カタ</t>
    </rPh>
    <rPh sb="32" eb="34">
      <t>ヤゴウ</t>
    </rPh>
    <rPh sb="35" eb="37">
      <t>ニュウリョク</t>
    </rPh>
    <phoneticPr fontId="3"/>
  </si>
  <si>
    <t>最近１年間（創業③）</t>
    <rPh sb="0" eb="2">
      <t>サイキン</t>
    </rPh>
    <rPh sb="3" eb="5">
      <t>ネンカン</t>
    </rPh>
    <rPh sb="6" eb="8">
      <t>ソウギョウ</t>
    </rPh>
    <phoneticPr fontId="3"/>
  </si>
  <si>
    <t>最近１年間（創業④）</t>
    <rPh sb="0" eb="2">
      <t>サイキン</t>
    </rPh>
    <rPh sb="3" eb="5">
      <t>ネンカン</t>
    </rPh>
    <rPh sb="6" eb="8">
      <t>ソウギョウ</t>
    </rPh>
    <phoneticPr fontId="3"/>
  </si>
  <si>
    <t>※　１５箇月以上の事業実績がある場合は、（イ）－②の認定様式で申請をしてください。</t>
    <rPh sb="4" eb="6">
      <t>カゲツ</t>
    </rPh>
    <rPh sb="6" eb="8">
      <t>イジョウ</t>
    </rPh>
    <rPh sb="9" eb="11">
      <t>ジギョウ</t>
    </rPh>
    <rPh sb="11" eb="13">
      <t>ジッセキ</t>
    </rPh>
    <rPh sb="16" eb="18">
      <t>バアイ</t>
    </rPh>
    <rPh sb="26" eb="28">
      <t>ニンテイ</t>
    </rPh>
    <rPh sb="28" eb="30">
      <t>ヨウシキ</t>
    </rPh>
    <rPh sb="31" eb="33">
      <t>シンセイ</t>
    </rPh>
    <phoneticPr fontId="3"/>
  </si>
  <si>
    <t>売上高の比較（売上高については、挙証資料が必要です）</t>
    <rPh sb="0" eb="3">
      <t>ウリアゲダカ</t>
    </rPh>
    <rPh sb="4" eb="6">
      <t>ヒカク</t>
    </rPh>
    <rPh sb="7" eb="10">
      <t>ウリアゲダカ</t>
    </rPh>
    <rPh sb="16" eb="18">
      <t>キョショウ</t>
    </rPh>
    <rPh sb="18" eb="20">
      <t>シリョウ</t>
    </rPh>
    <rPh sb="21" eb="23">
      <t>ヒツヨウ</t>
    </rPh>
    <phoneticPr fontId="3"/>
  </si>
  <si>
    <t>【Ａ’】</t>
    <phoneticPr fontId="3"/>
  </si>
  <si>
    <t>【Ａ】または【Ａ’】の直前3箇月間の売上高</t>
    <rPh sb="11" eb="13">
      <t>チョクゼン</t>
    </rPh>
    <rPh sb="13" eb="15">
      <t>カゲツ</t>
    </rPh>
    <rPh sb="15" eb="16">
      <t>カン</t>
    </rPh>
    <rPh sb="17" eb="19">
      <t>ウリアゲ</t>
    </rPh>
    <rPh sb="19" eb="20">
      <t>ダカ</t>
    </rPh>
    <phoneticPr fontId="3"/>
  </si>
  <si>
    <t>【Ａ】の直前3箇月間の平均売上高</t>
    <phoneticPr fontId="3"/>
  </si>
  <si>
    <t>【Ａ】の直前3箇月間の売上高を基準とする、最近１箇月間の売上高（【a】）の減少額とその減少率</t>
    <rPh sb="4" eb="6">
      <t>チョクゼン</t>
    </rPh>
    <rPh sb="7" eb="9">
      <t>カゲツ</t>
    </rPh>
    <rPh sb="9" eb="10">
      <t>カン</t>
    </rPh>
    <rPh sb="11" eb="13">
      <t>ウリアゲ</t>
    </rPh>
    <rPh sb="13" eb="14">
      <t>ダカ</t>
    </rPh>
    <rPh sb="15" eb="17">
      <t>キジュン</t>
    </rPh>
    <rPh sb="21" eb="23">
      <t>サイキン</t>
    </rPh>
    <rPh sb="24" eb="26">
      <t>カゲツ</t>
    </rPh>
    <rPh sb="26" eb="27">
      <t>カン</t>
    </rPh>
    <rPh sb="28" eb="30">
      <t>ウリアゲ</t>
    </rPh>
    <rPh sb="30" eb="31">
      <t>ダカ</t>
    </rPh>
    <rPh sb="37" eb="39">
      <t>ゲンショウ</t>
    </rPh>
    <rPh sb="39" eb="40">
      <t>ガク</t>
    </rPh>
    <rPh sb="43" eb="46">
      <t>ゲンショウリツ</t>
    </rPh>
    <phoneticPr fontId="3"/>
  </si>
  <si>
    <t>企業全体の減少率</t>
    <rPh sb="0" eb="2">
      <t>キギョウ</t>
    </rPh>
    <rPh sb="2" eb="4">
      <t>ゼンタイ</t>
    </rPh>
    <rPh sb="5" eb="8">
      <t>ゲンショウリツ</t>
    </rPh>
    <phoneticPr fontId="3"/>
  </si>
  <si>
    <t>指定業種における、【Ａ】の直前3箇月間の売上高を基準とする、最近１箇月間の売上高（【Ａ】）の減少額とその減少率</t>
    <rPh sb="0" eb="2">
      <t>シテイ</t>
    </rPh>
    <rPh sb="2" eb="4">
      <t>ギョウシュ</t>
    </rPh>
    <rPh sb="13" eb="15">
      <t>チョクゼン</t>
    </rPh>
    <rPh sb="16" eb="18">
      <t>カゲツ</t>
    </rPh>
    <rPh sb="18" eb="19">
      <t>カン</t>
    </rPh>
    <rPh sb="20" eb="22">
      <t>ウリアゲ</t>
    </rPh>
    <rPh sb="22" eb="23">
      <t>ダカ</t>
    </rPh>
    <rPh sb="24" eb="26">
      <t>キジュン</t>
    </rPh>
    <rPh sb="30" eb="32">
      <t>サイキン</t>
    </rPh>
    <rPh sb="33" eb="35">
      <t>カゲツ</t>
    </rPh>
    <rPh sb="35" eb="36">
      <t>カン</t>
    </rPh>
    <rPh sb="37" eb="39">
      <t>ウリアゲ</t>
    </rPh>
    <rPh sb="39" eb="40">
      <t>ダカ</t>
    </rPh>
    <rPh sb="46" eb="48">
      <t>ゲンショウ</t>
    </rPh>
    <rPh sb="48" eb="49">
      <t>ガク</t>
    </rPh>
    <rPh sb="52" eb="55">
      <t>ゲンショウリツ</t>
    </rPh>
    <phoneticPr fontId="3"/>
  </si>
  <si>
    <t>企業全体における、【Ａ’】の直前3箇月間の売上高を基準とする、最近１箇月間の売上高（【Ａ’】）の減少額とその減少率</t>
    <rPh sb="0" eb="2">
      <t>キギョウ</t>
    </rPh>
    <rPh sb="2" eb="4">
      <t>ゼンタイ</t>
    </rPh>
    <rPh sb="14" eb="16">
      <t>チョクゼン</t>
    </rPh>
    <rPh sb="17" eb="19">
      <t>カゲツ</t>
    </rPh>
    <rPh sb="19" eb="20">
      <t>カン</t>
    </rPh>
    <rPh sb="21" eb="23">
      <t>ウリアゲ</t>
    </rPh>
    <rPh sb="23" eb="24">
      <t>ダカ</t>
    </rPh>
    <rPh sb="25" eb="27">
      <t>キジュン</t>
    </rPh>
    <rPh sb="31" eb="33">
      <t>サイキン</t>
    </rPh>
    <rPh sb="34" eb="36">
      <t>カゲツ</t>
    </rPh>
    <rPh sb="36" eb="37">
      <t>カン</t>
    </rPh>
    <rPh sb="38" eb="40">
      <t>ウリアゲ</t>
    </rPh>
    <rPh sb="40" eb="41">
      <t>ダカ</t>
    </rPh>
    <rPh sb="48" eb="50">
      <t>ゲンショウ</t>
    </rPh>
    <rPh sb="50" eb="51">
      <t>ガク</t>
    </rPh>
    <rPh sb="54" eb="57">
      <t>ゲンショウリツ</t>
    </rPh>
    <phoneticPr fontId="3"/>
  </si>
  <si>
    <t>【Ａ’】の直前3箇月間の平均売上高</t>
    <phoneticPr fontId="3"/>
  </si>
  <si>
    <t>【Ｂ’】</t>
    <phoneticPr fontId="3"/>
  </si>
  <si>
    <t>最近１箇月間における企業全体の売上高に占める指定業種の売上高の割合</t>
    <rPh sb="0" eb="2">
      <t>サイキン</t>
    </rPh>
    <rPh sb="3" eb="5">
      <t>カゲツ</t>
    </rPh>
    <rPh sb="5" eb="6">
      <t>アイダ</t>
    </rPh>
    <rPh sb="10" eb="12">
      <t>キギョウ</t>
    </rPh>
    <rPh sb="12" eb="14">
      <t>ゼンタイ</t>
    </rPh>
    <rPh sb="15" eb="18">
      <t>ウリアゲダカ</t>
    </rPh>
    <rPh sb="19" eb="20">
      <t>シ</t>
    </rPh>
    <rPh sb="22" eb="24">
      <t>シテイ</t>
    </rPh>
    <rPh sb="24" eb="26">
      <t>ギョウシュ</t>
    </rPh>
    <rPh sb="27" eb="29">
      <t>ウリアゲ</t>
    </rPh>
    <rPh sb="29" eb="30">
      <t>ダカ</t>
    </rPh>
    <rPh sb="31" eb="33">
      <t>ワリアイ</t>
    </rPh>
    <phoneticPr fontId="1"/>
  </si>
  <si>
    <t>指定業種の月平均売上高</t>
    <rPh sb="0" eb="2">
      <t>シテイ</t>
    </rPh>
    <rPh sb="2" eb="4">
      <t>ギョウシュ</t>
    </rPh>
    <rPh sb="5" eb="6">
      <t>ツキ</t>
    </rPh>
    <rPh sb="6" eb="8">
      <t>ヘイキン</t>
    </rPh>
    <rPh sb="8" eb="11">
      <t>ウリアゲダカ</t>
    </rPh>
    <phoneticPr fontId="3"/>
  </si>
  <si>
    <t>企業全体の月平均売上高</t>
    <rPh sb="0" eb="2">
      <t>キギョウ</t>
    </rPh>
    <rPh sb="2" eb="4">
      <t>ゼンタイ</t>
    </rPh>
    <rPh sb="5" eb="6">
      <t>ツキ</t>
    </rPh>
    <rPh sb="6" eb="8">
      <t>ヘイキン</t>
    </rPh>
    <rPh sb="8" eb="11">
      <t>ウリアゲダカ</t>
    </rPh>
    <phoneticPr fontId="3"/>
  </si>
  <si>
    <t>４</t>
    <phoneticPr fontId="3"/>
  </si>
  <si>
    <t>５</t>
    <phoneticPr fontId="3"/>
  </si>
  <si>
    <t>チェック欄</t>
    <rPh sb="4" eb="5">
      <t>ラン</t>
    </rPh>
    <phoneticPr fontId="3"/>
  </si>
  <si>
    <t>提出書類のチェックリスト</t>
    <rPh sb="0" eb="2">
      <t>テイシュツ</t>
    </rPh>
    <rPh sb="2" eb="4">
      <t>ショルイ</t>
    </rPh>
    <phoneticPr fontId="3"/>
  </si>
  <si>
    <t>対象者</t>
    <rPh sb="0" eb="3">
      <t>タイショウシャ</t>
    </rPh>
    <phoneticPr fontId="3"/>
  </si>
  <si>
    <t>指定業種と非指定業種を営んでいる方</t>
    <rPh sb="0" eb="2">
      <t>シテイ</t>
    </rPh>
    <rPh sb="2" eb="4">
      <t>ギョウシュ</t>
    </rPh>
    <rPh sb="5" eb="6">
      <t>ヒ</t>
    </rPh>
    <rPh sb="6" eb="8">
      <t>シテイ</t>
    </rPh>
    <rPh sb="8" eb="10">
      <t>ギョウシュ</t>
    </rPh>
    <rPh sb="11" eb="12">
      <t>イトナ</t>
    </rPh>
    <rPh sb="16" eb="17">
      <t>カタ</t>
    </rPh>
    <phoneticPr fontId="3"/>
  </si>
  <si>
    <t>・認定要件や必要書類については、「提出書類等について（イ）③④」をご確認いただき、ご準備ください。</t>
    <rPh sb="1" eb="3">
      <t>ニンテイ</t>
    </rPh>
    <rPh sb="3" eb="5">
      <t>ヨウケン</t>
    </rPh>
    <rPh sb="6" eb="8">
      <t>ヒツヨウ</t>
    </rPh>
    <rPh sb="8" eb="10">
      <t>ショルイ</t>
    </rPh>
    <rPh sb="34" eb="36">
      <t>カクニン</t>
    </rPh>
    <rPh sb="42" eb="44">
      <t>ジュンビ</t>
    </rPh>
    <phoneticPr fontId="3"/>
  </si>
  <si>
    <t>１　認定基準</t>
    <rPh sb="2" eb="4">
      <t>ニンテイ</t>
    </rPh>
    <rPh sb="4" eb="6">
      <t>キジュン</t>
    </rPh>
    <phoneticPr fontId="3"/>
  </si>
  <si>
    <t>２　認定申請に係る提出書類</t>
    <rPh sb="2" eb="4">
      <t>ニンテイ</t>
    </rPh>
    <rPh sb="4" eb="6">
      <t>シンセイ</t>
    </rPh>
    <rPh sb="7" eb="8">
      <t>カカ</t>
    </rPh>
    <rPh sb="9" eb="11">
      <t>テイシュツ</t>
    </rPh>
    <rPh sb="11" eb="13">
      <t>ショルイ</t>
    </rPh>
    <phoneticPr fontId="3"/>
  </si>
  <si>
    <t>３　留意事項</t>
    <rPh sb="2" eb="4">
      <t>リュウイ</t>
    </rPh>
    <rPh sb="4" eb="6">
      <t>ジコウ</t>
    </rPh>
    <phoneticPr fontId="3"/>
  </si>
  <si>
    <r>
      <t>　</t>
    </r>
    <r>
      <rPr>
        <sz val="11"/>
        <color theme="1"/>
        <rFont val="ＭＳ 明朝"/>
        <family val="1"/>
        <charset val="128"/>
      </rPr>
      <t>以下の表をご確認いただき、必要な書類をご準備ください。</t>
    </r>
    <rPh sb="1" eb="3">
      <t>イカ</t>
    </rPh>
    <rPh sb="4" eb="5">
      <t>ヒョウ</t>
    </rPh>
    <rPh sb="7" eb="9">
      <t>カクニン</t>
    </rPh>
    <rPh sb="21" eb="23">
      <t>ジュンビ</t>
    </rPh>
    <phoneticPr fontId="3"/>
  </si>
  <si>
    <t>５号（イ）計算書【本エクセルで作成可能】</t>
    <rPh sb="5" eb="8">
      <t>ケイサンショ</t>
    </rPh>
    <rPh sb="9" eb="10">
      <t>ホン</t>
    </rPh>
    <rPh sb="15" eb="17">
      <t>サクセイ</t>
    </rPh>
    <rPh sb="17" eb="19">
      <t>カノウ</t>
    </rPh>
    <phoneticPr fontId="3"/>
  </si>
  <si>
    <t>５号（イ）認定申請書（※申請者の氏名は、自署。法人の場合は、社判でも構いません）【本エクセルで作成可能】</t>
    <rPh sb="5" eb="7">
      <t>ニンテイ</t>
    </rPh>
    <rPh sb="7" eb="10">
      <t>シンセイショ</t>
    </rPh>
    <rPh sb="12" eb="15">
      <t>シンセイシャ</t>
    </rPh>
    <rPh sb="16" eb="18">
      <t>シメイ</t>
    </rPh>
    <rPh sb="17" eb="18">
      <t>メイ</t>
    </rPh>
    <rPh sb="20" eb="22">
      <t>ジショ</t>
    </rPh>
    <rPh sb="23" eb="25">
      <t>ホウジン</t>
    </rPh>
    <rPh sb="26" eb="28">
      <t>バアイ</t>
    </rPh>
    <rPh sb="30" eb="32">
      <t>シャバン</t>
    </rPh>
    <rPh sb="34" eb="35">
      <t>カマ</t>
    </rPh>
    <rPh sb="41" eb="42">
      <t>ホン</t>
    </rPh>
    <rPh sb="47" eb="49">
      <t>サクセイ</t>
    </rPh>
    <rPh sb="49" eb="51">
      <t>カノウ</t>
    </rPh>
    <phoneticPr fontId="3"/>
  </si>
  <si>
    <t>京都市内に事業所があることを確認できる資料として</t>
    <rPh sb="0" eb="3">
      <t>キョウトシ</t>
    </rPh>
    <rPh sb="3" eb="4">
      <t>ナイ</t>
    </rPh>
    <rPh sb="5" eb="7">
      <t>ジギョウ</t>
    </rPh>
    <rPh sb="7" eb="8">
      <t>ショ</t>
    </rPh>
    <rPh sb="14" eb="16">
      <t>カクニン</t>
    </rPh>
    <rPh sb="19" eb="21">
      <t>シリョウ</t>
    </rPh>
    <phoneticPr fontId="3"/>
  </si>
  <si>
    <t>　　　　　　　※認定申請日から３箇月以内に発行されたもの</t>
    <rPh sb="8" eb="10">
      <t>ニンテイ</t>
    </rPh>
    <rPh sb="10" eb="12">
      <t>シンセイ</t>
    </rPh>
    <rPh sb="12" eb="13">
      <t>ビ</t>
    </rPh>
    <rPh sb="16" eb="18">
      <t>カゲツ</t>
    </rPh>
    <rPh sb="18" eb="20">
      <t>イナイ</t>
    </rPh>
    <rPh sb="21" eb="23">
      <t>ハッコウ</t>
    </rPh>
    <phoneticPr fontId="3"/>
  </si>
  <si>
    <t>業種を特定できる資料として</t>
    <rPh sb="0" eb="2">
      <t>ギョウシュ</t>
    </rPh>
    <rPh sb="3" eb="5">
      <t>トクテイ</t>
    </rPh>
    <rPh sb="8" eb="10">
      <t>シリョウ</t>
    </rPh>
    <phoneticPr fontId="3"/>
  </si>
  <si>
    <t>・  認定書を用いて信用保証協会へ申込みができる期間は発行日から起算して３０日間です。</t>
    <phoneticPr fontId="3"/>
  </si>
  <si>
    <t>・　本認定とは別に、金融機関及び信用保証協会による金融上の審査がありますので、金融機関等との事前事後の御相談は十分に行って</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rPh sb="39" eb="41">
      <t>キンユウ</t>
    </rPh>
    <rPh sb="41" eb="43">
      <t>キカン</t>
    </rPh>
    <rPh sb="43" eb="44">
      <t>トウ</t>
    </rPh>
    <rPh sb="46" eb="48">
      <t>ジゼン</t>
    </rPh>
    <rPh sb="48" eb="50">
      <t>ジゴ</t>
    </rPh>
    <rPh sb="51" eb="54">
      <t>ゴソウダン</t>
    </rPh>
    <rPh sb="55" eb="57">
      <t>ジュウブン</t>
    </rPh>
    <rPh sb="58" eb="59">
      <t>オコナ</t>
    </rPh>
    <phoneticPr fontId="3"/>
  </si>
  <si>
    <t>　ください。</t>
    <phoneticPr fontId="3"/>
  </si>
  <si>
    <t>６</t>
    <phoneticPr fontId="3"/>
  </si>
  <si>
    <t>セーフティネット保証５号（イ）－③、（イ）－④［売上高要件：創業者向け］に係る提出書類等について
（ 業況の悪化している業種（全国的）関係 ））</t>
    <rPh sb="8" eb="10">
      <t>ホショウ</t>
    </rPh>
    <rPh sb="37" eb="38">
      <t>カカ</t>
    </rPh>
    <rPh sb="39" eb="41">
      <t>テイシュツ</t>
    </rPh>
    <rPh sb="41" eb="43">
      <t>ショルイ</t>
    </rPh>
    <rPh sb="43" eb="44">
      <t>トウ</t>
    </rPh>
    <rPh sb="51" eb="53">
      <t>ギョウキョウ</t>
    </rPh>
    <rPh sb="54" eb="56">
      <t>アッカ</t>
    </rPh>
    <rPh sb="60" eb="62">
      <t>ギョウシュ</t>
    </rPh>
    <rPh sb="63" eb="66">
      <t>ゼンコクテキ</t>
    </rPh>
    <rPh sb="67" eb="69">
      <t>カンケイ</t>
    </rPh>
    <phoneticPr fontId="3"/>
  </si>
  <si>
    <t>セーフティネット保証５号（イ）－③［売上高要件：創業者向け］　入力シート</t>
    <rPh sb="8" eb="10">
      <t>ホショウ</t>
    </rPh>
    <rPh sb="24" eb="27">
      <t>ソウギョウシャ</t>
    </rPh>
    <rPh sb="27" eb="28">
      <t>ム</t>
    </rPh>
    <phoneticPr fontId="3"/>
  </si>
  <si>
    <t>セーフティネット保証５号（イ）－④［売上高要件：創業者向け］　入力シート</t>
    <rPh sb="8" eb="10">
      <t>ホショウ</t>
    </rPh>
    <rPh sb="24" eb="27">
      <t>ソウギョウシャ</t>
    </rPh>
    <rPh sb="27" eb="28">
      <t>ム</t>
    </rPh>
    <phoneticPr fontId="3"/>
  </si>
  <si>
    <t>最近１箇月間における企業全体の売上高に占める指定業種の売上高の割合</t>
    <phoneticPr fontId="3"/>
  </si>
  <si>
    <t>【ａ'】</t>
    <phoneticPr fontId="3"/>
  </si>
  <si>
    <t>【Ａ'】</t>
    <phoneticPr fontId="3"/>
  </si>
  <si>
    <t>【Ｂ'】</t>
    <phoneticPr fontId="3"/>
  </si>
  <si>
    <t>・最近１箇月間の売上高がその直前の３箇月間の月平均売上高と比較して５％以上減少していること</t>
    <rPh sb="6" eb="7">
      <t>アイダ</t>
    </rPh>
    <rPh sb="8" eb="10">
      <t>ウリアゲ</t>
    </rPh>
    <rPh sb="10" eb="11">
      <t>ダカ</t>
    </rPh>
    <rPh sb="14" eb="16">
      <t>チョクゼン</t>
    </rPh>
    <rPh sb="18" eb="20">
      <t>カゲツ</t>
    </rPh>
    <rPh sb="22" eb="25">
      <t>ツキヘイキン</t>
    </rPh>
    <rPh sb="25" eb="27">
      <t>ウリアゲ</t>
    </rPh>
    <rPh sb="27" eb="28">
      <t>ダカ</t>
    </rPh>
    <rPh sb="29" eb="31">
      <t>ヒカク</t>
    </rPh>
    <rPh sb="34" eb="36">
      <t>イジョウ</t>
    </rPh>
    <rPh sb="36" eb="38">
      <t>ゲンショウ</t>
    </rPh>
    <phoneticPr fontId="3"/>
  </si>
  <si>
    <t>・最近１箇月間における指定業種に属する事業の売上高が企業全体の売上高の５％以上を占めていること
・指定業種に属する事業において、最近１箇月間の売上高がその直前の３箇月間の月平均売上高と比較して５％以上減少していること
・企業全体において、最近１箇月間の売上高がその直前の３箇月間の月平均売上高と比較して５％以上減少していること</t>
    <rPh sb="11" eb="13">
      <t>シテイ</t>
    </rPh>
    <rPh sb="13" eb="15">
      <t>ギョウシュ</t>
    </rPh>
    <rPh sb="16" eb="17">
      <t>ゾク</t>
    </rPh>
    <rPh sb="19" eb="21">
      <t>ジギョウ</t>
    </rPh>
    <rPh sb="22" eb="24">
      <t>ウリアゲ</t>
    </rPh>
    <rPh sb="24" eb="25">
      <t>ダカ</t>
    </rPh>
    <rPh sb="26" eb="28">
      <t>キギョウ</t>
    </rPh>
    <rPh sb="28" eb="30">
      <t>ゼンタイ</t>
    </rPh>
    <rPh sb="31" eb="33">
      <t>ウリアゲ</t>
    </rPh>
    <rPh sb="33" eb="34">
      <t>ダカ</t>
    </rPh>
    <rPh sb="37" eb="39">
      <t>イジョウ</t>
    </rPh>
    <rPh sb="40" eb="41">
      <t>シ</t>
    </rPh>
    <rPh sb="77" eb="79">
      <t>チョクゼン</t>
    </rPh>
    <rPh sb="81" eb="83">
      <t>カゲツ</t>
    </rPh>
    <rPh sb="85" eb="88">
      <t>ツキヘイキン</t>
    </rPh>
    <rPh sb="88" eb="90">
      <t>ウリアゲ</t>
    </rPh>
    <rPh sb="90" eb="91">
      <t>ダカ</t>
    </rPh>
    <rPh sb="92" eb="94">
      <t>ヒカク</t>
    </rPh>
    <rPh sb="98" eb="100">
      <t>イジョウ</t>
    </rPh>
    <phoneticPr fontId="3"/>
  </si>
  <si>
    <t>　私は、表に記載する業を営んでいるが、下記のとおり、売上高の減少が生じているため、経営の安定に支障が生じておりますので、中小企業信用保険法第２条第５項第５号の規定に基づき認定されるようお願いします。</t>
    <rPh sb="1" eb="2">
      <t>ワタシ</t>
    </rPh>
    <rPh sb="4" eb="5">
      <t>ヒョウ</t>
    </rPh>
    <rPh sb="6" eb="8">
      <t>キサイ</t>
    </rPh>
    <rPh sb="10" eb="11">
      <t>ギョウ</t>
    </rPh>
    <rPh sb="12" eb="13">
      <t>イトナ</t>
    </rPh>
    <rPh sb="19" eb="21">
      <t>カキ</t>
    </rPh>
    <rPh sb="26" eb="29">
      <t>ウリアゲダカ</t>
    </rPh>
    <rPh sb="30" eb="32">
      <t>ゲンショウ</t>
    </rPh>
    <rPh sb="33" eb="34">
      <t>ショウ</t>
    </rPh>
    <rPh sb="41" eb="43">
      <t>ケイエイ</t>
    </rPh>
    <rPh sb="44" eb="46">
      <t>アンテイ</t>
    </rPh>
    <rPh sb="47" eb="49">
      <t>シショウ</t>
    </rPh>
    <rPh sb="50" eb="51">
      <t>ショウ</t>
    </rPh>
    <rPh sb="60" eb="62">
      <t>チュウショウ</t>
    </rPh>
    <rPh sb="62" eb="64">
      <t>キギョウ</t>
    </rPh>
    <rPh sb="64" eb="66">
      <t>シンヨウ</t>
    </rPh>
    <rPh sb="66" eb="69">
      <t>ホケンホウ</t>
    </rPh>
    <rPh sb="69" eb="70">
      <t>ダイ</t>
    </rPh>
    <rPh sb="71" eb="72">
      <t>ジョウ</t>
    </rPh>
    <rPh sb="72" eb="73">
      <t>ダイ</t>
    </rPh>
    <rPh sb="74" eb="75">
      <t>コウ</t>
    </rPh>
    <rPh sb="75" eb="76">
      <t>ダイ</t>
    </rPh>
    <rPh sb="77" eb="78">
      <t>ゴウ</t>
    </rPh>
    <rPh sb="79" eb="81">
      <t>キテイ</t>
    </rPh>
    <rPh sb="82" eb="83">
      <t>モト</t>
    </rPh>
    <rPh sb="85" eb="87">
      <t>ニンテイ</t>
    </rPh>
    <rPh sb="93" eb="94">
      <t>ネガ</t>
    </rPh>
    <phoneticPr fontId="1"/>
  </si>
  <si>
    <r>
      <t>※　表には、営んでいる事業が属する業種（日本標準産業分類の細分類番号と細分類業種名）を</t>
    </r>
    <r>
      <rPr>
        <b/>
        <u/>
        <sz val="12"/>
        <color theme="1"/>
        <rFont val="ＭＳ 明朝"/>
        <family val="1"/>
        <charset val="128"/>
      </rPr>
      <t>全て</t>
    </r>
    <r>
      <rPr>
        <sz val="12"/>
        <color theme="1"/>
        <rFont val="ＭＳ 明朝"/>
        <family val="1"/>
        <charset val="128"/>
      </rPr>
      <t>記載（当該業種は全て指定業種であることが必要）。当該業種が複数ある場合には、その中で、最近１年間で最も売上高が大きい事業が属する業種を左上の太枠に記載。</t>
    </r>
    <rPh sb="2" eb="3">
      <t>ヒョウ</t>
    </rPh>
    <rPh sb="6" eb="7">
      <t>イトナ</t>
    </rPh>
    <rPh sb="11" eb="13">
      <t>ジギョウ</t>
    </rPh>
    <rPh sb="14" eb="15">
      <t>ゾク</t>
    </rPh>
    <rPh sb="17" eb="19">
      <t>ギョウシュ</t>
    </rPh>
    <rPh sb="20" eb="22">
      <t>ニホン</t>
    </rPh>
    <rPh sb="22" eb="24">
      <t>ヒョウジュン</t>
    </rPh>
    <rPh sb="24" eb="26">
      <t>サンギョウ</t>
    </rPh>
    <rPh sb="26" eb="28">
      <t>ブンルイ</t>
    </rPh>
    <rPh sb="29" eb="32">
      <t>サイブンルイ</t>
    </rPh>
    <rPh sb="32" eb="34">
      <t>バンゴウ</t>
    </rPh>
    <rPh sb="35" eb="38">
      <t>サイブンルイ</t>
    </rPh>
    <rPh sb="38" eb="40">
      <t>ギョウシュ</t>
    </rPh>
    <rPh sb="40" eb="41">
      <t>メイ</t>
    </rPh>
    <rPh sb="43" eb="44">
      <t>スベ</t>
    </rPh>
    <rPh sb="45" eb="47">
      <t>キサイ</t>
    </rPh>
    <rPh sb="48" eb="50">
      <t>トウガイ</t>
    </rPh>
    <rPh sb="50" eb="52">
      <t>ギョウシュ</t>
    </rPh>
    <rPh sb="53" eb="54">
      <t>スベ</t>
    </rPh>
    <rPh sb="55" eb="57">
      <t>シテイ</t>
    </rPh>
    <rPh sb="57" eb="59">
      <t>ギョウシュ</t>
    </rPh>
    <rPh sb="65" eb="67">
      <t>ヒツヨウ</t>
    </rPh>
    <rPh sb="69" eb="71">
      <t>トウガイ</t>
    </rPh>
    <rPh sb="71" eb="73">
      <t>ギョウシュ</t>
    </rPh>
    <rPh sb="74" eb="76">
      <t>フクスウ</t>
    </rPh>
    <rPh sb="78" eb="80">
      <t>バアイ</t>
    </rPh>
    <rPh sb="85" eb="86">
      <t>ナカ</t>
    </rPh>
    <rPh sb="88" eb="90">
      <t>サイキン</t>
    </rPh>
    <rPh sb="91" eb="93">
      <t>ネンカン</t>
    </rPh>
    <rPh sb="94" eb="95">
      <t>モット</t>
    </rPh>
    <rPh sb="96" eb="99">
      <t>ウリアゲダカ</t>
    </rPh>
    <rPh sb="100" eb="101">
      <t>オオ</t>
    </rPh>
    <rPh sb="103" eb="105">
      <t>ジギョウ</t>
    </rPh>
    <rPh sb="106" eb="107">
      <t>ゾク</t>
    </rPh>
    <rPh sb="109" eb="111">
      <t>ギョウシュ</t>
    </rPh>
    <rPh sb="112" eb="114">
      <t>ヒダリウエ</t>
    </rPh>
    <rPh sb="115" eb="117">
      <t>フトワク</t>
    </rPh>
    <rPh sb="118" eb="120">
      <t>キサイ</t>
    </rPh>
    <phoneticPr fontId="1"/>
  </si>
  <si>
    <r>
      <t>※　表には、営んでいる事業のうち指定業種に属するもの（日本標準産業分類の細分類番号と細分類業種名）を</t>
    </r>
    <r>
      <rPr>
        <b/>
        <u/>
        <sz val="12"/>
        <color theme="1"/>
        <rFont val="ＭＳ 明朝"/>
        <family val="1"/>
        <charset val="128"/>
      </rPr>
      <t>全て</t>
    </r>
    <r>
      <rPr>
        <sz val="12"/>
        <color theme="1"/>
        <rFont val="ＭＳ 明朝"/>
        <family val="1"/>
        <charset val="128"/>
      </rPr>
      <t>記載。当該業種が複数ある場合には、その中で、最近１年間で最も売上高が大きい事業が属する業種を左上の太枠に記載。</t>
    </r>
    <rPh sb="2" eb="3">
      <t>ヒョウ</t>
    </rPh>
    <rPh sb="6" eb="7">
      <t>イトナ</t>
    </rPh>
    <rPh sb="11" eb="13">
      <t>ジギョウ</t>
    </rPh>
    <rPh sb="16" eb="18">
      <t>シテイ</t>
    </rPh>
    <rPh sb="18" eb="20">
      <t>ギョウシュ</t>
    </rPh>
    <rPh sb="21" eb="22">
      <t>ゾク</t>
    </rPh>
    <rPh sb="27" eb="29">
      <t>ニホン</t>
    </rPh>
    <rPh sb="29" eb="31">
      <t>ヒョウジュン</t>
    </rPh>
    <rPh sb="31" eb="33">
      <t>サンギョウ</t>
    </rPh>
    <rPh sb="33" eb="35">
      <t>ブンルイ</t>
    </rPh>
    <rPh sb="36" eb="39">
      <t>サイブンルイ</t>
    </rPh>
    <rPh sb="39" eb="41">
      <t>バンゴウ</t>
    </rPh>
    <rPh sb="42" eb="45">
      <t>サイブンルイ</t>
    </rPh>
    <rPh sb="45" eb="47">
      <t>ギョウシュ</t>
    </rPh>
    <rPh sb="47" eb="48">
      <t>メイ</t>
    </rPh>
    <rPh sb="50" eb="51">
      <t>スベ</t>
    </rPh>
    <rPh sb="52" eb="54">
      <t>キサイ</t>
    </rPh>
    <rPh sb="55" eb="57">
      <t>トウガイ</t>
    </rPh>
    <rPh sb="57" eb="59">
      <t>ギョウシュ</t>
    </rPh>
    <rPh sb="60" eb="62">
      <t>フクスウ</t>
    </rPh>
    <rPh sb="64" eb="66">
      <t>バアイ</t>
    </rPh>
    <rPh sb="71" eb="72">
      <t>ナカ</t>
    </rPh>
    <rPh sb="74" eb="76">
      <t>サイキン</t>
    </rPh>
    <rPh sb="77" eb="79">
      <t>ネンカン</t>
    </rPh>
    <rPh sb="80" eb="81">
      <t>モット</t>
    </rPh>
    <rPh sb="82" eb="85">
      <t>ウリアゲダカ</t>
    </rPh>
    <rPh sb="86" eb="87">
      <t>オオ</t>
    </rPh>
    <rPh sb="89" eb="91">
      <t>ジギョウ</t>
    </rPh>
    <rPh sb="92" eb="93">
      <t>ゾク</t>
    </rPh>
    <rPh sb="95" eb="97">
      <t>ギョウシュ</t>
    </rPh>
    <rPh sb="98" eb="100">
      <t>ヒダリウエ</t>
    </rPh>
    <rPh sb="101" eb="103">
      <t>フトワク</t>
    </rPh>
    <rPh sb="104" eb="106">
      <t>キサイ</t>
    </rPh>
    <phoneticPr fontId="1"/>
  </si>
  <si>
    <t>最近１箇月間の売上高
（↓３５行目と年月が連動）</t>
    <rPh sb="0" eb="2">
      <t>サイキン</t>
    </rPh>
    <rPh sb="3" eb="5">
      <t>カゲツ</t>
    </rPh>
    <rPh sb="5" eb="6">
      <t>カン</t>
    </rPh>
    <rPh sb="7" eb="9">
      <t>ウリアゲ</t>
    </rPh>
    <rPh sb="9" eb="10">
      <t>ダカ</t>
    </rPh>
    <rPh sb="15" eb="17">
      <t>ギョウメ</t>
    </rPh>
    <rPh sb="18" eb="19">
      <t>ネン</t>
    </rPh>
    <rPh sb="19" eb="20">
      <t>ツキ</t>
    </rPh>
    <rPh sb="21" eb="23">
      <t>レンドウ</t>
    </rPh>
    <phoneticPr fontId="3"/>
  </si>
  <si>
    <t>【Ａ】：最近１箇月間の売上高
（↓３５行目と年月が連動）</t>
    <rPh sb="4" eb="6">
      <t>サイキン</t>
    </rPh>
    <rPh sb="7" eb="9">
      <t>カゲツ</t>
    </rPh>
    <rPh sb="9" eb="10">
      <t>アイダ</t>
    </rPh>
    <rPh sb="11" eb="14">
      <t>ウリアゲダカ</t>
    </rPh>
    <rPh sb="19" eb="21">
      <t>ギョウメ</t>
    </rPh>
    <rPh sb="22" eb="23">
      <t>ネン</t>
    </rPh>
    <rPh sb="23" eb="24">
      <t>ツキ</t>
    </rPh>
    <rPh sb="25" eb="27">
      <t>レンドウ</t>
    </rPh>
    <phoneticPr fontId="3"/>
  </si>
  <si>
    <t>売上高を入力してください。</t>
    <rPh sb="0" eb="2">
      <t>ウリアゲ</t>
    </rPh>
    <rPh sb="2" eb="3">
      <t>ダカ</t>
    </rPh>
    <rPh sb="4" eb="6">
      <t>ニュウリョク</t>
    </rPh>
    <phoneticPr fontId="3"/>
  </si>
  <si>
    <t>①指定業種の売上高</t>
    <phoneticPr fontId="3"/>
  </si>
  <si>
    <t>②企業全体の売上高</t>
    <phoneticPr fontId="3"/>
  </si>
  <si>
    <t>①「指定業種」及び②「企業全体」において、売上高を入力してください。</t>
    <rPh sb="2" eb="4">
      <t>シテイ</t>
    </rPh>
    <rPh sb="4" eb="6">
      <t>ギョウシュ</t>
    </rPh>
    <rPh sb="7" eb="8">
      <t>オヨ</t>
    </rPh>
    <rPh sb="11" eb="13">
      <t>キギョウ</t>
    </rPh>
    <rPh sb="13" eb="15">
      <t>ゼンタイ</t>
    </rPh>
    <rPh sb="21" eb="23">
      <t>ウリアゲ</t>
    </rPh>
    <rPh sb="23" eb="24">
      <t>ダカ</t>
    </rPh>
    <rPh sb="25" eb="27">
      <t>ニュウリョク</t>
    </rPh>
    <phoneticPr fontId="3"/>
  </si>
  <si>
    <t>　　（５％以上で認定要件を満たす）</t>
    <phoneticPr fontId="3"/>
  </si>
  <si>
    <t>※「最近１箇月間」は、経理処理の猶予期間として、申請月を基準とした直近月から３箇月までさかのぼることができます。
　（例）１２月に認定申請を行う場合、原則、最近１箇月は、「１１月」ですが、「８月」「９月」「１０月」としても認定申請することができ
　ます。</t>
    <rPh sb="2" eb="4">
      <t>サイキン</t>
    </rPh>
    <rPh sb="5" eb="7">
      <t>カゲツ</t>
    </rPh>
    <rPh sb="11" eb="13">
      <t>ケイリ</t>
    </rPh>
    <rPh sb="13" eb="15">
      <t>ショリ</t>
    </rPh>
    <rPh sb="16" eb="18">
      <t>ユウヨ</t>
    </rPh>
    <rPh sb="18" eb="20">
      <t>キカン</t>
    </rPh>
    <rPh sb="24" eb="26">
      <t>シンセイ</t>
    </rPh>
    <rPh sb="26" eb="27">
      <t>ツキ</t>
    </rPh>
    <rPh sb="28" eb="30">
      <t>キジュン</t>
    </rPh>
    <rPh sb="33" eb="35">
      <t>チョッキン</t>
    </rPh>
    <rPh sb="35" eb="36">
      <t>ヅキ</t>
    </rPh>
    <rPh sb="39" eb="41">
      <t>カゲツ</t>
    </rPh>
    <rPh sb="59" eb="60">
      <t>レイ</t>
    </rPh>
    <rPh sb="63" eb="64">
      <t>ガツ</t>
    </rPh>
    <rPh sb="65" eb="67">
      <t>ニンテイ</t>
    </rPh>
    <rPh sb="67" eb="69">
      <t>シンセイ</t>
    </rPh>
    <rPh sb="70" eb="71">
      <t>オコナ</t>
    </rPh>
    <rPh sb="72" eb="74">
      <t>バアイ</t>
    </rPh>
    <rPh sb="75" eb="77">
      <t>ゲンソク</t>
    </rPh>
    <rPh sb="88" eb="89">
      <t>ガツ</t>
    </rPh>
    <rPh sb="96" eb="97">
      <t>ガツ</t>
    </rPh>
    <rPh sb="100" eb="101">
      <t>ガツ</t>
    </rPh>
    <rPh sb="105" eb="106">
      <t>ガツ</t>
    </rPh>
    <rPh sb="111" eb="113">
      <t>ニンテイ</t>
    </rPh>
    <rPh sb="113" eb="115">
      <t>シンセイ</t>
    </rPh>
    <phoneticPr fontId="3"/>
  </si>
  <si>
    <t>※最近１箇月間の売上高とその直前の３箇月間の月平均売上高を比較する際に、毎月安定的に売上高が計上されず特定の時期に偏る業種である等、
　比較対象とする期間の長さが適切でないと考えられる場合などご不明な点がありましたら、京都市セーフティネット保証認定相談窓口までお問
　合せください（TEL：075－341－9791）。</t>
    <rPh sb="1" eb="3">
      <t>サイキン</t>
    </rPh>
    <rPh sb="4" eb="6">
      <t>カゲツ</t>
    </rPh>
    <rPh sb="8" eb="10">
      <t>ウリアゲ</t>
    </rPh>
    <rPh sb="10" eb="11">
      <t>ダカ</t>
    </rPh>
    <rPh sb="14" eb="16">
      <t>チョクゼン</t>
    </rPh>
    <rPh sb="18" eb="20">
      <t>カゲツ</t>
    </rPh>
    <rPh sb="22" eb="25">
      <t>ツキヘイキン</t>
    </rPh>
    <rPh sb="25" eb="27">
      <t>ウリアゲ</t>
    </rPh>
    <rPh sb="27" eb="28">
      <t>ダカ</t>
    </rPh>
    <rPh sb="29" eb="31">
      <t>ヒカク</t>
    </rPh>
    <rPh sb="33" eb="34">
      <t>サイ</t>
    </rPh>
    <rPh sb="36" eb="38">
      <t>マイツキ</t>
    </rPh>
    <rPh sb="38" eb="41">
      <t>アンテイテキ</t>
    </rPh>
    <rPh sb="42" eb="44">
      <t>ウリアゲ</t>
    </rPh>
    <rPh sb="44" eb="45">
      <t>ダカ</t>
    </rPh>
    <rPh sb="46" eb="48">
      <t>ケイジョウ</t>
    </rPh>
    <rPh sb="51" eb="53">
      <t>トクテイ</t>
    </rPh>
    <rPh sb="54" eb="56">
      <t>ジキ</t>
    </rPh>
    <rPh sb="57" eb="58">
      <t>カタヨ</t>
    </rPh>
    <rPh sb="59" eb="61">
      <t>ギョウシュ</t>
    </rPh>
    <rPh sb="64" eb="65">
      <t>トウ</t>
    </rPh>
    <rPh sb="68" eb="70">
      <t>ヒカク</t>
    </rPh>
    <rPh sb="70" eb="72">
      <t>タイショウ</t>
    </rPh>
    <rPh sb="75" eb="77">
      <t>キカン</t>
    </rPh>
    <rPh sb="78" eb="79">
      <t>ナガ</t>
    </rPh>
    <rPh sb="81" eb="83">
      <t>テキセツ</t>
    </rPh>
    <rPh sb="87" eb="88">
      <t>カンガ</t>
    </rPh>
    <rPh sb="92" eb="94">
      <t>バアイ</t>
    </rPh>
    <rPh sb="97" eb="99">
      <t>フメイ</t>
    </rPh>
    <rPh sb="100" eb="101">
      <t>テン</t>
    </rPh>
    <rPh sb="120" eb="122">
      <t>ホショウ</t>
    </rPh>
    <phoneticPr fontId="3"/>
  </si>
  <si>
    <t>【（イ）－④で申請する場合】指定業種の売上高を確認できる資料（※上記の試算表等で確認できる場合は不要です）</t>
    <rPh sb="7" eb="9">
      <t>シンセイ</t>
    </rPh>
    <rPh sb="11" eb="13">
      <t>バアイ</t>
    </rPh>
    <rPh sb="14" eb="16">
      <t>シテイ</t>
    </rPh>
    <rPh sb="16" eb="18">
      <t>ギョウシュ</t>
    </rPh>
    <rPh sb="19" eb="21">
      <t>ウリアゲ</t>
    </rPh>
    <rPh sb="21" eb="22">
      <t>ダカ</t>
    </rPh>
    <rPh sb="23" eb="25">
      <t>カクニン</t>
    </rPh>
    <rPh sb="28" eb="30">
      <t>シリョウ</t>
    </rPh>
    <rPh sb="32" eb="34">
      <t>ジョウキ</t>
    </rPh>
    <rPh sb="35" eb="38">
      <t>シサンヒョウ</t>
    </rPh>
    <rPh sb="38" eb="39">
      <t>トウ</t>
    </rPh>
    <rPh sb="40" eb="42">
      <t>カクニン</t>
    </rPh>
    <rPh sb="45" eb="47">
      <t>バアイ</t>
    </rPh>
    <rPh sb="48" eb="50">
      <t>フヨウ</t>
    </rPh>
    <phoneticPr fontId="3"/>
  </si>
  <si>
    <t>創業者（事業開始から１５箇月未満）であることが確認できる資料</t>
    <rPh sb="23" eb="25">
      <t>カクニン</t>
    </rPh>
    <rPh sb="28" eb="30">
      <t>シリョウ</t>
    </rPh>
    <phoneticPr fontId="3"/>
  </si>
  <si>
    <t>最近１箇月間の売上高</t>
    <rPh sb="0" eb="2">
      <t>サイキン</t>
    </rPh>
    <rPh sb="3" eb="5">
      <t>カゲツ</t>
    </rPh>
    <rPh sb="5" eb="6">
      <t>アイダ</t>
    </rPh>
    <rPh sb="7" eb="9">
      <t>ウリアゲ</t>
    </rPh>
    <rPh sb="9" eb="10">
      <t>ダカ</t>
    </rPh>
    <phoneticPr fontId="3"/>
  </si>
  <si>
    <t>Ａの直前３箇月間の売上高</t>
    <rPh sb="2" eb="4">
      <t>チョクゼン</t>
    </rPh>
    <rPh sb="5" eb="7">
      <t>カゲツ</t>
    </rPh>
    <rPh sb="7" eb="8">
      <t>アイダ</t>
    </rPh>
    <rPh sb="9" eb="12">
      <t>ウリアゲダカ</t>
    </rPh>
    <phoneticPr fontId="3"/>
  </si>
  <si>
    <t>最近１箇月間の売上高</t>
    <rPh sb="0" eb="2">
      <t>サイキン</t>
    </rPh>
    <rPh sb="3" eb="5">
      <t>カゲツ</t>
    </rPh>
    <rPh sb="5" eb="6">
      <t>アイダ</t>
    </rPh>
    <rPh sb="7" eb="10">
      <t>ウリアゲダカ</t>
    </rPh>
    <phoneticPr fontId="3"/>
  </si>
  <si>
    <t>４　最近１箇月間における企業全体の売上高に占める指定業種の売上高の割合</t>
    <rPh sb="2" eb="4">
      <t>サイキン</t>
    </rPh>
    <rPh sb="5" eb="7">
      <t>カゲツ</t>
    </rPh>
    <rPh sb="7" eb="8">
      <t>アイダ</t>
    </rPh>
    <rPh sb="12" eb="14">
      <t>キギョウ</t>
    </rPh>
    <rPh sb="14" eb="16">
      <t>ゼンタイ</t>
    </rPh>
    <rPh sb="17" eb="19">
      <t>ウリアゲ</t>
    </rPh>
    <rPh sb="19" eb="20">
      <t>ダカ</t>
    </rPh>
    <rPh sb="21" eb="22">
      <t>シ</t>
    </rPh>
    <rPh sb="24" eb="26">
      <t>シテイ</t>
    </rPh>
    <rPh sb="26" eb="28">
      <t>ギョウシュ</t>
    </rPh>
    <rPh sb="29" eb="31">
      <t>ウリアゲ</t>
    </rPh>
    <rPh sb="31" eb="32">
      <t>ダカ</t>
    </rPh>
    <rPh sb="33" eb="35">
      <t>ワリアイ</t>
    </rPh>
    <phoneticPr fontId="3"/>
  </si>
  <si>
    <t>※　「業種番号、業種名」欄には、営んでいる事業が属する業種（日本標準産業分類の細分類番号</t>
    <phoneticPr fontId="3"/>
  </si>
  <si>
    <t>指定業種に属する事業のみ営んでいる方</t>
    <rPh sb="0" eb="2">
      <t>シテイ</t>
    </rPh>
    <rPh sb="2" eb="4">
      <t>ギョウシュ</t>
    </rPh>
    <rPh sb="5" eb="6">
      <t>ゾク</t>
    </rPh>
    <rPh sb="8" eb="10">
      <t>ジギョウ</t>
    </rPh>
    <rPh sb="17" eb="18">
      <t>カタ</t>
    </rPh>
    <phoneticPr fontId="3"/>
  </si>
  <si>
    <t>【法人の場合】履歴事項全部証明書等の、登記情報が確認できる資料（写し可）</t>
    <rPh sb="1" eb="3">
      <t>ホウジン</t>
    </rPh>
    <rPh sb="4" eb="6">
      <t>バアイ</t>
    </rPh>
    <rPh sb="7" eb="9">
      <t>リレキ</t>
    </rPh>
    <rPh sb="9" eb="11">
      <t>ジコウ</t>
    </rPh>
    <rPh sb="11" eb="13">
      <t>ゼンブ</t>
    </rPh>
    <rPh sb="13" eb="17">
      <t>ショウメイショナド</t>
    </rPh>
    <rPh sb="19" eb="21">
      <t>トウキ</t>
    </rPh>
    <rPh sb="21" eb="23">
      <t>ジョウホウ</t>
    </rPh>
    <rPh sb="24" eb="26">
      <t>カクニン</t>
    </rPh>
    <rPh sb="29" eb="31">
      <t>シリョウ</t>
    </rPh>
    <phoneticPr fontId="3"/>
  </si>
  <si>
    <t>直近の確定申告書、許認可証等の写し</t>
    <rPh sb="0" eb="2">
      <t>チョッキン</t>
    </rPh>
    <rPh sb="3" eb="5">
      <t>カクテイ</t>
    </rPh>
    <rPh sb="5" eb="7">
      <t>シンコク</t>
    </rPh>
    <rPh sb="7" eb="8">
      <t>ショ</t>
    </rPh>
    <rPh sb="9" eb="12">
      <t>キョニンカ</t>
    </rPh>
    <rPh sb="12" eb="13">
      <t>ショウ</t>
    </rPh>
    <rPh sb="13" eb="14">
      <t>トウ</t>
    </rPh>
    <rPh sb="15" eb="16">
      <t>ウツ</t>
    </rPh>
    <phoneticPr fontId="3"/>
  </si>
  <si>
    <t>認定要件（全て満たすことが必要）</t>
    <rPh sb="0" eb="2">
      <t>ニンテイ</t>
    </rPh>
    <rPh sb="2" eb="4">
      <t>ヨウケン</t>
    </rPh>
    <rPh sb="5" eb="6">
      <t>スベ</t>
    </rPh>
    <rPh sb="7" eb="8">
      <t>ミ</t>
    </rPh>
    <rPh sb="13" eb="15">
      <t>ヒツヨウ</t>
    </rPh>
    <phoneticPr fontId="3"/>
  </si>
  <si>
    <t>※業歴が４箇月未満の方は、セーフティネット保証５号の認定申請をすることができません。</t>
    <rPh sb="1" eb="3">
      <t>ギョウレキ</t>
    </rPh>
    <rPh sb="21" eb="23">
      <t>ホショウ</t>
    </rPh>
    <rPh sb="24" eb="25">
      <t>ゴウ</t>
    </rPh>
    <rPh sb="26" eb="28">
      <t>ニンテイ</t>
    </rPh>
    <rPh sb="28" eb="30">
      <t>シンセイ</t>
    </rPh>
    <phoneticPr fontId="3"/>
  </si>
  <si>
    <t>　　　　　　　※登記内容で確認ができない場合、許認可証や賃貸契約書等の写しが追加で必要です。</t>
    <rPh sb="10" eb="12">
      <t>ナイヨウ</t>
    </rPh>
    <rPh sb="35" eb="36">
      <t>ウツ</t>
    </rPh>
    <rPh sb="38" eb="40">
      <t>ツイカ</t>
    </rPh>
    <rPh sb="41" eb="43">
      <t>ヒツヨウ</t>
    </rPh>
    <phoneticPr fontId="3"/>
  </si>
  <si>
    <t>※業歴が１５箇月以上の方は、認定申請書【（イ）－①、（イ）－②】を用いて、申請してください。</t>
    <rPh sb="1" eb="3">
      <t>ギョウレキ</t>
    </rPh>
    <rPh sb="8" eb="10">
      <t>イジョウ</t>
    </rPh>
    <rPh sb="14" eb="16">
      <t>ニンテイ</t>
    </rPh>
    <rPh sb="16" eb="19">
      <t>シンセイショ</t>
    </rPh>
    <rPh sb="33" eb="34">
      <t>モチ</t>
    </rPh>
    <phoneticPr fontId="3"/>
  </si>
  <si>
    <t>　　　　　　　※確定申告書で確認できない場合、許認可証や開業届、賃貸契約書等の写しが追加で必要です。</t>
    <rPh sb="8" eb="10">
      <t>カクテイ</t>
    </rPh>
    <rPh sb="10" eb="12">
      <t>シンコク</t>
    </rPh>
    <rPh sb="12" eb="13">
      <t>ショ</t>
    </rPh>
    <rPh sb="14" eb="16">
      <t>カクニン</t>
    </rPh>
    <rPh sb="20" eb="22">
      <t>バアイ</t>
    </rPh>
    <rPh sb="42" eb="44">
      <t>ツイカ</t>
    </rPh>
    <rPh sb="45" eb="47">
      <t>ヒツヨウ</t>
    </rPh>
    <phoneticPr fontId="3"/>
  </si>
  <si>
    <t>【売上高の比較対象となる期間以降に「法人成り」した法人の場合】
　同一の代表者かつ同一事業内容での法人成りであることが確認できる資料として（※個人事業時の売上高を比較対象としてください）</t>
    <rPh sb="1" eb="3">
      <t>ウリアゲ</t>
    </rPh>
    <rPh sb="3" eb="4">
      <t>ダカ</t>
    </rPh>
    <rPh sb="5" eb="7">
      <t>ヒカク</t>
    </rPh>
    <rPh sb="7" eb="9">
      <t>タイショウ</t>
    </rPh>
    <rPh sb="12" eb="14">
      <t>キカン</t>
    </rPh>
    <rPh sb="14" eb="16">
      <t>イコウ</t>
    </rPh>
    <rPh sb="18" eb="20">
      <t>ホウジン</t>
    </rPh>
    <rPh sb="25" eb="27">
      <t>ホウジン</t>
    </rPh>
    <rPh sb="28" eb="30">
      <t>バアイ</t>
    </rPh>
    <rPh sb="33" eb="35">
      <t>ドウイツ</t>
    </rPh>
    <rPh sb="36" eb="39">
      <t>ダイヒョウシャ</t>
    </rPh>
    <rPh sb="41" eb="43">
      <t>ドウイツ</t>
    </rPh>
    <rPh sb="43" eb="45">
      <t>ジギョウ</t>
    </rPh>
    <rPh sb="45" eb="47">
      <t>ナイヨウ</t>
    </rPh>
    <rPh sb="49" eb="51">
      <t>ホウジン</t>
    </rPh>
    <rPh sb="51" eb="52">
      <t>ナ</t>
    </rPh>
    <rPh sb="59" eb="61">
      <t>カクニン</t>
    </rPh>
    <rPh sb="64" eb="66">
      <t>シリョウ</t>
    </rPh>
    <phoneticPr fontId="3"/>
  </si>
  <si>
    <t>個人の廃業届の写し</t>
    <rPh sb="0" eb="2">
      <t>コジン</t>
    </rPh>
    <rPh sb="3" eb="5">
      <t>ハイギョウ</t>
    </rPh>
    <rPh sb="5" eb="6">
      <t>トドケ</t>
    </rPh>
    <phoneticPr fontId="3"/>
  </si>
  <si>
    <t>法人設立届の写し</t>
    <rPh sb="0" eb="2">
      <t>ホウジン</t>
    </rPh>
    <rPh sb="2" eb="4">
      <t>セツリツ</t>
    </rPh>
    <rPh sb="4" eb="5">
      <t>トドケ</t>
    </rPh>
    <phoneticPr fontId="3"/>
  </si>
  <si>
    <t>【個人の場合】開業届の写し</t>
    <rPh sb="1" eb="3">
      <t>コジン</t>
    </rPh>
    <rPh sb="4" eb="6">
      <t>バアイ</t>
    </rPh>
    <rPh sb="7" eb="9">
      <t>カイギョウ</t>
    </rPh>
    <rPh sb="9" eb="10">
      <t>トドケ</t>
    </rPh>
    <phoneticPr fontId="3"/>
  </si>
  <si>
    <t>【法人の場合】履歴事項全部証明書等の、登記情報が確認できる資料（写し可）又は法人設立届の写し</t>
    <rPh sb="1" eb="3">
      <t>ホウジン</t>
    </rPh>
    <rPh sb="4" eb="6">
      <t>バアイ</t>
    </rPh>
    <rPh sb="7" eb="9">
      <t>リレキ</t>
    </rPh>
    <rPh sb="9" eb="11">
      <t>ジコウ</t>
    </rPh>
    <rPh sb="11" eb="13">
      <t>ゼンブ</t>
    </rPh>
    <rPh sb="13" eb="17">
      <t>ショウメイショナド</t>
    </rPh>
    <rPh sb="19" eb="21">
      <t>トウキ</t>
    </rPh>
    <rPh sb="21" eb="23">
      <t>ジョウホウ</t>
    </rPh>
    <rPh sb="24" eb="26">
      <t>カクニン</t>
    </rPh>
    <rPh sb="29" eb="31">
      <t>シリョウ</t>
    </rPh>
    <rPh sb="32" eb="33">
      <t>ウツ</t>
    </rPh>
    <rPh sb="34" eb="35">
      <t>カ</t>
    </rPh>
    <rPh sb="36" eb="37">
      <t>マタ</t>
    </rPh>
    <rPh sb="38" eb="40">
      <t>ホウジン</t>
    </rPh>
    <rPh sb="40" eb="42">
      <t>セツリツ</t>
    </rPh>
    <rPh sb="42" eb="43">
      <t>トドケ</t>
    </rPh>
    <phoneticPr fontId="3"/>
  </si>
  <si>
    <t>【個人の場合】直近の確定申告書の写し</t>
    <rPh sb="1" eb="3">
      <t>コジン</t>
    </rPh>
    <rPh sb="4" eb="6">
      <t>バアイ</t>
    </rPh>
    <rPh sb="7" eb="9">
      <t>チョッキン</t>
    </rPh>
    <phoneticPr fontId="3"/>
  </si>
  <si>
    <t>７</t>
    <phoneticPr fontId="3"/>
  </si>
  <si>
    <t>※申請者の氏名は、自署。法人の場合、社判可。</t>
    <phoneticPr fontId="3"/>
  </si>
  <si>
    <t>[様式５号（イ）－③認定申請書（創業者　指定業種のみを営んでいる）]</t>
    <rPh sb="1" eb="3">
      <t>ヨウシキ</t>
    </rPh>
    <rPh sb="4" eb="5">
      <t>ゴウ</t>
    </rPh>
    <rPh sb="10" eb="12">
      <t>ニンテイ</t>
    </rPh>
    <rPh sb="12" eb="15">
      <t>シンセイショ</t>
    </rPh>
    <rPh sb="16" eb="19">
      <t>ソウギョウシャ</t>
    </rPh>
    <rPh sb="20" eb="22">
      <t>シテイ</t>
    </rPh>
    <rPh sb="22" eb="24">
      <t>ギョウシュ</t>
    </rPh>
    <rPh sb="27" eb="28">
      <t>イトナ</t>
    </rPh>
    <phoneticPr fontId="1"/>
  </si>
  <si>
    <t>様式５号（イ）－③計算書（創業者　指定業種のみを営んでいる）</t>
    <phoneticPr fontId="1"/>
  </si>
  <si>
    <t>[様式５号（イ）－④認定申請書（創業者　指定業種と非指定業種を営んでいる）]</t>
    <rPh sb="1" eb="3">
      <t>ヨウシキ</t>
    </rPh>
    <rPh sb="4" eb="5">
      <t>ゴウ</t>
    </rPh>
    <rPh sb="10" eb="12">
      <t>ニンテイ</t>
    </rPh>
    <rPh sb="12" eb="15">
      <t>シンセイショ</t>
    </rPh>
    <rPh sb="16" eb="19">
      <t>ソウギョウシャ</t>
    </rPh>
    <rPh sb="20" eb="22">
      <t>シテイ</t>
    </rPh>
    <rPh sb="22" eb="24">
      <t>ギョウシュ</t>
    </rPh>
    <rPh sb="25" eb="26">
      <t>ヒ</t>
    </rPh>
    <rPh sb="26" eb="28">
      <t>シテイ</t>
    </rPh>
    <rPh sb="28" eb="30">
      <t>ギョウシュ</t>
    </rPh>
    <rPh sb="31" eb="32">
      <t>イトナ</t>
    </rPh>
    <phoneticPr fontId="1"/>
  </si>
  <si>
    <t>様式５号（イ）－④計算書（創業者　指定業種と非指定業種を営んでいる）</t>
    <rPh sb="0" eb="2">
      <t>ヨウシキ</t>
    </rPh>
    <rPh sb="3" eb="4">
      <t>ゴウ</t>
    </rPh>
    <rPh sb="9" eb="12">
      <t>ケイサンショ</t>
    </rPh>
    <rPh sb="13" eb="16">
      <t>ソウギョウシャ</t>
    </rPh>
    <rPh sb="17" eb="19">
      <t>シテイ</t>
    </rPh>
    <rPh sb="19" eb="21">
      <t>ギョウシュ</t>
    </rPh>
    <rPh sb="22" eb="23">
      <t>ヒ</t>
    </rPh>
    <rPh sb="23" eb="25">
      <t>シテイ</t>
    </rPh>
    <rPh sb="25" eb="27">
      <t>ギョウシュ</t>
    </rPh>
    <rPh sb="28" eb="29">
      <t>イトナ</t>
    </rPh>
    <phoneticPr fontId="1"/>
  </si>
  <si>
    <t>Ａ'の直前３箇月間の売上高</t>
    <rPh sb="3" eb="5">
      <t>チョクゼン</t>
    </rPh>
    <rPh sb="6" eb="8">
      <t>カゲツ</t>
    </rPh>
    <rPh sb="8" eb="9">
      <t>アイダ</t>
    </rPh>
    <rPh sb="10" eb="13">
      <t>ウリアゲダカ</t>
    </rPh>
    <phoneticPr fontId="3"/>
  </si>
  <si>
    <t>a'／３</t>
    <phoneticPr fontId="3"/>
  </si>
  <si>
    <t>Ｂ'－Ａ'</t>
    <phoneticPr fontId="3"/>
  </si>
  <si>
    <t>（Ｂ'－Ａ'）／Ｂ'×１００</t>
    <phoneticPr fontId="3"/>
  </si>
  <si>
    <t>Ａ／Ａ'×１００</t>
    <phoneticPr fontId="3"/>
  </si>
  <si>
    <t>※業歴が１５箇月以上である場合は、（イ）－①の認定様式で申請をしてください。</t>
    <phoneticPr fontId="3"/>
  </si>
  <si>
    <t>　と細分類業種名）について、全て記載してください。</t>
    <rPh sb="14" eb="15">
      <t>スベ</t>
    </rPh>
    <phoneticPr fontId="3"/>
  </si>
  <si>
    <t>　記入した業種は全て指定業種であることが必要です。</t>
    <rPh sb="1" eb="3">
      <t>キニュウ</t>
    </rPh>
    <rPh sb="8" eb="9">
      <t>スベ</t>
    </rPh>
    <phoneticPr fontId="3"/>
  </si>
  <si>
    <t>※業歴が１５箇月以上である場合は、（イ）－②の認定様式で申請をしてください。</t>
    <phoneticPr fontId="3"/>
  </si>
  <si>
    <t>全体の月平均売上高</t>
    <rPh sb="0" eb="2">
      <t>ゼンタイ</t>
    </rPh>
    <rPh sb="3" eb="6">
      <t>ツキヘイキン</t>
    </rPh>
    <rPh sb="6" eb="9">
      <t>ウリアゲダカ</t>
    </rPh>
    <phoneticPr fontId="3"/>
  </si>
  <si>
    <t>日本標準産業分類(令和５年[2023年]７月改定) | 統計分類・用語の検索 | 政府統計の総合窓口</t>
  </si>
  <si>
    <t>金・銀鉱業</t>
  </si>
  <si>
    <t>解体・はつり工事業</t>
  </si>
  <si>
    <t>でんぷん糖類製造業</t>
  </si>
  <si>
    <t>発泡性酒類製造業</t>
  </si>
  <si>
    <t>醸造酒類製造業（果実酒、清酒を除く。）</t>
  </si>
  <si>
    <t>蒸留酒類製造業</t>
  </si>
  <si>
    <t>混成酒類製造業</t>
  </si>
  <si>
    <t>ニット製外衣製造業（アウターシャツ類、セーター類等を除く。）</t>
  </si>
  <si>
    <t>潤滑油・グリース製造業（石油精製によらないものに限る。）</t>
  </si>
  <si>
    <t>粘土がわら製造業</t>
  </si>
  <si>
    <t>石膏製品製造業</t>
  </si>
  <si>
    <t>銑鉄鋳物製造業（鋳鉄管、可鍛鋳鉄を除く。）</t>
  </si>
  <si>
    <t>工業窯炉製造業（燃焼炉に限る。）</t>
  </si>
  <si>
    <t>音響部品・磁気ヘッド・小形モーター製造業</t>
  </si>
  <si>
    <t>電気炉・電熱装置製造業</t>
  </si>
  <si>
    <t>スマートフォン・携帯電話機・PHS電話機製造業</t>
  </si>
  <si>
    <t>発電業</t>
  </si>
  <si>
    <t>送配電業</t>
  </si>
  <si>
    <t>電気小売業</t>
    <rPh sb="0" eb="5">
      <t>デンキコウリギョウ</t>
    </rPh>
    <phoneticPr fontId="3"/>
  </si>
  <si>
    <t>電気卸供給業</t>
    <rPh sb="0" eb="2">
      <t>デンキ</t>
    </rPh>
    <rPh sb="2" eb="3">
      <t>オロシ</t>
    </rPh>
    <rPh sb="3" eb="5">
      <t>キョウキュウ</t>
    </rPh>
    <rPh sb="5" eb="6">
      <t>ギョウ</t>
    </rPh>
    <phoneticPr fontId="3"/>
  </si>
  <si>
    <t>ガス製造業</t>
  </si>
  <si>
    <t>ガス導管業</t>
  </si>
  <si>
    <t>ガス小売業</t>
    <rPh sb="2" eb="5">
      <t>コウリギョウ</t>
    </rPh>
    <phoneticPr fontId="3"/>
  </si>
  <si>
    <t>レッカー・ロードサービス業</t>
    <rPh sb="12" eb="13">
      <t>ギョウ</t>
    </rPh>
    <phoneticPr fontId="3"/>
  </si>
  <si>
    <t>百貨店</t>
  </si>
  <si>
    <t>総合スーパーマーケット</t>
    <rPh sb="0" eb="2">
      <t>ソウゴウ</t>
    </rPh>
    <phoneticPr fontId="3"/>
  </si>
  <si>
    <t>コンビニエンスストア</t>
    <phoneticPr fontId="3"/>
  </si>
  <si>
    <t>ドラッグストア</t>
    <phoneticPr fontId="3"/>
  </si>
  <si>
    <t>ホームセンター</t>
    <phoneticPr fontId="3"/>
  </si>
  <si>
    <t>均一価格店</t>
    <rPh sb="0" eb="2">
      <t>キンイツ</t>
    </rPh>
    <rPh sb="2" eb="4">
      <t>カカク</t>
    </rPh>
    <rPh sb="4" eb="5">
      <t>テン</t>
    </rPh>
    <phoneticPr fontId="3"/>
  </si>
  <si>
    <t>その他の各種商品小売業</t>
  </si>
  <si>
    <t>食料品スーパーマーケット</t>
  </si>
  <si>
    <t>その他の各種食料品小売業</t>
  </si>
  <si>
    <t>牛乳小売業</t>
    <rPh sb="0" eb="2">
      <t>ギュウニュウ</t>
    </rPh>
    <rPh sb="2" eb="5">
      <t>コウリギョウ</t>
    </rPh>
    <phoneticPr fontId="3"/>
  </si>
  <si>
    <t>医薬品小売業（薬局を除く。）</t>
    <phoneticPr fontId="3"/>
  </si>
  <si>
    <t>薬局</t>
    <rPh sb="0" eb="2">
      <t>ヤッキョク</t>
    </rPh>
    <phoneticPr fontId="3"/>
  </si>
  <si>
    <t>中古品小売業（骨とう品を除く。）</t>
    <phoneticPr fontId="3"/>
  </si>
  <si>
    <t>スポーツ・娯楽用品賃貸業</t>
    <phoneticPr fontId="3"/>
  </si>
  <si>
    <t>貸衣装業（映画・演劇用のものを除く。）</t>
    <rPh sb="1" eb="3">
      <t>イショウ</t>
    </rPh>
    <phoneticPr fontId="3"/>
  </si>
  <si>
    <t>施設給食業</t>
  </si>
  <si>
    <t>リラクゼーション業（手技を用いるもので医業類似行為を除く。）</t>
  </si>
  <si>
    <t>自動車・モーターボートの競争場</t>
  </si>
  <si>
    <t>自動車・モーターボートの競技団</t>
  </si>
  <si>
    <t>義務教育学校</t>
    <rPh sb="0" eb="6">
      <t>ギムキョウイクガッコウ</t>
    </rPh>
    <phoneticPr fontId="3"/>
  </si>
  <si>
    <t>高等教育機関の支援機関</t>
  </si>
  <si>
    <t>療術業</t>
    <rPh sb="0" eb="2">
      <t>リョウジュツ</t>
    </rPh>
    <rPh sb="2" eb="3">
      <t>ギョウ</t>
    </rPh>
    <phoneticPr fontId="3"/>
  </si>
  <si>
    <t>介護医療院</t>
  </si>
  <si>
    <t>通所・短期入所介護事業</t>
    <rPh sb="0" eb="2">
      <t>ツウショ</t>
    </rPh>
    <rPh sb="3" eb="11">
      <t>タンキニュウショカイゴジギョウ</t>
    </rPh>
    <phoneticPr fontId="3"/>
  </si>
  <si>
    <t>その他の建物等維持管理業</t>
  </si>
  <si>
    <t>ディスプレイ業</t>
    <phoneticPr fontId="3"/>
  </si>
  <si>
    <t>ペストコントロール業</t>
    <rPh sb="9" eb="10">
      <t>ギョウ</t>
    </rPh>
    <phoneticPr fontId="3"/>
  </si>
  <si>
    <t>令和５年７月改定版</t>
    <rPh sb="0" eb="2">
      <t>レイワ</t>
    </rPh>
    <rPh sb="3" eb="4">
      <t>ネン</t>
    </rPh>
    <rPh sb="5" eb="6">
      <t>ガツ</t>
    </rPh>
    <rPh sb="6" eb="8">
      <t>カイテイ</t>
    </rPh>
    <rPh sb="8" eb="9">
      <t>バン</t>
    </rPh>
    <phoneticPr fontId="3"/>
  </si>
  <si>
    <t>売上高を確認できる資料として（※消費税の条件（税込み売上、税抜き売上）は同条件で比較できるものとしてください）</t>
    <rPh sb="0" eb="3">
      <t>ウリアゲダカ</t>
    </rPh>
    <rPh sb="4" eb="6">
      <t>カクニン</t>
    </rPh>
    <rPh sb="9" eb="11">
      <t>シリョウ</t>
    </rPh>
    <phoneticPr fontId="3"/>
  </si>
  <si>
    <r>
      <rPr>
        <b/>
        <sz val="13"/>
        <rFont val="ＭＳ ゴシック"/>
        <family val="3"/>
        <charset val="128"/>
      </rPr>
      <t>試算表、総勘定元帳、売上台帳、法人概況説明書の写し</t>
    </r>
    <r>
      <rPr>
        <sz val="13"/>
        <rFont val="ＭＳ 明朝"/>
        <family val="1"/>
        <charset val="128"/>
      </rPr>
      <t xml:space="preserve">
※　</t>
    </r>
    <r>
      <rPr>
        <u/>
        <sz val="13"/>
        <rFont val="ＭＳ 明朝"/>
        <family val="1"/>
        <charset val="128"/>
      </rPr>
      <t>原則、上記の資料以外は、「売上高を確認できる資料」として認めません。</t>
    </r>
    <r>
      <rPr>
        <sz val="13"/>
        <rFont val="ＭＳ 明朝"/>
        <family val="1"/>
        <charset val="128"/>
      </rPr>
      <t>何らかの理由で、
　万一、上記資料の提出が難しい場合は、京都市セーフティネット保証認定相談窓口
　（TEL：075－341－9791）にお問合わせください。</t>
    </r>
    <rPh sb="0" eb="3">
      <t>シサンヒョウ</t>
    </rPh>
    <rPh sb="4" eb="7">
      <t>ソウカンジョウ</t>
    </rPh>
    <rPh sb="7" eb="9">
      <t>モトチョウ</t>
    </rPh>
    <rPh sb="10" eb="12">
      <t>ウリアゲ</t>
    </rPh>
    <rPh sb="12" eb="14">
      <t>ダイチョウ</t>
    </rPh>
    <rPh sb="15" eb="17">
      <t>ホウジン</t>
    </rPh>
    <rPh sb="17" eb="19">
      <t>ガイキョウ</t>
    </rPh>
    <rPh sb="19" eb="22">
      <t>セツメイショ</t>
    </rPh>
    <rPh sb="23" eb="24">
      <t>ウツ</t>
    </rPh>
    <rPh sb="28" eb="30">
      <t>ゲンソク</t>
    </rPh>
    <rPh sb="31" eb="33">
      <t>ジョウキ</t>
    </rPh>
    <rPh sb="34" eb="36">
      <t>シリョウ</t>
    </rPh>
    <rPh sb="36" eb="37">
      <t>イ</t>
    </rPh>
    <rPh sb="37" eb="38">
      <t>ソト</t>
    </rPh>
    <rPh sb="41" eb="43">
      <t>ウリアゲ</t>
    </rPh>
    <rPh sb="43" eb="44">
      <t>ダカ</t>
    </rPh>
    <rPh sb="45" eb="47">
      <t>カクニン</t>
    </rPh>
    <rPh sb="50" eb="52">
      <t>シリョウ</t>
    </rPh>
    <rPh sb="56" eb="57">
      <t>ミト</t>
    </rPh>
    <rPh sb="62" eb="63">
      <t>ナン</t>
    </rPh>
    <rPh sb="66" eb="68">
      <t>リユウ</t>
    </rPh>
    <rPh sb="72" eb="74">
      <t>マンイチ</t>
    </rPh>
    <rPh sb="75" eb="77">
      <t>ジョウキ</t>
    </rPh>
    <rPh sb="77" eb="79">
      <t>シリョウ</t>
    </rPh>
    <rPh sb="80" eb="82">
      <t>テイシュツ</t>
    </rPh>
    <rPh sb="83" eb="84">
      <t>ムズカ</t>
    </rPh>
    <rPh sb="86" eb="88">
      <t>バアイ</t>
    </rPh>
    <rPh sb="90" eb="93">
      <t>キョウトシ</t>
    </rPh>
    <rPh sb="101" eb="103">
      <t>ホショウ</t>
    </rPh>
    <rPh sb="103" eb="105">
      <t>ニンテイ</t>
    </rPh>
    <rPh sb="105" eb="107">
      <t>ソウダン</t>
    </rPh>
    <rPh sb="107" eb="109">
      <t>マドグチ</t>
    </rPh>
    <rPh sb="131" eb="132">
      <t>ト</t>
    </rPh>
    <rPh sb="132" eb="133">
      <t>ア</t>
    </rPh>
    <phoneticPr fontId="3"/>
  </si>
  <si>
    <t>[更新日　Ｒ７０４０１]</t>
    <rPh sb="1" eb="4">
      <t>コウシンビ</t>
    </rPh>
    <phoneticPr fontId="3"/>
  </si>
  <si>
    <t>産地第</t>
    <rPh sb="0" eb="1">
      <t>サン</t>
    </rPh>
    <rPh sb="1" eb="2">
      <t>チ</t>
    </rPh>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</si>
</sst>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0_);[Red]\(0\)"/>
    <numFmt numFmtId="178" formatCode="0.0"/>
    <numFmt numFmtId="179" formatCode="0000"/>
    <numFmt numFmtId="180" formatCode="0;\-0;;@"/>
  </numFmts>
  <fonts count="37" x14ac:knownFonts="1">
    <font>
      <sz val="11"/>
      <color theme="1"/>
      <name val="游ゴシック"/>
      <family val="2"/>
      <charset val="128"/>
      <scheme val="minor"/>
    </font>
    <font>
      <sz val="11"/>
      <color theme="1"/>
      <name val="游ゴシック"/>
      <family val="2"/>
      <charset val="128"/>
      <scheme val="minor"/>
    </font>
    <font>
      <b/>
      <sz val="11"/>
      <color theme="1"/>
      <name val="BIZ UDPゴシック"/>
      <family val="3"/>
      <charset val="128"/>
    </font>
    <font>
      <sz val="6"/>
      <name val="游ゴシック"/>
      <family val="2"/>
      <charset val="128"/>
      <scheme val="minor"/>
    </font>
    <font>
      <sz val="11"/>
      <color theme="1"/>
      <name val="BIZ UDPゴシック"/>
      <family val="3"/>
      <charset val="128"/>
    </font>
    <font>
      <sz val="10"/>
      <color theme="1"/>
      <name val="BIZ UDPゴシック"/>
      <family val="3"/>
      <charset val="128"/>
    </font>
    <font>
      <sz val="11"/>
      <color theme="1"/>
      <name val="游ゴシック"/>
      <family val="3"/>
      <charset val="128"/>
      <scheme val="minor"/>
    </font>
    <font>
      <b/>
      <sz val="11"/>
      <name val="BIZ UDPゴシック"/>
      <family val="3"/>
      <charset val="128"/>
    </font>
    <font>
      <sz val="11"/>
      <color rgb="FF000000"/>
      <name val="ＭＳ Ｐゴシック"/>
      <family val="3"/>
      <charset val="128"/>
    </font>
    <font>
      <sz val="11"/>
      <color theme="1"/>
      <name val="ＭＳ Ｐゴシック"/>
      <family val="3"/>
      <charset val="128"/>
    </font>
    <font>
      <sz val="6"/>
      <name val="ＭＳ Ｐゴシック"/>
      <family val="3"/>
      <charset val="128"/>
    </font>
    <font>
      <sz val="11"/>
      <name val="ＭＳ Ｐゴシック"/>
      <family val="3"/>
      <charset val="128"/>
    </font>
    <font>
      <u/>
      <sz val="11"/>
      <color theme="10"/>
      <name val="游ゴシック"/>
      <family val="2"/>
      <charset val="128"/>
      <scheme val="minor"/>
    </font>
    <font>
      <sz val="9"/>
      <color theme="1"/>
      <name val="BIZ UDPゴシック"/>
      <family val="3"/>
      <charset val="128"/>
    </font>
    <font>
      <sz val="12"/>
      <color rgb="FF333333"/>
      <name val="Arial"/>
      <family val="2"/>
    </font>
    <font>
      <u/>
      <sz val="11"/>
      <name val="BIZ UDPゴシック"/>
      <family val="3"/>
      <charset val="128"/>
    </font>
    <font>
      <u/>
      <sz val="11"/>
      <color theme="1"/>
      <name val="BIZ UDPゴシック"/>
      <family val="3"/>
      <charset val="128"/>
    </font>
    <font>
      <sz val="11"/>
      <color theme="1"/>
      <name val="ＭＳ 明朝"/>
      <family val="1"/>
      <charset val="128"/>
    </font>
    <font>
      <b/>
      <sz val="11"/>
      <color theme="1"/>
      <name val="ＭＳ 明朝"/>
      <family val="1"/>
      <charset val="128"/>
    </font>
    <font>
      <b/>
      <sz val="12"/>
      <color theme="1"/>
      <name val="ＭＳ 明朝"/>
      <family val="1"/>
      <charset val="128"/>
    </font>
    <font>
      <sz val="12"/>
      <color theme="1"/>
      <name val="ＭＳ 明朝"/>
      <family val="1"/>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7"/>
      <color theme="1"/>
      <name val="ＭＳ ゴシック"/>
      <family val="3"/>
      <charset val="128"/>
    </font>
    <font>
      <b/>
      <sz val="12"/>
      <color theme="1"/>
      <name val="ＭＳ ゴシック"/>
      <family val="3"/>
      <charset val="128"/>
    </font>
    <font>
      <b/>
      <sz val="12"/>
      <color theme="1"/>
      <name val="ＭＳ Ｐ明朝"/>
      <family val="1"/>
      <charset val="128"/>
    </font>
    <font>
      <sz val="12"/>
      <color theme="1"/>
      <name val="ＭＳ Ｐ明朝"/>
      <family val="1"/>
      <charset val="128"/>
    </font>
    <font>
      <b/>
      <u/>
      <sz val="12"/>
      <color theme="1"/>
      <name val="ＭＳ 明朝"/>
      <family val="1"/>
      <charset val="128"/>
    </font>
    <font>
      <b/>
      <u/>
      <sz val="11"/>
      <color theme="1"/>
      <name val="BIZ UDPゴシック"/>
      <family val="3"/>
      <charset val="128"/>
    </font>
    <font>
      <sz val="11"/>
      <name val="BIZ UDPゴシック"/>
      <family val="3"/>
      <charset val="128"/>
    </font>
    <font>
      <sz val="9"/>
      <color theme="1"/>
      <name val="ＭＳ 明朝"/>
      <family val="1"/>
      <charset val="128"/>
    </font>
    <font>
      <sz val="11"/>
      <name val="ＭＳ 明朝"/>
      <family val="1"/>
      <charset val="128"/>
    </font>
    <font>
      <sz val="13"/>
      <name val="ＭＳ 明朝"/>
      <family val="3"/>
      <charset val="128"/>
    </font>
    <font>
      <b/>
      <sz val="13"/>
      <name val="ＭＳ ゴシック"/>
      <family val="3"/>
      <charset val="128"/>
    </font>
    <font>
      <sz val="13"/>
      <name val="ＭＳ 明朝"/>
      <family val="1"/>
      <charset val="128"/>
    </font>
    <font>
      <u/>
      <sz val="13"/>
      <name val="ＭＳ 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366">
    <xf numFmtId="0" fontId="0" fillId="0" borderId="0" xfId="0">
      <alignment vertical="center"/>
    </xf>
    <xf numFmtId="0" fontId="4" fillId="0" borderId="0" xfId="0" applyFont="1">
      <alignment vertical="center"/>
    </xf>
    <xf numFmtId="55" fontId="0" fillId="0" borderId="0" xfId="0" applyNumberFormat="1">
      <alignment vertical="center"/>
    </xf>
    <xf numFmtId="176" fontId="0" fillId="0" borderId="0" xfId="0" applyNumberFormat="1">
      <alignment vertical="center"/>
    </xf>
    <xf numFmtId="0" fontId="14" fillId="0" borderId="0" xfId="0" applyFont="1">
      <alignment vertical="center"/>
    </xf>
    <xf numFmtId="0" fontId="7" fillId="5" borderId="0" xfId="0" applyFont="1" applyFill="1" applyAlignment="1">
      <alignment horizontal="center" vertical="center"/>
    </xf>
    <xf numFmtId="0" fontId="4" fillId="5" borderId="0" xfId="0" applyFont="1" applyFill="1">
      <alignment vertical="center"/>
    </xf>
    <xf numFmtId="0" fontId="2" fillId="5" borderId="0" xfId="0" applyFont="1" applyFill="1">
      <alignment vertical="center"/>
    </xf>
    <xf numFmtId="176" fontId="4" fillId="5" borderId="0" xfId="0" applyNumberFormat="1" applyFont="1" applyFill="1" applyAlignment="1">
      <alignment horizontal="center" vertical="center"/>
    </xf>
    <xf numFmtId="176" fontId="2" fillId="5" borderId="0" xfId="0" applyNumberFormat="1" applyFont="1" applyFill="1" applyAlignment="1">
      <alignment horizontal="left" vertical="center"/>
    </xf>
    <xf numFmtId="0" fontId="15" fillId="5" borderId="0" xfId="0" applyFont="1" applyFill="1">
      <alignment vertical="center"/>
    </xf>
    <xf numFmtId="0" fontId="20" fillId="5" borderId="8" xfId="0" applyFont="1" applyFill="1" applyBorder="1">
      <alignment vertical="center"/>
    </xf>
    <xf numFmtId="0" fontId="20" fillId="5" borderId="24" xfId="0" applyFont="1" applyFill="1" applyBorder="1">
      <alignment vertical="center"/>
    </xf>
    <xf numFmtId="0" fontId="20" fillId="5" borderId="0" xfId="0" applyFont="1" applyFill="1">
      <alignment vertical="center"/>
    </xf>
    <xf numFmtId="0" fontId="19" fillId="5" borderId="0" xfId="0" applyFont="1" applyFill="1">
      <alignment vertical="center"/>
    </xf>
    <xf numFmtId="0" fontId="19" fillId="5" borderId="0" xfId="0" applyFont="1" applyFill="1" applyAlignment="1">
      <alignment horizontal="left" vertical="center"/>
    </xf>
    <xf numFmtId="0" fontId="19" fillId="5" borderId="0" xfId="0" applyFont="1" applyFill="1" applyAlignment="1">
      <alignment horizontal="right" vertical="center"/>
    </xf>
    <xf numFmtId="0" fontId="20" fillId="5" borderId="26" xfId="0" applyFont="1" applyFill="1" applyBorder="1">
      <alignment vertical="center"/>
    </xf>
    <xf numFmtId="0" fontId="20" fillId="5" borderId="27" xfId="0" applyFont="1" applyFill="1" applyBorder="1">
      <alignment vertical="center"/>
    </xf>
    <xf numFmtId="0" fontId="20" fillId="5" borderId="9" xfId="0" applyFont="1" applyFill="1" applyBorder="1">
      <alignment vertical="center"/>
    </xf>
    <xf numFmtId="0" fontId="20" fillId="5" borderId="18" xfId="0" applyFont="1" applyFill="1" applyBorder="1">
      <alignment vertical="center"/>
    </xf>
    <xf numFmtId="0" fontId="20" fillId="5" borderId="17" xfId="0" applyFont="1" applyFill="1" applyBorder="1">
      <alignment vertical="center"/>
    </xf>
    <xf numFmtId="0" fontId="17" fillId="0" borderId="0" xfId="0" applyFont="1">
      <alignment vertical="center"/>
    </xf>
    <xf numFmtId="0" fontId="17" fillId="0" borderId="0" xfId="0" applyFont="1" applyAlignment="1">
      <alignment horizontal="center" vertical="center"/>
    </xf>
    <xf numFmtId="0" fontId="27" fillId="0" borderId="0" xfId="0" applyFont="1">
      <alignment vertical="center"/>
    </xf>
    <xf numFmtId="0" fontId="20" fillId="5" borderId="0" xfId="0" applyFont="1" applyFill="1" applyAlignment="1">
      <alignment horizontal="right" vertical="center"/>
    </xf>
    <xf numFmtId="0" fontId="20" fillId="5" borderId="26" xfId="0" quotePrefix="1" applyFont="1" applyFill="1" applyBorder="1" applyAlignment="1">
      <alignment horizontal="center" vertical="center"/>
    </xf>
    <xf numFmtId="0" fontId="4" fillId="5" borderId="0" xfId="0" applyFont="1" applyFill="1" applyAlignment="1">
      <alignment horizontal="center" vertical="center"/>
    </xf>
    <xf numFmtId="0" fontId="4" fillId="5" borderId="0" xfId="0" applyFont="1" applyFill="1" applyAlignment="1">
      <alignment vertical="center" wrapText="1"/>
    </xf>
    <xf numFmtId="176" fontId="4" fillId="5" borderId="0" xfId="0" applyNumberFormat="1" applyFont="1" applyFill="1">
      <alignment vertical="center"/>
    </xf>
    <xf numFmtId="0" fontId="20" fillId="5" borderId="42" xfId="0" applyFont="1" applyFill="1" applyBorder="1">
      <alignment vertical="center"/>
    </xf>
    <xf numFmtId="0" fontId="4" fillId="5" borderId="1" xfId="0" applyFont="1" applyFill="1" applyBorder="1">
      <alignment vertical="center"/>
    </xf>
    <xf numFmtId="0" fontId="17" fillId="5" borderId="0" xfId="0" applyFont="1" applyFill="1" applyAlignment="1">
      <alignment horizontal="left" vertical="center"/>
    </xf>
    <xf numFmtId="0" fontId="4" fillId="3" borderId="17" xfId="0" applyFont="1" applyFill="1" applyBorder="1" applyAlignment="1">
      <alignment horizontal="center" vertical="center"/>
    </xf>
    <xf numFmtId="0" fontId="4" fillId="5" borderId="18" xfId="0" applyFont="1" applyFill="1" applyBorder="1" applyAlignment="1">
      <alignment horizontal="center" vertical="center"/>
    </xf>
    <xf numFmtId="38" fontId="4" fillId="5" borderId="9" xfId="1" applyFont="1" applyFill="1" applyBorder="1" applyAlignment="1">
      <alignment horizontal="center" vertical="center"/>
    </xf>
    <xf numFmtId="0" fontId="4" fillId="5" borderId="0" xfId="0" applyFont="1" applyFill="1" applyAlignment="1">
      <alignment horizontal="left" vertical="center"/>
    </xf>
    <xf numFmtId="0" fontId="20" fillId="5" borderId="0" xfId="0" applyFont="1" applyFill="1" applyAlignment="1">
      <alignment horizontal="center" vertical="center"/>
    </xf>
    <xf numFmtId="0" fontId="4" fillId="0" borderId="16" xfId="0" applyFont="1" applyBorder="1" applyAlignment="1">
      <alignment horizontal="center" vertical="center"/>
    </xf>
    <xf numFmtId="0" fontId="20" fillId="5" borderId="0" xfId="0" applyFont="1" applyFill="1" applyAlignment="1">
      <alignment horizontal="left" vertical="center"/>
    </xf>
    <xf numFmtId="38" fontId="4" fillId="3" borderId="18" xfId="1" applyFont="1" applyFill="1" applyBorder="1" applyAlignment="1">
      <alignment horizontal="center" vertical="center"/>
    </xf>
    <xf numFmtId="38" fontId="4" fillId="3" borderId="42" xfId="1" applyFont="1" applyFill="1" applyBorder="1" applyAlignment="1">
      <alignment horizontal="center" vertical="center"/>
    </xf>
    <xf numFmtId="0" fontId="17" fillId="5" borderId="0" xfId="0" applyFont="1" applyFill="1" applyAlignment="1">
      <alignment horizontal="center"/>
    </xf>
    <xf numFmtId="0" fontId="4" fillId="3" borderId="18" xfId="0" applyFont="1" applyFill="1" applyBorder="1" applyAlignment="1">
      <alignment horizontal="center" vertical="center"/>
    </xf>
    <xf numFmtId="0" fontId="4" fillId="5" borderId="0" xfId="0" applyFont="1" applyFill="1" applyAlignment="1">
      <alignment horizontal="right" vertical="center"/>
    </xf>
    <xf numFmtId="0" fontId="2" fillId="5" borderId="0" xfId="0" applyFont="1" applyFill="1" applyAlignment="1">
      <alignment horizontal="center" vertical="center"/>
    </xf>
    <xf numFmtId="176" fontId="19" fillId="5" borderId="0" xfId="0" applyNumberFormat="1" applyFont="1" applyFill="1">
      <alignment vertical="center"/>
    </xf>
    <xf numFmtId="0" fontId="19" fillId="5" borderId="0" xfId="0" applyFont="1" applyFill="1" applyAlignment="1">
      <alignment horizontal="center" vertical="center"/>
    </xf>
    <xf numFmtId="176" fontId="19" fillId="5" borderId="0" xfId="0" applyNumberFormat="1" applyFont="1" applyFill="1" applyAlignment="1">
      <alignment horizontal="center" vertical="center"/>
    </xf>
    <xf numFmtId="0" fontId="4" fillId="0" borderId="0" xfId="0" applyFont="1" applyAlignment="1">
      <alignment horizontal="center" vertical="center"/>
    </xf>
    <xf numFmtId="0" fontId="4" fillId="5" borderId="0" xfId="0" applyFont="1" applyFill="1" applyAlignment="1">
      <alignment vertical="center" shrinkToFit="1"/>
    </xf>
    <xf numFmtId="38" fontId="5" fillId="5" borderId="0" xfId="1" applyFont="1" applyFill="1" applyBorder="1" applyAlignment="1">
      <alignment vertical="center" shrinkToFit="1"/>
    </xf>
    <xf numFmtId="38" fontId="5" fillId="5" borderId="0" xfId="1" applyFont="1" applyFill="1" applyBorder="1" applyAlignment="1">
      <alignment horizontal="right" vertical="center" shrinkToFit="1"/>
    </xf>
    <xf numFmtId="0" fontId="17" fillId="0" borderId="0" xfId="0" applyFont="1" applyAlignment="1">
      <alignment horizontal="left" vertical="center" wrapText="1"/>
    </xf>
    <xf numFmtId="0" fontId="17" fillId="4" borderId="1" xfId="0" quotePrefix="1" applyFont="1" applyFill="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wrapText="1"/>
    </xf>
    <xf numFmtId="0" fontId="21" fillId="0" borderId="0" xfId="0" applyFont="1">
      <alignment vertical="center"/>
    </xf>
    <xf numFmtId="0" fontId="26" fillId="5" borderId="0" xfId="0" applyFont="1" applyFill="1">
      <alignment vertical="center"/>
    </xf>
    <xf numFmtId="0" fontId="27" fillId="5" borderId="0" xfId="0" applyFont="1" applyFill="1">
      <alignment vertical="center"/>
    </xf>
    <xf numFmtId="0" fontId="27" fillId="5" borderId="0" xfId="0" applyFont="1" applyFill="1" applyAlignment="1">
      <alignment horizontal="left" vertical="center"/>
    </xf>
    <xf numFmtId="0" fontId="27" fillId="5" borderId="8" xfId="0" applyFont="1" applyFill="1" applyBorder="1">
      <alignment vertical="center"/>
    </xf>
    <xf numFmtId="0" fontId="27" fillId="5" borderId="26" xfId="0" applyFont="1" applyFill="1" applyBorder="1">
      <alignment vertical="center"/>
    </xf>
    <xf numFmtId="0" fontId="27" fillId="5" borderId="27" xfId="0" applyFont="1" applyFill="1" applyBorder="1">
      <alignment vertical="center"/>
    </xf>
    <xf numFmtId="0" fontId="27" fillId="5" borderId="17" xfId="0" applyFont="1" applyFill="1" applyBorder="1">
      <alignment vertical="center"/>
    </xf>
    <xf numFmtId="0" fontId="26" fillId="5" borderId="8" xfId="0" applyFont="1" applyFill="1" applyBorder="1" applyAlignment="1">
      <alignment horizontal="center" vertical="center"/>
    </xf>
    <xf numFmtId="0" fontId="26" fillId="5" borderId="8" xfId="0" applyFont="1" applyFill="1" applyBorder="1">
      <alignment vertical="center"/>
    </xf>
    <xf numFmtId="176" fontId="26" fillId="5" borderId="8" xfId="0" applyNumberFormat="1" applyFont="1" applyFill="1" applyBorder="1" applyAlignment="1">
      <alignment horizontal="center" vertical="center"/>
    </xf>
    <xf numFmtId="0" fontId="27" fillId="5" borderId="18" xfId="0" applyFont="1" applyFill="1" applyBorder="1">
      <alignment vertical="center"/>
    </xf>
    <xf numFmtId="0" fontId="27" fillId="5" borderId="42" xfId="0" applyFont="1" applyFill="1" applyBorder="1">
      <alignment vertical="center"/>
    </xf>
    <xf numFmtId="0" fontId="27" fillId="5" borderId="9" xfId="0" applyFont="1" applyFill="1" applyBorder="1">
      <alignment vertical="center"/>
    </xf>
    <xf numFmtId="0" fontId="27" fillId="5" borderId="0" xfId="0" applyFont="1" applyFill="1" applyAlignment="1">
      <alignment horizontal="right" vertical="center"/>
    </xf>
    <xf numFmtId="0" fontId="27" fillId="5" borderId="0" xfId="0" applyFont="1" applyFill="1" applyAlignment="1">
      <alignment horizontal="center" vertical="center"/>
    </xf>
    <xf numFmtId="0" fontId="27" fillId="5" borderId="3" xfId="0" applyFont="1" applyFill="1" applyBorder="1">
      <alignment vertical="center"/>
    </xf>
    <xf numFmtId="177" fontId="5" fillId="3" borderId="1" xfId="0" applyNumberFormat="1" applyFont="1" applyFill="1" applyBorder="1" applyProtection="1">
      <alignment vertical="center"/>
      <protection locked="0"/>
    </xf>
    <xf numFmtId="0" fontId="4" fillId="3" borderId="1" xfId="0" applyFont="1" applyFill="1" applyBorder="1" applyProtection="1">
      <alignment vertical="center"/>
      <protection locked="0"/>
    </xf>
    <xf numFmtId="38" fontId="4" fillId="0" borderId="9" xfId="1" applyFont="1" applyFill="1" applyBorder="1" applyAlignment="1">
      <alignment horizontal="center" vertical="center"/>
    </xf>
    <xf numFmtId="0" fontId="12" fillId="5" borderId="0" xfId="4" applyFill="1" applyAlignment="1">
      <alignment horizontal="left" vertical="center" shrinkToFit="1"/>
    </xf>
    <xf numFmtId="0" fontId="12" fillId="0" borderId="0" xfId="4">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1" fillId="0" borderId="0" xfId="0" applyFont="1" applyAlignment="1">
      <alignment horizontal="left" vertical="center"/>
    </xf>
    <xf numFmtId="0" fontId="18" fillId="4" borderId="1" xfId="0" applyFont="1" applyFill="1" applyBorder="1" applyAlignment="1">
      <alignment horizontal="center"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3" xfId="0" applyFont="1" applyBorder="1" applyAlignment="1">
      <alignment horizontal="left" vertical="center" wrapText="1"/>
    </xf>
    <xf numFmtId="0" fontId="21" fillId="0" borderId="0" xfId="0" applyFont="1" applyAlignment="1">
      <alignment horizontal="left" vertical="center" wrapText="1"/>
    </xf>
    <xf numFmtId="0" fontId="18" fillId="5" borderId="0" xfId="0" applyFont="1" applyFill="1" applyAlignment="1">
      <alignment horizontal="left" vertical="center"/>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17" fillId="4" borderId="16" xfId="0" applyFont="1" applyFill="1" applyBorder="1" applyAlignment="1">
      <alignment horizontal="center" vertical="center"/>
    </xf>
    <xf numFmtId="0" fontId="17" fillId="4" borderId="18" xfId="0" applyFont="1" applyFill="1" applyBorder="1" applyAlignment="1">
      <alignment horizontal="center" vertical="center"/>
    </xf>
    <xf numFmtId="0" fontId="17" fillId="5" borderId="16" xfId="0" applyFont="1" applyFill="1" applyBorder="1" applyAlignment="1">
      <alignment horizontal="left"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7" xfId="0" applyFont="1" applyFill="1" applyBorder="1" applyAlignment="1" applyProtection="1">
      <alignment horizontal="center" vertical="center"/>
      <protection locked="0"/>
    </xf>
    <xf numFmtId="0" fontId="17" fillId="5" borderId="18" xfId="0" applyFont="1" applyFill="1" applyBorder="1" applyAlignment="1" applyProtection="1">
      <alignment horizontal="center" vertical="center"/>
      <protection locked="0"/>
    </xf>
    <xf numFmtId="0" fontId="17" fillId="4" borderId="2" xfId="0" quotePrefix="1" applyFont="1" applyFill="1" applyBorder="1" applyAlignment="1">
      <alignment horizontal="center" vertical="center"/>
    </xf>
    <xf numFmtId="0" fontId="17" fillId="4" borderId="5" xfId="0" applyFont="1" applyFill="1" applyBorder="1" applyAlignment="1">
      <alignment horizontal="center" vertical="center"/>
    </xf>
    <xf numFmtId="0" fontId="17" fillId="4" borderId="7" xfId="0" applyFont="1" applyFill="1" applyBorder="1" applyAlignment="1">
      <alignment horizontal="center" vertical="center"/>
    </xf>
    <xf numFmtId="0" fontId="32" fillId="4" borderId="17" xfId="0" applyFont="1" applyFill="1" applyBorder="1" applyAlignment="1">
      <alignment horizontal="left" vertical="center"/>
    </xf>
    <xf numFmtId="0" fontId="32" fillId="4" borderId="18" xfId="0" applyFont="1" applyFill="1" applyBorder="1" applyAlignment="1">
      <alignment horizontal="left" vertical="center"/>
    </xf>
    <xf numFmtId="0" fontId="33" fillId="5" borderId="16" xfId="0" applyFont="1" applyFill="1" applyBorder="1" applyAlignment="1">
      <alignment horizontal="left" vertical="center" wrapText="1"/>
    </xf>
    <xf numFmtId="0" fontId="32" fillId="5" borderId="17" xfId="0" applyFont="1" applyFill="1" applyBorder="1" applyAlignment="1">
      <alignment horizontal="left" vertical="center"/>
    </xf>
    <xf numFmtId="0" fontId="32" fillId="5" borderId="18" xfId="0" applyFont="1" applyFill="1" applyBorder="1" applyAlignment="1">
      <alignment horizontal="left" vertical="center"/>
    </xf>
    <xf numFmtId="0" fontId="32" fillId="5" borderId="17" xfId="0" applyFont="1" applyFill="1" applyBorder="1" applyAlignment="1" applyProtection="1">
      <alignment horizontal="center" vertical="center"/>
      <protection locked="0"/>
    </xf>
    <xf numFmtId="0" fontId="32" fillId="5" borderId="18" xfId="0" applyFont="1" applyFill="1" applyBorder="1" applyAlignment="1" applyProtection="1">
      <alignment horizontal="center" vertical="center"/>
      <protection locked="0"/>
    </xf>
    <xf numFmtId="0" fontId="17" fillId="5" borderId="5" xfId="0" applyFont="1" applyFill="1" applyBorder="1" applyAlignment="1">
      <alignment horizontal="left" vertical="center"/>
    </xf>
    <xf numFmtId="0" fontId="17" fillId="5" borderId="0" xfId="0" applyFont="1" applyFill="1" applyAlignment="1">
      <alignment horizontal="left" vertical="center"/>
    </xf>
    <xf numFmtId="0" fontId="17" fillId="5" borderId="6" xfId="0" applyFont="1" applyFill="1" applyBorder="1" applyAlignment="1">
      <alignment horizontal="left" vertical="center"/>
    </xf>
    <xf numFmtId="0" fontId="17" fillId="5" borderId="7" xfId="0" applyFont="1" applyFill="1" applyBorder="1" applyAlignment="1">
      <alignment horizontal="left" vertical="center"/>
    </xf>
    <xf numFmtId="0" fontId="17" fillId="5" borderId="8" xfId="0" applyFont="1" applyFill="1" applyBorder="1" applyAlignment="1">
      <alignment horizontal="left" vertical="center"/>
    </xf>
    <xf numFmtId="0" fontId="17" fillId="5" borderId="9" xfId="0" applyFont="1" applyFill="1" applyBorder="1" applyAlignment="1">
      <alignment horizontal="left" vertical="center"/>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7" fillId="5" borderId="4" xfId="0" applyFont="1" applyFill="1" applyBorder="1" applyAlignment="1">
      <alignment horizontal="left" vertical="center"/>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7" fillId="4" borderId="5" xfId="0" quotePrefix="1" applyFont="1" applyFill="1" applyBorder="1" applyAlignment="1">
      <alignment horizontal="center" vertical="center"/>
    </xf>
    <xf numFmtId="0" fontId="17" fillId="4" borderId="7" xfId="0" quotePrefix="1" applyFont="1" applyFill="1" applyBorder="1" applyAlignment="1">
      <alignment horizontal="center" vertical="center"/>
    </xf>
    <xf numFmtId="0" fontId="17" fillId="5" borderId="1"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3" xfId="0" applyFont="1" applyFill="1" applyBorder="1" applyAlignment="1">
      <alignment horizontal="left" vertical="center"/>
    </xf>
    <xf numFmtId="0" fontId="17" fillId="4" borderId="17"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0" borderId="1" xfId="0" applyFont="1" applyBorder="1" applyAlignment="1" applyProtection="1">
      <alignment horizontal="center" vertical="center"/>
      <protection locked="0"/>
    </xf>
    <xf numFmtId="178" fontId="4" fillId="5" borderId="18" xfId="0" applyNumberFormat="1" applyFont="1" applyFill="1" applyBorder="1" applyAlignment="1">
      <alignment horizontal="center" vertical="center"/>
    </xf>
    <xf numFmtId="178" fontId="4" fillId="5" borderId="1" xfId="0" applyNumberFormat="1" applyFont="1" applyFill="1" applyBorder="1" applyAlignment="1">
      <alignment horizontal="center" vertical="center"/>
    </xf>
    <xf numFmtId="0" fontId="4" fillId="5" borderId="16" xfId="0" applyFont="1" applyFill="1" applyBorder="1" applyAlignment="1">
      <alignment horizontal="center" vertical="center" shrinkToFit="1"/>
    </xf>
    <xf numFmtId="0" fontId="4" fillId="5" borderId="17" xfId="0" applyFont="1" applyFill="1" applyBorder="1" applyAlignment="1">
      <alignment horizontal="center" vertical="center" shrinkToFit="1"/>
    </xf>
    <xf numFmtId="38" fontId="4" fillId="5" borderId="16" xfId="1" applyFont="1" applyFill="1" applyBorder="1" applyAlignment="1">
      <alignment horizontal="center" vertical="center" shrinkToFit="1"/>
    </xf>
    <xf numFmtId="38" fontId="4" fillId="5" borderId="17" xfId="1" applyFont="1" applyFill="1" applyBorder="1" applyAlignment="1">
      <alignment horizontal="center" vertical="center" shrinkToFit="1"/>
    </xf>
    <xf numFmtId="0" fontId="7" fillId="2" borderId="0" xfId="0" applyFont="1" applyFill="1" applyAlignment="1">
      <alignment horizontal="center" vertical="center"/>
    </xf>
    <xf numFmtId="176" fontId="4" fillId="3" borderId="16" xfId="0" applyNumberFormat="1" applyFont="1" applyFill="1" applyBorder="1" applyAlignment="1" applyProtection="1">
      <alignment horizontal="center" vertical="center"/>
      <protection locked="0"/>
    </xf>
    <xf numFmtId="176" fontId="4" fillId="3" borderId="17" xfId="0" applyNumberFormat="1" applyFont="1" applyFill="1" applyBorder="1" applyAlignment="1" applyProtection="1">
      <alignment horizontal="center" vertical="center"/>
      <protection locked="0"/>
    </xf>
    <xf numFmtId="176" fontId="4" fillId="3" borderId="18" xfId="0"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shrinkToFit="1"/>
      <protection locked="0"/>
    </xf>
    <xf numFmtId="0" fontId="4" fillId="3" borderId="17"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5" borderId="0" xfId="0" applyFont="1" applyFill="1" applyAlignment="1">
      <alignment horizontal="left" vertical="center" wrapText="1"/>
    </xf>
    <xf numFmtId="0" fontId="4" fillId="5" borderId="0" xfId="0" applyFont="1" applyFill="1" applyAlignment="1">
      <alignment horizontal="left" vertical="center"/>
    </xf>
    <xf numFmtId="38" fontId="4" fillId="3" borderId="16" xfId="1" applyFont="1" applyFill="1" applyBorder="1" applyAlignment="1" applyProtection="1">
      <alignment horizontal="right" vertical="center" shrinkToFit="1"/>
      <protection locked="0"/>
    </xf>
    <xf numFmtId="38" fontId="4" fillId="3" borderId="17" xfId="1" applyFont="1" applyFill="1" applyBorder="1" applyAlignment="1" applyProtection="1">
      <alignment horizontal="right" vertical="center" shrinkToFit="1"/>
      <protection locked="0"/>
    </xf>
    <xf numFmtId="0" fontId="4" fillId="3" borderId="1" xfId="0" applyFont="1" applyFill="1" applyBorder="1" applyAlignment="1" applyProtection="1">
      <alignment horizontal="center" vertical="center"/>
      <protection locked="0"/>
    </xf>
    <xf numFmtId="0" fontId="13" fillId="5" borderId="1" xfId="0" applyFont="1" applyFill="1" applyBorder="1" applyAlignment="1">
      <alignment horizontal="left" vertical="center" wrapText="1"/>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38" fontId="4" fillId="3" borderId="28" xfId="1" applyFont="1" applyFill="1" applyBorder="1" applyAlignment="1" applyProtection="1">
      <alignment horizontal="right" vertical="center" shrinkToFit="1"/>
      <protection locked="0"/>
    </xf>
    <xf numFmtId="38" fontId="4" fillId="3" borderId="29" xfId="1" applyFont="1" applyFill="1" applyBorder="1" applyAlignment="1" applyProtection="1">
      <alignment horizontal="right" vertical="center" shrinkToFit="1"/>
      <protection locked="0"/>
    </xf>
    <xf numFmtId="178" fontId="4" fillId="5" borderId="42" xfId="0" applyNumberFormat="1" applyFont="1" applyFill="1" applyBorder="1" applyAlignment="1">
      <alignment horizontal="center" vertical="center"/>
    </xf>
    <xf numFmtId="178" fontId="4" fillId="5" borderId="48"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46"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3" xfId="0" applyFont="1" applyFill="1" applyBorder="1" applyAlignment="1">
      <alignment horizontal="left" vertical="center"/>
    </xf>
    <xf numFmtId="0" fontId="2" fillId="5" borderId="0" xfId="0" applyFont="1" applyFill="1" applyAlignment="1">
      <alignment horizontal="left" vertical="center"/>
    </xf>
    <xf numFmtId="0" fontId="4" fillId="5" borderId="16" xfId="0" applyFont="1" applyFill="1" applyBorder="1" applyAlignment="1">
      <alignment horizontal="center" vertical="center" wrapText="1"/>
    </xf>
    <xf numFmtId="0" fontId="4" fillId="5" borderId="7" xfId="0" applyFont="1" applyFill="1" applyBorder="1" applyAlignment="1">
      <alignment horizontal="center" vertical="center"/>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176" fontId="4" fillId="5" borderId="16" xfId="0" applyNumberFormat="1" applyFont="1" applyFill="1" applyBorder="1" applyAlignment="1">
      <alignment horizontal="center" vertical="center"/>
    </xf>
    <xf numFmtId="176" fontId="4" fillId="5" borderId="17" xfId="0" applyNumberFormat="1" applyFont="1" applyFill="1" applyBorder="1" applyAlignment="1">
      <alignment horizontal="center" vertical="center"/>
    </xf>
    <xf numFmtId="176" fontId="4" fillId="5" borderId="18" xfId="0" applyNumberFormat="1" applyFont="1" applyFill="1" applyBorder="1" applyAlignment="1">
      <alignment horizontal="center" vertical="center"/>
    </xf>
    <xf numFmtId="0" fontId="20" fillId="5" borderId="0" xfId="0" applyFont="1" applyFill="1" applyAlignment="1">
      <alignment horizontal="center" vertical="center" shrinkToFit="1"/>
    </xf>
    <xf numFmtId="0" fontId="20" fillId="5" borderId="25" xfId="0" applyFont="1" applyFill="1" applyBorder="1" applyAlignment="1">
      <alignment horizontal="left" vertical="center"/>
    </xf>
    <xf numFmtId="0" fontId="20" fillId="5" borderId="3" xfId="0" applyFont="1" applyFill="1" applyBorder="1" applyAlignment="1">
      <alignment horizontal="left" vertical="center"/>
    </xf>
    <xf numFmtId="0" fontId="20" fillId="5" borderId="4" xfId="0" applyFont="1" applyFill="1" applyBorder="1" applyAlignment="1">
      <alignment horizontal="left" vertical="center"/>
    </xf>
    <xf numFmtId="0" fontId="20" fillId="5" borderId="0" xfId="0" applyFont="1" applyFill="1" applyAlignment="1">
      <alignment horizontal="left" vertical="center" shrinkToFit="1"/>
    </xf>
    <xf numFmtId="0" fontId="19" fillId="5" borderId="0" xfId="0" applyFont="1" applyFill="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13"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3" xfId="0" applyFont="1" applyFill="1" applyBorder="1" applyAlignment="1">
      <alignment horizontal="center" vertical="center"/>
    </xf>
    <xf numFmtId="0" fontId="23" fillId="5" borderId="8" xfId="0" applyFont="1" applyFill="1" applyBorder="1" applyAlignment="1">
      <alignment horizontal="center" vertical="center"/>
    </xf>
    <xf numFmtId="0" fontId="24" fillId="5" borderId="3"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0" fillId="5" borderId="25"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20" fillId="5" borderId="22" xfId="0" applyFont="1" applyFill="1" applyBorder="1" applyAlignment="1">
      <alignment horizontal="left" vertical="center" wrapText="1"/>
    </xf>
    <xf numFmtId="0" fontId="20" fillId="5" borderId="26"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27"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14" xfId="0" applyFont="1" applyFill="1" applyBorder="1" applyAlignment="1">
      <alignment horizontal="left" vertical="center" wrapText="1"/>
    </xf>
    <xf numFmtId="0" fontId="24" fillId="5" borderId="15" xfId="0" applyFont="1" applyFill="1" applyBorder="1" applyAlignment="1">
      <alignment horizontal="left" vertical="center" wrapText="1"/>
    </xf>
    <xf numFmtId="0" fontId="22" fillId="5" borderId="8"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2"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4" xfId="0" applyFont="1" applyFill="1" applyBorder="1" applyAlignment="1">
      <alignment horizontal="center" vertical="center"/>
    </xf>
    <xf numFmtId="0" fontId="20" fillId="5" borderId="15"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19" fillId="5" borderId="21" xfId="0" applyFont="1" applyFill="1" applyBorder="1" applyAlignment="1">
      <alignment horizontal="center" vertical="center"/>
    </xf>
    <xf numFmtId="0" fontId="20" fillId="5" borderId="30"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0" xfId="0" applyFont="1" applyFill="1" applyAlignment="1">
      <alignment horizontal="center" vertical="center"/>
    </xf>
    <xf numFmtId="0" fontId="20" fillId="5" borderId="6" xfId="0" applyFont="1" applyFill="1" applyBorder="1" applyAlignment="1">
      <alignment horizontal="center" vertical="center"/>
    </xf>
    <xf numFmtId="0" fontId="23" fillId="5" borderId="16" xfId="0" applyFont="1" applyFill="1" applyBorder="1" applyAlignment="1">
      <alignment horizontal="center" vertical="center"/>
    </xf>
    <xf numFmtId="0" fontId="23" fillId="5" borderId="17" xfId="0" applyFont="1" applyFill="1" applyBorder="1" applyAlignment="1">
      <alignment horizontal="center" vertical="center"/>
    </xf>
    <xf numFmtId="0" fontId="24" fillId="5" borderId="17"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21" fillId="5" borderId="18" xfId="0" applyFont="1" applyFill="1" applyBorder="1" applyAlignment="1">
      <alignment horizontal="center" vertical="center"/>
    </xf>
    <xf numFmtId="0" fontId="21" fillId="5" borderId="1" xfId="0" applyFont="1" applyFill="1" applyBorder="1" applyAlignment="1">
      <alignment horizontal="center" vertical="center"/>
    </xf>
    <xf numFmtId="0" fontId="20" fillId="5" borderId="2" xfId="0" applyFont="1" applyFill="1" applyBorder="1" applyAlignment="1">
      <alignment horizontal="left" vertical="center"/>
    </xf>
    <xf numFmtId="0" fontId="20" fillId="5" borderId="22" xfId="0" applyFont="1" applyFill="1" applyBorder="1" applyAlignment="1">
      <alignment horizontal="left" vertical="center"/>
    </xf>
    <xf numFmtId="0" fontId="20" fillId="5" borderId="18" xfId="0" applyFont="1" applyFill="1" applyBorder="1" applyAlignment="1">
      <alignment horizontal="center" vertical="center" shrinkToFit="1"/>
    </xf>
    <xf numFmtId="0" fontId="20" fillId="5" borderId="1" xfId="0" applyFont="1" applyFill="1" applyBorder="1" applyAlignment="1">
      <alignment horizontal="center" vertical="center" shrinkToFit="1"/>
    </xf>
    <xf numFmtId="0" fontId="20" fillId="5" borderId="1" xfId="0" applyFont="1" applyFill="1" applyBorder="1" applyAlignment="1">
      <alignment horizontal="center" vertical="center"/>
    </xf>
    <xf numFmtId="176" fontId="22" fillId="5" borderId="8" xfId="0" applyNumberFormat="1" applyFont="1" applyFill="1" applyBorder="1" applyAlignment="1">
      <alignment horizontal="center" vertical="center"/>
    </xf>
    <xf numFmtId="0" fontId="21" fillId="5" borderId="43" xfId="0" applyFont="1" applyFill="1" applyBorder="1" applyAlignment="1">
      <alignment horizontal="left" vertical="center" wrapText="1"/>
    </xf>
    <xf numFmtId="0" fontId="21" fillId="5" borderId="44" xfId="0" applyFont="1" applyFill="1" applyBorder="1" applyAlignment="1">
      <alignment horizontal="left" vertical="center" wrapText="1"/>
    </xf>
    <xf numFmtId="0" fontId="21" fillId="5" borderId="45" xfId="0" applyFont="1" applyFill="1" applyBorder="1" applyAlignment="1">
      <alignment horizontal="left" vertical="center" wrapText="1"/>
    </xf>
    <xf numFmtId="38" fontId="22" fillId="5" borderId="8" xfId="1" applyFont="1" applyFill="1" applyBorder="1" applyAlignment="1">
      <alignment horizontal="center" vertical="center"/>
    </xf>
    <xf numFmtId="176" fontId="25" fillId="5" borderId="0" xfId="0" applyNumberFormat="1" applyFont="1" applyFill="1" applyAlignment="1">
      <alignment horizontal="center" vertical="center"/>
    </xf>
    <xf numFmtId="0" fontId="31" fillId="5" borderId="49" xfId="0" applyFont="1" applyFill="1" applyBorder="1" applyAlignment="1">
      <alignment horizontal="right"/>
    </xf>
    <xf numFmtId="0" fontId="31" fillId="5" borderId="44" xfId="0" applyFont="1" applyFill="1" applyBorder="1" applyAlignment="1">
      <alignment horizontal="right"/>
    </xf>
    <xf numFmtId="0" fontId="31" fillId="5" borderId="50" xfId="0" applyFont="1" applyFill="1" applyBorder="1" applyAlignment="1">
      <alignment horizontal="right"/>
    </xf>
    <xf numFmtId="176" fontId="22" fillId="5" borderId="16" xfId="0" applyNumberFormat="1" applyFont="1" applyFill="1" applyBorder="1" applyAlignment="1">
      <alignment horizontal="center" vertical="center"/>
    </xf>
    <xf numFmtId="176" fontId="22" fillId="5" borderId="17" xfId="0" applyNumberFormat="1" applyFont="1" applyFill="1" applyBorder="1" applyAlignment="1">
      <alignment horizontal="center" vertical="center"/>
    </xf>
    <xf numFmtId="176" fontId="22" fillId="5" borderId="18" xfId="0" applyNumberFormat="1" applyFont="1" applyFill="1" applyBorder="1" applyAlignment="1">
      <alignment horizontal="center" vertical="center"/>
    </xf>
    <xf numFmtId="0" fontId="23" fillId="5" borderId="2" xfId="0" applyFont="1" applyFill="1" applyBorder="1" applyAlignment="1">
      <alignment horizontal="center" vertical="center"/>
    </xf>
    <xf numFmtId="0" fontId="23" fillId="5" borderId="7"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0" fontId="24" fillId="5" borderId="29" xfId="0" applyFont="1" applyFill="1" applyBorder="1" applyAlignment="1">
      <alignment horizontal="left" vertical="center" wrapText="1"/>
    </xf>
    <xf numFmtId="0" fontId="24" fillId="5" borderId="42" xfId="0" applyFont="1" applyFill="1" applyBorder="1" applyAlignment="1">
      <alignment horizontal="left" vertical="center" wrapText="1"/>
    </xf>
    <xf numFmtId="0" fontId="21" fillId="5" borderId="42" xfId="0" applyFont="1" applyFill="1" applyBorder="1" applyAlignment="1">
      <alignment horizontal="center" vertical="center"/>
    </xf>
    <xf numFmtId="0" fontId="21" fillId="5" borderId="48" xfId="0" applyFont="1" applyFill="1" applyBorder="1" applyAlignment="1">
      <alignment horizontal="center" vertical="center"/>
    </xf>
    <xf numFmtId="38" fontId="21" fillId="5" borderId="7" xfId="1" applyFont="1" applyFill="1" applyBorder="1" applyAlignment="1">
      <alignment horizontal="right" vertical="center" shrinkToFit="1"/>
    </xf>
    <xf numFmtId="38" fontId="21" fillId="5" borderId="8" xfId="1" applyFont="1" applyFill="1" applyBorder="1" applyAlignment="1">
      <alignment horizontal="right" vertical="center" shrinkToFit="1"/>
    </xf>
    <xf numFmtId="38" fontId="21" fillId="5" borderId="16" xfId="1" applyFont="1" applyFill="1" applyBorder="1" applyAlignment="1">
      <alignment horizontal="right" vertical="center" shrinkToFit="1"/>
    </xf>
    <xf numFmtId="38" fontId="21" fillId="5" borderId="17" xfId="1" applyFont="1" applyFill="1" applyBorder="1" applyAlignment="1">
      <alignment horizontal="right" vertical="center" shrinkToFit="1"/>
    </xf>
    <xf numFmtId="0" fontId="24" fillId="5" borderId="41" xfId="0" applyFont="1" applyFill="1" applyBorder="1" applyAlignment="1">
      <alignment horizontal="left" vertical="center" wrapText="1"/>
    </xf>
    <xf numFmtId="0" fontId="23" fillId="5" borderId="40" xfId="0" applyFont="1" applyFill="1" applyBorder="1" applyAlignment="1">
      <alignment horizontal="center" vertical="center"/>
    </xf>
    <xf numFmtId="178" fontId="21" fillId="5" borderId="17" xfId="0" applyNumberFormat="1" applyFont="1" applyFill="1" applyBorder="1" applyAlignment="1">
      <alignment horizontal="center" vertical="center"/>
    </xf>
    <xf numFmtId="38" fontId="21" fillId="5" borderId="28" xfId="1" applyFont="1" applyFill="1" applyBorder="1" applyAlignment="1">
      <alignment horizontal="right" vertical="center" shrinkToFit="1"/>
    </xf>
    <xf numFmtId="38" fontId="21" fillId="5" borderId="29" xfId="1" applyFont="1" applyFill="1" applyBorder="1" applyAlignment="1">
      <alignment horizontal="right" vertical="center" shrinkToFit="1"/>
    </xf>
    <xf numFmtId="178" fontId="21" fillId="5" borderId="28" xfId="0" applyNumberFormat="1" applyFont="1" applyFill="1" applyBorder="1" applyAlignment="1">
      <alignment horizontal="center" vertical="center"/>
    </xf>
    <xf numFmtId="178" fontId="21" fillId="5" borderId="29" xfId="0" applyNumberFormat="1" applyFont="1" applyFill="1" applyBorder="1" applyAlignment="1">
      <alignment horizontal="center" vertical="center"/>
    </xf>
    <xf numFmtId="0" fontId="23" fillId="5" borderId="28" xfId="0" applyFont="1" applyFill="1" applyBorder="1" applyAlignment="1">
      <alignment horizontal="center" vertical="center"/>
    </xf>
    <xf numFmtId="0" fontId="23" fillId="5" borderId="29" xfId="0" applyFont="1" applyFill="1" applyBorder="1" applyAlignment="1">
      <alignment horizontal="center" vertical="center"/>
    </xf>
    <xf numFmtId="0" fontId="21" fillId="5" borderId="8" xfId="0" applyFont="1" applyFill="1" applyBorder="1" applyAlignment="1">
      <alignment horizontal="center" vertical="center"/>
    </xf>
    <xf numFmtId="178" fontId="22" fillId="5" borderId="16" xfId="0" applyNumberFormat="1" applyFont="1" applyFill="1" applyBorder="1" applyAlignment="1">
      <alignment horizontal="center" vertical="center" shrinkToFit="1"/>
    </xf>
    <xf numFmtId="178" fontId="22" fillId="5" borderId="17" xfId="0" applyNumberFormat="1" applyFont="1" applyFill="1" applyBorder="1" applyAlignment="1">
      <alignment horizontal="center" vertical="center" shrinkToFit="1"/>
    </xf>
    <xf numFmtId="178" fontId="22" fillId="5" borderId="18" xfId="0" applyNumberFormat="1" applyFont="1" applyFill="1" applyBorder="1" applyAlignment="1">
      <alignment horizontal="center" vertical="center" shrinkToFit="1"/>
    </xf>
    <xf numFmtId="0" fontId="20" fillId="5" borderId="16"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5" borderId="16" xfId="0" applyFont="1" applyFill="1" applyBorder="1" applyAlignment="1">
      <alignment horizontal="left" vertical="center" wrapText="1" shrinkToFit="1"/>
    </xf>
    <xf numFmtId="0" fontId="20" fillId="5" borderId="17" xfId="0" applyFont="1" applyFill="1" applyBorder="1" applyAlignment="1">
      <alignment horizontal="left" vertical="center" shrinkToFit="1"/>
    </xf>
    <xf numFmtId="0" fontId="20" fillId="5" borderId="18" xfId="0" applyFont="1" applyFill="1" applyBorder="1" applyAlignment="1">
      <alignment horizontal="left" vertical="center" shrinkToFit="1"/>
    </xf>
    <xf numFmtId="0" fontId="21" fillId="5" borderId="16" xfId="0" applyFont="1" applyFill="1" applyBorder="1" applyAlignment="1">
      <alignment horizontal="left" vertical="center" shrinkToFit="1"/>
    </xf>
    <xf numFmtId="0" fontId="21" fillId="5" borderId="17" xfId="0" applyFont="1" applyFill="1" applyBorder="1" applyAlignment="1">
      <alignment horizontal="left" vertical="center" shrinkToFit="1"/>
    </xf>
    <xf numFmtId="0" fontId="21" fillId="5" borderId="18" xfId="0" applyFont="1" applyFill="1" applyBorder="1" applyAlignment="1">
      <alignment horizontal="left" vertical="center" shrinkToFit="1"/>
    </xf>
    <xf numFmtId="38" fontId="22" fillId="5" borderId="17" xfId="1" applyFont="1" applyFill="1" applyBorder="1" applyAlignment="1">
      <alignment horizontal="center" vertical="center" shrinkToFit="1"/>
    </xf>
    <xf numFmtId="180" fontId="22" fillId="5" borderId="17" xfId="1" applyNumberFormat="1" applyFont="1" applyFill="1" applyBorder="1" applyAlignment="1">
      <alignment horizontal="center" vertical="center" shrinkToFit="1"/>
    </xf>
    <xf numFmtId="0" fontId="20" fillId="5" borderId="16" xfId="0" applyFont="1" applyFill="1" applyBorder="1" applyAlignment="1">
      <alignment horizontal="center" vertical="center" shrinkToFit="1"/>
    </xf>
    <xf numFmtId="0" fontId="20" fillId="5" borderId="17" xfId="0" applyFont="1" applyFill="1" applyBorder="1" applyAlignment="1">
      <alignment horizontal="center" vertical="center" shrinkToFit="1"/>
    </xf>
    <xf numFmtId="178" fontId="21" fillId="5" borderId="16" xfId="0" applyNumberFormat="1" applyFont="1" applyFill="1" applyBorder="1" applyAlignment="1">
      <alignment horizontal="center" vertical="center"/>
    </xf>
    <xf numFmtId="38" fontId="22" fillId="5" borderId="16" xfId="1" applyFont="1" applyFill="1" applyBorder="1" applyAlignment="1">
      <alignment horizontal="center" vertical="center" shrinkToFit="1"/>
    </xf>
    <xf numFmtId="38" fontId="5" fillId="3" borderId="16" xfId="1" applyFont="1" applyFill="1" applyBorder="1" applyAlignment="1" applyProtection="1">
      <alignment vertical="center" shrinkToFit="1"/>
      <protection locked="0"/>
    </xf>
    <xf numFmtId="38" fontId="5" fillId="3" borderId="17" xfId="1" applyFont="1" applyFill="1" applyBorder="1" applyAlignment="1" applyProtection="1">
      <alignment vertical="center" shrinkToFit="1"/>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38" fontId="4" fillId="3" borderId="16" xfId="1" applyFont="1" applyFill="1" applyBorder="1" applyAlignment="1" applyProtection="1">
      <alignment vertical="center" shrinkToFit="1"/>
      <protection locked="0"/>
    </xf>
    <xf numFmtId="38" fontId="4" fillId="3" borderId="17" xfId="1" applyFont="1" applyFill="1" applyBorder="1" applyAlignment="1" applyProtection="1">
      <alignment vertical="center" shrinkToFit="1"/>
      <protection locked="0"/>
    </xf>
    <xf numFmtId="38" fontId="4" fillId="3" borderId="28" xfId="1" applyFont="1" applyFill="1" applyBorder="1" applyAlignment="1" applyProtection="1">
      <alignment vertical="center" shrinkToFit="1"/>
      <protection locked="0"/>
    </xf>
    <xf numFmtId="38" fontId="4" fillId="3" borderId="29" xfId="1" applyFont="1" applyFill="1" applyBorder="1" applyAlignment="1" applyProtection="1">
      <alignment vertical="center" shrinkToFit="1"/>
      <protection locked="0"/>
    </xf>
    <xf numFmtId="38" fontId="4" fillId="5" borderId="7" xfId="1" applyFont="1" applyFill="1" applyBorder="1" applyAlignment="1">
      <alignment vertical="center" shrinkToFit="1"/>
    </xf>
    <xf numFmtId="38" fontId="4" fillId="5" borderId="8" xfId="1" applyFont="1" applyFill="1" applyBorder="1" applyAlignment="1">
      <alignment vertical="center" shrinkToFi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38" fontId="5" fillId="3" borderId="17" xfId="1" applyFont="1" applyFill="1" applyBorder="1" applyAlignment="1" applyProtection="1">
      <alignment horizontal="right" vertical="center" shrinkToFit="1"/>
      <protection locked="0"/>
    </xf>
    <xf numFmtId="176" fontId="5" fillId="5" borderId="2" xfId="0" applyNumberFormat="1" applyFont="1" applyFill="1" applyBorder="1" applyAlignment="1">
      <alignment horizontal="center" vertical="center"/>
    </xf>
    <xf numFmtId="176" fontId="5" fillId="5" borderId="3" xfId="0" applyNumberFormat="1" applyFont="1" applyFill="1" applyBorder="1" applyAlignment="1">
      <alignment horizontal="center" vertical="center"/>
    </xf>
    <xf numFmtId="176" fontId="5" fillId="5" borderId="4" xfId="0" applyNumberFormat="1" applyFont="1" applyFill="1" applyBorder="1" applyAlignment="1">
      <alignment horizontal="center" vertical="center"/>
    </xf>
    <xf numFmtId="176" fontId="5" fillId="5" borderId="16" xfId="0" applyNumberFormat="1" applyFont="1" applyFill="1" applyBorder="1" applyAlignment="1">
      <alignment horizontal="center" vertical="center"/>
    </xf>
    <xf numFmtId="176" fontId="5" fillId="5" borderId="17" xfId="0" applyNumberFormat="1" applyFont="1" applyFill="1" applyBorder="1" applyAlignment="1">
      <alignment horizontal="center" vertical="center"/>
    </xf>
    <xf numFmtId="176" fontId="5" fillId="5" borderId="18" xfId="0" applyNumberFormat="1"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0" xfId="0" applyFont="1" applyFill="1" applyAlignment="1">
      <alignment horizontal="center" vertical="center"/>
    </xf>
    <xf numFmtId="178" fontId="4" fillId="5" borderId="16" xfId="0" applyNumberFormat="1" applyFont="1" applyFill="1" applyBorder="1" applyAlignment="1">
      <alignment horizontal="center" vertical="center" shrinkToFit="1"/>
    </xf>
    <xf numFmtId="178" fontId="4" fillId="5" borderId="17" xfId="0" applyNumberFormat="1" applyFont="1" applyFill="1" applyBorder="1" applyAlignment="1">
      <alignment horizontal="center" vertical="center" shrinkToFit="1"/>
    </xf>
    <xf numFmtId="178" fontId="4" fillId="5" borderId="0" xfId="0" applyNumberFormat="1" applyFont="1" applyFill="1" applyAlignment="1">
      <alignment horizontal="center" vertical="center" shrinkToFit="1"/>
    </xf>
    <xf numFmtId="0" fontId="22" fillId="5" borderId="17" xfId="0" applyFont="1" applyFill="1" applyBorder="1" applyAlignment="1">
      <alignment horizontal="center" vertical="center"/>
    </xf>
    <xf numFmtId="38" fontId="22" fillId="5" borderId="17" xfId="1" applyFont="1" applyFill="1" applyBorder="1" applyAlignment="1">
      <alignment horizontal="center" vertical="center"/>
    </xf>
    <xf numFmtId="0" fontId="23" fillId="5" borderId="26" xfId="0" applyFont="1" applyFill="1" applyBorder="1" applyAlignment="1">
      <alignment horizontal="center" vertical="center"/>
    </xf>
    <xf numFmtId="0" fontId="23" fillId="5" borderId="0" xfId="0" applyFont="1" applyFill="1" applyAlignment="1">
      <alignment horizontal="center" vertical="center"/>
    </xf>
    <xf numFmtId="0" fontId="23" fillId="5" borderId="5" xfId="0" applyFont="1" applyFill="1" applyBorder="1" applyAlignment="1">
      <alignment horizontal="center" vertical="center"/>
    </xf>
    <xf numFmtId="0" fontId="24" fillId="5" borderId="0" xfId="0" applyFont="1" applyFill="1" applyAlignment="1">
      <alignment horizontal="left" vertical="center" wrapText="1"/>
    </xf>
    <xf numFmtId="0" fontId="24" fillId="5" borderId="6" xfId="0" applyFont="1" applyFill="1" applyBorder="1" applyAlignment="1">
      <alignment horizontal="left" vertical="center" wrapText="1"/>
    </xf>
    <xf numFmtId="0" fontId="20" fillId="5" borderId="0" xfId="0" applyFont="1" applyFill="1" applyAlignment="1">
      <alignment horizontal="left" vertical="center"/>
    </xf>
    <xf numFmtId="0" fontId="20" fillId="5" borderId="2" xfId="0" applyFont="1" applyFill="1" applyBorder="1" applyAlignment="1">
      <alignment horizontal="center" vertical="center" shrinkToFit="1"/>
    </xf>
    <xf numFmtId="0" fontId="20" fillId="5" borderId="3" xfId="0" applyFont="1" applyFill="1" applyBorder="1" applyAlignment="1">
      <alignment horizontal="center" vertical="center" shrinkToFit="1"/>
    </xf>
    <xf numFmtId="0" fontId="20" fillId="5" borderId="4" xfId="0" applyFont="1" applyFill="1" applyBorder="1" applyAlignment="1">
      <alignment horizontal="center" vertical="center" shrinkToFit="1"/>
    </xf>
    <xf numFmtId="0" fontId="20" fillId="5" borderId="17" xfId="0" applyFont="1" applyFill="1" applyBorder="1" applyAlignment="1">
      <alignment horizontal="left" vertical="center"/>
    </xf>
    <xf numFmtId="0" fontId="20" fillId="5" borderId="18" xfId="0" applyFont="1" applyFill="1" applyBorder="1" applyAlignment="1">
      <alignment horizontal="left" vertical="center"/>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1"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28" xfId="0" applyFont="1" applyFill="1" applyBorder="1" applyAlignment="1">
      <alignment horizontal="center" vertical="center"/>
    </xf>
    <xf numFmtId="0" fontId="21" fillId="5" borderId="29" xfId="0" applyFont="1" applyFill="1" applyBorder="1" applyAlignment="1">
      <alignment horizontal="center" vertical="center"/>
    </xf>
    <xf numFmtId="0" fontId="20" fillId="5" borderId="47" xfId="0"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176" fontId="22" fillId="5" borderId="4" xfId="0" applyNumberFormat="1" applyFont="1" applyFill="1" applyBorder="1" applyAlignment="1">
      <alignment horizontal="center" vertical="center"/>
    </xf>
    <xf numFmtId="179" fontId="0" fillId="0" borderId="0" xfId="0" applyNumberFormat="1" applyProtection="1">
      <alignment vertical="center"/>
    </xf>
    <xf numFmtId="0" fontId="8" fillId="0" borderId="31" xfId="2" applyFont="1" applyBorder="1" applyAlignment="1" applyProtection="1">
      <alignment horizontal="center" vertical="center"/>
    </xf>
    <xf numFmtId="0" fontId="8" fillId="0" borderId="34" xfId="2" applyFont="1" applyBorder="1" applyAlignment="1" applyProtection="1">
      <alignment horizontal="center" vertical="center"/>
    </xf>
    <xf numFmtId="0" fontId="0" fillId="0" borderId="0" xfId="0" applyProtection="1">
      <alignment vertical="center"/>
    </xf>
    <xf numFmtId="179" fontId="0" fillId="0" borderId="0" xfId="0" applyNumberFormat="1" applyAlignment="1" applyProtection="1">
      <alignment horizontal="center" vertical="center"/>
    </xf>
    <xf numFmtId="0" fontId="9" fillId="0" borderId="35" xfId="2" applyFont="1" applyBorder="1" applyAlignment="1" applyProtection="1">
      <alignment horizontal="center" vertical="center" wrapText="1"/>
    </xf>
    <xf numFmtId="0" fontId="11" fillId="0" borderId="36" xfId="2" applyFont="1" applyBorder="1" applyAlignment="1" applyProtection="1">
      <alignment horizontal="center" vertical="center" wrapText="1"/>
    </xf>
    <xf numFmtId="0" fontId="9" fillId="0" borderId="37" xfId="3" applyFont="1" applyFill="1" applyBorder="1" applyAlignment="1" applyProtection="1">
      <alignment horizontal="center" vertical="center"/>
    </xf>
    <xf numFmtId="0" fontId="9" fillId="0" borderId="38" xfId="3" applyFont="1" applyFill="1" applyBorder="1" applyAlignment="1" applyProtection="1">
      <alignment vertical="center" wrapText="1"/>
    </xf>
    <xf numFmtId="0" fontId="11" fillId="0" borderId="37" xfId="3" applyFont="1" applyFill="1" applyBorder="1" applyAlignment="1" applyProtection="1">
      <alignment horizontal="center" vertical="center"/>
    </xf>
    <xf numFmtId="0" fontId="9" fillId="0" borderId="39" xfId="3" applyFont="1" applyFill="1" applyBorder="1" applyAlignment="1" applyProtection="1">
      <alignment horizontal="center" vertical="center"/>
    </xf>
    <xf numFmtId="0" fontId="9" fillId="0" borderId="51" xfId="3" applyFont="1" applyFill="1" applyBorder="1" applyAlignment="1" applyProtection="1">
      <alignment vertical="center" wrapText="1"/>
    </xf>
  </cellXfs>
  <cellStyles count="5">
    <cellStyle name="ハイパーリンク" xfId="4" builtinId="8"/>
    <cellStyle name="桁区切り" xfId="1" builtinId="6"/>
    <cellStyle name="標準" xfId="0" builtinId="0"/>
    <cellStyle name="標準 2" xfId="3" xr:uid="{0C150FF8-1346-46B3-A40D-96E526B92175}"/>
    <cellStyle name="標準 4 9" xfId="2" xr:uid="{F240B00B-6EDA-435A-BC56-67C3B88DCF6D}"/>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classifications/terms/1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stat.go.jp/classifications/terms/1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06BC-21A8-440A-AE94-ED98E27A5E4C}">
  <sheetPr>
    <tabColor theme="5" tint="0.59999389629810485"/>
  </sheetPr>
  <dimension ref="A1:S38"/>
  <sheetViews>
    <sheetView tabSelected="1" view="pageBreakPreview" zoomScale="89" zoomScaleNormal="100" zoomScaleSheetLayoutView="100" workbookViewId="0">
      <selection sqref="A1:S1"/>
    </sheetView>
  </sheetViews>
  <sheetFormatPr defaultColWidth="4.875" defaultRowHeight="13.5" x14ac:dyDescent="0.4"/>
  <cols>
    <col min="1" max="2" width="4.125" style="23" customWidth="1"/>
    <col min="3" max="12" width="4.875" style="22"/>
    <col min="13" max="13" width="21.625" style="22" customWidth="1"/>
    <col min="14" max="16" width="4.875" style="22"/>
    <col min="17" max="17" width="19" style="22" customWidth="1"/>
    <col min="18" max="18" width="4.875" style="22"/>
    <col min="19" max="19" width="5.75" style="22" customWidth="1"/>
    <col min="20" max="16384" width="4.875" style="22"/>
  </cols>
  <sheetData>
    <row r="1" spans="1:19" ht="54" customHeight="1" thickBot="1" x14ac:dyDescent="0.45">
      <c r="A1" s="81" t="s">
        <v>2402</v>
      </c>
      <c r="B1" s="82"/>
      <c r="C1" s="82"/>
      <c r="D1" s="82"/>
      <c r="E1" s="82"/>
      <c r="F1" s="82"/>
      <c r="G1" s="82"/>
      <c r="H1" s="82"/>
      <c r="I1" s="82"/>
      <c r="J1" s="82"/>
      <c r="K1" s="82"/>
      <c r="L1" s="82"/>
      <c r="M1" s="82"/>
      <c r="N1" s="82"/>
      <c r="O1" s="82"/>
      <c r="P1" s="82"/>
      <c r="Q1" s="82"/>
      <c r="R1" s="82"/>
      <c r="S1" s="83"/>
    </row>
    <row r="2" spans="1:19" ht="18" customHeight="1" x14ac:dyDescent="0.4">
      <c r="A2" s="84" t="s">
        <v>2389</v>
      </c>
      <c r="B2" s="84"/>
      <c r="C2" s="84"/>
      <c r="D2" s="84"/>
      <c r="E2" s="84"/>
      <c r="F2" s="84"/>
      <c r="G2" s="84"/>
      <c r="H2" s="84"/>
      <c r="I2" s="84"/>
      <c r="J2" s="84"/>
      <c r="K2" s="84"/>
      <c r="L2" s="84"/>
      <c r="M2" s="84"/>
      <c r="N2" s="84"/>
      <c r="O2" s="84"/>
      <c r="P2" s="84"/>
      <c r="Q2" s="84"/>
      <c r="R2" s="84"/>
      <c r="S2" s="84"/>
    </row>
    <row r="3" spans="1:19" ht="18.75" customHeight="1" x14ac:dyDescent="0.4">
      <c r="A3" s="85" t="s">
        <v>2315</v>
      </c>
      <c r="B3" s="85"/>
      <c r="C3" s="85"/>
      <c r="D3" s="85" t="s">
        <v>2386</v>
      </c>
      <c r="E3" s="85"/>
      <c r="F3" s="85"/>
      <c r="G3" s="85"/>
      <c r="H3" s="85" t="s">
        <v>2433</v>
      </c>
      <c r="I3" s="85"/>
      <c r="J3" s="85"/>
      <c r="K3" s="85"/>
      <c r="L3" s="85"/>
      <c r="M3" s="85"/>
      <c r="N3" s="85"/>
      <c r="O3" s="85"/>
      <c r="P3" s="85"/>
      <c r="Q3" s="85"/>
      <c r="R3" s="85"/>
      <c r="S3" s="85"/>
    </row>
    <row r="4" spans="1:19" ht="50.1" customHeight="1" x14ac:dyDescent="0.4">
      <c r="A4" s="86" t="s">
        <v>2314</v>
      </c>
      <c r="B4" s="87"/>
      <c r="C4" s="88"/>
      <c r="D4" s="89" t="s">
        <v>2430</v>
      </c>
      <c r="E4" s="89"/>
      <c r="F4" s="89"/>
      <c r="G4" s="89"/>
      <c r="H4" s="90" t="s">
        <v>2409</v>
      </c>
      <c r="I4" s="90"/>
      <c r="J4" s="90"/>
      <c r="K4" s="90"/>
      <c r="L4" s="90"/>
      <c r="M4" s="90"/>
      <c r="N4" s="90"/>
      <c r="O4" s="90"/>
      <c r="P4" s="90"/>
      <c r="Q4" s="90"/>
      <c r="R4" s="90"/>
      <c r="S4" s="90"/>
    </row>
    <row r="5" spans="1:19" ht="75" customHeight="1" x14ac:dyDescent="0.4">
      <c r="A5" s="86" t="s">
        <v>2316</v>
      </c>
      <c r="B5" s="87"/>
      <c r="C5" s="88"/>
      <c r="D5" s="89" t="s">
        <v>2387</v>
      </c>
      <c r="E5" s="89"/>
      <c r="F5" s="89"/>
      <c r="G5" s="89"/>
      <c r="H5" s="89" t="s">
        <v>2410</v>
      </c>
      <c r="I5" s="89"/>
      <c r="J5" s="89"/>
      <c r="K5" s="89"/>
      <c r="L5" s="89"/>
      <c r="M5" s="89"/>
      <c r="N5" s="89"/>
      <c r="O5" s="89"/>
      <c r="P5" s="89"/>
      <c r="Q5" s="89"/>
      <c r="R5" s="89"/>
      <c r="S5" s="89"/>
    </row>
    <row r="6" spans="1:19" ht="15" customHeight="1" x14ac:dyDescent="0.4">
      <c r="A6" s="91" t="s">
        <v>2434</v>
      </c>
      <c r="B6" s="91"/>
      <c r="C6" s="91"/>
      <c r="D6" s="91"/>
      <c r="E6" s="91"/>
      <c r="F6" s="91"/>
      <c r="G6" s="91"/>
      <c r="H6" s="91"/>
      <c r="I6" s="91"/>
      <c r="J6" s="91"/>
      <c r="K6" s="91"/>
      <c r="L6" s="91"/>
      <c r="M6" s="91"/>
      <c r="N6" s="91"/>
      <c r="O6" s="91"/>
      <c r="P6" s="91"/>
      <c r="Q6" s="91"/>
      <c r="R6" s="91"/>
      <c r="S6" s="91"/>
    </row>
    <row r="7" spans="1:19" ht="15" customHeight="1" x14ac:dyDescent="0.4">
      <c r="A7" s="79" t="s">
        <v>2436</v>
      </c>
      <c r="B7" s="79"/>
      <c r="C7" s="79"/>
      <c r="D7" s="79"/>
      <c r="E7" s="79"/>
      <c r="F7" s="79"/>
      <c r="G7" s="79"/>
      <c r="H7" s="79"/>
      <c r="I7" s="79"/>
      <c r="J7" s="79"/>
      <c r="K7" s="79"/>
      <c r="L7" s="79"/>
      <c r="M7" s="79"/>
      <c r="N7" s="79"/>
      <c r="O7" s="79"/>
      <c r="P7" s="79"/>
      <c r="Q7" s="79"/>
      <c r="R7" s="79"/>
      <c r="S7" s="79"/>
    </row>
    <row r="8" spans="1:19" ht="45" customHeight="1" x14ac:dyDescent="0.4">
      <c r="A8" s="79" t="s">
        <v>2421</v>
      </c>
      <c r="B8" s="79"/>
      <c r="C8" s="79"/>
      <c r="D8" s="79"/>
      <c r="E8" s="79"/>
      <c r="F8" s="79"/>
      <c r="G8" s="79"/>
      <c r="H8" s="79"/>
      <c r="I8" s="79"/>
      <c r="J8" s="79"/>
      <c r="K8" s="79"/>
      <c r="L8" s="79"/>
      <c r="M8" s="79"/>
      <c r="N8" s="79"/>
      <c r="O8" s="79"/>
      <c r="P8" s="79"/>
      <c r="Q8" s="79"/>
      <c r="R8" s="79"/>
      <c r="S8" s="79"/>
    </row>
    <row r="9" spans="1:19" ht="45" customHeight="1" x14ac:dyDescent="0.4">
      <c r="A9" s="79" t="s">
        <v>2422</v>
      </c>
      <c r="B9" s="80"/>
      <c r="C9" s="80"/>
      <c r="D9" s="80"/>
      <c r="E9" s="80"/>
      <c r="F9" s="80"/>
      <c r="G9" s="80"/>
      <c r="H9" s="80"/>
      <c r="I9" s="80"/>
      <c r="J9" s="80"/>
      <c r="K9" s="80"/>
      <c r="L9" s="80"/>
      <c r="M9" s="80"/>
      <c r="N9" s="80"/>
      <c r="O9" s="80"/>
      <c r="P9" s="80"/>
      <c r="Q9" s="80"/>
      <c r="R9" s="80"/>
      <c r="S9" s="80"/>
    </row>
    <row r="10" spans="1:19" ht="18.75" customHeight="1" x14ac:dyDescent="0.4">
      <c r="A10" s="53"/>
      <c r="B10" s="55"/>
      <c r="C10" s="55"/>
      <c r="D10" s="55"/>
      <c r="E10" s="55"/>
      <c r="F10" s="55"/>
      <c r="G10" s="55"/>
      <c r="H10" s="55"/>
      <c r="I10" s="55"/>
      <c r="J10" s="55"/>
      <c r="K10" s="55"/>
      <c r="L10" s="55"/>
      <c r="M10" s="55"/>
      <c r="N10" s="55"/>
      <c r="O10" s="55"/>
      <c r="P10" s="55"/>
      <c r="Q10" s="55"/>
      <c r="R10" s="55"/>
      <c r="S10" s="56"/>
    </row>
    <row r="11" spans="1:19" ht="21" customHeight="1" x14ac:dyDescent="0.4">
      <c r="A11" s="92" t="s">
        <v>2390</v>
      </c>
      <c r="B11" s="92"/>
      <c r="C11" s="92"/>
      <c r="D11" s="92"/>
      <c r="E11" s="92"/>
      <c r="F11" s="92"/>
      <c r="G11" s="92"/>
      <c r="H11" s="92"/>
      <c r="I11" s="92"/>
      <c r="J11" s="92"/>
      <c r="K11" s="92"/>
      <c r="L11" s="92"/>
      <c r="M11" s="92"/>
      <c r="N11" s="92"/>
      <c r="O11" s="92"/>
      <c r="P11" s="92"/>
      <c r="Q11" s="92"/>
      <c r="R11" s="92"/>
      <c r="S11" s="92"/>
    </row>
    <row r="12" spans="1:19" ht="21" customHeight="1" x14ac:dyDescent="0.4">
      <c r="A12" s="93" t="s">
        <v>2392</v>
      </c>
      <c r="B12" s="93"/>
      <c r="C12" s="93"/>
      <c r="D12" s="93"/>
      <c r="E12" s="93"/>
      <c r="F12" s="93"/>
      <c r="G12" s="93"/>
      <c r="H12" s="93"/>
      <c r="I12" s="93"/>
      <c r="J12" s="93"/>
      <c r="K12" s="93"/>
      <c r="L12" s="93"/>
      <c r="M12" s="93"/>
      <c r="N12" s="93"/>
      <c r="O12" s="93"/>
      <c r="P12" s="93"/>
      <c r="Q12" s="93"/>
      <c r="R12" s="93"/>
      <c r="S12" s="93"/>
    </row>
    <row r="13" spans="1:19" ht="21" customHeight="1" x14ac:dyDescent="0.4">
      <c r="A13" s="94" t="s">
        <v>2385</v>
      </c>
      <c r="B13" s="95"/>
      <c r="C13" s="95"/>
      <c r="D13" s="95"/>
      <c r="E13" s="95"/>
      <c r="F13" s="95"/>
      <c r="G13" s="95"/>
      <c r="H13" s="95"/>
      <c r="I13" s="95"/>
      <c r="J13" s="95"/>
      <c r="K13" s="95"/>
      <c r="L13" s="95"/>
      <c r="M13" s="95"/>
      <c r="N13" s="95"/>
      <c r="O13" s="95"/>
      <c r="P13" s="95"/>
      <c r="Q13" s="96"/>
      <c r="R13" s="97" t="s">
        <v>2384</v>
      </c>
      <c r="S13" s="98"/>
    </row>
    <row r="14" spans="1:19" ht="21" customHeight="1" x14ac:dyDescent="0.4">
      <c r="A14" s="54" t="s">
        <v>2318</v>
      </c>
      <c r="B14" s="99" t="s">
        <v>2394</v>
      </c>
      <c r="C14" s="100"/>
      <c r="D14" s="100"/>
      <c r="E14" s="100"/>
      <c r="F14" s="100"/>
      <c r="G14" s="100"/>
      <c r="H14" s="100"/>
      <c r="I14" s="100"/>
      <c r="J14" s="100"/>
      <c r="K14" s="100"/>
      <c r="L14" s="100"/>
      <c r="M14" s="100"/>
      <c r="N14" s="100"/>
      <c r="O14" s="100"/>
      <c r="P14" s="100"/>
      <c r="Q14" s="101"/>
      <c r="R14" s="102"/>
      <c r="S14" s="103"/>
    </row>
    <row r="15" spans="1:19" ht="21" customHeight="1" x14ac:dyDescent="0.4">
      <c r="A15" s="54" t="s">
        <v>2319</v>
      </c>
      <c r="B15" s="99" t="s">
        <v>2393</v>
      </c>
      <c r="C15" s="100"/>
      <c r="D15" s="100"/>
      <c r="E15" s="100"/>
      <c r="F15" s="100"/>
      <c r="G15" s="100"/>
      <c r="H15" s="100"/>
      <c r="I15" s="100"/>
      <c r="J15" s="100"/>
      <c r="K15" s="100"/>
      <c r="L15" s="100"/>
      <c r="M15" s="100"/>
      <c r="N15" s="100"/>
      <c r="O15" s="100"/>
      <c r="P15" s="100"/>
      <c r="Q15" s="101"/>
      <c r="R15" s="102"/>
      <c r="S15" s="103"/>
    </row>
    <row r="16" spans="1:19" ht="21" customHeight="1" x14ac:dyDescent="0.4">
      <c r="A16" s="104" t="s">
        <v>2320</v>
      </c>
      <c r="B16" s="107" t="s">
        <v>2513</v>
      </c>
      <c r="C16" s="107"/>
      <c r="D16" s="107"/>
      <c r="E16" s="107"/>
      <c r="F16" s="107"/>
      <c r="G16" s="107"/>
      <c r="H16" s="107"/>
      <c r="I16" s="107"/>
      <c r="J16" s="107"/>
      <c r="K16" s="107"/>
      <c r="L16" s="107"/>
      <c r="M16" s="107"/>
      <c r="N16" s="107"/>
      <c r="O16" s="107"/>
      <c r="P16" s="107"/>
      <c r="Q16" s="107"/>
      <c r="R16" s="107"/>
      <c r="S16" s="108"/>
    </row>
    <row r="17" spans="1:19" ht="68.099999999999994" customHeight="1" x14ac:dyDescent="0.4">
      <c r="A17" s="105"/>
      <c r="B17" s="109" t="s">
        <v>2514</v>
      </c>
      <c r="C17" s="110"/>
      <c r="D17" s="110"/>
      <c r="E17" s="110"/>
      <c r="F17" s="110"/>
      <c r="G17" s="110"/>
      <c r="H17" s="110"/>
      <c r="I17" s="110"/>
      <c r="J17" s="110"/>
      <c r="K17" s="110"/>
      <c r="L17" s="110"/>
      <c r="M17" s="110"/>
      <c r="N17" s="110"/>
      <c r="O17" s="110"/>
      <c r="P17" s="110"/>
      <c r="Q17" s="111"/>
      <c r="R17" s="112"/>
      <c r="S17" s="113"/>
    </row>
    <row r="18" spans="1:19" ht="21" customHeight="1" x14ac:dyDescent="0.4">
      <c r="A18" s="106"/>
      <c r="B18" s="99" t="s">
        <v>2423</v>
      </c>
      <c r="C18" s="100"/>
      <c r="D18" s="100"/>
      <c r="E18" s="100"/>
      <c r="F18" s="100"/>
      <c r="G18" s="100"/>
      <c r="H18" s="100"/>
      <c r="I18" s="100"/>
      <c r="J18" s="100"/>
      <c r="K18" s="100"/>
      <c r="L18" s="100"/>
      <c r="M18" s="100"/>
      <c r="N18" s="100"/>
      <c r="O18" s="100"/>
      <c r="P18" s="100"/>
      <c r="Q18" s="101"/>
      <c r="R18" s="102"/>
      <c r="S18" s="103"/>
    </row>
    <row r="19" spans="1:19" ht="21" customHeight="1" x14ac:dyDescent="0.4">
      <c r="A19" s="104" t="s">
        <v>2382</v>
      </c>
      <c r="B19" s="134" t="s">
        <v>2395</v>
      </c>
      <c r="C19" s="134"/>
      <c r="D19" s="134"/>
      <c r="E19" s="134"/>
      <c r="F19" s="134"/>
      <c r="G19" s="134"/>
      <c r="H19" s="134"/>
      <c r="I19" s="134"/>
      <c r="J19" s="134"/>
      <c r="K19" s="134"/>
      <c r="L19" s="134"/>
      <c r="M19" s="134"/>
      <c r="N19" s="134"/>
      <c r="O19" s="134"/>
      <c r="P19" s="134"/>
      <c r="Q19" s="134"/>
      <c r="R19" s="132"/>
      <c r="S19" s="133"/>
    </row>
    <row r="20" spans="1:19" ht="21" customHeight="1" x14ac:dyDescent="0.4">
      <c r="A20" s="105"/>
      <c r="B20" s="120" t="s">
        <v>2431</v>
      </c>
      <c r="C20" s="121"/>
      <c r="D20" s="121"/>
      <c r="E20" s="121"/>
      <c r="F20" s="121"/>
      <c r="G20" s="121"/>
      <c r="H20" s="121"/>
      <c r="I20" s="121"/>
      <c r="J20" s="121"/>
      <c r="K20" s="121"/>
      <c r="L20" s="121"/>
      <c r="M20" s="121"/>
      <c r="N20" s="121"/>
      <c r="O20" s="121"/>
      <c r="P20" s="121"/>
      <c r="Q20" s="122"/>
      <c r="R20" s="123"/>
      <c r="S20" s="124"/>
    </row>
    <row r="21" spans="1:19" ht="21" customHeight="1" x14ac:dyDescent="0.4">
      <c r="A21" s="105"/>
      <c r="B21" s="114" t="s">
        <v>2396</v>
      </c>
      <c r="C21" s="115"/>
      <c r="D21" s="115"/>
      <c r="E21" s="115"/>
      <c r="F21" s="115"/>
      <c r="G21" s="115"/>
      <c r="H21" s="115"/>
      <c r="I21" s="115"/>
      <c r="J21" s="115"/>
      <c r="K21" s="115"/>
      <c r="L21" s="115"/>
      <c r="M21" s="115"/>
      <c r="N21" s="115"/>
      <c r="O21" s="115"/>
      <c r="P21" s="115"/>
      <c r="Q21" s="116"/>
      <c r="R21" s="125"/>
      <c r="S21" s="126"/>
    </row>
    <row r="22" spans="1:19" ht="21" customHeight="1" x14ac:dyDescent="0.4">
      <c r="A22" s="105"/>
      <c r="B22" s="117" t="s">
        <v>2435</v>
      </c>
      <c r="C22" s="118"/>
      <c r="D22" s="118"/>
      <c r="E22" s="118"/>
      <c r="F22" s="118"/>
      <c r="G22" s="118"/>
      <c r="H22" s="118"/>
      <c r="I22" s="118"/>
      <c r="J22" s="118"/>
      <c r="K22" s="118"/>
      <c r="L22" s="118"/>
      <c r="M22" s="118"/>
      <c r="N22" s="118"/>
      <c r="O22" s="118"/>
      <c r="P22" s="118"/>
      <c r="Q22" s="119"/>
      <c r="R22" s="125"/>
      <c r="S22" s="126"/>
    </row>
    <row r="23" spans="1:19" ht="21" customHeight="1" x14ac:dyDescent="0.4">
      <c r="A23" s="105"/>
      <c r="B23" s="120" t="s">
        <v>2443</v>
      </c>
      <c r="C23" s="121"/>
      <c r="D23" s="121"/>
      <c r="E23" s="121"/>
      <c r="F23" s="121"/>
      <c r="G23" s="121"/>
      <c r="H23" s="121"/>
      <c r="I23" s="121"/>
      <c r="J23" s="121"/>
      <c r="K23" s="121"/>
      <c r="L23" s="121"/>
      <c r="M23" s="121"/>
      <c r="N23" s="121"/>
      <c r="O23" s="121"/>
      <c r="P23" s="121"/>
      <c r="Q23" s="122"/>
      <c r="R23" s="125"/>
      <c r="S23" s="126"/>
    </row>
    <row r="24" spans="1:19" ht="21" customHeight="1" x14ac:dyDescent="0.4">
      <c r="A24" s="106"/>
      <c r="B24" s="114" t="s">
        <v>2437</v>
      </c>
      <c r="C24" s="115"/>
      <c r="D24" s="115"/>
      <c r="E24" s="115"/>
      <c r="F24" s="115"/>
      <c r="G24" s="115"/>
      <c r="H24" s="115"/>
      <c r="I24" s="115"/>
      <c r="J24" s="115"/>
      <c r="K24" s="115"/>
      <c r="L24" s="115"/>
      <c r="M24" s="115"/>
      <c r="N24" s="115"/>
      <c r="O24" s="115"/>
      <c r="P24" s="115"/>
      <c r="Q24" s="116"/>
      <c r="R24" s="127"/>
      <c r="S24" s="128"/>
    </row>
    <row r="25" spans="1:19" ht="21" customHeight="1" x14ac:dyDescent="0.4">
      <c r="A25" s="104" t="s">
        <v>2383</v>
      </c>
      <c r="B25" s="132" t="s">
        <v>2397</v>
      </c>
      <c r="C25" s="132"/>
      <c r="D25" s="132"/>
      <c r="E25" s="132"/>
      <c r="F25" s="132"/>
      <c r="G25" s="132"/>
      <c r="H25" s="132"/>
      <c r="I25" s="132"/>
      <c r="J25" s="132"/>
      <c r="K25" s="132"/>
      <c r="L25" s="132"/>
      <c r="M25" s="132"/>
      <c r="N25" s="132"/>
      <c r="O25" s="132"/>
      <c r="P25" s="132"/>
      <c r="Q25" s="132"/>
      <c r="R25" s="132"/>
      <c r="S25" s="133"/>
    </row>
    <row r="26" spans="1:19" ht="21" customHeight="1" x14ac:dyDescent="0.4">
      <c r="A26" s="130"/>
      <c r="B26" s="117" t="s">
        <v>2432</v>
      </c>
      <c r="C26" s="118"/>
      <c r="D26" s="118"/>
      <c r="E26" s="118"/>
      <c r="F26" s="118"/>
      <c r="G26" s="118"/>
      <c r="H26" s="118"/>
      <c r="I26" s="118"/>
      <c r="J26" s="118"/>
      <c r="K26" s="118"/>
      <c r="L26" s="118"/>
      <c r="M26" s="118"/>
      <c r="N26" s="118"/>
      <c r="O26" s="118"/>
      <c r="P26" s="118"/>
      <c r="Q26" s="119"/>
      <c r="R26" s="127"/>
      <c r="S26" s="128"/>
    </row>
    <row r="27" spans="1:19" ht="21" customHeight="1" x14ac:dyDescent="0.4">
      <c r="A27" s="104" t="s">
        <v>2401</v>
      </c>
      <c r="B27" s="132" t="s">
        <v>2424</v>
      </c>
      <c r="C27" s="132"/>
      <c r="D27" s="132"/>
      <c r="E27" s="132"/>
      <c r="F27" s="132"/>
      <c r="G27" s="132"/>
      <c r="H27" s="132"/>
      <c r="I27" s="132"/>
      <c r="J27" s="132"/>
      <c r="K27" s="132"/>
      <c r="L27" s="132"/>
      <c r="M27" s="132"/>
      <c r="N27" s="132"/>
      <c r="O27" s="132"/>
      <c r="P27" s="132"/>
      <c r="Q27" s="132"/>
      <c r="R27" s="132"/>
      <c r="S27" s="133"/>
    </row>
    <row r="28" spans="1:19" ht="21" customHeight="1" x14ac:dyDescent="0.4">
      <c r="A28" s="129"/>
      <c r="B28" s="131" t="s">
        <v>2442</v>
      </c>
      <c r="C28" s="131"/>
      <c r="D28" s="131"/>
      <c r="E28" s="131"/>
      <c r="F28" s="131"/>
      <c r="G28" s="131"/>
      <c r="H28" s="131"/>
      <c r="I28" s="131"/>
      <c r="J28" s="131"/>
      <c r="K28" s="131"/>
      <c r="L28" s="131"/>
      <c r="M28" s="131"/>
      <c r="N28" s="131"/>
      <c r="O28" s="131"/>
      <c r="P28" s="131"/>
      <c r="Q28" s="131"/>
      <c r="R28" s="123"/>
      <c r="S28" s="124"/>
    </row>
    <row r="29" spans="1:19" ht="21" customHeight="1" x14ac:dyDescent="0.4">
      <c r="A29" s="130"/>
      <c r="B29" s="131" t="s">
        <v>2441</v>
      </c>
      <c r="C29" s="131"/>
      <c r="D29" s="131"/>
      <c r="E29" s="131"/>
      <c r="F29" s="131"/>
      <c r="G29" s="131"/>
      <c r="H29" s="131"/>
      <c r="I29" s="131"/>
      <c r="J29" s="131"/>
      <c r="K29" s="131"/>
      <c r="L29" s="131"/>
      <c r="M29" s="131"/>
      <c r="N29" s="131"/>
      <c r="O29" s="131"/>
      <c r="P29" s="131"/>
      <c r="Q29" s="131"/>
      <c r="R29" s="127"/>
      <c r="S29" s="128"/>
    </row>
    <row r="30" spans="1:19" ht="39.950000000000003" customHeight="1" x14ac:dyDescent="0.4">
      <c r="A30" s="104" t="s">
        <v>2444</v>
      </c>
      <c r="B30" s="135" t="s">
        <v>2438</v>
      </c>
      <c r="C30" s="135"/>
      <c r="D30" s="135"/>
      <c r="E30" s="135"/>
      <c r="F30" s="135"/>
      <c r="G30" s="135"/>
      <c r="H30" s="135"/>
      <c r="I30" s="135"/>
      <c r="J30" s="135"/>
      <c r="K30" s="135"/>
      <c r="L30" s="135"/>
      <c r="M30" s="135"/>
      <c r="N30" s="135"/>
      <c r="O30" s="135"/>
      <c r="P30" s="135"/>
      <c r="Q30" s="135"/>
      <c r="R30" s="135"/>
      <c r="S30" s="136"/>
    </row>
    <row r="31" spans="1:19" ht="21" customHeight="1" x14ac:dyDescent="0.4">
      <c r="A31" s="105"/>
      <c r="B31" s="90" t="s">
        <v>2439</v>
      </c>
      <c r="C31" s="90"/>
      <c r="D31" s="90"/>
      <c r="E31" s="90"/>
      <c r="F31" s="90"/>
      <c r="G31" s="90"/>
      <c r="H31" s="90"/>
      <c r="I31" s="90"/>
      <c r="J31" s="90"/>
      <c r="K31" s="90"/>
      <c r="L31" s="90"/>
      <c r="M31" s="90"/>
      <c r="N31" s="90"/>
      <c r="O31" s="90"/>
      <c r="P31" s="90"/>
      <c r="Q31" s="90"/>
      <c r="R31" s="137"/>
      <c r="S31" s="137"/>
    </row>
    <row r="32" spans="1:19" ht="21" customHeight="1" x14ac:dyDescent="0.4">
      <c r="A32" s="106"/>
      <c r="B32" s="90" t="s">
        <v>2440</v>
      </c>
      <c r="C32" s="90"/>
      <c r="D32" s="90"/>
      <c r="E32" s="90"/>
      <c r="F32" s="90"/>
      <c r="G32" s="90"/>
      <c r="H32" s="90"/>
      <c r="I32" s="90"/>
      <c r="J32" s="90"/>
      <c r="K32" s="90"/>
      <c r="L32" s="90"/>
      <c r="M32" s="90"/>
      <c r="N32" s="90"/>
      <c r="O32" s="90"/>
      <c r="P32" s="90"/>
      <c r="Q32" s="90"/>
      <c r="R32" s="137"/>
      <c r="S32" s="137"/>
    </row>
    <row r="33" spans="1:19" ht="21" customHeight="1" x14ac:dyDescent="0.4"/>
    <row r="34" spans="1:19" ht="21" customHeight="1" x14ac:dyDescent="0.4">
      <c r="A34" s="57" t="s">
        <v>2391</v>
      </c>
      <c r="B34" s="22"/>
    </row>
    <row r="35" spans="1:19" x14ac:dyDescent="0.4">
      <c r="A35" s="80" t="s">
        <v>2399</v>
      </c>
      <c r="B35" s="80"/>
      <c r="C35" s="80"/>
      <c r="D35" s="80"/>
      <c r="E35" s="80"/>
      <c r="F35" s="80"/>
      <c r="G35" s="80"/>
      <c r="H35" s="80"/>
      <c r="I35" s="80"/>
      <c r="J35" s="80"/>
      <c r="K35" s="80"/>
      <c r="L35" s="80"/>
      <c r="M35" s="80"/>
      <c r="N35" s="80"/>
      <c r="O35" s="80"/>
      <c r="P35" s="80"/>
      <c r="Q35" s="80"/>
      <c r="R35" s="80"/>
      <c r="S35" s="80"/>
    </row>
    <row r="36" spans="1:19" x14ac:dyDescent="0.4">
      <c r="A36" s="80" t="s">
        <v>2400</v>
      </c>
      <c r="B36" s="80"/>
      <c r="C36" s="80"/>
      <c r="D36" s="80"/>
      <c r="E36" s="80"/>
      <c r="F36" s="80"/>
      <c r="G36" s="80"/>
      <c r="H36" s="80"/>
      <c r="I36" s="80"/>
      <c r="J36" s="80"/>
      <c r="K36" s="80"/>
      <c r="L36" s="80"/>
      <c r="M36" s="80"/>
      <c r="N36" s="80"/>
      <c r="O36" s="80"/>
      <c r="P36" s="80"/>
      <c r="Q36" s="80"/>
      <c r="R36" s="80"/>
      <c r="S36" s="80"/>
    </row>
    <row r="37" spans="1:19" x14ac:dyDescent="0.4">
      <c r="A37" s="80" t="s">
        <v>2398</v>
      </c>
      <c r="B37" s="80"/>
      <c r="C37" s="80"/>
      <c r="D37" s="80"/>
      <c r="E37" s="80"/>
      <c r="F37" s="80"/>
      <c r="G37" s="80"/>
      <c r="H37" s="80"/>
      <c r="I37" s="80"/>
      <c r="J37" s="80"/>
      <c r="K37" s="80"/>
      <c r="L37" s="80"/>
      <c r="M37" s="80"/>
      <c r="N37" s="80"/>
      <c r="O37" s="80"/>
      <c r="P37" s="80"/>
      <c r="Q37" s="80"/>
      <c r="R37" s="80"/>
      <c r="S37" s="80"/>
    </row>
    <row r="38" spans="1:19" ht="21" customHeight="1" x14ac:dyDescent="0.4">
      <c r="A38" s="22"/>
      <c r="B38" s="22"/>
    </row>
  </sheetData>
  <sheetProtection algorithmName="SHA-512" hashValue="365u/go6q7sEZS6XRcdSJHqSgxEdPG/xdiVa347nkBA0KYz/EoYvLzTj5VX93BfJTolf36AzorNXdbE5R6XbEQ==" saltValue="qfKvw3irc9kzOP5S7xNbwg==" spinCount="100000" sheet="1" objects="1" scenarios="1"/>
  <mergeCells count="55">
    <mergeCell ref="A30:A32"/>
    <mergeCell ref="B30:S30"/>
    <mergeCell ref="B31:Q31"/>
    <mergeCell ref="R31:S31"/>
    <mergeCell ref="B32:Q32"/>
    <mergeCell ref="R32:S32"/>
    <mergeCell ref="A27:A29"/>
    <mergeCell ref="B29:Q29"/>
    <mergeCell ref="R28:S29"/>
    <mergeCell ref="A37:S37"/>
    <mergeCell ref="A7:S7"/>
    <mergeCell ref="B27:S27"/>
    <mergeCell ref="B28:Q28"/>
    <mergeCell ref="A25:A26"/>
    <mergeCell ref="B25:S25"/>
    <mergeCell ref="B26:Q26"/>
    <mergeCell ref="R26:S26"/>
    <mergeCell ref="A35:S35"/>
    <mergeCell ref="A36:S36"/>
    <mergeCell ref="A19:A24"/>
    <mergeCell ref="B19:S19"/>
    <mergeCell ref="B20:Q20"/>
    <mergeCell ref="B21:Q21"/>
    <mergeCell ref="B22:Q22"/>
    <mergeCell ref="B23:Q23"/>
    <mergeCell ref="B24:Q24"/>
    <mergeCell ref="R20:S24"/>
    <mergeCell ref="B15:Q15"/>
    <mergeCell ref="R15:S15"/>
    <mergeCell ref="A16:A18"/>
    <mergeCell ref="B16:S16"/>
    <mergeCell ref="B17:Q17"/>
    <mergeCell ref="R17:S17"/>
    <mergeCell ref="B18:Q18"/>
    <mergeCell ref="R18:S18"/>
    <mergeCell ref="A11:S11"/>
    <mergeCell ref="A12:S12"/>
    <mergeCell ref="A13:Q13"/>
    <mergeCell ref="R13:S13"/>
    <mergeCell ref="B14:Q14"/>
    <mergeCell ref="R14:S14"/>
    <mergeCell ref="A9:S9"/>
    <mergeCell ref="A1:S1"/>
    <mergeCell ref="A2:S2"/>
    <mergeCell ref="A3:C3"/>
    <mergeCell ref="D3:G3"/>
    <mergeCell ref="H3:S3"/>
    <mergeCell ref="A4:C4"/>
    <mergeCell ref="D4:G4"/>
    <mergeCell ref="H4:S4"/>
    <mergeCell ref="A5:C5"/>
    <mergeCell ref="D5:G5"/>
    <mergeCell ref="H5:S5"/>
    <mergeCell ref="A6:S6"/>
    <mergeCell ref="A8:S8"/>
  </mergeCells>
  <phoneticPr fontId="3"/>
  <pageMargins left="0.59" right="0.2" top="0.75" bottom="0.75" header="0.22" footer="0.3"/>
  <pageSetup paperSize="9" scale="68" orientation="portrait" r:id="rId1"/>
  <ignoredErrors>
    <ignoredError sqref="A14:A27 A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19588-245B-4CF5-BB2B-78481798BF6C}">
  <sheetPr>
    <tabColor theme="4" tint="0.59999389629810485"/>
    <pageSetUpPr fitToPage="1"/>
  </sheetPr>
  <dimension ref="A1:AI56"/>
  <sheetViews>
    <sheetView view="pageBreakPreview" zoomScaleNormal="100" zoomScaleSheetLayoutView="100" workbookViewId="0"/>
  </sheetViews>
  <sheetFormatPr defaultColWidth="3.625" defaultRowHeight="18.75" customHeight="1" x14ac:dyDescent="0.4"/>
  <cols>
    <col min="1" max="3" width="3.625" style="1"/>
    <col min="4" max="12" width="4.625" style="1" customWidth="1"/>
    <col min="13" max="15" width="4.25" style="1" customWidth="1"/>
    <col min="16" max="18" width="4.125" style="1" customWidth="1"/>
    <col min="19" max="22" width="3.625" style="1"/>
    <col min="23" max="23" width="3.625" style="1" customWidth="1"/>
    <col min="24" max="24" width="4" style="1" customWidth="1"/>
    <col min="25" max="26" width="3.625" style="1"/>
    <col min="27" max="27" width="15.625" style="1" customWidth="1"/>
    <col min="28" max="37" width="3.625" style="1"/>
    <col min="38" max="38" width="20.75" style="1" customWidth="1"/>
    <col min="39" max="16384" width="3.625" style="1"/>
  </cols>
  <sheetData>
    <row r="1" spans="2:26" ht="23.25" customHeight="1" x14ac:dyDescent="0.4">
      <c r="B1" s="144" t="s">
        <v>2403</v>
      </c>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2:26" ht="6.75" customHeight="1" x14ac:dyDescent="0.4">
      <c r="B2" s="5"/>
      <c r="C2" s="5"/>
      <c r="D2" s="5"/>
      <c r="E2" s="5"/>
      <c r="F2" s="5"/>
      <c r="G2" s="5"/>
      <c r="H2" s="5"/>
      <c r="I2" s="5"/>
      <c r="J2" s="5"/>
      <c r="K2" s="5"/>
      <c r="L2" s="5"/>
      <c r="M2" s="5"/>
      <c r="N2" s="5"/>
      <c r="O2" s="5"/>
      <c r="P2" s="5"/>
      <c r="Q2" s="5"/>
      <c r="R2" s="5"/>
      <c r="S2" s="5"/>
      <c r="T2" s="5"/>
      <c r="U2" s="5"/>
      <c r="V2" s="5"/>
      <c r="W2" s="5"/>
      <c r="X2" s="5"/>
      <c r="Y2" s="5"/>
      <c r="Z2" s="5"/>
    </row>
    <row r="3" spans="2:26" ht="18.75" customHeight="1" x14ac:dyDescent="0.4">
      <c r="B3" s="6" t="s">
        <v>2352</v>
      </c>
      <c r="C3" s="6"/>
      <c r="D3" s="6"/>
      <c r="E3" s="6"/>
      <c r="F3" s="6"/>
      <c r="G3" s="6"/>
      <c r="H3" s="6"/>
      <c r="I3" s="6"/>
      <c r="J3" s="6"/>
      <c r="K3" s="6"/>
      <c r="L3" s="6"/>
      <c r="M3" s="6"/>
      <c r="N3" s="6"/>
      <c r="O3" s="6"/>
      <c r="P3" s="6"/>
      <c r="Q3" s="6"/>
      <c r="R3" s="6"/>
      <c r="S3" s="6"/>
      <c r="T3" s="6"/>
      <c r="U3" s="6"/>
      <c r="V3" s="6"/>
      <c r="W3" s="6"/>
      <c r="X3" s="6"/>
      <c r="Y3" s="6"/>
      <c r="Z3" s="6"/>
    </row>
    <row r="4" spans="2:26" ht="18.75" customHeight="1" x14ac:dyDescent="0.4">
      <c r="B4" s="6" t="s">
        <v>2337</v>
      </c>
      <c r="C4" s="6"/>
      <c r="D4" s="6"/>
      <c r="E4" s="6"/>
      <c r="F4" s="6"/>
      <c r="G4" s="6"/>
      <c r="H4" s="6"/>
      <c r="I4" s="6"/>
      <c r="J4" s="6"/>
      <c r="K4" s="6"/>
      <c r="L4" s="6"/>
      <c r="M4" s="6"/>
      <c r="N4" s="6"/>
      <c r="O4" s="6"/>
      <c r="P4" s="6"/>
      <c r="Q4" s="6"/>
      <c r="R4" s="6"/>
      <c r="S4" s="6"/>
      <c r="T4" s="6"/>
      <c r="U4" s="6"/>
      <c r="V4" s="6"/>
      <c r="W4" s="6"/>
      <c r="X4" s="6"/>
      <c r="Y4" s="6"/>
      <c r="Z4" s="6"/>
    </row>
    <row r="5" spans="2:26" ht="18.75" customHeight="1" x14ac:dyDescent="0.4">
      <c r="B5" s="10" t="s">
        <v>2323</v>
      </c>
      <c r="C5" s="6"/>
      <c r="D5" s="6"/>
      <c r="E5" s="6"/>
      <c r="F5" s="6"/>
      <c r="G5" s="6"/>
      <c r="H5" s="6"/>
      <c r="I5" s="6"/>
      <c r="J5" s="6"/>
      <c r="K5" s="6"/>
      <c r="L5" s="6"/>
      <c r="M5" s="6"/>
      <c r="N5" s="6"/>
      <c r="O5" s="6"/>
      <c r="P5" s="6"/>
      <c r="Q5" s="6"/>
      <c r="R5" s="6"/>
      <c r="S5" s="6"/>
      <c r="T5" s="6"/>
      <c r="U5" s="6"/>
      <c r="V5" s="6"/>
      <c r="W5" s="6"/>
      <c r="X5" s="6"/>
      <c r="Y5" s="6"/>
      <c r="Z5" s="6"/>
    </row>
    <row r="6" spans="2:26" ht="18.75" customHeight="1" x14ac:dyDescent="0.4">
      <c r="B6" s="6" t="s">
        <v>2330</v>
      </c>
      <c r="C6" s="6"/>
      <c r="D6" s="6"/>
      <c r="E6" s="6"/>
      <c r="F6" s="6"/>
      <c r="G6" s="6"/>
      <c r="H6" s="6"/>
      <c r="I6" s="6"/>
      <c r="J6" s="6"/>
      <c r="K6" s="6"/>
      <c r="L6" s="6"/>
      <c r="M6" s="6"/>
      <c r="N6" s="6"/>
      <c r="O6" s="6"/>
      <c r="P6" s="6"/>
      <c r="Q6" s="6"/>
      <c r="R6" s="6"/>
      <c r="S6" s="6"/>
      <c r="T6" s="6"/>
      <c r="U6" s="6"/>
      <c r="V6" s="6"/>
      <c r="W6" s="6"/>
      <c r="X6" s="6"/>
      <c r="Y6" s="6"/>
      <c r="Z6" s="6"/>
    </row>
    <row r="7" spans="2:26" ht="18.75" customHeight="1" x14ac:dyDescent="0.4">
      <c r="B7" s="6" t="s">
        <v>2338</v>
      </c>
      <c r="C7" s="6"/>
      <c r="D7" s="6"/>
      <c r="E7" s="6"/>
      <c r="F7" s="6"/>
      <c r="G7" s="6"/>
      <c r="H7" s="6"/>
      <c r="I7" s="6"/>
      <c r="J7" s="6"/>
      <c r="K7" s="6"/>
      <c r="L7" s="6"/>
      <c r="M7" s="6"/>
      <c r="N7" s="6"/>
      <c r="O7" s="6"/>
      <c r="P7" s="6"/>
      <c r="Q7" s="6"/>
      <c r="R7" s="6"/>
      <c r="S7" s="6"/>
      <c r="T7" s="6"/>
      <c r="U7" s="6"/>
      <c r="V7" s="6"/>
      <c r="W7" s="6"/>
      <c r="X7" s="6"/>
      <c r="Y7" s="6"/>
      <c r="Z7" s="6"/>
    </row>
    <row r="8" spans="2:26" ht="18.75" customHeight="1" x14ac:dyDescent="0.4">
      <c r="B8" s="6" t="s">
        <v>2342</v>
      </c>
      <c r="C8" s="6"/>
      <c r="D8" s="6"/>
      <c r="E8" s="6"/>
      <c r="F8" s="6"/>
      <c r="G8" s="6"/>
      <c r="H8" s="6"/>
      <c r="I8" s="6"/>
      <c r="J8" s="6"/>
      <c r="K8" s="6"/>
      <c r="L8" s="6"/>
      <c r="M8" s="28"/>
      <c r="N8" s="6"/>
      <c r="O8" s="6"/>
      <c r="P8" s="6"/>
      <c r="Q8" s="6"/>
      <c r="R8" s="6"/>
      <c r="S8" s="6"/>
      <c r="T8" s="6"/>
      <c r="U8" s="6"/>
      <c r="V8" s="6"/>
      <c r="W8" s="6"/>
      <c r="X8" s="6"/>
      <c r="Y8" s="6"/>
      <c r="Z8" s="6"/>
    </row>
    <row r="9" spans="2:26" ht="18.75" customHeight="1" x14ac:dyDescent="0.4">
      <c r="B9" s="6" t="s">
        <v>2388</v>
      </c>
      <c r="C9" s="6"/>
      <c r="D9" s="6"/>
      <c r="E9" s="6"/>
      <c r="F9" s="6"/>
      <c r="G9" s="6"/>
      <c r="H9" s="6"/>
      <c r="I9" s="6"/>
      <c r="J9" s="6"/>
      <c r="K9" s="6"/>
      <c r="L9" s="6"/>
      <c r="M9" s="6"/>
      <c r="N9" s="6"/>
      <c r="O9" s="6"/>
      <c r="P9" s="6"/>
      <c r="Q9" s="6"/>
      <c r="R9" s="6"/>
      <c r="S9" s="6"/>
      <c r="T9" s="6"/>
      <c r="U9" s="6"/>
      <c r="V9" s="6"/>
      <c r="W9" s="6"/>
      <c r="X9" s="6"/>
      <c r="Y9" s="6"/>
      <c r="Z9" s="6"/>
    </row>
    <row r="10" spans="2:26" ht="12.75" customHeight="1" x14ac:dyDescent="0.4">
      <c r="B10" s="6"/>
      <c r="C10" s="6"/>
      <c r="D10" s="6"/>
      <c r="E10" s="6"/>
      <c r="F10" s="6"/>
      <c r="G10" s="6"/>
      <c r="H10" s="6"/>
      <c r="I10" s="6"/>
      <c r="J10" s="6"/>
      <c r="K10" s="6"/>
      <c r="L10" s="6"/>
      <c r="M10" s="6"/>
      <c r="N10" s="6"/>
      <c r="O10" s="6"/>
      <c r="P10" s="6"/>
      <c r="Q10" s="6"/>
      <c r="R10" s="6"/>
      <c r="S10" s="6"/>
      <c r="T10" s="6"/>
      <c r="U10" s="6"/>
      <c r="V10" s="6"/>
      <c r="W10" s="6"/>
      <c r="X10" s="6"/>
      <c r="Y10" s="6"/>
      <c r="Z10" s="6"/>
    </row>
    <row r="11" spans="2:26" ht="18" customHeight="1" x14ac:dyDescent="0.4">
      <c r="B11" s="7">
        <v>1</v>
      </c>
      <c r="C11" s="7" t="s">
        <v>2289</v>
      </c>
      <c r="D11" s="6"/>
      <c r="E11" s="6"/>
      <c r="F11" s="6"/>
      <c r="G11" s="6"/>
      <c r="H11" s="6"/>
      <c r="I11" s="6"/>
      <c r="J11" s="6"/>
      <c r="K11" s="6"/>
      <c r="L11" s="6"/>
      <c r="M11" s="6"/>
      <c r="N11" s="6"/>
      <c r="O11" s="6"/>
      <c r="P11" s="6"/>
      <c r="Q11" s="6"/>
      <c r="R11" s="6"/>
      <c r="S11" s="6"/>
      <c r="T11" s="6"/>
      <c r="U11" s="6"/>
      <c r="V11" s="6"/>
      <c r="W11" s="6"/>
      <c r="X11" s="6"/>
      <c r="Y11" s="6"/>
      <c r="Z11" s="6"/>
    </row>
    <row r="12" spans="2:26" ht="18" customHeight="1" x14ac:dyDescent="0.4">
      <c r="B12" s="6"/>
      <c r="C12" s="145"/>
      <c r="D12" s="146"/>
      <c r="E12" s="146"/>
      <c r="F12" s="147"/>
      <c r="G12" s="6"/>
      <c r="H12" s="6"/>
      <c r="I12" s="6"/>
      <c r="J12" s="6"/>
      <c r="K12" s="6"/>
      <c r="L12" s="6"/>
      <c r="M12" s="6"/>
      <c r="N12" s="6"/>
      <c r="O12" s="6"/>
      <c r="P12" s="6"/>
      <c r="Q12" s="6"/>
      <c r="R12" s="6"/>
      <c r="S12" s="6"/>
      <c r="T12" s="6"/>
      <c r="U12" s="6"/>
      <c r="V12" s="6"/>
      <c r="W12" s="6"/>
      <c r="X12" s="6"/>
      <c r="Y12" s="6"/>
      <c r="Z12" s="6"/>
    </row>
    <row r="13" spans="2:26" ht="10.5" customHeight="1" x14ac:dyDescent="0.4">
      <c r="B13" s="6"/>
      <c r="C13" s="8"/>
      <c r="D13" s="8"/>
      <c r="E13" s="8"/>
      <c r="F13" s="8"/>
      <c r="G13" s="6"/>
      <c r="H13" s="6"/>
      <c r="I13" s="6"/>
      <c r="J13" s="6"/>
      <c r="K13" s="6"/>
      <c r="L13" s="6"/>
      <c r="M13" s="6"/>
      <c r="N13" s="6"/>
      <c r="O13" s="6"/>
      <c r="P13" s="6"/>
      <c r="Q13" s="6"/>
      <c r="R13" s="6"/>
      <c r="S13" s="6"/>
      <c r="T13" s="6"/>
      <c r="U13" s="6"/>
      <c r="V13" s="6"/>
      <c r="W13" s="6"/>
      <c r="X13" s="6"/>
      <c r="Y13" s="6"/>
      <c r="Z13" s="6"/>
    </row>
    <row r="14" spans="2:26" ht="18" customHeight="1" x14ac:dyDescent="0.4">
      <c r="B14" s="7">
        <v>2</v>
      </c>
      <c r="C14" s="9" t="s">
        <v>2321</v>
      </c>
      <c r="D14" s="8"/>
      <c r="E14" s="8"/>
      <c r="F14" s="8"/>
      <c r="G14" s="6"/>
      <c r="H14" s="6"/>
      <c r="I14" s="6"/>
      <c r="J14" s="6"/>
      <c r="K14" s="6"/>
      <c r="L14" s="6"/>
      <c r="M14" s="6"/>
      <c r="N14" s="6"/>
      <c r="O14" s="6"/>
      <c r="P14" s="6"/>
      <c r="Q14" s="6"/>
      <c r="R14" s="6"/>
      <c r="S14" s="6"/>
      <c r="T14" s="6"/>
      <c r="U14" s="6"/>
      <c r="V14" s="6"/>
      <c r="W14" s="6"/>
      <c r="X14" s="6"/>
      <c r="Y14" s="6"/>
      <c r="Z14" s="6"/>
    </row>
    <row r="15" spans="2:26" ht="18" customHeight="1" x14ac:dyDescent="0.4">
      <c r="B15" s="6"/>
      <c r="C15" s="145"/>
      <c r="D15" s="147"/>
      <c r="E15" s="74"/>
      <c r="F15" s="8" t="s">
        <v>2</v>
      </c>
      <c r="G15" s="75"/>
      <c r="H15" s="6" t="s">
        <v>3</v>
      </c>
      <c r="I15" s="75"/>
      <c r="J15" s="6" t="s">
        <v>4</v>
      </c>
      <c r="K15" s="6"/>
      <c r="L15" s="6"/>
      <c r="M15" s="6"/>
      <c r="N15" s="6"/>
      <c r="O15" s="6"/>
      <c r="P15" s="6"/>
      <c r="Q15" s="6"/>
      <c r="R15" s="6"/>
      <c r="S15" s="6"/>
      <c r="T15" s="6"/>
      <c r="U15" s="6"/>
      <c r="V15" s="6"/>
      <c r="W15" s="6"/>
      <c r="X15" s="6"/>
      <c r="Y15" s="6"/>
      <c r="Z15" s="6"/>
    </row>
    <row r="16" spans="2:26" ht="12.75" customHeight="1" x14ac:dyDescent="0.4">
      <c r="B16" s="6"/>
      <c r="C16" s="6"/>
      <c r="D16" s="6"/>
      <c r="E16" s="6"/>
      <c r="F16" s="6"/>
      <c r="G16" s="6"/>
      <c r="H16" s="6"/>
      <c r="I16" s="6"/>
      <c r="J16" s="6"/>
      <c r="K16" s="6"/>
      <c r="L16" s="6"/>
      <c r="M16" s="6"/>
      <c r="N16" s="6"/>
      <c r="O16" s="6"/>
      <c r="P16" s="6"/>
      <c r="Q16" s="6"/>
      <c r="R16" s="6"/>
      <c r="S16" s="6"/>
      <c r="T16" s="6"/>
      <c r="U16" s="6"/>
      <c r="V16" s="6"/>
      <c r="W16" s="6"/>
      <c r="X16" s="6"/>
      <c r="Y16" s="6"/>
      <c r="Z16" s="6"/>
    </row>
    <row r="17" spans="2:35" ht="18.75" customHeight="1" x14ac:dyDescent="0.4">
      <c r="B17" s="7">
        <v>3</v>
      </c>
      <c r="C17" s="7" t="s">
        <v>2324</v>
      </c>
      <c r="D17" s="6"/>
      <c r="E17" s="6"/>
      <c r="F17" s="6"/>
      <c r="G17" s="6"/>
      <c r="H17" s="6"/>
      <c r="I17" s="6"/>
      <c r="J17" s="6"/>
      <c r="K17" s="6"/>
      <c r="L17" s="6"/>
      <c r="M17" s="6"/>
      <c r="N17" s="6"/>
      <c r="O17" s="6"/>
      <c r="P17" s="6"/>
      <c r="Q17" s="6"/>
      <c r="R17" s="6"/>
      <c r="S17" s="6"/>
      <c r="T17" s="6"/>
      <c r="U17" s="6"/>
      <c r="V17" s="6"/>
      <c r="W17" s="6"/>
      <c r="X17" s="6"/>
      <c r="Y17" s="6"/>
      <c r="Z17" s="6"/>
    </row>
    <row r="18" spans="2:35" ht="18.75" customHeight="1" x14ac:dyDescent="0.4">
      <c r="B18" s="6"/>
      <c r="C18" s="148"/>
      <c r="D18" s="149"/>
      <c r="E18" s="149"/>
      <c r="F18" s="149"/>
      <c r="G18" s="149"/>
      <c r="H18" s="149"/>
      <c r="I18" s="149"/>
      <c r="J18" s="149"/>
      <c r="K18" s="149"/>
      <c r="L18" s="149"/>
      <c r="M18" s="149"/>
      <c r="N18" s="149"/>
      <c r="O18" s="149"/>
      <c r="P18" s="149"/>
      <c r="Q18" s="149"/>
      <c r="R18" s="149"/>
      <c r="S18" s="149"/>
      <c r="T18" s="149"/>
      <c r="U18" s="149"/>
      <c r="V18" s="149"/>
      <c r="W18" s="149"/>
      <c r="X18" s="149"/>
      <c r="Y18" s="149"/>
      <c r="Z18" s="150"/>
    </row>
    <row r="19" spans="2:35" ht="7.5" customHeight="1" x14ac:dyDescent="0.4">
      <c r="B19" s="6"/>
      <c r="C19" s="6"/>
      <c r="D19" s="6"/>
      <c r="E19" s="6"/>
      <c r="F19" s="6"/>
      <c r="G19" s="6"/>
      <c r="H19" s="6"/>
      <c r="I19" s="6"/>
      <c r="J19" s="6"/>
      <c r="K19" s="6"/>
      <c r="L19" s="6"/>
      <c r="M19" s="6"/>
      <c r="N19" s="6"/>
      <c r="O19" s="6"/>
      <c r="P19" s="6"/>
      <c r="Q19" s="6"/>
      <c r="R19" s="6"/>
      <c r="S19" s="6"/>
      <c r="T19" s="6"/>
      <c r="U19" s="6"/>
      <c r="V19" s="6"/>
      <c r="W19" s="6"/>
      <c r="X19" s="6"/>
      <c r="Y19" s="6"/>
      <c r="Z19" s="6"/>
    </row>
    <row r="20" spans="2:35" ht="18.75" customHeight="1" x14ac:dyDescent="0.4">
      <c r="B20" s="7">
        <v>4</v>
      </c>
      <c r="C20" s="7" t="s">
        <v>2325</v>
      </c>
      <c r="D20" s="6"/>
      <c r="E20" s="6"/>
      <c r="F20" s="6"/>
      <c r="G20" s="6"/>
      <c r="H20" s="6"/>
      <c r="I20" s="6"/>
      <c r="J20" s="6"/>
      <c r="K20" s="6"/>
      <c r="L20" s="6"/>
      <c r="M20" s="6"/>
      <c r="N20" s="6"/>
      <c r="O20" s="6"/>
      <c r="P20" s="6"/>
      <c r="Q20" s="6"/>
      <c r="R20" s="6"/>
      <c r="S20" s="6"/>
      <c r="T20" s="6"/>
      <c r="U20" s="6"/>
      <c r="V20" s="6"/>
      <c r="W20" s="6"/>
      <c r="X20" s="6"/>
      <c r="Y20" s="6"/>
      <c r="Z20" s="6"/>
    </row>
    <row r="21" spans="2:35" ht="18.75" customHeight="1" x14ac:dyDescent="0.4">
      <c r="B21" s="6"/>
      <c r="C21" s="148"/>
      <c r="D21" s="149"/>
      <c r="E21" s="149"/>
      <c r="F21" s="149"/>
      <c r="G21" s="149"/>
      <c r="H21" s="149"/>
      <c r="I21" s="149"/>
      <c r="J21" s="149"/>
      <c r="K21" s="149"/>
      <c r="L21" s="149"/>
      <c r="M21" s="149"/>
      <c r="N21" s="149"/>
      <c r="O21" s="149"/>
      <c r="P21" s="149"/>
      <c r="Q21" s="149"/>
      <c r="R21" s="149"/>
      <c r="S21" s="149"/>
      <c r="T21" s="149"/>
      <c r="U21" s="149"/>
      <c r="V21" s="149"/>
      <c r="W21" s="149"/>
      <c r="X21" s="149"/>
      <c r="Y21" s="149"/>
      <c r="Z21" s="150"/>
    </row>
    <row r="22" spans="2:35" ht="9.75" customHeight="1" x14ac:dyDescent="0.4">
      <c r="B22" s="6"/>
      <c r="C22" s="6"/>
      <c r="D22" s="6"/>
      <c r="E22" s="6"/>
      <c r="F22" s="6"/>
      <c r="G22" s="6"/>
      <c r="H22" s="6"/>
      <c r="I22" s="6"/>
      <c r="J22" s="6"/>
      <c r="K22" s="6"/>
      <c r="L22" s="6"/>
      <c r="M22" s="6"/>
      <c r="N22" s="6"/>
      <c r="O22" s="6"/>
      <c r="P22" s="6"/>
      <c r="Q22" s="6"/>
      <c r="R22" s="6"/>
      <c r="S22" s="6"/>
      <c r="T22" s="6"/>
      <c r="U22" s="6"/>
      <c r="V22" s="6"/>
      <c r="W22" s="6"/>
      <c r="X22" s="6"/>
      <c r="Y22" s="6"/>
      <c r="Z22" s="6"/>
    </row>
    <row r="23" spans="2:35" ht="18.75" customHeight="1" x14ac:dyDescent="0.4">
      <c r="B23" s="7">
        <v>5</v>
      </c>
      <c r="C23" s="7" t="s">
        <v>2326</v>
      </c>
      <c r="D23" s="6"/>
      <c r="E23" s="6"/>
      <c r="F23" s="6"/>
      <c r="G23" s="6"/>
      <c r="H23" s="6"/>
      <c r="I23" s="6"/>
      <c r="J23" s="6"/>
      <c r="K23" s="6"/>
      <c r="L23" s="6"/>
      <c r="M23" s="6"/>
      <c r="N23" s="6"/>
      <c r="O23" s="6"/>
      <c r="P23" s="6"/>
      <c r="Q23" s="6"/>
      <c r="R23" s="6"/>
      <c r="S23" s="6"/>
      <c r="T23" s="6"/>
      <c r="U23" s="6"/>
      <c r="V23" s="6"/>
      <c r="W23" s="6"/>
      <c r="X23" s="6"/>
      <c r="Y23" s="6"/>
      <c r="Z23" s="6"/>
    </row>
    <row r="24" spans="2:35" ht="18.75" customHeight="1" x14ac:dyDescent="0.4">
      <c r="B24" s="6"/>
      <c r="C24" s="6" t="s">
        <v>29</v>
      </c>
      <c r="D24" s="6" t="s">
        <v>2353</v>
      </c>
      <c r="E24" s="6"/>
      <c r="F24" s="6"/>
      <c r="G24" s="6"/>
      <c r="H24" s="6"/>
      <c r="I24" s="6"/>
      <c r="J24" s="6"/>
      <c r="K24" s="6"/>
      <c r="L24" s="6"/>
      <c r="M24" s="6"/>
      <c r="N24" s="6"/>
      <c r="O24" s="6"/>
      <c r="P24" s="6"/>
      <c r="Q24" s="6"/>
      <c r="R24" s="6"/>
      <c r="S24" s="6"/>
      <c r="T24" s="6"/>
      <c r="U24" s="6"/>
      <c r="V24" s="6"/>
      <c r="W24" s="6"/>
      <c r="X24" s="6"/>
      <c r="Y24" s="6"/>
      <c r="Z24" s="6"/>
    </row>
    <row r="25" spans="2:35" ht="18.75" customHeight="1" x14ac:dyDescent="0.4">
      <c r="B25" s="6"/>
      <c r="C25" s="148"/>
      <c r="D25" s="149"/>
      <c r="E25" s="149"/>
      <c r="F25" s="149"/>
      <c r="G25" s="149"/>
      <c r="H25" s="149"/>
      <c r="I25" s="149"/>
      <c r="J25" s="149"/>
      <c r="K25" s="149"/>
      <c r="L25" s="149"/>
      <c r="M25" s="149"/>
      <c r="N25" s="149"/>
      <c r="O25" s="149"/>
      <c r="P25" s="149"/>
      <c r="Q25" s="149"/>
      <c r="R25" s="149"/>
      <c r="S25" s="149"/>
      <c r="T25" s="149"/>
      <c r="U25" s="149"/>
      <c r="V25" s="149"/>
      <c r="W25" s="149"/>
      <c r="X25" s="149"/>
      <c r="Y25" s="149"/>
      <c r="Z25" s="150"/>
    </row>
    <row r="26" spans="2:35" ht="18.75" customHeight="1" x14ac:dyDescent="0.4">
      <c r="B26" s="6"/>
      <c r="C26" s="6" t="s">
        <v>30</v>
      </c>
      <c r="D26" s="6" t="s">
        <v>2331</v>
      </c>
      <c r="E26" s="6"/>
      <c r="F26" s="6"/>
      <c r="G26" s="6"/>
      <c r="H26" s="6"/>
      <c r="I26" s="6"/>
      <c r="J26" s="6"/>
      <c r="K26" s="6"/>
      <c r="L26" s="6"/>
      <c r="M26" s="6"/>
      <c r="N26" s="6"/>
      <c r="O26" s="6"/>
      <c r="P26" s="6"/>
      <c r="Q26" s="6"/>
      <c r="R26" s="6"/>
      <c r="S26" s="6"/>
      <c r="T26" s="6"/>
      <c r="U26" s="6"/>
      <c r="V26" s="6"/>
      <c r="W26" s="6"/>
      <c r="X26" s="6"/>
      <c r="Y26" s="6"/>
      <c r="Z26" s="6"/>
    </row>
    <row r="27" spans="2:35" ht="18.75" customHeight="1" x14ac:dyDescent="0.4">
      <c r="B27" s="6"/>
      <c r="C27" s="148"/>
      <c r="D27" s="149"/>
      <c r="E27" s="149"/>
      <c r="F27" s="149"/>
      <c r="G27" s="149"/>
      <c r="H27" s="149"/>
      <c r="I27" s="149"/>
      <c r="J27" s="149"/>
      <c r="K27" s="149"/>
      <c r="L27" s="149"/>
      <c r="M27" s="149"/>
      <c r="N27" s="149"/>
      <c r="O27" s="149"/>
      <c r="P27" s="149"/>
      <c r="Q27" s="149"/>
      <c r="R27" s="149"/>
      <c r="S27" s="149"/>
      <c r="T27" s="149"/>
      <c r="U27" s="149"/>
      <c r="V27" s="149"/>
      <c r="W27" s="149"/>
      <c r="X27" s="149"/>
      <c r="Y27" s="149"/>
      <c r="Z27" s="150"/>
    </row>
    <row r="28" spans="2:35" ht="21.75" customHeight="1" x14ac:dyDescent="0.4">
      <c r="B28" s="6"/>
      <c r="C28" s="6" t="s">
        <v>31</v>
      </c>
      <c r="D28" s="6" t="s">
        <v>2354</v>
      </c>
      <c r="E28" s="6"/>
      <c r="F28" s="6"/>
      <c r="G28" s="6"/>
      <c r="H28" s="6"/>
      <c r="I28" s="6"/>
      <c r="J28" s="6"/>
      <c r="K28" s="6"/>
      <c r="L28" s="6"/>
      <c r="M28" s="6"/>
      <c r="N28" s="6"/>
      <c r="O28" s="6"/>
      <c r="P28" s="6"/>
      <c r="Q28" s="6"/>
      <c r="R28" s="6"/>
      <c r="S28" s="6"/>
      <c r="T28" s="6"/>
      <c r="U28" s="6"/>
      <c r="V28" s="6"/>
      <c r="W28" s="6"/>
      <c r="X28" s="6"/>
      <c r="Y28" s="6"/>
      <c r="Z28" s="6"/>
    </row>
    <row r="29" spans="2:35" ht="21.75" customHeight="1" x14ac:dyDescent="0.4">
      <c r="B29" s="6"/>
      <c r="C29" s="6"/>
      <c r="D29" s="6" t="s">
        <v>2339</v>
      </c>
      <c r="E29" s="6"/>
      <c r="F29" s="6"/>
      <c r="G29" s="6"/>
      <c r="H29" s="6"/>
      <c r="I29" s="6"/>
      <c r="J29" s="6"/>
      <c r="K29" s="6"/>
      <c r="L29" s="6"/>
      <c r="M29" s="6"/>
      <c r="N29" s="6"/>
      <c r="O29" s="6"/>
      <c r="P29" s="6"/>
      <c r="Q29" s="6"/>
      <c r="R29" s="6"/>
      <c r="S29" s="6"/>
      <c r="T29" s="6"/>
      <c r="U29" s="6"/>
      <c r="V29" s="6"/>
      <c r="W29" s="6"/>
      <c r="X29" s="6"/>
      <c r="Y29" s="6"/>
      <c r="Z29" s="6"/>
    </row>
    <row r="30" spans="2:35" ht="30" customHeight="1" x14ac:dyDescent="0.4">
      <c r="B30" s="6"/>
      <c r="C30" s="6"/>
      <c r="D30" s="151" t="s">
        <v>2355</v>
      </c>
      <c r="E30" s="152"/>
      <c r="F30" s="152"/>
      <c r="G30" s="152"/>
      <c r="H30" s="152"/>
      <c r="I30" s="152"/>
      <c r="J30" s="152"/>
      <c r="K30" s="152"/>
      <c r="L30" s="152"/>
      <c r="M30" s="152"/>
      <c r="N30" s="152"/>
      <c r="O30" s="152"/>
      <c r="P30" s="152"/>
      <c r="Q30" s="152"/>
      <c r="R30" s="152"/>
      <c r="S30" s="152"/>
      <c r="T30" s="152"/>
      <c r="U30" s="152"/>
      <c r="V30" s="152"/>
      <c r="W30" s="152"/>
      <c r="X30" s="152"/>
      <c r="Y30" s="152"/>
      <c r="Z30" s="152"/>
    </row>
    <row r="31" spans="2:35" ht="22.5" customHeight="1" x14ac:dyDescent="0.4">
      <c r="B31" s="6"/>
      <c r="C31" s="6"/>
      <c r="D31" s="78" t="s">
        <v>2460</v>
      </c>
      <c r="E31" s="77"/>
      <c r="F31" s="77"/>
      <c r="G31" s="77"/>
      <c r="H31" s="77"/>
      <c r="I31" s="77"/>
      <c r="J31" s="77"/>
      <c r="K31" s="77"/>
      <c r="L31" s="77"/>
      <c r="M31" s="77"/>
      <c r="N31" s="77"/>
      <c r="O31" s="77"/>
      <c r="P31" s="77"/>
      <c r="Q31" s="77"/>
      <c r="R31" s="77"/>
      <c r="S31" s="77"/>
      <c r="T31" s="77"/>
      <c r="U31" s="77"/>
      <c r="V31" s="77"/>
      <c r="W31" s="77"/>
      <c r="X31" s="77"/>
      <c r="Y31" s="77"/>
      <c r="Z31" s="77"/>
    </row>
    <row r="32" spans="2:35" ht="15" customHeight="1" x14ac:dyDescent="0.4">
      <c r="B32" s="6"/>
      <c r="C32" s="6"/>
      <c r="D32" s="152" t="s">
        <v>2322</v>
      </c>
      <c r="E32" s="152"/>
      <c r="F32" s="152"/>
      <c r="G32" s="152"/>
      <c r="H32" s="152"/>
      <c r="I32" s="152"/>
      <c r="J32" s="152"/>
      <c r="K32" s="152"/>
      <c r="L32" s="152"/>
      <c r="M32" s="152"/>
      <c r="N32" s="152"/>
      <c r="O32" s="152"/>
      <c r="P32" s="152"/>
      <c r="Q32" s="152"/>
      <c r="R32" s="152"/>
      <c r="S32" s="152"/>
      <c r="T32" s="152"/>
      <c r="U32" s="152"/>
      <c r="V32" s="152"/>
      <c r="W32" s="152"/>
      <c r="X32" s="152"/>
      <c r="Y32" s="152"/>
      <c r="Z32" s="152"/>
      <c r="AI32" s="4"/>
    </row>
    <row r="33" spans="1:27" ht="8.25" customHeight="1" x14ac:dyDescent="0.4">
      <c r="B33" s="6"/>
      <c r="C33" s="6"/>
      <c r="D33" s="6"/>
      <c r="E33" s="6"/>
      <c r="F33" s="6"/>
      <c r="G33" s="6"/>
      <c r="H33" s="6"/>
      <c r="I33" s="6"/>
      <c r="J33" s="6"/>
      <c r="K33" s="6"/>
      <c r="L33" s="6"/>
      <c r="M33" s="6"/>
      <c r="N33" s="6"/>
      <c r="O33" s="6"/>
      <c r="P33" s="6"/>
      <c r="Q33" s="6"/>
      <c r="R33" s="6"/>
      <c r="S33" s="6"/>
      <c r="T33" s="6"/>
      <c r="U33" s="6"/>
      <c r="V33" s="6"/>
      <c r="W33" s="6"/>
      <c r="X33" s="6"/>
      <c r="Y33" s="6"/>
      <c r="Z33" s="6"/>
    </row>
    <row r="34" spans="1:27" ht="18.75" customHeight="1" x14ac:dyDescent="0.4">
      <c r="B34" s="6"/>
      <c r="C34" s="6" t="s">
        <v>2356</v>
      </c>
      <c r="D34" s="6"/>
      <c r="E34" s="6"/>
      <c r="F34" s="6"/>
      <c r="G34" s="6"/>
      <c r="H34" s="6"/>
      <c r="I34" s="6"/>
      <c r="J34" s="6"/>
      <c r="K34" s="6"/>
      <c r="L34" s="6"/>
      <c r="M34" s="6"/>
      <c r="N34" s="6"/>
      <c r="O34" s="6"/>
      <c r="P34" s="6"/>
      <c r="Q34" s="6"/>
      <c r="R34" s="6"/>
      <c r="S34" s="6"/>
      <c r="T34" s="6"/>
      <c r="U34" s="6"/>
      <c r="V34" s="6"/>
      <c r="W34" s="6"/>
      <c r="X34" s="6"/>
      <c r="Y34" s="6"/>
      <c r="Z34" s="6"/>
    </row>
    <row r="35" spans="1:27" ht="18.75" customHeight="1" x14ac:dyDescent="0.4">
      <c r="B35" s="6"/>
      <c r="C35" s="44" t="s">
        <v>13</v>
      </c>
      <c r="D35" s="145"/>
      <c r="E35" s="146"/>
      <c r="F35" s="146"/>
      <c r="G35" s="147"/>
      <c r="H35" s="27" t="s">
        <v>14</v>
      </c>
      <c r="I35" s="145"/>
      <c r="J35" s="146"/>
      <c r="K35" s="146"/>
      <c r="L35" s="147"/>
      <c r="M35" s="29" t="s">
        <v>2311</v>
      </c>
      <c r="N35" s="29"/>
      <c r="O35" s="6"/>
      <c r="P35" s="6"/>
      <c r="Q35" s="6"/>
      <c r="R35" s="6"/>
      <c r="S35" s="6"/>
      <c r="T35" s="6"/>
      <c r="U35" s="6"/>
      <c r="V35" s="6"/>
      <c r="W35" s="6"/>
      <c r="X35" s="6"/>
      <c r="Y35" s="6"/>
      <c r="Z35" s="6"/>
    </row>
    <row r="36" spans="1:27" ht="18.75" customHeight="1" x14ac:dyDescent="0.4">
      <c r="B36" s="6"/>
      <c r="C36" s="7" t="s">
        <v>2357</v>
      </c>
      <c r="D36" s="45"/>
      <c r="E36" s="45"/>
      <c r="F36" s="7"/>
      <c r="G36" s="7"/>
      <c r="H36" s="7"/>
      <c r="I36" s="7"/>
      <c r="J36" s="45"/>
      <c r="K36" s="45"/>
      <c r="L36" s="7"/>
      <c r="M36" s="7"/>
      <c r="N36" s="7"/>
      <c r="O36" s="7"/>
      <c r="P36" s="7"/>
      <c r="Q36" s="7"/>
      <c r="R36" s="7"/>
      <c r="S36" s="7"/>
      <c r="T36" s="7"/>
      <c r="U36" s="6"/>
      <c r="V36" s="6"/>
      <c r="W36" s="6"/>
      <c r="X36" s="6"/>
      <c r="Y36" s="6"/>
      <c r="Z36" s="6"/>
    </row>
    <row r="37" spans="1:27" s="6" customFormat="1" ht="18.75" customHeight="1" x14ac:dyDescent="0.4">
      <c r="C37" s="169" t="s">
        <v>2293</v>
      </c>
      <c r="D37" s="169"/>
      <c r="E37" s="169"/>
      <c r="F37" s="169" t="s">
        <v>2294</v>
      </c>
      <c r="G37" s="169"/>
      <c r="H37" s="169"/>
      <c r="I37" s="169"/>
      <c r="J37" s="169"/>
      <c r="K37" s="169"/>
      <c r="L37" s="169"/>
      <c r="M37" s="169"/>
      <c r="N37" s="169"/>
      <c r="O37" s="169"/>
      <c r="P37" s="169" t="s">
        <v>25</v>
      </c>
      <c r="Q37" s="169"/>
      <c r="R37" s="170"/>
      <c r="S37" s="171" t="s">
        <v>2295</v>
      </c>
      <c r="T37" s="171"/>
      <c r="U37" s="171"/>
      <c r="V37" s="171"/>
      <c r="W37" s="171"/>
      <c r="X37" s="172" t="s">
        <v>2297</v>
      </c>
      <c r="Y37" s="169"/>
      <c r="Z37" s="169"/>
    </row>
    <row r="38" spans="1:27" s="6" customFormat="1" ht="30" customHeight="1" x14ac:dyDescent="0.4">
      <c r="A38" s="6" t="str">
        <f t="shared" ref="A38:A43" si="0">IF(AA38="","",RANK(AA38,$AA$38:$AA$43))</f>
        <v/>
      </c>
      <c r="C38" s="155"/>
      <c r="D38" s="155"/>
      <c r="E38" s="155"/>
      <c r="F38" s="156" t="str">
        <f>IF(C38="","",VLOOKUP(C38,業種リスト!$B$3:$C$1171,2,FALSE))</f>
        <v/>
      </c>
      <c r="G38" s="156"/>
      <c r="H38" s="156"/>
      <c r="I38" s="156"/>
      <c r="J38" s="156"/>
      <c r="K38" s="156"/>
      <c r="L38" s="156"/>
      <c r="M38" s="156"/>
      <c r="N38" s="156"/>
      <c r="O38" s="156"/>
      <c r="P38" s="155"/>
      <c r="Q38" s="155"/>
      <c r="R38" s="157"/>
      <c r="S38" s="153"/>
      <c r="T38" s="154"/>
      <c r="U38" s="154"/>
      <c r="V38" s="154"/>
      <c r="W38" s="40" t="s">
        <v>2335</v>
      </c>
      <c r="X38" s="138" t="str">
        <f>IF(S38="","",ROUND(S38/$P$44*100,1))</f>
        <v/>
      </c>
      <c r="Y38" s="139"/>
      <c r="Z38" s="139"/>
      <c r="AA38" s="31" t="str">
        <f t="shared" ref="AA38:AA43" si="1">IF(P38="指定",S38,"")</f>
        <v/>
      </c>
    </row>
    <row r="39" spans="1:27" s="6" customFormat="1" ht="30" customHeight="1" x14ac:dyDescent="0.4">
      <c r="A39" s="6" t="str">
        <f t="shared" si="0"/>
        <v/>
      </c>
      <c r="C39" s="159"/>
      <c r="D39" s="160"/>
      <c r="E39" s="160"/>
      <c r="F39" s="156" t="str">
        <f>IF(C39="","",VLOOKUP(C39,業種リスト!$B$3:$C$1171,2,FALSE))</f>
        <v/>
      </c>
      <c r="G39" s="156"/>
      <c r="H39" s="156"/>
      <c r="I39" s="156"/>
      <c r="J39" s="156"/>
      <c r="K39" s="156"/>
      <c r="L39" s="156"/>
      <c r="M39" s="156"/>
      <c r="N39" s="156"/>
      <c r="O39" s="156"/>
      <c r="P39" s="161"/>
      <c r="Q39" s="161"/>
      <c r="R39" s="159"/>
      <c r="S39" s="153"/>
      <c r="T39" s="154"/>
      <c r="U39" s="154"/>
      <c r="V39" s="154"/>
      <c r="W39" s="40" t="s">
        <v>2335</v>
      </c>
      <c r="X39" s="138" t="str">
        <f t="shared" ref="X39:X43" si="2">IF(S39="","",ROUND(S39/$P$44*100,1))</f>
        <v/>
      </c>
      <c r="Y39" s="139"/>
      <c r="Z39" s="139"/>
      <c r="AA39" s="31" t="str">
        <f t="shared" si="1"/>
        <v/>
      </c>
    </row>
    <row r="40" spans="1:27" s="6" customFormat="1" ht="30" customHeight="1" x14ac:dyDescent="0.4">
      <c r="A40" s="6" t="str">
        <f t="shared" si="0"/>
        <v/>
      </c>
      <c r="C40" s="157"/>
      <c r="D40" s="158"/>
      <c r="E40" s="158"/>
      <c r="F40" s="156" t="str">
        <f>IF(C40="","",VLOOKUP(C40,業種リスト!$B$3:$C$1171,2,FALSE))</f>
        <v/>
      </c>
      <c r="G40" s="156"/>
      <c r="H40" s="156"/>
      <c r="I40" s="156"/>
      <c r="J40" s="156"/>
      <c r="K40" s="156"/>
      <c r="L40" s="156"/>
      <c r="M40" s="156"/>
      <c r="N40" s="156"/>
      <c r="O40" s="156"/>
      <c r="P40" s="161"/>
      <c r="Q40" s="161"/>
      <c r="R40" s="159"/>
      <c r="S40" s="153"/>
      <c r="T40" s="154"/>
      <c r="U40" s="154"/>
      <c r="V40" s="154"/>
      <c r="W40" s="40" t="s">
        <v>2335</v>
      </c>
      <c r="X40" s="138" t="str">
        <f t="shared" si="2"/>
        <v/>
      </c>
      <c r="Y40" s="139"/>
      <c r="Z40" s="139"/>
      <c r="AA40" s="31" t="str">
        <f t="shared" si="1"/>
        <v/>
      </c>
    </row>
    <row r="41" spans="1:27" s="6" customFormat="1" ht="30" customHeight="1" x14ac:dyDescent="0.4">
      <c r="A41" s="6" t="str">
        <f t="shared" si="0"/>
        <v/>
      </c>
      <c r="C41" s="157"/>
      <c r="D41" s="158"/>
      <c r="E41" s="158"/>
      <c r="F41" s="156" t="str">
        <f>IF(C41="","",VLOOKUP(C41,業種リスト!$B$3:$C$1171,2,FALSE))</f>
        <v/>
      </c>
      <c r="G41" s="156"/>
      <c r="H41" s="156"/>
      <c r="I41" s="156"/>
      <c r="J41" s="156"/>
      <c r="K41" s="156"/>
      <c r="L41" s="156"/>
      <c r="M41" s="156"/>
      <c r="N41" s="156"/>
      <c r="O41" s="156"/>
      <c r="P41" s="155"/>
      <c r="Q41" s="155"/>
      <c r="R41" s="157"/>
      <c r="S41" s="153"/>
      <c r="T41" s="154"/>
      <c r="U41" s="154"/>
      <c r="V41" s="154"/>
      <c r="W41" s="40" t="s">
        <v>2335</v>
      </c>
      <c r="X41" s="138" t="str">
        <f t="shared" si="2"/>
        <v/>
      </c>
      <c r="Y41" s="139"/>
      <c r="Z41" s="139"/>
      <c r="AA41" s="31" t="str">
        <f t="shared" si="1"/>
        <v/>
      </c>
    </row>
    <row r="42" spans="1:27" s="6" customFormat="1" ht="30" customHeight="1" x14ac:dyDescent="0.4">
      <c r="A42" s="6" t="str">
        <f t="shared" si="0"/>
        <v/>
      </c>
      <c r="C42" s="157"/>
      <c r="D42" s="158"/>
      <c r="E42" s="158"/>
      <c r="F42" s="156" t="str">
        <f>IF(C42="","",VLOOKUP(C42,業種リスト!$B$3:$C$1171,2,FALSE))</f>
        <v/>
      </c>
      <c r="G42" s="156"/>
      <c r="H42" s="156"/>
      <c r="I42" s="156"/>
      <c r="J42" s="156"/>
      <c r="K42" s="156"/>
      <c r="L42" s="156"/>
      <c r="M42" s="156"/>
      <c r="N42" s="156"/>
      <c r="O42" s="156"/>
      <c r="P42" s="161"/>
      <c r="Q42" s="161"/>
      <c r="R42" s="159"/>
      <c r="S42" s="153"/>
      <c r="T42" s="154"/>
      <c r="U42" s="154"/>
      <c r="V42" s="154"/>
      <c r="W42" s="40" t="s">
        <v>2335</v>
      </c>
      <c r="X42" s="138" t="str">
        <f t="shared" si="2"/>
        <v/>
      </c>
      <c r="Y42" s="139"/>
      <c r="Z42" s="139"/>
      <c r="AA42" s="31" t="str">
        <f t="shared" si="1"/>
        <v/>
      </c>
    </row>
    <row r="43" spans="1:27" s="6" customFormat="1" ht="30" customHeight="1" thickBot="1" x14ac:dyDescent="0.45">
      <c r="A43" s="6" t="str">
        <f t="shared" si="0"/>
        <v/>
      </c>
      <c r="C43" s="162"/>
      <c r="D43" s="163"/>
      <c r="E43" s="163"/>
      <c r="F43" s="156" t="str">
        <f>IF(C43="","",VLOOKUP(C43,業種リスト!$B$3:$C$1171,2,FALSE))</f>
        <v/>
      </c>
      <c r="G43" s="156"/>
      <c r="H43" s="156"/>
      <c r="I43" s="156"/>
      <c r="J43" s="156"/>
      <c r="K43" s="156"/>
      <c r="L43" s="156"/>
      <c r="M43" s="156"/>
      <c r="N43" s="156"/>
      <c r="O43" s="156"/>
      <c r="P43" s="164"/>
      <c r="Q43" s="164"/>
      <c r="R43" s="162"/>
      <c r="S43" s="165"/>
      <c r="T43" s="166"/>
      <c r="U43" s="166"/>
      <c r="V43" s="166"/>
      <c r="W43" s="41" t="s">
        <v>2335</v>
      </c>
      <c r="X43" s="167" t="str">
        <f t="shared" si="2"/>
        <v/>
      </c>
      <c r="Y43" s="168"/>
      <c r="Z43" s="168"/>
      <c r="AA43" s="31" t="str">
        <f t="shared" si="1"/>
        <v/>
      </c>
    </row>
    <row r="44" spans="1:27" s="6" customFormat="1" ht="18.75" customHeight="1" thickTop="1" x14ac:dyDescent="0.4">
      <c r="C44" s="177" t="s">
        <v>28</v>
      </c>
      <c r="D44" s="177"/>
      <c r="E44" s="177"/>
      <c r="F44" s="177"/>
      <c r="G44" s="177"/>
      <c r="H44" s="177"/>
      <c r="I44" s="177"/>
      <c r="J44" s="177"/>
      <c r="K44" s="177"/>
      <c r="L44" s="177"/>
      <c r="M44" s="177"/>
      <c r="N44" s="177"/>
      <c r="O44" s="182"/>
      <c r="P44" s="183" t="str">
        <f>IF(C38="","",SUM(S38:W43))</f>
        <v/>
      </c>
      <c r="Q44" s="184"/>
      <c r="R44" s="184"/>
      <c r="S44" s="184"/>
      <c r="T44" s="184"/>
      <c r="U44" s="184"/>
      <c r="V44" s="184"/>
      <c r="W44" s="76" t="s">
        <v>2335</v>
      </c>
      <c r="X44" s="176" t="str">
        <f>IF(S38="","",SUM(X38:X43))</f>
        <v/>
      </c>
      <c r="Y44" s="177"/>
      <c r="Z44" s="177"/>
    </row>
    <row r="45" spans="1:27" s="6" customFormat="1" ht="19.5" customHeight="1" x14ac:dyDescent="0.4">
      <c r="C45" s="178" t="s">
        <v>2340</v>
      </c>
      <c r="D45" s="179"/>
      <c r="E45" s="179"/>
      <c r="F45" s="179"/>
      <c r="G45" s="179"/>
      <c r="H45" s="179"/>
      <c r="I45" s="179"/>
      <c r="J45" s="179"/>
      <c r="K45" s="179"/>
      <c r="L45" s="179"/>
      <c r="M45" s="179"/>
      <c r="N45" s="179"/>
      <c r="O45" s="179"/>
      <c r="P45" s="180"/>
      <c r="Q45" s="180"/>
      <c r="R45" s="180"/>
      <c r="S45" s="180"/>
      <c r="T45" s="180"/>
      <c r="U45" s="180"/>
      <c r="V45" s="180"/>
      <c r="W45" s="180"/>
      <c r="X45" s="179"/>
      <c r="Y45" s="179"/>
      <c r="Z45" s="179"/>
    </row>
    <row r="46" spans="1:27" ht="8.25" customHeight="1" x14ac:dyDescent="0.4">
      <c r="B46" s="6"/>
      <c r="C46" s="6"/>
      <c r="D46" s="6"/>
      <c r="E46" s="6"/>
      <c r="F46" s="6"/>
      <c r="G46" s="6"/>
      <c r="H46" s="6"/>
      <c r="I46" s="6"/>
      <c r="J46" s="6"/>
      <c r="K46" s="6"/>
      <c r="L46" s="6"/>
      <c r="M46" s="6"/>
      <c r="N46" s="6"/>
      <c r="O46" s="6"/>
      <c r="P46" s="6"/>
      <c r="Q46" s="6"/>
      <c r="R46" s="6"/>
      <c r="S46" s="6"/>
      <c r="T46" s="6"/>
      <c r="U46" s="6"/>
      <c r="V46" s="6"/>
      <c r="W46" s="6"/>
      <c r="X46" s="6"/>
      <c r="Y46" s="6"/>
      <c r="Z46" s="6"/>
    </row>
    <row r="47" spans="1:27" ht="18.75" customHeight="1" x14ac:dyDescent="0.4">
      <c r="B47" s="7">
        <v>6</v>
      </c>
      <c r="C47" s="7" t="s">
        <v>2341</v>
      </c>
      <c r="D47" s="6"/>
      <c r="E47" s="6"/>
      <c r="F47" s="6"/>
      <c r="G47" s="6"/>
      <c r="H47" s="6"/>
      <c r="I47" s="6"/>
      <c r="J47" s="6"/>
      <c r="K47" s="6"/>
      <c r="L47" s="6"/>
      <c r="M47" s="6"/>
      <c r="N47" s="6"/>
      <c r="O47" s="6"/>
      <c r="P47" s="6"/>
      <c r="Q47" s="6"/>
      <c r="R47" s="6"/>
      <c r="S47" s="6"/>
      <c r="T47" s="6"/>
      <c r="U47" s="6"/>
      <c r="V47" s="6"/>
      <c r="W47" s="6"/>
      <c r="X47" s="6"/>
      <c r="Y47" s="6"/>
      <c r="Z47" s="6"/>
    </row>
    <row r="48" spans="1:27" ht="18.75" customHeight="1" x14ac:dyDescent="0.4">
      <c r="B48" s="7"/>
      <c r="C48" s="6" t="s">
        <v>2416</v>
      </c>
      <c r="D48" s="6"/>
      <c r="E48" s="6"/>
      <c r="F48" s="6"/>
      <c r="G48" s="6"/>
      <c r="H48" s="6"/>
      <c r="I48" s="6"/>
      <c r="J48" s="6"/>
      <c r="K48" s="6"/>
      <c r="L48" s="6"/>
      <c r="M48" s="6"/>
      <c r="N48" s="6"/>
      <c r="O48" s="6"/>
      <c r="P48" s="6"/>
      <c r="Q48" s="6"/>
      <c r="R48" s="6"/>
      <c r="S48" s="6"/>
      <c r="T48" s="6"/>
      <c r="U48" s="6"/>
      <c r="V48" s="6"/>
      <c r="W48" s="6"/>
      <c r="X48" s="6"/>
      <c r="Y48" s="6"/>
      <c r="Z48" s="6"/>
    </row>
    <row r="49" spans="2:26" ht="33" customHeight="1" x14ac:dyDescent="0.4">
      <c r="B49" s="6"/>
      <c r="C49" s="6"/>
      <c r="D49" s="173" t="s">
        <v>2361</v>
      </c>
      <c r="E49" s="174"/>
      <c r="F49" s="174"/>
      <c r="G49" s="174"/>
      <c r="H49" s="174"/>
      <c r="I49" s="174"/>
      <c r="J49" s="174"/>
      <c r="K49" s="174"/>
      <c r="L49" s="174"/>
      <c r="M49" s="174"/>
      <c r="N49" s="174"/>
      <c r="O49" s="175"/>
      <c r="P49" s="181" t="s">
        <v>2415</v>
      </c>
      <c r="Q49" s="174"/>
      <c r="R49" s="174"/>
      <c r="S49" s="174"/>
      <c r="T49" s="174"/>
      <c r="U49" s="175"/>
      <c r="V49" s="6"/>
      <c r="W49" s="6"/>
      <c r="X49" s="6"/>
      <c r="Y49" s="6"/>
      <c r="Z49" s="6"/>
    </row>
    <row r="50" spans="2:26" ht="26.25" customHeight="1" x14ac:dyDescent="0.4">
      <c r="B50" s="6"/>
      <c r="C50" s="6"/>
      <c r="D50" s="185" t="str">
        <f>IF(P50="","",EDATE($P$50,-3))</f>
        <v/>
      </c>
      <c r="E50" s="186"/>
      <c r="F50" s="186"/>
      <c r="G50" s="187"/>
      <c r="H50" s="185" t="str">
        <f>IF(P50="","",EDATE($P$50,-2))</f>
        <v/>
      </c>
      <c r="I50" s="186"/>
      <c r="J50" s="186"/>
      <c r="K50" s="187"/>
      <c r="L50" s="185" t="str">
        <f>IF(P50="","",EDATE($P$50,-1))</f>
        <v/>
      </c>
      <c r="M50" s="186"/>
      <c r="N50" s="186"/>
      <c r="O50" s="187"/>
      <c r="P50" s="185" t="str">
        <f>IF(I35="","",I35)</f>
        <v/>
      </c>
      <c r="Q50" s="186"/>
      <c r="R50" s="186"/>
      <c r="S50" s="186"/>
      <c r="T50" s="186"/>
      <c r="U50" s="187"/>
      <c r="V50" s="6"/>
      <c r="W50" s="6"/>
      <c r="X50" s="6"/>
      <c r="Y50" s="6"/>
      <c r="Z50" s="6"/>
    </row>
    <row r="51" spans="2:26" ht="26.25" customHeight="1" x14ac:dyDescent="0.4">
      <c r="B51" s="6"/>
      <c r="C51" s="6"/>
      <c r="D51" s="153"/>
      <c r="E51" s="154"/>
      <c r="F51" s="154"/>
      <c r="G51" s="43" t="s">
        <v>2335</v>
      </c>
      <c r="H51" s="153"/>
      <c r="I51" s="154"/>
      <c r="J51" s="154"/>
      <c r="K51" s="40" t="s">
        <v>2335</v>
      </c>
      <c r="L51" s="153"/>
      <c r="M51" s="154"/>
      <c r="N51" s="154"/>
      <c r="O51" s="40" t="s">
        <v>2335</v>
      </c>
      <c r="P51" s="153"/>
      <c r="Q51" s="154"/>
      <c r="R51" s="154"/>
      <c r="S51" s="154"/>
      <c r="T51" s="154"/>
      <c r="U51" s="43" t="s">
        <v>2335</v>
      </c>
      <c r="V51" s="6"/>
      <c r="W51" s="6"/>
      <c r="X51" s="6"/>
      <c r="Y51" s="6"/>
      <c r="Z51" s="6"/>
    </row>
    <row r="52" spans="2:26" ht="20.100000000000001" customHeight="1" x14ac:dyDescent="0.4">
      <c r="B52" s="6"/>
      <c r="C52" s="6"/>
      <c r="D52" s="6"/>
      <c r="E52" s="6"/>
      <c r="F52" s="6"/>
      <c r="G52" s="6"/>
      <c r="H52" s="6"/>
      <c r="I52" s="6"/>
      <c r="J52" s="6"/>
      <c r="K52" s="6"/>
      <c r="L52" s="6"/>
      <c r="M52" s="6"/>
      <c r="N52" s="6"/>
      <c r="O52" s="6"/>
      <c r="P52" s="6"/>
      <c r="Q52" s="6"/>
      <c r="R52" s="6"/>
      <c r="S52" s="6"/>
      <c r="T52" s="6"/>
      <c r="U52" s="6"/>
      <c r="V52" s="6"/>
      <c r="W52" s="6"/>
      <c r="X52" s="6"/>
      <c r="Y52" s="6"/>
      <c r="Z52" s="6"/>
    </row>
    <row r="53" spans="2:26" ht="20.100000000000001" customHeight="1" x14ac:dyDescent="0.4">
      <c r="B53" s="6"/>
      <c r="C53" s="6"/>
      <c r="D53" s="36" t="s">
        <v>2373</v>
      </c>
      <c r="E53" s="6"/>
      <c r="F53" s="6"/>
      <c r="G53" s="6"/>
      <c r="H53" s="6"/>
      <c r="I53" s="6"/>
      <c r="J53" s="6"/>
      <c r="K53" s="6"/>
      <c r="L53" s="6"/>
      <c r="M53" s="6"/>
      <c r="N53" s="6"/>
      <c r="O53" s="6"/>
      <c r="P53" s="6"/>
      <c r="Q53" s="6"/>
      <c r="R53" s="6"/>
      <c r="S53" s="6"/>
      <c r="T53" s="6"/>
      <c r="U53" s="6"/>
      <c r="V53" s="6"/>
      <c r="W53" s="6"/>
      <c r="X53" s="6"/>
      <c r="Y53" s="6"/>
      <c r="Z53" s="6"/>
    </row>
    <row r="54" spans="2:26" ht="20.100000000000001" customHeight="1" x14ac:dyDescent="0.4">
      <c r="B54" s="6"/>
      <c r="C54" s="6"/>
      <c r="D54" s="173" t="s">
        <v>2372</v>
      </c>
      <c r="E54" s="174"/>
      <c r="F54" s="174"/>
      <c r="G54" s="174"/>
      <c r="H54" s="174"/>
      <c r="I54" s="175"/>
      <c r="J54" s="6"/>
      <c r="K54" s="173" t="s">
        <v>2333</v>
      </c>
      <c r="L54" s="174"/>
      <c r="M54" s="174"/>
      <c r="N54" s="174"/>
      <c r="O54" s="174"/>
      <c r="P54" s="175"/>
      <c r="Q54" s="6"/>
      <c r="R54" s="173" t="s">
        <v>2334</v>
      </c>
      <c r="S54" s="174"/>
      <c r="T54" s="174"/>
      <c r="U54" s="174"/>
      <c r="V54" s="174"/>
      <c r="W54" s="175"/>
      <c r="X54" s="6"/>
      <c r="Y54" s="6"/>
      <c r="Z54" s="6"/>
    </row>
    <row r="55" spans="2:26" ht="20.100000000000001" customHeight="1" x14ac:dyDescent="0.4">
      <c r="B55" s="6"/>
      <c r="C55" s="6"/>
      <c r="D55" s="38" t="s">
        <v>2362</v>
      </c>
      <c r="E55" s="143" t="str">
        <f>IF(D51="","",ROUNDDOWN(SUM(D51,H51,L51)/3,0))</f>
        <v/>
      </c>
      <c r="F55" s="143"/>
      <c r="G55" s="143"/>
      <c r="H55" s="143"/>
      <c r="I55" s="34" t="s">
        <v>2335</v>
      </c>
      <c r="J55" s="6"/>
      <c r="K55" s="142" t="str">
        <f>IF(E55="","",E55-P51)</f>
        <v/>
      </c>
      <c r="L55" s="143"/>
      <c r="M55" s="143"/>
      <c r="N55" s="143"/>
      <c r="O55" s="143"/>
      <c r="P55" s="34" t="s">
        <v>2335</v>
      </c>
      <c r="Q55" s="6"/>
      <c r="R55" s="140" t="str">
        <f>IF(E55="","",ROUNDDOWN(K55/E55*100,1))</f>
        <v/>
      </c>
      <c r="S55" s="141"/>
      <c r="T55" s="141"/>
      <c r="U55" s="141"/>
      <c r="V55" s="141"/>
      <c r="W55" s="34" t="s">
        <v>11</v>
      </c>
      <c r="X55" s="6"/>
      <c r="Y55" s="6"/>
      <c r="Z55" s="6"/>
    </row>
    <row r="56" spans="2:26" ht="20.100000000000001" customHeight="1" x14ac:dyDescent="0.4">
      <c r="B56" s="6"/>
      <c r="C56" s="6"/>
      <c r="D56" s="6"/>
      <c r="E56" s="6"/>
      <c r="F56" s="6"/>
      <c r="G56" s="6"/>
      <c r="H56" s="6"/>
      <c r="I56" s="6"/>
      <c r="J56" s="6"/>
      <c r="K56" s="6"/>
      <c r="L56" s="6"/>
      <c r="M56" s="6"/>
      <c r="N56" s="6"/>
      <c r="O56" s="6"/>
      <c r="P56" s="6"/>
      <c r="Q56" s="6"/>
      <c r="R56" s="6"/>
      <c r="S56" s="6"/>
      <c r="T56" s="6"/>
      <c r="U56" s="6"/>
      <c r="V56" s="6"/>
      <c r="W56" s="6"/>
      <c r="X56" s="6"/>
      <c r="Y56" s="6"/>
      <c r="Z56" s="6"/>
    </row>
  </sheetData>
  <sheetProtection algorithmName="SHA-512" hashValue="uwRrCYWe2emcGDUDchDcfrn89eolGvhH/zAuwVcf6PysL+4lEjUPVLkVaVkGeJttgL5blmPBG71xzvH7hYFs6g==" saltValue="i20gBQn9cluxegkmyn4qmA==" spinCount="100000" sheet="1" objects="1" scenarios="1"/>
  <mergeCells count="66">
    <mergeCell ref="D54:I54"/>
    <mergeCell ref="R54:W54"/>
    <mergeCell ref="K54:P54"/>
    <mergeCell ref="X44:Z44"/>
    <mergeCell ref="C45:Z45"/>
    <mergeCell ref="P49:U49"/>
    <mergeCell ref="P51:T51"/>
    <mergeCell ref="C44:O44"/>
    <mergeCell ref="P44:V44"/>
    <mergeCell ref="P50:U50"/>
    <mergeCell ref="D49:O49"/>
    <mergeCell ref="L51:N51"/>
    <mergeCell ref="H51:J51"/>
    <mergeCell ref="L50:O50"/>
    <mergeCell ref="H50:K50"/>
    <mergeCell ref="D50:G50"/>
    <mergeCell ref="C37:E37"/>
    <mergeCell ref="F37:O37"/>
    <mergeCell ref="P37:R37"/>
    <mergeCell ref="S37:W37"/>
    <mergeCell ref="X37:Z37"/>
    <mergeCell ref="C43:E43"/>
    <mergeCell ref="F43:O43"/>
    <mergeCell ref="P43:R43"/>
    <mergeCell ref="S43:V43"/>
    <mergeCell ref="X43:Z43"/>
    <mergeCell ref="X40:Z40"/>
    <mergeCell ref="P42:R42"/>
    <mergeCell ref="S42:V42"/>
    <mergeCell ref="X42:Z42"/>
    <mergeCell ref="C41:E41"/>
    <mergeCell ref="F41:O41"/>
    <mergeCell ref="P41:R41"/>
    <mergeCell ref="S41:V41"/>
    <mergeCell ref="X41:Z41"/>
    <mergeCell ref="C40:E40"/>
    <mergeCell ref="F40:O40"/>
    <mergeCell ref="P40:R40"/>
    <mergeCell ref="S40:V40"/>
    <mergeCell ref="C25:Z25"/>
    <mergeCell ref="C27:Z27"/>
    <mergeCell ref="D35:G35"/>
    <mergeCell ref="I35:L35"/>
    <mergeCell ref="D30:Z30"/>
    <mergeCell ref="D32:Z32"/>
    <mergeCell ref="B1:Z1"/>
    <mergeCell ref="C12:F12"/>
    <mergeCell ref="C15:D15"/>
    <mergeCell ref="C18:Z18"/>
    <mergeCell ref="C21:Z21"/>
    <mergeCell ref="X38:Z38"/>
    <mergeCell ref="X39:Z39"/>
    <mergeCell ref="R55:V55"/>
    <mergeCell ref="K55:O55"/>
    <mergeCell ref="E55:H55"/>
    <mergeCell ref="D51:F51"/>
    <mergeCell ref="C38:E38"/>
    <mergeCell ref="F38:O38"/>
    <mergeCell ref="P38:R38"/>
    <mergeCell ref="S38:V38"/>
    <mergeCell ref="C42:E42"/>
    <mergeCell ref="F42:O42"/>
    <mergeCell ref="C39:E39"/>
    <mergeCell ref="F39:O39"/>
    <mergeCell ref="P39:R39"/>
    <mergeCell ref="S39:V39"/>
  </mergeCells>
  <phoneticPr fontId="3"/>
  <hyperlinks>
    <hyperlink ref="D31" r:id="rId1" display="https://www.e-stat.go.jp/classifications/terms/10" xr:uid="{7149D69A-6687-49DB-9367-880D1C5771FB}"/>
  </hyperlinks>
  <printOptions horizontalCentered="1" verticalCentered="1"/>
  <pageMargins left="0.23622047244094491" right="0.23622047244094491" top="0.74803149606299213" bottom="0.74803149606299213" header="0.31496062992125984" footer="0.31496062992125984"/>
  <pageSetup paperSize="9" scale="6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BBE98B68-0D80-4592-8DDB-B9A5C9E4AE59}">
          <x14:formula1>
            <xm:f>年月リスト!$I$2:$I$13</xm:f>
          </x14:formula1>
          <xm:sqref>G15</xm:sqref>
        </x14:dataValidation>
        <x14:dataValidation type="list" allowBlank="1" showInputMessage="1" showErrorMessage="1" xr:uid="{E1438C4E-5E32-4F74-A8CC-983EFF082784}">
          <x14:formula1>
            <xm:f>年月リスト!$I$2:$I$32</xm:f>
          </x14:formula1>
          <xm:sqref>I15</xm:sqref>
        </x14:dataValidation>
        <x14:dataValidation type="list" allowBlank="1" showInputMessage="1" showErrorMessage="1" xr:uid="{8FEBEFDA-5F6C-4041-9004-91B55EEA9084}">
          <x14:formula1>
            <xm:f>年月リスト!$I$2:$I$65</xm:f>
          </x14:formula1>
          <xm:sqref>E15</xm:sqref>
        </x14:dataValidation>
        <x14:dataValidation type="list" allowBlank="1" showInputMessage="1" showErrorMessage="1" xr:uid="{B38C677F-7B87-41A0-B91B-039822CB553B}">
          <x14:formula1>
            <xm:f>年月リスト!$H$4</xm:f>
          </x14:formula1>
          <xm:sqref>C15:D15</xm:sqref>
        </x14:dataValidation>
        <x14:dataValidation type="list" allowBlank="1" showInputMessage="1" showErrorMessage="1" xr:uid="{AE7D5114-3EF5-41A5-A824-E6054363F9BE}">
          <x14:formula1>
            <xm:f>年月リスト!$C$6:$C$21</xm:f>
          </x14:formula1>
          <xm:sqref>C12:E13 F12:F14</xm:sqref>
        </x14:dataValidation>
        <x14:dataValidation type="list" allowBlank="1" showInputMessage="1" showErrorMessage="1" xr:uid="{74D5B3CC-E6A6-4794-88C1-04EAAB616454}">
          <x14:formula1>
            <xm:f>業種リスト!$B$3:$B$1171</xm:f>
          </x14:formula1>
          <xm:sqref>C38:E43</xm:sqref>
        </x14:dataValidation>
        <x14:dataValidation type="list" allowBlank="1" showInputMessage="1" showErrorMessage="1" xr:uid="{F83D8590-BBB8-4C16-ADD5-5203ADFE2A07}">
          <x14:formula1>
            <xm:f>年月リスト!$J$2:$J$5</xm:f>
          </x14:formula1>
          <xm:sqref>I35:L35</xm:sqref>
        </x14:dataValidation>
        <x14:dataValidation type="list" allowBlank="1" showInputMessage="1" showErrorMessage="1" xr:uid="{F042D1F7-ED59-4B87-9EEF-352FB817F4BC}">
          <x14:formula1>
            <xm:f>年月リスト!$L$2:$L$11</xm:f>
          </x14:formula1>
          <xm:sqref>D35:G35</xm:sqref>
        </x14:dataValidation>
        <x14:dataValidation type="list" allowBlank="1" showInputMessage="1" showErrorMessage="1" xr:uid="{3D1AEADF-F088-4497-B26F-0D2BB3D821A1}">
          <x14:formula1>
            <xm:f>業種リスト!$F$2:$F$3</xm:f>
          </x14:formula1>
          <xm:sqref>P38:R43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0BD6-6A0E-454F-973A-1CDE60ED0F9E}">
  <sheetPr>
    <tabColor theme="4" tint="0.59999389629810485"/>
  </sheetPr>
  <dimension ref="A1:AH85"/>
  <sheetViews>
    <sheetView view="pageBreakPreview" topLeftCell="A21" zoomScaleNormal="100" zoomScaleSheetLayoutView="100" workbookViewId="0"/>
  </sheetViews>
  <sheetFormatPr defaultColWidth="2.875" defaultRowHeight="13.5" customHeight="1" x14ac:dyDescent="0.4"/>
  <cols>
    <col min="1" max="1" width="2" style="13" customWidth="1"/>
    <col min="2" max="2" width="3.125" style="13" bestFit="1" customWidth="1"/>
    <col min="3" max="16384" width="2.875" style="13"/>
  </cols>
  <sheetData>
    <row r="1" spans="1:34" ht="13.5" customHeight="1" thickBot="1" x14ac:dyDescent="0.45">
      <c r="A1" s="14"/>
      <c r="D1" s="14" t="s">
        <v>0</v>
      </c>
    </row>
    <row r="2" spans="1:34" ht="13.5" customHeight="1" x14ac:dyDescent="0.4">
      <c r="D2" s="223"/>
      <c r="E2" s="224"/>
      <c r="F2" s="224"/>
      <c r="G2" s="224"/>
      <c r="H2" s="224"/>
      <c r="I2" s="224"/>
      <c r="J2" s="224"/>
      <c r="K2" s="224"/>
      <c r="L2" s="224"/>
      <c r="M2" s="225"/>
      <c r="N2" s="218"/>
      <c r="O2" s="218"/>
      <c r="P2" s="218"/>
      <c r="Q2" s="218"/>
      <c r="R2" s="218"/>
      <c r="S2" s="218"/>
      <c r="T2" s="218"/>
      <c r="U2" s="218"/>
      <c r="V2" s="218"/>
      <c r="W2" s="219"/>
      <c r="X2" s="217"/>
      <c r="Y2" s="218"/>
      <c r="Z2" s="218"/>
      <c r="AA2" s="218"/>
      <c r="AB2" s="218"/>
      <c r="AC2" s="218"/>
      <c r="AD2" s="218"/>
      <c r="AE2" s="218"/>
      <c r="AF2" s="218"/>
      <c r="AG2" s="219"/>
    </row>
    <row r="3" spans="1:34" ht="13.5" customHeight="1" thickBot="1" x14ac:dyDescent="0.45">
      <c r="D3" s="226"/>
      <c r="E3" s="227"/>
      <c r="F3" s="227"/>
      <c r="G3" s="227"/>
      <c r="H3" s="227"/>
      <c r="I3" s="227"/>
      <c r="J3" s="227"/>
      <c r="K3" s="227"/>
      <c r="L3" s="227"/>
      <c r="M3" s="228"/>
      <c r="N3" s="221"/>
      <c r="O3" s="221"/>
      <c r="P3" s="221"/>
      <c r="Q3" s="221"/>
      <c r="R3" s="221"/>
      <c r="S3" s="221"/>
      <c r="T3" s="221"/>
      <c r="U3" s="221"/>
      <c r="V3" s="221"/>
      <c r="W3" s="222"/>
      <c r="X3" s="220"/>
      <c r="Y3" s="221"/>
      <c r="Z3" s="221"/>
      <c r="AA3" s="221"/>
      <c r="AB3" s="221"/>
      <c r="AC3" s="221"/>
      <c r="AD3" s="221"/>
      <c r="AE3" s="221"/>
      <c r="AF3" s="221"/>
      <c r="AG3" s="222"/>
    </row>
    <row r="4" spans="1:34" ht="13.5" customHeight="1" x14ac:dyDescent="0.4">
      <c r="D4" s="236"/>
      <c r="E4" s="237"/>
      <c r="F4" s="237"/>
      <c r="G4" s="237"/>
      <c r="H4" s="237"/>
      <c r="I4" s="237"/>
      <c r="J4" s="237"/>
      <c r="K4" s="237"/>
      <c r="L4" s="237"/>
      <c r="M4" s="238"/>
      <c r="N4" s="217"/>
      <c r="O4" s="218"/>
      <c r="P4" s="218"/>
      <c r="Q4" s="218"/>
      <c r="R4" s="218"/>
      <c r="S4" s="218"/>
      <c r="T4" s="218"/>
      <c r="U4" s="218"/>
      <c r="V4" s="218"/>
      <c r="W4" s="219"/>
      <c r="X4" s="217"/>
      <c r="Y4" s="218"/>
      <c r="Z4" s="218"/>
      <c r="AA4" s="218"/>
      <c r="AB4" s="218"/>
      <c r="AC4" s="218"/>
      <c r="AD4" s="218"/>
      <c r="AE4" s="218"/>
      <c r="AF4" s="218"/>
      <c r="AG4" s="219"/>
    </row>
    <row r="5" spans="1:34" ht="13.5" customHeight="1" x14ac:dyDescent="0.4">
      <c r="D5" s="220"/>
      <c r="E5" s="221"/>
      <c r="F5" s="221"/>
      <c r="G5" s="221"/>
      <c r="H5" s="221"/>
      <c r="I5" s="221"/>
      <c r="J5" s="221"/>
      <c r="K5" s="221"/>
      <c r="L5" s="221"/>
      <c r="M5" s="222"/>
      <c r="N5" s="220"/>
      <c r="O5" s="221"/>
      <c r="P5" s="221"/>
      <c r="Q5" s="221"/>
      <c r="R5" s="221"/>
      <c r="S5" s="221"/>
      <c r="T5" s="221"/>
      <c r="U5" s="221"/>
      <c r="V5" s="221"/>
      <c r="W5" s="222"/>
      <c r="X5" s="220"/>
      <c r="Y5" s="221"/>
      <c r="Z5" s="221"/>
      <c r="AA5" s="221"/>
      <c r="AB5" s="221"/>
      <c r="AC5" s="221"/>
      <c r="AD5" s="221"/>
      <c r="AE5" s="221"/>
      <c r="AF5" s="221"/>
      <c r="AG5" s="222"/>
    </row>
    <row r="7" spans="1:34" ht="13.5" customHeight="1" x14ac:dyDescent="0.4">
      <c r="A7" s="14" t="s">
        <v>2446</v>
      </c>
      <c r="AC7" s="15"/>
      <c r="AD7" s="15"/>
      <c r="AE7" s="15"/>
      <c r="AF7" s="15"/>
      <c r="AG7" s="16" t="s">
        <v>2515</v>
      </c>
      <c r="AH7" s="39"/>
    </row>
    <row r="8" spans="1:34" ht="5.25" customHeight="1" thickBot="1" x14ac:dyDescent="0.45"/>
    <row r="9" spans="1:34" ht="30" customHeight="1" thickBot="1" x14ac:dyDescent="0.45">
      <c r="B9" s="229" t="s">
        <v>2312</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1"/>
      <c r="AH9" s="14"/>
    </row>
    <row r="10" spans="1:34" ht="33.75" customHeight="1" x14ac:dyDescent="0.4">
      <c r="B10" s="234" t="s">
        <v>1</v>
      </c>
      <c r="C10" s="232"/>
      <c r="D10" s="232"/>
      <c r="E10" s="232"/>
      <c r="F10" s="232"/>
      <c r="G10" s="232"/>
      <c r="H10" s="232"/>
      <c r="I10" s="232"/>
      <c r="J10" s="232"/>
      <c r="K10" s="232"/>
      <c r="L10" s="232"/>
      <c r="M10" s="232"/>
      <c r="N10" s="232"/>
      <c r="O10" s="232"/>
      <c r="P10" s="235"/>
      <c r="Q10" s="233" t="s">
        <v>5</v>
      </c>
      <c r="R10" s="232"/>
      <c r="S10" s="232"/>
      <c r="T10" s="232"/>
      <c r="U10" s="232"/>
      <c r="V10" s="232"/>
      <c r="W10" s="232"/>
      <c r="X10" s="232"/>
      <c r="Y10" s="11" t="s">
        <v>2</v>
      </c>
      <c r="Z10" s="232"/>
      <c r="AA10" s="232"/>
      <c r="AB10" s="232"/>
      <c r="AC10" s="11" t="s">
        <v>3</v>
      </c>
      <c r="AD10" s="232"/>
      <c r="AE10" s="232"/>
      <c r="AF10" s="232"/>
      <c r="AG10" s="12" t="s">
        <v>4</v>
      </c>
    </row>
    <row r="11" spans="1:34" ht="20.100000000000001" customHeight="1" x14ac:dyDescent="0.4">
      <c r="B11" s="189" t="s">
        <v>2317</v>
      </c>
      <c r="C11" s="190"/>
      <c r="D11" s="190"/>
      <c r="E11" s="190"/>
      <c r="F11" s="190"/>
      <c r="G11" s="190"/>
      <c r="H11" s="190"/>
      <c r="I11" s="190"/>
      <c r="J11" s="190"/>
      <c r="K11" s="190"/>
      <c r="L11" s="190"/>
      <c r="M11" s="190"/>
      <c r="N11" s="190"/>
      <c r="O11" s="190"/>
      <c r="P11" s="191"/>
      <c r="Q11" s="245" t="s">
        <v>6</v>
      </c>
      <c r="R11" s="190"/>
      <c r="S11" s="190"/>
      <c r="T11" s="190"/>
      <c r="U11" s="190"/>
      <c r="V11" s="190"/>
      <c r="W11" s="190"/>
      <c r="X11" s="190"/>
      <c r="Y11" s="190"/>
      <c r="Z11" s="190"/>
      <c r="AA11" s="190"/>
      <c r="AB11" s="190"/>
      <c r="AC11" s="190"/>
      <c r="AD11" s="190"/>
      <c r="AE11" s="190"/>
      <c r="AF11" s="190"/>
      <c r="AG11" s="246"/>
    </row>
    <row r="12" spans="1:34" ht="80.099999999999994" customHeight="1" x14ac:dyDescent="0.15">
      <c r="B12" s="251" t="str">
        <f>IF('入力シート（イ）③'!C21="","",'入力シート（イ）③'!C21)</f>
        <v/>
      </c>
      <c r="C12" s="252"/>
      <c r="D12" s="252"/>
      <c r="E12" s="252"/>
      <c r="F12" s="252"/>
      <c r="G12" s="252"/>
      <c r="H12" s="252"/>
      <c r="I12" s="252"/>
      <c r="J12" s="252"/>
      <c r="K12" s="252"/>
      <c r="L12" s="252"/>
      <c r="M12" s="252"/>
      <c r="N12" s="252"/>
      <c r="O12" s="252"/>
      <c r="P12" s="253"/>
      <c r="Q12" s="256" t="s">
        <v>2445</v>
      </c>
      <c r="R12" s="257"/>
      <c r="S12" s="257"/>
      <c r="T12" s="257"/>
      <c r="U12" s="257"/>
      <c r="V12" s="257"/>
      <c r="W12" s="257"/>
      <c r="X12" s="257"/>
      <c r="Y12" s="257"/>
      <c r="Z12" s="257"/>
      <c r="AA12" s="257"/>
      <c r="AB12" s="257"/>
      <c r="AC12" s="257"/>
      <c r="AD12" s="257"/>
      <c r="AE12" s="257"/>
      <c r="AF12" s="257"/>
      <c r="AG12" s="258"/>
    </row>
    <row r="13" spans="1:34" ht="42.75" customHeight="1" x14ac:dyDescent="0.4">
      <c r="B13" s="206" t="s">
        <v>2411</v>
      </c>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8"/>
    </row>
    <row r="14" spans="1:34" ht="17.100000000000001" customHeight="1" thickBot="1" x14ac:dyDescent="0.2">
      <c r="B14" s="17"/>
      <c r="C14" s="42" t="s">
        <v>2343</v>
      </c>
      <c r="AG14" s="18"/>
    </row>
    <row r="15" spans="1:34" ht="20.100000000000001" customHeight="1" x14ac:dyDescent="0.4">
      <c r="B15" s="17"/>
      <c r="C15" s="194" t="str">
        <f>IF(COUNTIF('入力シート（イ）③'!A38:O43,1),VLOOKUP(1,'入力シート（イ）③'!A38:O43,3,FALSE),"")</f>
        <v/>
      </c>
      <c r="D15" s="195"/>
      <c r="E15" s="212" t="str">
        <f>IF(COUNTIF('入力シート（イ）③'!A38:O43,1),VLOOKUP(1,'入力シート（イ）③'!A38:O43,6,FALSE),"")</f>
        <v/>
      </c>
      <c r="F15" s="212"/>
      <c r="G15" s="212"/>
      <c r="H15" s="212"/>
      <c r="I15" s="212"/>
      <c r="J15" s="212"/>
      <c r="K15" s="212"/>
      <c r="L15" s="213"/>
      <c r="M15" s="198" t="str">
        <f>IF(COUNTIF('入力シート（イ）③'!A38:O43,2),VLOOKUP(2,'入力シート（イ）③'!A38:O43,3,FALSE),"")</f>
        <v/>
      </c>
      <c r="N15" s="199"/>
      <c r="O15" s="202" t="str">
        <f>IF(COUNTIF('入力シート（イ）③'!A38:O43,2),VLOOKUP(2,'入力シート（イ）③'!A38:O43,6,FALSE),"")</f>
        <v/>
      </c>
      <c r="P15" s="202"/>
      <c r="Q15" s="202"/>
      <c r="R15" s="202"/>
      <c r="S15" s="202"/>
      <c r="T15" s="202"/>
      <c r="U15" s="202"/>
      <c r="V15" s="203"/>
      <c r="W15" s="262" t="str">
        <f>IF(COUNTIF('入力シート（イ）③'!A38:O43,3),VLOOKUP(3,'入力シート（イ）③'!A38:O43,3,FALSE),"")</f>
        <v/>
      </c>
      <c r="X15" s="199"/>
      <c r="Y15" s="202" t="str">
        <f>IF(COUNTIF('入力シート（イ）③'!A38:O43,3),VLOOKUP(3,'入力シート（イ）③'!A38:O43,6,FALSE),"")</f>
        <v/>
      </c>
      <c r="Z15" s="202"/>
      <c r="AA15" s="202"/>
      <c r="AB15" s="202"/>
      <c r="AC15" s="202"/>
      <c r="AD15" s="202"/>
      <c r="AE15" s="202"/>
      <c r="AF15" s="203"/>
      <c r="AG15" s="18"/>
    </row>
    <row r="16" spans="1:34" ht="20.100000000000001" customHeight="1" thickBot="1" x14ac:dyDescent="0.45">
      <c r="B16" s="17"/>
      <c r="C16" s="196"/>
      <c r="D16" s="197"/>
      <c r="E16" s="214"/>
      <c r="F16" s="214"/>
      <c r="G16" s="214"/>
      <c r="H16" s="214"/>
      <c r="I16" s="214"/>
      <c r="J16" s="214"/>
      <c r="K16" s="214"/>
      <c r="L16" s="215"/>
      <c r="M16" s="200"/>
      <c r="N16" s="201"/>
      <c r="O16" s="204"/>
      <c r="P16" s="204"/>
      <c r="Q16" s="204"/>
      <c r="R16" s="204"/>
      <c r="S16" s="204"/>
      <c r="T16" s="204"/>
      <c r="U16" s="204"/>
      <c r="V16" s="205"/>
      <c r="W16" s="263"/>
      <c r="X16" s="201"/>
      <c r="Y16" s="204"/>
      <c r="Z16" s="204"/>
      <c r="AA16" s="204"/>
      <c r="AB16" s="204"/>
      <c r="AC16" s="204"/>
      <c r="AD16" s="204"/>
      <c r="AE16" s="204"/>
      <c r="AF16" s="205"/>
      <c r="AG16" s="18"/>
    </row>
    <row r="17" spans="2:33" ht="20.100000000000001" customHeight="1" x14ac:dyDescent="0.4">
      <c r="B17" s="17"/>
      <c r="C17" s="276" t="str">
        <f>IF(COUNTIF('入力シート（イ）③'!A38:O43,4),VLOOKUP(4,'入力シート（イ）③'!A38:O43,3,FALSE),"")</f>
        <v/>
      </c>
      <c r="D17" s="195"/>
      <c r="E17" s="212" t="str">
        <f>IF(COUNTIF('入力シート（イ）③'!A38:O43,4),VLOOKUP(4,'入力シート（イ）③'!A38:O43,6,FALSE),"")</f>
        <v/>
      </c>
      <c r="F17" s="212"/>
      <c r="G17" s="212"/>
      <c r="H17" s="212"/>
      <c r="I17" s="212"/>
      <c r="J17" s="212"/>
      <c r="K17" s="212"/>
      <c r="L17" s="275"/>
      <c r="M17" s="262" t="str">
        <f>IF(COUNTIF('入力シート（イ）③'!A38:O43,5),VLOOKUP(5,'入力シート（イ）③'!A38:O43,3,FALSE),"")</f>
        <v/>
      </c>
      <c r="N17" s="199"/>
      <c r="O17" s="202" t="str">
        <f>IF(COUNTIF('入力シート（イ）③'!A38:O43,5),VLOOKUP(5,'入力シート（イ）③'!A38:O43,6,FALSE),"")</f>
        <v/>
      </c>
      <c r="P17" s="202"/>
      <c r="Q17" s="202"/>
      <c r="R17" s="202"/>
      <c r="S17" s="202"/>
      <c r="T17" s="202"/>
      <c r="U17" s="202"/>
      <c r="V17" s="203"/>
      <c r="W17" s="262" t="str">
        <f>IF(COUNTIF('入力シート（イ）③'!A38:O43,6),VLOOKUP(6,'入力シート（イ）③'!A38:O43,3,FALSE),"")</f>
        <v/>
      </c>
      <c r="X17" s="199"/>
      <c r="Y17" s="202" t="str">
        <f>IF(COUNTIF('入力シート（イ）③'!A38:O43,6),VLOOKUP(6,'入力シート（イ）③'!A38:O43,6,FALSE),"")</f>
        <v/>
      </c>
      <c r="Z17" s="202"/>
      <c r="AA17" s="202"/>
      <c r="AB17" s="202"/>
      <c r="AC17" s="202"/>
      <c r="AD17" s="202"/>
      <c r="AE17" s="202"/>
      <c r="AF17" s="203"/>
      <c r="AG17" s="18"/>
    </row>
    <row r="18" spans="2:33" ht="20.100000000000001" customHeight="1" x14ac:dyDescent="0.4">
      <c r="B18" s="17"/>
      <c r="C18" s="263"/>
      <c r="D18" s="201"/>
      <c r="E18" s="204"/>
      <c r="F18" s="204"/>
      <c r="G18" s="204"/>
      <c r="H18" s="204"/>
      <c r="I18" s="204"/>
      <c r="J18" s="204"/>
      <c r="K18" s="204"/>
      <c r="L18" s="205"/>
      <c r="M18" s="263"/>
      <c r="N18" s="201"/>
      <c r="O18" s="204"/>
      <c r="P18" s="204"/>
      <c r="Q18" s="204"/>
      <c r="R18" s="204"/>
      <c r="S18" s="204"/>
      <c r="T18" s="204"/>
      <c r="U18" s="204"/>
      <c r="V18" s="205"/>
      <c r="W18" s="263"/>
      <c r="X18" s="201"/>
      <c r="Y18" s="204"/>
      <c r="Z18" s="204"/>
      <c r="AA18" s="204"/>
      <c r="AB18" s="204"/>
      <c r="AC18" s="204"/>
      <c r="AD18" s="204"/>
      <c r="AE18" s="204"/>
      <c r="AF18" s="205"/>
      <c r="AG18" s="18"/>
    </row>
    <row r="19" spans="2:33" ht="55.5" customHeight="1" x14ac:dyDescent="0.4">
      <c r="B19" s="209" t="s">
        <v>2412</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1"/>
    </row>
    <row r="20" spans="2:33" ht="14.1" customHeight="1" x14ac:dyDescent="0.4">
      <c r="B20" s="17"/>
      <c r="R20" s="32" t="s">
        <v>2345</v>
      </c>
      <c r="AG20" s="18"/>
    </row>
    <row r="21" spans="2:33" ht="24" customHeight="1" x14ac:dyDescent="0.4">
      <c r="B21" s="26" t="s">
        <v>2318</v>
      </c>
      <c r="C21" s="13" t="s">
        <v>7</v>
      </c>
      <c r="U21" s="216" t="str">
        <f>IF('入力シート（イ）③'!C15="","",'入力シート（イ）③'!C15)</f>
        <v/>
      </c>
      <c r="V21" s="216"/>
      <c r="W21" s="216"/>
      <c r="X21" s="216" t="str">
        <f>IF('入力シート（イ）③'!E15="","",'入力シート（イ）③'!E15)</f>
        <v/>
      </c>
      <c r="Y21" s="216"/>
      <c r="Z21" s="11" t="s">
        <v>2</v>
      </c>
      <c r="AA21" s="216" t="str">
        <f>IF('入力シート（イ）③'!G15="","",'入力シート（イ）③'!G15)</f>
        <v/>
      </c>
      <c r="AB21" s="216"/>
      <c r="AC21" s="11" t="s">
        <v>3</v>
      </c>
      <c r="AD21" s="216" t="str">
        <f>IF('入力シート（イ）③'!I15="","",'入力シート（イ）③'!I15)</f>
        <v/>
      </c>
      <c r="AE21" s="216"/>
      <c r="AF21" s="11" t="s">
        <v>4</v>
      </c>
      <c r="AG21" s="18"/>
    </row>
    <row r="22" spans="2:33" ht="15.75" customHeight="1" x14ac:dyDescent="0.4">
      <c r="B22" s="17"/>
      <c r="AG22" s="18"/>
    </row>
    <row r="23" spans="2:33" ht="24" customHeight="1" x14ac:dyDescent="0.4">
      <c r="B23" s="26" t="s">
        <v>2319</v>
      </c>
      <c r="C23" s="13" t="s">
        <v>37</v>
      </c>
      <c r="AG23" s="18"/>
    </row>
    <row r="24" spans="2:33" ht="24" customHeight="1" x14ac:dyDescent="0.4">
      <c r="B24" s="17"/>
      <c r="F24" s="13" t="s">
        <v>9</v>
      </c>
      <c r="X24" s="25" t="s">
        <v>23</v>
      </c>
      <c r="Z24" s="216" t="str">
        <f>IF(R75="","",IF(R75&lt;5,"要件未達",R75))</f>
        <v/>
      </c>
      <c r="AA24" s="216"/>
      <c r="AB24" s="216"/>
      <c r="AC24" s="216"/>
      <c r="AD24" s="216"/>
      <c r="AE24" s="216"/>
      <c r="AF24" s="11" t="s">
        <v>11</v>
      </c>
      <c r="AG24" s="18"/>
    </row>
    <row r="25" spans="2:33" ht="13.5" customHeight="1" x14ac:dyDescent="0.4">
      <c r="B25" s="17"/>
      <c r="AG25" s="18"/>
    </row>
    <row r="26" spans="2:33" ht="24" customHeight="1" x14ac:dyDescent="0.4">
      <c r="B26" s="17"/>
      <c r="C26" s="13" t="s">
        <v>12</v>
      </c>
      <c r="D26" s="13" t="s">
        <v>2358</v>
      </c>
      <c r="AG26" s="18"/>
    </row>
    <row r="27" spans="2:33" ht="24" customHeight="1" x14ac:dyDescent="0.4">
      <c r="B27" s="17"/>
      <c r="D27" s="11" t="s">
        <v>13</v>
      </c>
      <c r="E27" s="250" t="str">
        <f>IF(B72="","",B72)</f>
        <v/>
      </c>
      <c r="F27" s="250"/>
      <c r="G27" s="250"/>
      <c r="H27" s="250"/>
      <c r="I27" s="250"/>
      <c r="J27" s="250"/>
      <c r="K27" s="11" t="s">
        <v>15</v>
      </c>
      <c r="T27" s="13" t="s">
        <v>2344</v>
      </c>
      <c r="Y27" s="254" t="str">
        <f>IF(D73="","",D73)</f>
        <v/>
      </c>
      <c r="Z27" s="254"/>
      <c r="AA27" s="254"/>
      <c r="AB27" s="254"/>
      <c r="AC27" s="254"/>
      <c r="AD27" s="254"/>
      <c r="AE27" s="254"/>
      <c r="AF27" s="11" t="s">
        <v>16</v>
      </c>
      <c r="AG27" s="18"/>
    </row>
    <row r="28" spans="2:33" ht="13.5" customHeight="1" x14ac:dyDescent="0.4">
      <c r="B28" s="17"/>
      <c r="AG28" s="18"/>
    </row>
    <row r="29" spans="2:33" ht="24" customHeight="1" x14ac:dyDescent="0.4">
      <c r="B29" s="17"/>
      <c r="C29" s="13" t="s">
        <v>17</v>
      </c>
      <c r="D29" s="192" t="s">
        <v>2359</v>
      </c>
      <c r="E29" s="192"/>
      <c r="F29" s="192"/>
      <c r="G29" s="192"/>
      <c r="H29" s="192"/>
      <c r="I29" s="192"/>
      <c r="J29" s="192"/>
      <c r="K29" s="192"/>
      <c r="L29" s="192"/>
      <c r="M29" s="192"/>
      <c r="N29" s="192"/>
      <c r="O29" s="192"/>
      <c r="P29" s="192"/>
      <c r="AG29" s="18"/>
    </row>
    <row r="30" spans="2:33" ht="24" customHeight="1" x14ac:dyDescent="0.4">
      <c r="B30" s="17"/>
      <c r="D30" s="11" t="s">
        <v>13</v>
      </c>
      <c r="E30" s="250" t="str">
        <f>IF(I72="","",I72)</f>
        <v/>
      </c>
      <c r="F30" s="250"/>
      <c r="G30" s="250"/>
      <c r="H30" s="250"/>
      <c r="I30" s="250"/>
      <c r="J30" s="250"/>
      <c r="K30" s="11" t="s">
        <v>14</v>
      </c>
      <c r="L30" s="250" t="str">
        <f>IF(O72="","",O72)</f>
        <v/>
      </c>
      <c r="M30" s="250"/>
      <c r="N30" s="250"/>
      <c r="O30" s="250"/>
      <c r="P30" s="250"/>
      <c r="Q30" s="250"/>
      <c r="R30" s="11" t="s">
        <v>15</v>
      </c>
      <c r="T30" s="188" t="s">
        <v>2459</v>
      </c>
      <c r="U30" s="188"/>
      <c r="V30" s="188"/>
      <c r="W30" s="188"/>
      <c r="X30" s="188"/>
      <c r="Y30" s="254" t="str">
        <f>IF(V73="","",V73)</f>
        <v/>
      </c>
      <c r="Z30" s="254"/>
      <c r="AA30" s="254"/>
      <c r="AB30" s="254"/>
      <c r="AC30" s="254"/>
      <c r="AD30" s="254"/>
      <c r="AE30" s="254"/>
      <c r="AF30" s="11" t="s">
        <v>16</v>
      </c>
      <c r="AG30" s="18"/>
    </row>
    <row r="31" spans="2:33" ht="13.5" customHeight="1" x14ac:dyDescent="0.4">
      <c r="B31" s="17"/>
      <c r="AG31" s="18"/>
    </row>
    <row r="32" spans="2:33" ht="13.5" customHeight="1" x14ac:dyDescent="0.4">
      <c r="B32" s="17"/>
      <c r="AG32" s="18"/>
    </row>
    <row r="33" spans="1:33" ht="13.5" customHeight="1" x14ac:dyDescent="0.4">
      <c r="B33" s="17"/>
      <c r="AG33" s="18"/>
    </row>
    <row r="34" spans="1:33" ht="13.5" customHeight="1" thickBot="1" x14ac:dyDescent="0.45">
      <c r="B34" s="17"/>
      <c r="AG34" s="18"/>
    </row>
    <row r="35" spans="1:33" ht="25.5" customHeight="1" thickBot="1" x14ac:dyDescent="0.45">
      <c r="B35" s="229" t="s">
        <v>18</v>
      </c>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1"/>
    </row>
    <row r="36" spans="1:33" ht="15.75" customHeight="1" x14ac:dyDescent="0.4"/>
    <row r="37" spans="1:33" ht="13.5" customHeight="1" x14ac:dyDescent="0.4">
      <c r="X37" s="237" t="s">
        <v>2516</v>
      </c>
      <c r="Y37" s="237"/>
      <c r="Z37" s="237"/>
      <c r="AG37" s="39" t="s">
        <v>19</v>
      </c>
    </row>
    <row r="39" spans="1:33" ht="13.5" customHeight="1" x14ac:dyDescent="0.4">
      <c r="X39" s="237" t="s">
        <v>5</v>
      </c>
      <c r="Y39" s="237"/>
      <c r="Z39" s="237"/>
      <c r="AC39" s="13" t="s">
        <v>2</v>
      </c>
      <c r="AE39" s="13" t="s">
        <v>3</v>
      </c>
      <c r="AG39" s="39" t="s">
        <v>4</v>
      </c>
    </row>
    <row r="40" spans="1:33" ht="6" customHeight="1" x14ac:dyDescent="0.4"/>
    <row r="41" spans="1:33" ht="13.5" customHeight="1" x14ac:dyDescent="0.4">
      <c r="B41" s="13" t="s">
        <v>2306</v>
      </c>
    </row>
    <row r="42" spans="1:33" ht="13.5" customHeight="1" x14ac:dyDescent="0.4">
      <c r="B42" s="13" t="s">
        <v>2307</v>
      </c>
    </row>
    <row r="44" spans="1:33" ht="24.75" customHeight="1" x14ac:dyDescent="0.4">
      <c r="AG44" s="25" t="s">
        <v>20</v>
      </c>
    </row>
    <row r="46" spans="1:33" ht="10.5" customHeight="1" x14ac:dyDescent="0.4"/>
    <row r="47" spans="1:33" ht="22.5" customHeight="1" x14ac:dyDescent="0.4">
      <c r="A47" s="193" t="s">
        <v>2447</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row>
    <row r="48" spans="1:33" ht="8.25" customHeight="1" x14ac:dyDescent="0.4"/>
    <row r="49" spans="2:32" ht="33.75" customHeight="1" x14ac:dyDescent="0.4">
      <c r="B49" s="288" t="s">
        <v>2299</v>
      </c>
      <c r="C49" s="289"/>
      <c r="D49" s="289"/>
      <c r="E49" s="289"/>
      <c r="F49" s="289"/>
      <c r="G49" s="289"/>
      <c r="H49" s="289"/>
      <c r="I49" s="289"/>
      <c r="J49" s="290"/>
      <c r="K49" s="294" t="str">
        <f>IF('入力シート（イ）③'!C18="","",'入力シート（イ）③'!C18)</f>
        <v/>
      </c>
      <c r="L49" s="295"/>
      <c r="M49" s="295"/>
      <c r="N49" s="295"/>
      <c r="O49" s="295"/>
      <c r="P49" s="295"/>
      <c r="Q49" s="295"/>
      <c r="R49" s="295"/>
      <c r="S49" s="295"/>
      <c r="T49" s="295"/>
      <c r="U49" s="295"/>
      <c r="V49" s="295"/>
      <c r="W49" s="295"/>
      <c r="X49" s="295"/>
      <c r="Y49" s="295"/>
      <c r="Z49" s="295"/>
      <c r="AA49" s="295"/>
      <c r="AB49" s="295"/>
      <c r="AC49" s="295"/>
      <c r="AD49" s="295"/>
      <c r="AE49" s="295"/>
      <c r="AF49" s="296"/>
    </row>
    <row r="50" spans="2:32" ht="33.75" customHeight="1" x14ac:dyDescent="0.4">
      <c r="B50" s="291" t="s">
        <v>2346</v>
      </c>
      <c r="C50" s="292"/>
      <c r="D50" s="292"/>
      <c r="E50" s="292"/>
      <c r="F50" s="292"/>
      <c r="G50" s="292"/>
      <c r="H50" s="292"/>
      <c r="I50" s="292"/>
      <c r="J50" s="293"/>
      <c r="K50" s="294" t="str">
        <f>IF('入力シート（イ）③'!C25="","",'入力シート（イ）③'!C25)</f>
        <v/>
      </c>
      <c r="L50" s="295"/>
      <c r="M50" s="295"/>
      <c r="N50" s="295"/>
      <c r="O50" s="295"/>
      <c r="P50" s="295"/>
      <c r="Q50" s="295"/>
      <c r="R50" s="295"/>
      <c r="S50" s="295"/>
      <c r="T50" s="295"/>
      <c r="U50" s="295"/>
      <c r="V50" s="295"/>
      <c r="W50" s="295"/>
      <c r="X50" s="295"/>
      <c r="Y50" s="295"/>
      <c r="Z50" s="295"/>
      <c r="AA50" s="295"/>
      <c r="AB50" s="295"/>
      <c r="AC50" s="295"/>
      <c r="AD50" s="295"/>
      <c r="AE50" s="295"/>
      <c r="AF50" s="296"/>
    </row>
    <row r="51" spans="2:32" ht="33.75" customHeight="1" x14ac:dyDescent="0.4">
      <c r="B51" s="288" t="s">
        <v>24</v>
      </c>
      <c r="C51" s="289"/>
      <c r="D51" s="289"/>
      <c r="E51" s="289"/>
      <c r="F51" s="289"/>
      <c r="G51" s="289"/>
      <c r="H51" s="289"/>
      <c r="I51" s="289"/>
      <c r="J51" s="290"/>
      <c r="K51" s="294" t="str">
        <f>IF('入力シート（イ）③'!C27="","",'入力シート（イ）③'!C27)</f>
        <v/>
      </c>
      <c r="L51" s="295"/>
      <c r="M51" s="295"/>
      <c r="N51" s="295"/>
      <c r="O51" s="295"/>
      <c r="P51" s="295"/>
      <c r="Q51" s="295"/>
      <c r="R51" s="295"/>
      <c r="S51" s="295"/>
      <c r="T51" s="295"/>
      <c r="U51" s="295"/>
      <c r="V51" s="295"/>
      <c r="W51" s="295"/>
      <c r="X51" s="295"/>
      <c r="Y51" s="295"/>
      <c r="Z51" s="295"/>
      <c r="AA51" s="295"/>
      <c r="AB51" s="295"/>
      <c r="AC51" s="295"/>
      <c r="AD51" s="295"/>
      <c r="AE51" s="295"/>
      <c r="AF51" s="296"/>
    </row>
    <row r="53" spans="2:32" ht="18" customHeight="1" x14ac:dyDescent="0.4">
      <c r="B53" s="14" t="s">
        <v>2360</v>
      </c>
    </row>
    <row r="54" spans="2:32" ht="18" customHeight="1" x14ac:dyDescent="0.4">
      <c r="B54" s="14" t="s">
        <v>13</v>
      </c>
      <c r="C54" s="255" t="str">
        <f>IF('入力シート（イ）③'!D35="","",'入力シート（イ）③'!D35)</f>
        <v/>
      </c>
      <c r="D54" s="255"/>
      <c r="E54" s="255"/>
      <c r="F54" s="255"/>
      <c r="G54" s="255"/>
      <c r="H54" s="14" t="s">
        <v>14</v>
      </c>
      <c r="I54" s="255" t="str">
        <f>IF('入力シート（イ）③'!I35="","",'入力シート（イ）③'!I35)</f>
        <v/>
      </c>
      <c r="J54" s="255"/>
      <c r="K54" s="255"/>
      <c r="L54" s="255"/>
      <c r="M54" s="255"/>
      <c r="N54" s="14" t="s">
        <v>15</v>
      </c>
      <c r="O54" s="46"/>
      <c r="P54" s="14"/>
    </row>
    <row r="55" spans="2:32" ht="18" customHeight="1" x14ac:dyDescent="0.4">
      <c r="B55" s="13" t="s">
        <v>2455</v>
      </c>
      <c r="C55" s="47"/>
      <c r="D55" s="47"/>
      <c r="E55" s="14"/>
      <c r="F55" s="47"/>
      <c r="G55" s="47"/>
      <c r="H55" s="14"/>
      <c r="I55" s="14"/>
      <c r="J55" s="48"/>
      <c r="K55" s="48"/>
      <c r="L55" s="48"/>
      <c r="M55" s="48"/>
      <c r="N55" s="48"/>
      <c r="O55" s="48"/>
      <c r="P55" s="14"/>
    </row>
    <row r="56" spans="2:32" ht="18.75" customHeight="1" x14ac:dyDescent="0.4">
      <c r="B56" s="249" t="s">
        <v>2347</v>
      </c>
      <c r="C56" s="249"/>
      <c r="D56" s="249"/>
      <c r="E56" s="249"/>
      <c r="F56" s="249"/>
      <c r="G56" s="249"/>
      <c r="H56" s="249"/>
      <c r="I56" s="249"/>
      <c r="J56" s="249"/>
      <c r="K56" s="249"/>
      <c r="L56" s="249"/>
      <c r="M56" s="249"/>
      <c r="N56" s="249"/>
      <c r="O56" s="249"/>
      <c r="P56" s="249"/>
      <c r="Q56" s="247" t="s">
        <v>25</v>
      </c>
      <c r="R56" s="248"/>
      <c r="S56" s="248"/>
      <c r="T56" s="248"/>
      <c r="U56" s="264" t="s">
        <v>26</v>
      </c>
      <c r="V56" s="265"/>
      <c r="W56" s="265"/>
      <c r="X56" s="265"/>
      <c r="Y56" s="265"/>
      <c r="Z56" s="265"/>
      <c r="AA56" s="265"/>
      <c r="AB56" s="266"/>
      <c r="AC56" s="264" t="s">
        <v>27</v>
      </c>
      <c r="AD56" s="265"/>
      <c r="AE56" s="265"/>
      <c r="AF56" s="266"/>
    </row>
    <row r="57" spans="2:32" ht="24" customHeight="1" x14ac:dyDescent="0.4">
      <c r="B57" s="239" t="str">
        <f>IF('入力シート（イ）③'!C38="","",'入力シート（イ）③'!C38)</f>
        <v/>
      </c>
      <c r="C57" s="240"/>
      <c r="D57" s="241" t="str">
        <f>IF('入力シート（イ）③'!F38="","",'入力シート（イ）③'!F38)</f>
        <v/>
      </c>
      <c r="E57" s="241"/>
      <c r="F57" s="241"/>
      <c r="G57" s="241"/>
      <c r="H57" s="241"/>
      <c r="I57" s="241"/>
      <c r="J57" s="241"/>
      <c r="K57" s="241"/>
      <c r="L57" s="241"/>
      <c r="M57" s="241"/>
      <c r="N57" s="241"/>
      <c r="O57" s="241"/>
      <c r="P57" s="242"/>
      <c r="Q57" s="243" t="str">
        <f>IF('入力シート（イ）③'!P38="","",'入力シート（イ）③'!P38)</f>
        <v/>
      </c>
      <c r="R57" s="244"/>
      <c r="S57" s="244"/>
      <c r="T57" s="244"/>
      <c r="U57" s="273" t="str">
        <f>IF('入力シート（イ）③'!S38="","",'入力シート（イ）③'!S38)</f>
        <v/>
      </c>
      <c r="V57" s="274"/>
      <c r="W57" s="274"/>
      <c r="X57" s="274"/>
      <c r="Y57" s="274"/>
      <c r="Z57" s="274"/>
      <c r="AA57" s="274"/>
      <c r="AB57" s="20" t="s">
        <v>16</v>
      </c>
      <c r="AC57" s="301" t="str">
        <f>IF('入力シート（イ）③'!X38="","",'入力シート（イ）③'!X38)</f>
        <v/>
      </c>
      <c r="AD57" s="277"/>
      <c r="AE57" s="277"/>
      <c r="AF57" s="20" t="s">
        <v>11</v>
      </c>
    </row>
    <row r="58" spans="2:32" ht="24" customHeight="1" x14ac:dyDescent="0.4">
      <c r="B58" s="239" t="str">
        <f>IF('入力シート（イ）③'!C39="","",'入力シート（イ）③'!C39)</f>
        <v/>
      </c>
      <c r="C58" s="240"/>
      <c r="D58" s="241" t="str">
        <f>IF('入力シート（イ）③'!F39="","",'入力シート（イ）③'!F39)</f>
        <v/>
      </c>
      <c r="E58" s="241"/>
      <c r="F58" s="241"/>
      <c r="G58" s="241"/>
      <c r="H58" s="241"/>
      <c r="I58" s="241"/>
      <c r="J58" s="241"/>
      <c r="K58" s="241"/>
      <c r="L58" s="241"/>
      <c r="M58" s="241"/>
      <c r="N58" s="241"/>
      <c r="O58" s="241"/>
      <c r="P58" s="242"/>
      <c r="Q58" s="243" t="str">
        <f>IF('入力シート（イ）③'!P39="","",'入力シート（イ）③'!P39)</f>
        <v/>
      </c>
      <c r="R58" s="244"/>
      <c r="S58" s="244"/>
      <c r="T58" s="244"/>
      <c r="U58" s="273" t="str">
        <f>IF('入力シート（イ）③'!S39="","",'入力シート（イ）③'!S39)</f>
        <v/>
      </c>
      <c r="V58" s="274"/>
      <c r="W58" s="274"/>
      <c r="X58" s="274"/>
      <c r="Y58" s="274"/>
      <c r="Z58" s="274"/>
      <c r="AA58" s="274"/>
      <c r="AB58" s="20" t="s">
        <v>16</v>
      </c>
      <c r="AC58" s="277" t="str">
        <f>IF('入力シート（イ）③'!X39="","",'入力シート（イ）③'!X39)</f>
        <v/>
      </c>
      <c r="AD58" s="277"/>
      <c r="AE58" s="277"/>
      <c r="AF58" s="19" t="s">
        <v>11</v>
      </c>
    </row>
    <row r="59" spans="2:32" ht="24" customHeight="1" x14ac:dyDescent="0.4">
      <c r="B59" s="239" t="str">
        <f>IF('入力シート（イ）③'!C40="","",'入力シート（イ）③'!C40)</f>
        <v/>
      </c>
      <c r="C59" s="240"/>
      <c r="D59" s="241" t="str">
        <f>IF('入力シート（イ）③'!F40="","",'入力シート（イ）③'!F40)</f>
        <v/>
      </c>
      <c r="E59" s="241"/>
      <c r="F59" s="241"/>
      <c r="G59" s="241"/>
      <c r="H59" s="241"/>
      <c r="I59" s="241"/>
      <c r="J59" s="241"/>
      <c r="K59" s="241"/>
      <c r="L59" s="241"/>
      <c r="M59" s="241"/>
      <c r="N59" s="241"/>
      <c r="O59" s="241"/>
      <c r="P59" s="242"/>
      <c r="Q59" s="243" t="str">
        <f>IF('入力シート（イ）③'!P40="","",'入力シート（イ）③'!P40)</f>
        <v/>
      </c>
      <c r="R59" s="244"/>
      <c r="S59" s="244"/>
      <c r="T59" s="244"/>
      <c r="U59" s="273" t="str">
        <f>IF('入力シート（イ）③'!S40="","",'入力シート（イ）③'!S40)</f>
        <v/>
      </c>
      <c r="V59" s="274"/>
      <c r="W59" s="274"/>
      <c r="X59" s="274"/>
      <c r="Y59" s="274"/>
      <c r="Z59" s="274"/>
      <c r="AA59" s="274"/>
      <c r="AB59" s="20" t="s">
        <v>16</v>
      </c>
      <c r="AC59" s="277" t="str">
        <f>IF('入力シート（イ）③'!X40="","",'入力シート（イ）③'!X40)</f>
        <v/>
      </c>
      <c r="AD59" s="277"/>
      <c r="AE59" s="277"/>
      <c r="AF59" s="20" t="s">
        <v>11</v>
      </c>
    </row>
    <row r="60" spans="2:32" ht="24" customHeight="1" x14ac:dyDescent="0.4">
      <c r="B60" s="239" t="str">
        <f>IF('入力シート（イ）③'!C41="","",'入力シート（イ）③'!C41)</f>
        <v/>
      </c>
      <c r="C60" s="240"/>
      <c r="D60" s="241" t="str">
        <f>IF('入力シート（イ）③'!F41="","",'入力シート（イ）③'!F41)</f>
        <v/>
      </c>
      <c r="E60" s="241"/>
      <c r="F60" s="241"/>
      <c r="G60" s="241"/>
      <c r="H60" s="241"/>
      <c r="I60" s="241"/>
      <c r="J60" s="241"/>
      <c r="K60" s="241"/>
      <c r="L60" s="241"/>
      <c r="M60" s="241"/>
      <c r="N60" s="241"/>
      <c r="O60" s="241"/>
      <c r="P60" s="242"/>
      <c r="Q60" s="243" t="str">
        <f>IF('入力シート（イ）③'!P41="","",'入力シート（イ）③'!P41)</f>
        <v/>
      </c>
      <c r="R60" s="244"/>
      <c r="S60" s="244"/>
      <c r="T60" s="244"/>
      <c r="U60" s="273" t="str">
        <f>IF('入力シート（イ）③'!S41="","",'入力シート（イ）③'!S41)</f>
        <v/>
      </c>
      <c r="V60" s="274"/>
      <c r="W60" s="274"/>
      <c r="X60" s="274"/>
      <c r="Y60" s="274"/>
      <c r="Z60" s="274"/>
      <c r="AA60" s="274"/>
      <c r="AB60" s="20" t="s">
        <v>16</v>
      </c>
      <c r="AC60" s="277" t="str">
        <f>IF('入力シート（イ）③'!X41="","",'入力シート（イ）③'!X41)</f>
        <v/>
      </c>
      <c r="AD60" s="277"/>
      <c r="AE60" s="277"/>
      <c r="AF60" s="20" t="s">
        <v>11</v>
      </c>
    </row>
    <row r="61" spans="2:32" ht="24" customHeight="1" x14ac:dyDescent="0.4">
      <c r="B61" s="239" t="str">
        <f>IF('入力シート（イ）③'!C42="","",'入力シート（イ）③'!C42)</f>
        <v/>
      </c>
      <c r="C61" s="240"/>
      <c r="D61" s="241" t="str">
        <f>IF('入力シート（イ）③'!F42="","",'入力シート（イ）③'!F42)</f>
        <v/>
      </c>
      <c r="E61" s="241"/>
      <c r="F61" s="241"/>
      <c r="G61" s="241"/>
      <c r="H61" s="241"/>
      <c r="I61" s="241"/>
      <c r="J61" s="241"/>
      <c r="K61" s="241"/>
      <c r="L61" s="241"/>
      <c r="M61" s="241"/>
      <c r="N61" s="241"/>
      <c r="O61" s="241"/>
      <c r="P61" s="242"/>
      <c r="Q61" s="243" t="str">
        <f>IF('入力シート（イ）③'!P42="","",'入力シート（イ）③'!P42)</f>
        <v/>
      </c>
      <c r="R61" s="244"/>
      <c r="S61" s="244"/>
      <c r="T61" s="244"/>
      <c r="U61" s="273" t="str">
        <f>IF('入力シート（イ）③'!S42="","",'入力シート（イ）③'!S42)</f>
        <v/>
      </c>
      <c r="V61" s="274"/>
      <c r="W61" s="274"/>
      <c r="X61" s="274"/>
      <c r="Y61" s="274"/>
      <c r="Z61" s="274"/>
      <c r="AA61" s="274"/>
      <c r="AB61" s="20" t="s">
        <v>16</v>
      </c>
      <c r="AC61" s="277" t="str">
        <f>IF('入力シート（イ）③'!X42="","",'入力シート（イ）③'!X42)</f>
        <v/>
      </c>
      <c r="AD61" s="277"/>
      <c r="AE61" s="277"/>
      <c r="AF61" s="19" t="s">
        <v>11</v>
      </c>
    </row>
    <row r="62" spans="2:32" ht="24" customHeight="1" thickBot="1" x14ac:dyDescent="0.45">
      <c r="B62" s="282" t="str">
        <f>IF('入力シート（イ）③'!C43="","",'入力シート（イ）③'!C43)</f>
        <v/>
      </c>
      <c r="C62" s="283"/>
      <c r="D62" s="267" t="str">
        <f>IF('入力シート（イ）③'!F43="","",'入力シート（イ）③'!F43)</f>
        <v/>
      </c>
      <c r="E62" s="267"/>
      <c r="F62" s="267"/>
      <c r="G62" s="267"/>
      <c r="H62" s="267"/>
      <c r="I62" s="267"/>
      <c r="J62" s="267"/>
      <c r="K62" s="267"/>
      <c r="L62" s="267"/>
      <c r="M62" s="267"/>
      <c r="N62" s="267"/>
      <c r="O62" s="267"/>
      <c r="P62" s="268"/>
      <c r="Q62" s="269" t="str">
        <f>IF('入力シート（イ）③'!P43="","",'入力シート（イ）③'!P43)</f>
        <v/>
      </c>
      <c r="R62" s="270"/>
      <c r="S62" s="270"/>
      <c r="T62" s="270"/>
      <c r="U62" s="278" t="str">
        <f>IF('入力シート（イ）③'!S43="","",'入力シート（イ）③'!S43)</f>
        <v/>
      </c>
      <c r="V62" s="279"/>
      <c r="W62" s="279"/>
      <c r="X62" s="279"/>
      <c r="Y62" s="279"/>
      <c r="Z62" s="279"/>
      <c r="AA62" s="279"/>
      <c r="AB62" s="30" t="s">
        <v>16</v>
      </c>
      <c r="AC62" s="280" t="str">
        <f>IF('入力シート（イ）③'!X43="","",'入力シート（イ）③'!X43)</f>
        <v/>
      </c>
      <c r="AD62" s="281"/>
      <c r="AE62" s="281"/>
      <c r="AF62" s="30" t="s">
        <v>11</v>
      </c>
    </row>
    <row r="63" spans="2:32" ht="18.75" customHeight="1" thickTop="1" x14ac:dyDescent="0.4">
      <c r="B63" s="220" t="s">
        <v>28</v>
      </c>
      <c r="C63" s="221"/>
      <c r="D63" s="221"/>
      <c r="E63" s="221"/>
      <c r="F63" s="221"/>
      <c r="G63" s="221"/>
      <c r="H63" s="221"/>
      <c r="I63" s="221"/>
      <c r="J63" s="221"/>
      <c r="K63" s="221"/>
      <c r="L63" s="221"/>
      <c r="M63" s="221"/>
      <c r="N63" s="221"/>
      <c r="O63" s="221"/>
      <c r="P63" s="222"/>
      <c r="Q63" s="271" t="str">
        <f>IF('入力シート（イ）③'!P44="","",'入力シート（イ）③'!P44)</f>
        <v/>
      </c>
      <c r="R63" s="272"/>
      <c r="S63" s="272"/>
      <c r="T63" s="272"/>
      <c r="U63" s="272"/>
      <c r="V63" s="272"/>
      <c r="W63" s="272"/>
      <c r="X63" s="272"/>
      <c r="Y63" s="272"/>
      <c r="Z63" s="272"/>
      <c r="AA63" s="272"/>
      <c r="AB63" s="19" t="s">
        <v>16</v>
      </c>
      <c r="AC63" s="284">
        <v>100</v>
      </c>
      <c r="AD63" s="284"/>
      <c r="AE63" s="284"/>
      <c r="AF63" s="19" t="s">
        <v>11</v>
      </c>
    </row>
    <row r="64" spans="2:32" ht="7.5" customHeight="1" x14ac:dyDescent="0.4"/>
    <row r="65" spans="2:32" ht="15" customHeight="1" x14ac:dyDescent="0.4">
      <c r="B65" s="14" t="s">
        <v>2429</v>
      </c>
    </row>
    <row r="66" spans="2:32" ht="15" customHeight="1" x14ac:dyDescent="0.4">
      <c r="B66" s="14" t="s">
        <v>2456</v>
      </c>
    </row>
    <row r="67" spans="2:32" ht="15" customHeight="1" x14ac:dyDescent="0.4">
      <c r="B67" s="14" t="s">
        <v>2348</v>
      </c>
    </row>
    <row r="68" spans="2:32" ht="15" customHeight="1" x14ac:dyDescent="0.4">
      <c r="B68" s="14" t="s">
        <v>2457</v>
      </c>
    </row>
    <row r="69" spans="2:32" ht="15" customHeight="1" x14ac:dyDescent="0.4"/>
    <row r="70" spans="2:32" ht="15.75" customHeight="1" x14ac:dyDescent="0.4">
      <c r="B70" s="14" t="s">
        <v>2308</v>
      </c>
    </row>
    <row r="71" spans="2:32" ht="21" customHeight="1" x14ac:dyDescent="0.4">
      <c r="B71" s="299" t="s">
        <v>2425</v>
      </c>
      <c r="C71" s="300"/>
      <c r="D71" s="300"/>
      <c r="E71" s="300"/>
      <c r="F71" s="300"/>
      <c r="G71" s="300"/>
      <c r="H71" s="247"/>
      <c r="I71" s="264" t="s">
        <v>2426</v>
      </c>
      <c r="J71" s="265"/>
      <c r="K71" s="265"/>
      <c r="L71" s="265"/>
      <c r="M71" s="265"/>
      <c r="N71" s="265"/>
      <c r="O71" s="265"/>
      <c r="P71" s="265"/>
      <c r="Q71" s="265"/>
      <c r="R71" s="265"/>
      <c r="S71" s="266"/>
      <c r="T71" s="249" t="s">
        <v>35</v>
      </c>
      <c r="U71" s="249"/>
      <c r="V71" s="249"/>
      <c r="W71" s="249"/>
      <c r="X71" s="249"/>
      <c r="Y71" s="249"/>
      <c r="Z71" s="249"/>
      <c r="AA71" s="249"/>
      <c r="AB71" s="249" t="s">
        <v>32</v>
      </c>
      <c r="AC71" s="249"/>
      <c r="AD71" s="249"/>
      <c r="AE71" s="249"/>
      <c r="AF71" s="249"/>
    </row>
    <row r="72" spans="2:32" ht="21" customHeight="1" x14ac:dyDescent="0.4">
      <c r="B72" s="259" t="str">
        <f>IF('入力シート（イ）③'!P50="","",'入力シート（イ）③'!P50)</f>
        <v/>
      </c>
      <c r="C72" s="260"/>
      <c r="D72" s="260"/>
      <c r="E72" s="260"/>
      <c r="F72" s="260"/>
      <c r="G72" s="260"/>
      <c r="H72" s="261"/>
      <c r="I72" s="259" t="str">
        <f>IF('入力シート（イ）③'!D50="","",'入力シート（イ）③'!D50)</f>
        <v/>
      </c>
      <c r="J72" s="260"/>
      <c r="K72" s="260"/>
      <c r="L72" s="260"/>
      <c r="M72" s="260"/>
      <c r="N72" s="21" t="s">
        <v>14</v>
      </c>
      <c r="O72" s="260" t="str">
        <f>IF('入力シート（イ）③'!L50="","",'入力シート（イ）③'!L50)</f>
        <v/>
      </c>
      <c r="P72" s="260"/>
      <c r="Q72" s="260"/>
      <c r="R72" s="260"/>
      <c r="S72" s="261"/>
      <c r="T72" s="249" t="s">
        <v>36</v>
      </c>
      <c r="U72" s="249"/>
      <c r="V72" s="249"/>
      <c r="W72" s="249"/>
      <c r="X72" s="249"/>
      <c r="Y72" s="249"/>
      <c r="Z72" s="249"/>
      <c r="AA72" s="249"/>
      <c r="AB72" s="249" t="s">
        <v>33</v>
      </c>
      <c r="AC72" s="249"/>
      <c r="AD72" s="249"/>
      <c r="AE72" s="249"/>
      <c r="AF72" s="249"/>
    </row>
    <row r="73" spans="2:32" ht="42" customHeight="1" x14ac:dyDescent="0.4">
      <c r="B73" s="264" t="s">
        <v>2349</v>
      </c>
      <c r="C73" s="265"/>
      <c r="D73" s="297" t="str">
        <f>IF('入力シート（イ）③'!P51="","",'入力シート（イ）③'!P51)</f>
        <v/>
      </c>
      <c r="E73" s="297"/>
      <c r="F73" s="297"/>
      <c r="G73" s="297"/>
      <c r="H73" s="20" t="s">
        <v>16</v>
      </c>
      <c r="I73" s="264" t="s">
        <v>2363</v>
      </c>
      <c r="J73" s="265"/>
      <c r="K73" s="298">
        <f>IF(SUM('入力シート（イ）③'!D51,'入力シート（イ）③'!H51,'入力シート（イ）③'!L51)="","",SUM('入力シート（イ）③'!D51,'入力シート（イ）③'!H51,'入力シート（イ）③'!L51))</f>
        <v>0</v>
      </c>
      <c r="L73" s="298"/>
      <c r="M73" s="298"/>
      <c r="N73" s="298"/>
      <c r="O73" s="298"/>
      <c r="P73" s="298"/>
      <c r="Q73" s="298"/>
      <c r="R73" s="298"/>
      <c r="S73" s="20" t="s">
        <v>16</v>
      </c>
      <c r="T73" s="264" t="s">
        <v>2350</v>
      </c>
      <c r="U73" s="265"/>
      <c r="V73" s="297" t="str">
        <f>IF('入力シート（イ）③'!E55="","",'入力シート（イ）③'!E55)</f>
        <v/>
      </c>
      <c r="W73" s="297"/>
      <c r="X73" s="297"/>
      <c r="Y73" s="297"/>
      <c r="Z73" s="297"/>
      <c r="AA73" s="20" t="s">
        <v>16</v>
      </c>
      <c r="AB73" s="302" t="str">
        <f>IF('入力シート（イ）③'!K55="","",'入力シート（イ）③'!K55)</f>
        <v/>
      </c>
      <c r="AC73" s="297"/>
      <c r="AD73" s="297"/>
      <c r="AE73" s="297"/>
      <c r="AF73" s="20" t="s">
        <v>16</v>
      </c>
    </row>
    <row r="74" spans="2:32" ht="7.5" customHeight="1" x14ac:dyDescent="0.4">
      <c r="B74" s="25"/>
      <c r="C74" s="37"/>
      <c r="D74" s="37"/>
      <c r="E74" s="37"/>
      <c r="F74" s="37"/>
      <c r="G74" s="37"/>
      <c r="H74" s="37"/>
      <c r="I74" s="37"/>
      <c r="J74" s="37"/>
      <c r="K74" s="37"/>
      <c r="M74" s="25"/>
      <c r="N74" s="37"/>
      <c r="O74" s="37"/>
      <c r="P74" s="37"/>
      <c r="Q74" s="37"/>
      <c r="R74" s="37"/>
      <c r="S74" s="37"/>
      <c r="T74" s="37"/>
      <c r="U74" s="37"/>
      <c r="V74" s="37"/>
      <c r="X74" s="37"/>
      <c r="Y74" s="37"/>
      <c r="Z74" s="37"/>
      <c r="AA74" s="37"/>
      <c r="AB74" s="37"/>
      <c r="AC74" s="37"/>
      <c r="AD74" s="37"/>
      <c r="AE74" s="37"/>
    </row>
    <row r="75" spans="2:32" ht="34.5" customHeight="1" x14ac:dyDescent="0.4">
      <c r="B75" s="237" t="s">
        <v>23</v>
      </c>
      <c r="C75" s="237"/>
      <c r="D75" s="237"/>
      <c r="E75" s="237"/>
      <c r="F75" s="237"/>
      <c r="H75" s="13" t="s">
        <v>9</v>
      </c>
      <c r="Q75" s="13" t="s">
        <v>34</v>
      </c>
      <c r="R75" s="285" t="str">
        <f>IF('入力シート（イ）③'!R55="","",'入力シート（イ）③'!R55)</f>
        <v/>
      </c>
      <c r="S75" s="286"/>
      <c r="T75" s="286"/>
      <c r="U75" s="287"/>
      <c r="V75" s="13" t="s">
        <v>11</v>
      </c>
      <c r="W75" s="13" t="s">
        <v>2351</v>
      </c>
    </row>
    <row r="77" spans="2:32" ht="15.75" customHeight="1" x14ac:dyDescent="0.4">
      <c r="B77" s="14"/>
    </row>
    <row r="78" spans="2:32" ht="21" customHeight="1" x14ac:dyDescent="0.4"/>
    <row r="79" spans="2:32" ht="21" customHeight="1" x14ac:dyDescent="0.4"/>
    <row r="80" spans="2:32" ht="42" customHeight="1" x14ac:dyDescent="0.4">
      <c r="B80" s="25"/>
      <c r="H80" s="25"/>
      <c r="I80" s="25"/>
    </row>
    <row r="82" ht="20.25" customHeight="1" x14ac:dyDescent="0.4"/>
    <row r="83" ht="34.5" customHeight="1" x14ac:dyDescent="0.4"/>
    <row r="85" ht="34.5" customHeight="1" x14ac:dyDescent="0.4"/>
  </sheetData>
  <sheetProtection algorithmName="SHA-512" hashValue="uXHzQ3FrQx8e3dBsc7kVVhP/9WdGLrYfZ0IIkuPmmk6RPILdN1UzbQzk11ujDfbvKM6zHb8DCmrMaCpBt0sweA==" saltValue="8mN3MNn9LEQ/+ixIR21qxA==" spinCount="100000" sheet="1" objects="1" scenarios="1"/>
  <mergeCells count="109">
    <mergeCell ref="R75:U75"/>
    <mergeCell ref="B75:F75"/>
    <mergeCell ref="B51:J51"/>
    <mergeCell ref="B50:J50"/>
    <mergeCell ref="B49:J49"/>
    <mergeCell ref="K51:AF51"/>
    <mergeCell ref="K50:AF50"/>
    <mergeCell ref="K49:AF49"/>
    <mergeCell ref="T73:U73"/>
    <mergeCell ref="V73:Z73"/>
    <mergeCell ref="K73:R73"/>
    <mergeCell ref="I73:J73"/>
    <mergeCell ref="B72:H72"/>
    <mergeCell ref="B71:H71"/>
    <mergeCell ref="D73:G73"/>
    <mergeCell ref="B73:C73"/>
    <mergeCell ref="AC58:AE58"/>
    <mergeCell ref="AC56:AF56"/>
    <mergeCell ref="AC57:AE57"/>
    <mergeCell ref="U56:AB56"/>
    <mergeCell ref="U57:AA57"/>
    <mergeCell ref="AB73:AE73"/>
    <mergeCell ref="AB72:AF72"/>
    <mergeCell ref="D60:P60"/>
    <mergeCell ref="U60:AA60"/>
    <mergeCell ref="U61:AA61"/>
    <mergeCell ref="U62:AA62"/>
    <mergeCell ref="Q60:T60"/>
    <mergeCell ref="AB71:AF71"/>
    <mergeCell ref="AC62:AE62"/>
    <mergeCell ref="B63:P63"/>
    <mergeCell ref="B61:C61"/>
    <mergeCell ref="B62:C62"/>
    <mergeCell ref="AC60:AE60"/>
    <mergeCell ref="AC61:AE61"/>
    <mergeCell ref="AC63:AE63"/>
    <mergeCell ref="I72:M72"/>
    <mergeCell ref="O72:S72"/>
    <mergeCell ref="T72:AA72"/>
    <mergeCell ref="Y15:AF16"/>
    <mergeCell ref="W15:X16"/>
    <mergeCell ref="W17:X18"/>
    <mergeCell ref="M17:N18"/>
    <mergeCell ref="I71:S71"/>
    <mergeCell ref="T71:AA71"/>
    <mergeCell ref="D62:P62"/>
    <mergeCell ref="Q62:T62"/>
    <mergeCell ref="Q63:AA63"/>
    <mergeCell ref="Q61:T61"/>
    <mergeCell ref="U59:AA59"/>
    <mergeCell ref="U58:AA58"/>
    <mergeCell ref="B35:AG35"/>
    <mergeCell ref="X37:Z37"/>
    <mergeCell ref="X39:Z39"/>
    <mergeCell ref="E17:L18"/>
    <mergeCell ref="O17:V18"/>
    <mergeCell ref="Y17:AF18"/>
    <mergeCell ref="C17:D18"/>
    <mergeCell ref="AC59:AE59"/>
    <mergeCell ref="D61:P61"/>
    <mergeCell ref="B59:C59"/>
    <mergeCell ref="B60:C60"/>
    <mergeCell ref="D59:P59"/>
    <mergeCell ref="B57:C57"/>
    <mergeCell ref="D58:P58"/>
    <mergeCell ref="B58:C58"/>
    <mergeCell ref="Q59:T59"/>
    <mergeCell ref="Q11:AG11"/>
    <mergeCell ref="D57:P57"/>
    <mergeCell ref="Q57:T57"/>
    <mergeCell ref="Q58:T58"/>
    <mergeCell ref="Q56:T56"/>
    <mergeCell ref="B56:P56"/>
    <mergeCell ref="E27:J27"/>
    <mergeCell ref="B12:P12"/>
    <mergeCell ref="Z24:AE24"/>
    <mergeCell ref="Y27:AE27"/>
    <mergeCell ref="Y30:AE30"/>
    <mergeCell ref="E30:J30"/>
    <mergeCell ref="L30:Q30"/>
    <mergeCell ref="C54:G54"/>
    <mergeCell ref="I54:M54"/>
    <mergeCell ref="Q12:AG12"/>
    <mergeCell ref="U21:W21"/>
    <mergeCell ref="X2:AG3"/>
    <mergeCell ref="N2:W3"/>
    <mergeCell ref="D2:M3"/>
    <mergeCell ref="B9:AG9"/>
    <mergeCell ref="V10:X10"/>
    <mergeCell ref="Z10:AB10"/>
    <mergeCell ref="AD10:AF10"/>
    <mergeCell ref="Q10:U10"/>
    <mergeCell ref="B10:P10"/>
    <mergeCell ref="X4:AG5"/>
    <mergeCell ref="N4:W5"/>
    <mergeCell ref="D4:M5"/>
    <mergeCell ref="T30:X30"/>
    <mergeCell ref="B11:P11"/>
    <mergeCell ref="D29:P29"/>
    <mergeCell ref="A47:AG47"/>
    <mergeCell ref="C15:D16"/>
    <mergeCell ref="M15:N16"/>
    <mergeCell ref="O15:V16"/>
    <mergeCell ref="B13:AG13"/>
    <mergeCell ref="B19:AG19"/>
    <mergeCell ref="E15:L16"/>
    <mergeCell ref="X21:Y21"/>
    <mergeCell ref="AA21:AB21"/>
    <mergeCell ref="AD21:AE21"/>
  </mergeCells>
  <phoneticPr fontId="3"/>
  <printOptions horizontalCentered="1"/>
  <pageMargins left="0.11811023622047245" right="0.11811023622047245" top="0.19685039370078741" bottom="0.19685039370078741" header="0.31496062992125984" footer="0.31496062992125984"/>
  <pageSetup paperSize="9" scale="90" orientation="portrait" r:id="rId1"/>
  <rowBreaks count="1" manualBreakCount="1">
    <brk id="44"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4A91-3ED8-4334-9112-4BB9E5904078}">
  <sheetPr>
    <tabColor theme="9" tint="0.59999389629810485"/>
    <pageSetUpPr fitToPage="1"/>
  </sheetPr>
  <dimension ref="A1:AI64"/>
  <sheetViews>
    <sheetView view="pageBreakPreview" zoomScaleNormal="100" zoomScaleSheetLayoutView="100" workbookViewId="0"/>
  </sheetViews>
  <sheetFormatPr defaultColWidth="3.625" defaultRowHeight="18.75" customHeight="1" x14ac:dyDescent="0.4"/>
  <cols>
    <col min="1" max="3" width="3.625" style="1"/>
    <col min="4" max="6" width="4.25" style="1" customWidth="1"/>
    <col min="7" max="7" width="3.625" style="1"/>
    <col min="8" max="10" width="3.875" style="1" customWidth="1"/>
    <col min="11" max="11" width="3.625" style="1"/>
    <col min="12" max="19" width="4.125" style="1" customWidth="1"/>
    <col min="20" max="22" width="3.625" style="1"/>
    <col min="23" max="23" width="3.625" style="1" customWidth="1"/>
    <col min="24" max="24" width="4" style="1" customWidth="1"/>
    <col min="25" max="26" width="3.625" style="1"/>
    <col min="27" max="27" width="15.625" style="1" customWidth="1"/>
    <col min="28" max="37" width="3.625" style="1"/>
    <col min="38" max="38" width="17.125" style="1" customWidth="1"/>
    <col min="39" max="16384" width="3.625" style="1"/>
  </cols>
  <sheetData>
    <row r="1" spans="2:26" ht="23.25" customHeight="1" x14ac:dyDescent="0.4">
      <c r="B1" s="144" t="s">
        <v>2404</v>
      </c>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2:26" ht="6.75" customHeight="1" x14ac:dyDescent="0.4">
      <c r="B2" s="5"/>
      <c r="C2" s="5"/>
      <c r="D2" s="5"/>
      <c r="E2" s="5"/>
      <c r="F2" s="5"/>
      <c r="G2" s="5"/>
      <c r="H2" s="5"/>
      <c r="I2" s="5"/>
      <c r="J2" s="5"/>
      <c r="K2" s="5"/>
      <c r="L2" s="5"/>
      <c r="M2" s="5"/>
      <c r="N2" s="5"/>
      <c r="O2" s="5"/>
      <c r="P2" s="5"/>
      <c r="Q2" s="5"/>
      <c r="R2" s="5"/>
      <c r="S2" s="5"/>
      <c r="T2" s="5"/>
      <c r="U2" s="5"/>
      <c r="V2" s="5"/>
      <c r="W2" s="5"/>
      <c r="X2" s="5"/>
      <c r="Y2" s="5"/>
      <c r="Z2" s="5"/>
    </row>
    <row r="3" spans="2:26" ht="18.75" customHeight="1" x14ac:dyDescent="0.4">
      <c r="B3" s="6" t="s">
        <v>2364</v>
      </c>
      <c r="C3" s="6"/>
      <c r="D3" s="6"/>
      <c r="E3" s="6"/>
      <c r="F3" s="6"/>
      <c r="G3" s="6"/>
      <c r="H3" s="6"/>
      <c r="I3" s="6"/>
      <c r="J3" s="6"/>
      <c r="K3" s="6"/>
      <c r="L3" s="6"/>
      <c r="M3" s="6"/>
      <c r="N3" s="6"/>
      <c r="O3" s="6"/>
      <c r="P3" s="6"/>
      <c r="Q3" s="6"/>
      <c r="R3" s="6"/>
      <c r="S3" s="6"/>
      <c r="T3" s="6"/>
      <c r="U3" s="6"/>
      <c r="V3" s="6"/>
      <c r="W3" s="6"/>
      <c r="X3" s="6"/>
      <c r="Y3" s="6"/>
      <c r="Z3" s="6"/>
    </row>
    <row r="4" spans="2:26" ht="18.75" customHeight="1" x14ac:dyDescent="0.4">
      <c r="B4" s="6" t="s">
        <v>2337</v>
      </c>
      <c r="C4" s="6"/>
      <c r="D4" s="6"/>
      <c r="E4" s="6"/>
      <c r="F4" s="6"/>
      <c r="G4" s="6"/>
      <c r="H4" s="6"/>
      <c r="I4" s="6"/>
      <c r="J4" s="6"/>
      <c r="K4" s="6"/>
      <c r="L4" s="6"/>
      <c r="M4" s="6"/>
      <c r="N4" s="6"/>
      <c r="O4" s="6"/>
      <c r="P4" s="6"/>
      <c r="Q4" s="6"/>
      <c r="R4" s="6"/>
      <c r="S4" s="6"/>
      <c r="T4" s="6"/>
      <c r="U4" s="6"/>
      <c r="V4" s="6"/>
      <c r="W4" s="6"/>
      <c r="X4" s="6"/>
      <c r="Y4" s="6"/>
      <c r="Z4" s="6"/>
    </row>
    <row r="5" spans="2:26" ht="18.75" customHeight="1" x14ac:dyDescent="0.4">
      <c r="B5" s="10" t="s">
        <v>2323</v>
      </c>
      <c r="C5" s="6"/>
      <c r="D5" s="6"/>
      <c r="E5" s="6"/>
      <c r="F5" s="6"/>
      <c r="G5" s="6"/>
      <c r="H5" s="6"/>
      <c r="I5" s="6"/>
      <c r="J5" s="6"/>
      <c r="K5" s="6"/>
      <c r="L5" s="6"/>
      <c r="M5" s="6"/>
      <c r="N5" s="6"/>
      <c r="O5" s="6"/>
      <c r="P5" s="6"/>
      <c r="Q5" s="6"/>
      <c r="R5" s="6"/>
      <c r="S5" s="6"/>
      <c r="T5" s="6"/>
      <c r="U5" s="6"/>
      <c r="V5" s="6"/>
      <c r="W5" s="6"/>
      <c r="X5" s="6"/>
      <c r="Y5" s="6"/>
      <c r="Z5" s="6"/>
    </row>
    <row r="6" spans="2:26" ht="18.75" customHeight="1" x14ac:dyDescent="0.4">
      <c r="B6" s="6" t="s">
        <v>2330</v>
      </c>
      <c r="C6" s="6"/>
      <c r="D6" s="6"/>
      <c r="E6" s="6"/>
      <c r="F6" s="6"/>
      <c r="G6" s="6"/>
      <c r="H6" s="6"/>
      <c r="I6" s="6"/>
      <c r="J6" s="6"/>
      <c r="K6" s="6"/>
      <c r="L6" s="6"/>
      <c r="M6" s="6"/>
      <c r="N6" s="6"/>
      <c r="O6" s="6"/>
      <c r="P6" s="6"/>
      <c r="Q6" s="6"/>
      <c r="R6" s="6"/>
      <c r="S6" s="6"/>
      <c r="T6" s="6"/>
      <c r="U6" s="6"/>
      <c r="V6" s="6"/>
      <c r="W6" s="6"/>
      <c r="X6" s="6"/>
      <c r="Y6" s="6"/>
      <c r="Z6" s="6"/>
    </row>
    <row r="7" spans="2:26" ht="18.75" customHeight="1" x14ac:dyDescent="0.4">
      <c r="B7" s="6" t="s">
        <v>2338</v>
      </c>
      <c r="C7" s="6"/>
      <c r="D7" s="6"/>
      <c r="E7" s="6"/>
      <c r="F7" s="6"/>
      <c r="G7" s="6"/>
      <c r="H7" s="6"/>
      <c r="I7" s="6"/>
      <c r="J7" s="6"/>
      <c r="K7" s="6"/>
      <c r="L7" s="6"/>
      <c r="M7" s="6"/>
      <c r="N7" s="6"/>
      <c r="O7" s="6"/>
      <c r="P7" s="6"/>
      <c r="Q7" s="6"/>
      <c r="R7" s="6"/>
      <c r="S7" s="6"/>
      <c r="T7" s="6"/>
      <c r="U7" s="6"/>
      <c r="V7" s="6"/>
      <c r="W7" s="6"/>
      <c r="X7" s="6"/>
      <c r="Y7" s="6"/>
      <c r="Z7" s="6"/>
    </row>
    <row r="8" spans="2:26" ht="18.75" customHeight="1" x14ac:dyDescent="0.4">
      <c r="B8" s="6" t="s">
        <v>2342</v>
      </c>
      <c r="C8" s="6"/>
      <c r="D8" s="6"/>
      <c r="E8" s="6"/>
      <c r="F8" s="6"/>
      <c r="G8" s="6"/>
      <c r="H8" s="6"/>
      <c r="I8" s="6"/>
      <c r="J8" s="6"/>
      <c r="K8" s="6"/>
      <c r="L8" s="6"/>
      <c r="M8" s="28"/>
      <c r="N8" s="6"/>
      <c r="O8" s="6"/>
      <c r="P8" s="6"/>
      <c r="Q8" s="6"/>
      <c r="R8" s="6"/>
      <c r="S8" s="6"/>
      <c r="T8" s="6"/>
      <c r="U8" s="6"/>
      <c r="V8" s="6"/>
      <c r="W8" s="6"/>
      <c r="X8" s="6"/>
      <c r="Y8" s="6"/>
      <c r="Z8" s="6"/>
    </row>
    <row r="9" spans="2:26" ht="18.75" customHeight="1" x14ac:dyDescent="0.4">
      <c r="B9" s="6" t="s">
        <v>2388</v>
      </c>
      <c r="C9" s="6"/>
      <c r="D9" s="6"/>
      <c r="E9" s="6"/>
      <c r="F9" s="6"/>
      <c r="G9" s="6"/>
      <c r="H9" s="6"/>
      <c r="I9" s="6"/>
      <c r="J9" s="6"/>
      <c r="K9" s="6"/>
      <c r="L9" s="6"/>
      <c r="M9" s="6"/>
      <c r="N9" s="6"/>
      <c r="O9" s="6"/>
      <c r="P9" s="6"/>
      <c r="Q9" s="6"/>
      <c r="R9" s="6"/>
      <c r="S9" s="6"/>
      <c r="T9" s="6"/>
      <c r="U9" s="6"/>
      <c r="V9" s="6"/>
      <c r="W9" s="6"/>
      <c r="X9" s="6"/>
      <c r="Y9" s="6"/>
      <c r="Z9" s="6"/>
    </row>
    <row r="10" spans="2:26" ht="12.75" customHeight="1" x14ac:dyDescent="0.4">
      <c r="B10" s="6"/>
      <c r="C10" s="6"/>
      <c r="D10" s="6"/>
      <c r="E10" s="6"/>
      <c r="F10" s="6"/>
      <c r="G10" s="6"/>
      <c r="H10" s="6"/>
      <c r="I10" s="6"/>
      <c r="J10" s="6"/>
      <c r="K10" s="6"/>
      <c r="L10" s="6"/>
      <c r="M10" s="6"/>
      <c r="N10" s="6"/>
      <c r="O10" s="6"/>
      <c r="P10" s="6"/>
      <c r="Q10" s="6"/>
      <c r="R10" s="6"/>
      <c r="S10" s="6"/>
      <c r="T10" s="6"/>
      <c r="U10" s="6"/>
      <c r="V10" s="6"/>
      <c r="W10" s="6"/>
      <c r="X10" s="6"/>
      <c r="Y10" s="6"/>
      <c r="Z10" s="6"/>
    </row>
    <row r="11" spans="2:26" ht="18" customHeight="1" x14ac:dyDescent="0.4">
      <c r="B11" s="7">
        <v>1</v>
      </c>
      <c r="C11" s="7" t="s">
        <v>2289</v>
      </c>
      <c r="D11" s="6"/>
      <c r="E11" s="6"/>
      <c r="F11" s="6"/>
      <c r="G11" s="6"/>
      <c r="H11" s="6"/>
      <c r="I11" s="6"/>
      <c r="J11" s="6"/>
      <c r="K11" s="6"/>
      <c r="L11" s="6"/>
      <c r="M11" s="6"/>
      <c r="N11" s="6"/>
      <c r="O11" s="6"/>
      <c r="P11" s="6"/>
      <c r="Q11" s="6"/>
      <c r="R11" s="6"/>
      <c r="S11" s="6"/>
      <c r="T11" s="6"/>
      <c r="U11" s="6"/>
      <c r="V11" s="6"/>
      <c r="W11" s="6"/>
      <c r="X11" s="6"/>
      <c r="Y11" s="6"/>
      <c r="Z11" s="6"/>
    </row>
    <row r="12" spans="2:26" ht="18" customHeight="1" x14ac:dyDescent="0.4">
      <c r="B12" s="6"/>
      <c r="C12" s="145"/>
      <c r="D12" s="146"/>
      <c r="E12" s="146"/>
      <c r="F12" s="147"/>
      <c r="G12" s="6"/>
      <c r="H12" s="6"/>
      <c r="I12" s="6"/>
      <c r="J12" s="6"/>
      <c r="K12" s="6"/>
      <c r="L12" s="6"/>
      <c r="M12" s="6"/>
      <c r="N12" s="6"/>
      <c r="O12" s="6"/>
      <c r="P12" s="6"/>
      <c r="Q12" s="6"/>
      <c r="R12" s="6"/>
      <c r="S12" s="6"/>
      <c r="T12" s="6"/>
      <c r="U12" s="6"/>
      <c r="V12" s="6"/>
      <c r="W12" s="6"/>
      <c r="X12" s="6"/>
      <c r="Y12" s="6"/>
      <c r="Z12" s="6"/>
    </row>
    <row r="13" spans="2:26" ht="10.5" customHeight="1" x14ac:dyDescent="0.4">
      <c r="B13" s="6"/>
      <c r="C13" s="8"/>
      <c r="D13" s="8"/>
      <c r="E13" s="8"/>
      <c r="F13" s="8"/>
      <c r="G13" s="6"/>
      <c r="H13" s="6"/>
      <c r="I13" s="6"/>
      <c r="J13" s="6"/>
      <c r="K13" s="6"/>
      <c r="L13" s="6"/>
      <c r="M13" s="6"/>
      <c r="N13" s="6"/>
      <c r="O13" s="6"/>
      <c r="P13" s="6"/>
      <c r="Q13" s="6"/>
      <c r="R13" s="6"/>
      <c r="S13" s="6"/>
      <c r="T13" s="6"/>
      <c r="U13" s="6"/>
      <c r="V13" s="6"/>
      <c r="W13" s="6"/>
      <c r="X13" s="6"/>
      <c r="Y13" s="6"/>
      <c r="Z13" s="6"/>
    </row>
    <row r="14" spans="2:26" ht="18" customHeight="1" x14ac:dyDescent="0.4">
      <c r="B14" s="7">
        <v>2</v>
      </c>
      <c r="C14" s="9" t="s">
        <v>2321</v>
      </c>
      <c r="D14" s="8"/>
      <c r="E14" s="8"/>
      <c r="F14" s="8"/>
      <c r="G14" s="6"/>
      <c r="H14" s="6"/>
      <c r="I14" s="6"/>
      <c r="J14" s="6"/>
      <c r="K14" s="6"/>
      <c r="L14" s="6"/>
      <c r="M14" s="6"/>
      <c r="N14" s="6"/>
      <c r="O14" s="6"/>
      <c r="P14" s="6"/>
      <c r="Q14" s="6"/>
      <c r="R14" s="6"/>
      <c r="S14" s="6"/>
      <c r="T14" s="6"/>
      <c r="U14" s="6"/>
      <c r="V14" s="6"/>
      <c r="W14" s="6"/>
      <c r="X14" s="6"/>
      <c r="Y14" s="6"/>
      <c r="Z14" s="6"/>
    </row>
    <row r="15" spans="2:26" ht="18" customHeight="1" x14ac:dyDescent="0.4">
      <c r="B15" s="6"/>
      <c r="C15" s="145"/>
      <c r="D15" s="147"/>
      <c r="E15" s="74"/>
      <c r="F15" s="8" t="s">
        <v>2</v>
      </c>
      <c r="G15" s="75"/>
      <c r="H15" s="6" t="s">
        <v>3</v>
      </c>
      <c r="I15" s="75"/>
      <c r="J15" s="6" t="s">
        <v>4</v>
      </c>
      <c r="K15" s="6"/>
      <c r="L15" s="6"/>
      <c r="M15" s="6"/>
      <c r="N15" s="6"/>
      <c r="O15" s="6"/>
      <c r="P15" s="6"/>
      <c r="Q15" s="6"/>
      <c r="R15" s="6"/>
      <c r="S15" s="6"/>
      <c r="T15" s="6"/>
      <c r="U15" s="6"/>
      <c r="V15" s="6"/>
      <c r="W15" s="6"/>
      <c r="X15" s="6"/>
      <c r="Y15" s="6"/>
      <c r="Z15" s="6"/>
    </row>
    <row r="16" spans="2:26" ht="12.75" customHeight="1" x14ac:dyDescent="0.4">
      <c r="B16" s="6"/>
      <c r="C16" s="6"/>
      <c r="D16" s="6"/>
      <c r="E16" s="6"/>
      <c r="F16" s="6"/>
      <c r="G16" s="6"/>
      <c r="H16" s="6"/>
      <c r="I16" s="6"/>
      <c r="J16" s="6"/>
      <c r="K16" s="6"/>
      <c r="L16" s="6"/>
      <c r="M16" s="6"/>
      <c r="N16" s="6"/>
      <c r="O16" s="6"/>
      <c r="P16" s="6"/>
      <c r="Q16" s="6"/>
      <c r="R16" s="6"/>
      <c r="S16" s="6"/>
      <c r="T16" s="6"/>
      <c r="U16" s="6"/>
      <c r="V16" s="6"/>
      <c r="W16" s="6"/>
      <c r="X16" s="6"/>
      <c r="Y16" s="6"/>
      <c r="Z16" s="6"/>
    </row>
    <row r="17" spans="2:35" ht="18.75" customHeight="1" x14ac:dyDescent="0.4">
      <c r="B17" s="7">
        <v>3</v>
      </c>
      <c r="C17" s="7" t="s">
        <v>2365</v>
      </c>
      <c r="D17" s="6"/>
      <c r="E17" s="6"/>
      <c r="F17" s="6"/>
      <c r="G17" s="6"/>
      <c r="H17" s="6"/>
      <c r="I17" s="6"/>
      <c r="J17" s="6"/>
      <c r="K17" s="6"/>
      <c r="L17" s="6"/>
      <c r="M17" s="6"/>
      <c r="N17" s="6"/>
      <c r="O17" s="6"/>
      <c r="P17" s="6"/>
      <c r="Q17" s="6"/>
      <c r="R17" s="6"/>
      <c r="S17" s="6"/>
      <c r="T17" s="6"/>
      <c r="U17" s="6"/>
      <c r="V17" s="6"/>
      <c r="W17" s="6"/>
      <c r="X17" s="6"/>
      <c r="Y17" s="6"/>
      <c r="Z17" s="6"/>
    </row>
    <row r="18" spans="2:35" ht="18.75" customHeight="1" x14ac:dyDescent="0.4">
      <c r="B18" s="6"/>
      <c r="C18" s="305"/>
      <c r="D18" s="306"/>
      <c r="E18" s="306"/>
      <c r="F18" s="306"/>
      <c r="G18" s="306"/>
      <c r="H18" s="306"/>
      <c r="I18" s="306"/>
      <c r="J18" s="306"/>
      <c r="K18" s="306"/>
      <c r="L18" s="306"/>
      <c r="M18" s="306"/>
      <c r="N18" s="306"/>
      <c r="O18" s="306"/>
      <c r="P18" s="306"/>
      <c r="Q18" s="306"/>
      <c r="R18" s="306"/>
      <c r="S18" s="306"/>
      <c r="T18" s="306"/>
      <c r="U18" s="306"/>
      <c r="V18" s="306"/>
      <c r="W18" s="306"/>
      <c r="X18" s="306"/>
      <c r="Y18" s="306"/>
      <c r="Z18" s="307"/>
    </row>
    <row r="19" spans="2:35" ht="7.5" customHeight="1" x14ac:dyDescent="0.4">
      <c r="B19" s="6"/>
      <c r="C19" s="6"/>
      <c r="D19" s="6"/>
      <c r="E19" s="6"/>
      <c r="F19" s="6"/>
      <c r="G19" s="6"/>
      <c r="H19" s="6"/>
      <c r="I19" s="6"/>
      <c r="J19" s="6"/>
      <c r="K19" s="6"/>
      <c r="L19" s="6"/>
      <c r="M19" s="6"/>
      <c r="N19" s="6"/>
      <c r="O19" s="6"/>
      <c r="P19" s="6"/>
      <c r="Q19" s="6"/>
      <c r="R19" s="6"/>
      <c r="S19" s="6"/>
      <c r="T19" s="6"/>
      <c r="U19" s="6"/>
      <c r="V19" s="6"/>
      <c r="W19" s="6"/>
      <c r="X19" s="6"/>
      <c r="Y19" s="6"/>
      <c r="Z19" s="6"/>
    </row>
    <row r="20" spans="2:35" ht="18.75" customHeight="1" x14ac:dyDescent="0.4">
      <c r="B20" s="7">
        <v>4</v>
      </c>
      <c r="C20" s="7" t="s">
        <v>2325</v>
      </c>
      <c r="D20" s="6"/>
      <c r="E20" s="6"/>
      <c r="F20" s="6"/>
      <c r="G20" s="6"/>
      <c r="H20" s="6"/>
      <c r="I20" s="6"/>
      <c r="J20" s="6"/>
      <c r="K20" s="6"/>
      <c r="L20" s="6"/>
      <c r="M20" s="6"/>
      <c r="N20" s="6"/>
      <c r="O20" s="6"/>
      <c r="P20" s="6"/>
      <c r="Q20" s="6"/>
      <c r="R20" s="6"/>
      <c r="S20" s="6"/>
      <c r="T20" s="6"/>
      <c r="U20" s="6"/>
      <c r="V20" s="6"/>
      <c r="W20" s="6"/>
      <c r="X20" s="6"/>
      <c r="Y20" s="6"/>
      <c r="Z20" s="6"/>
    </row>
    <row r="21" spans="2:35" ht="18.75" customHeight="1" x14ac:dyDescent="0.4">
      <c r="B21" s="6"/>
      <c r="C21" s="305"/>
      <c r="D21" s="306"/>
      <c r="E21" s="306"/>
      <c r="F21" s="306"/>
      <c r="G21" s="306"/>
      <c r="H21" s="306"/>
      <c r="I21" s="306"/>
      <c r="J21" s="306"/>
      <c r="K21" s="306"/>
      <c r="L21" s="306"/>
      <c r="M21" s="306"/>
      <c r="N21" s="306"/>
      <c r="O21" s="306"/>
      <c r="P21" s="306"/>
      <c r="Q21" s="306"/>
      <c r="R21" s="306"/>
      <c r="S21" s="306"/>
      <c r="T21" s="306"/>
      <c r="U21" s="306"/>
      <c r="V21" s="306"/>
      <c r="W21" s="306"/>
      <c r="X21" s="306"/>
      <c r="Y21" s="306"/>
      <c r="Z21" s="307"/>
    </row>
    <row r="22" spans="2:35" ht="9.75" customHeight="1" x14ac:dyDescent="0.4">
      <c r="B22" s="6"/>
      <c r="C22" s="6"/>
      <c r="D22" s="6"/>
      <c r="E22" s="6"/>
      <c r="F22" s="6"/>
      <c r="G22" s="6"/>
      <c r="H22" s="6"/>
      <c r="I22" s="6"/>
      <c r="J22" s="6"/>
      <c r="K22" s="6"/>
      <c r="L22" s="6"/>
      <c r="M22" s="6"/>
      <c r="N22" s="6"/>
      <c r="O22" s="6"/>
      <c r="P22" s="6"/>
      <c r="Q22" s="6"/>
      <c r="R22" s="6"/>
      <c r="S22" s="6"/>
      <c r="T22" s="6"/>
      <c r="U22" s="6"/>
      <c r="V22" s="6"/>
      <c r="W22" s="6"/>
      <c r="X22" s="6"/>
      <c r="Y22" s="6"/>
      <c r="Z22" s="6"/>
    </row>
    <row r="23" spans="2:35" ht="18.75" customHeight="1" x14ac:dyDescent="0.4">
      <c r="B23" s="7">
        <v>5</v>
      </c>
      <c r="C23" s="7" t="s">
        <v>2326</v>
      </c>
      <c r="D23" s="6"/>
      <c r="E23" s="6"/>
      <c r="F23" s="6"/>
      <c r="G23" s="6"/>
      <c r="H23" s="6"/>
      <c r="I23" s="6"/>
      <c r="J23" s="6"/>
      <c r="K23" s="6"/>
      <c r="L23" s="6"/>
      <c r="M23" s="6"/>
      <c r="N23" s="6"/>
      <c r="O23" s="6"/>
      <c r="P23" s="6"/>
      <c r="Q23" s="6"/>
      <c r="R23" s="6"/>
      <c r="S23" s="6"/>
      <c r="T23" s="6"/>
      <c r="U23" s="6"/>
      <c r="V23" s="6"/>
      <c r="W23" s="6"/>
      <c r="X23" s="6"/>
      <c r="Y23" s="6"/>
      <c r="Z23" s="6"/>
    </row>
    <row r="24" spans="2:35" ht="18.75" customHeight="1" x14ac:dyDescent="0.4">
      <c r="B24" s="6"/>
      <c r="C24" s="6" t="s">
        <v>29</v>
      </c>
      <c r="D24" s="6" t="s">
        <v>2332</v>
      </c>
      <c r="E24" s="6"/>
      <c r="F24" s="6"/>
      <c r="G24" s="6"/>
      <c r="H24" s="6"/>
      <c r="I24" s="6"/>
      <c r="J24" s="6"/>
      <c r="K24" s="6"/>
      <c r="L24" s="6"/>
      <c r="M24" s="6"/>
      <c r="N24" s="6"/>
      <c r="O24" s="6"/>
      <c r="P24" s="6"/>
      <c r="Q24" s="6"/>
      <c r="R24" s="6"/>
      <c r="S24" s="6"/>
      <c r="T24" s="6"/>
      <c r="U24" s="6"/>
      <c r="V24" s="6"/>
      <c r="W24" s="6"/>
      <c r="X24" s="6"/>
      <c r="Y24" s="6"/>
      <c r="Z24" s="6"/>
    </row>
    <row r="25" spans="2:35" ht="18.75" customHeight="1" x14ac:dyDescent="0.4">
      <c r="B25" s="6"/>
      <c r="C25" s="305"/>
      <c r="D25" s="306"/>
      <c r="E25" s="306"/>
      <c r="F25" s="306"/>
      <c r="G25" s="306"/>
      <c r="H25" s="306"/>
      <c r="I25" s="306"/>
      <c r="J25" s="306"/>
      <c r="K25" s="306"/>
      <c r="L25" s="306"/>
      <c r="M25" s="306"/>
      <c r="N25" s="306"/>
      <c r="O25" s="306"/>
      <c r="P25" s="306"/>
      <c r="Q25" s="306"/>
      <c r="R25" s="306"/>
      <c r="S25" s="306"/>
      <c r="T25" s="306"/>
      <c r="U25" s="306"/>
      <c r="V25" s="306"/>
      <c r="W25" s="306"/>
      <c r="X25" s="306"/>
      <c r="Y25" s="306"/>
      <c r="Z25" s="307"/>
    </row>
    <row r="26" spans="2:35" ht="18.75" customHeight="1" x14ac:dyDescent="0.4">
      <c r="B26" s="6"/>
      <c r="C26" s="6" t="s">
        <v>30</v>
      </c>
      <c r="D26" s="6" t="s">
        <v>2331</v>
      </c>
      <c r="E26" s="6"/>
      <c r="F26" s="6"/>
      <c r="G26" s="6"/>
      <c r="H26" s="6"/>
      <c r="I26" s="6"/>
      <c r="J26" s="6"/>
      <c r="K26" s="6"/>
      <c r="L26" s="6"/>
      <c r="M26" s="6"/>
      <c r="N26" s="6"/>
      <c r="O26" s="6"/>
      <c r="P26" s="6"/>
      <c r="Q26" s="6"/>
      <c r="R26" s="6"/>
      <c r="S26" s="6"/>
      <c r="T26" s="6"/>
      <c r="U26" s="6"/>
      <c r="V26" s="6"/>
      <c r="W26" s="6"/>
      <c r="X26" s="6"/>
      <c r="Y26" s="6"/>
      <c r="Z26" s="6"/>
    </row>
    <row r="27" spans="2:35" ht="18.75" customHeight="1" x14ac:dyDescent="0.4">
      <c r="B27" s="6"/>
      <c r="C27" s="305"/>
      <c r="D27" s="306"/>
      <c r="E27" s="306"/>
      <c r="F27" s="306"/>
      <c r="G27" s="306"/>
      <c r="H27" s="306"/>
      <c r="I27" s="306"/>
      <c r="J27" s="306"/>
      <c r="K27" s="306"/>
      <c r="L27" s="306"/>
      <c r="M27" s="306"/>
      <c r="N27" s="306"/>
      <c r="O27" s="306"/>
      <c r="P27" s="306"/>
      <c r="Q27" s="306"/>
      <c r="R27" s="306"/>
      <c r="S27" s="306"/>
      <c r="T27" s="306"/>
      <c r="U27" s="306"/>
      <c r="V27" s="306"/>
      <c r="W27" s="306"/>
      <c r="X27" s="306"/>
      <c r="Y27" s="306"/>
      <c r="Z27" s="307"/>
    </row>
    <row r="28" spans="2:35" ht="21.75" customHeight="1" x14ac:dyDescent="0.4">
      <c r="B28" s="6"/>
      <c r="C28" s="6" t="s">
        <v>31</v>
      </c>
      <c r="D28" s="6" t="s">
        <v>2354</v>
      </c>
      <c r="E28" s="6"/>
      <c r="F28" s="6"/>
      <c r="G28" s="6"/>
      <c r="H28" s="6"/>
      <c r="I28" s="6"/>
      <c r="J28" s="6"/>
      <c r="K28" s="6"/>
      <c r="L28" s="6"/>
      <c r="M28" s="6"/>
      <c r="N28" s="6"/>
      <c r="O28" s="6"/>
      <c r="P28" s="6"/>
      <c r="Q28" s="6"/>
      <c r="R28" s="6"/>
      <c r="S28" s="6"/>
      <c r="T28" s="6"/>
      <c r="U28" s="6"/>
      <c r="V28" s="6"/>
      <c r="W28" s="6"/>
      <c r="X28" s="6"/>
      <c r="Y28" s="6"/>
      <c r="Z28" s="6"/>
    </row>
    <row r="29" spans="2:35" ht="21.75" customHeight="1" x14ac:dyDescent="0.4">
      <c r="B29" s="6"/>
      <c r="C29" s="6"/>
      <c r="D29" s="6" t="s">
        <v>2339</v>
      </c>
      <c r="E29" s="6"/>
      <c r="F29" s="6"/>
      <c r="G29" s="6"/>
      <c r="H29" s="6"/>
      <c r="I29" s="6"/>
      <c r="J29" s="6"/>
      <c r="K29" s="6"/>
      <c r="L29" s="6"/>
      <c r="M29" s="6"/>
      <c r="N29" s="6"/>
      <c r="O29" s="6"/>
      <c r="P29" s="6"/>
      <c r="Q29" s="6"/>
      <c r="R29" s="6"/>
      <c r="S29" s="6"/>
      <c r="T29" s="6"/>
      <c r="U29" s="6"/>
      <c r="V29" s="6"/>
      <c r="W29" s="6"/>
      <c r="X29" s="6"/>
      <c r="Y29" s="6"/>
      <c r="Z29" s="6"/>
    </row>
    <row r="30" spans="2:35" ht="30" customHeight="1" x14ac:dyDescent="0.4">
      <c r="B30" s="6"/>
      <c r="C30" s="6"/>
      <c r="D30" s="151" t="s">
        <v>2355</v>
      </c>
      <c r="E30" s="152"/>
      <c r="F30" s="152"/>
      <c r="G30" s="152"/>
      <c r="H30" s="152"/>
      <c r="I30" s="152"/>
      <c r="J30" s="152"/>
      <c r="K30" s="152"/>
      <c r="L30" s="152"/>
      <c r="M30" s="152"/>
      <c r="N30" s="152"/>
      <c r="O30" s="152"/>
      <c r="P30" s="152"/>
      <c r="Q30" s="152"/>
      <c r="R30" s="152"/>
      <c r="S30" s="152"/>
      <c r="T30" s="152"/>
      <c r="U30" s="152"/>
      <c r="V30" s="152"/>
      <c r="W30" s="152"/>
      <c r="X30" s="152"/>
      <c r="Y30" s="152"/>
      <c r="Z30" s="152"/>
    </row>
    <row r="31" spans="2:35" ht="22.5" customHeight="1" x14ac:dyDescent="0.4">
      <c r="B31" s="6"/>
      <c r="C31" s="6"/>
      <c r="D31" s="78" t="s">
        <v>2460</v>
      </c>
      <c r="E31" s="77"/>
      <c r="F31" s="77"/>
      <c r="G31" s="77"/>
      <c r="H31" s="77"/>
      <c r="I31" s="77"/>
      <c r="J31" s="77"/>
      <c r="K31" s="77"/>
      <c r="L31" s="77"/>
      <c r="M31" s="77"/>
      <c r="N31" s="77"/>
      <c r="O31" s="77"/>
      <c r="P31" s="77"/>
      <c r="Q31" s="77"/>
      <c r="R31" s="77"/>
      <c r="S31" s="77"/>
      <c r="T31" s="77"/>
      <c r="U31" s="77"/>
      <c r="V31" s="77"/>
      <c r="W31" s="77"/>
      <c r="X31" s="77"/>
      <c r="Y31" s="77"/>
      <c r="Z31" s="77"/>
    </row>
    <row r="32" spans="2:35" ht="15" customHeight="1" x14ac:dyDescent="0.4">
      <c r="B32" s="6"/>
      <c r="C32" s="6"/>
      <c r="D32" s="152" t="s">
        <v>2322</v>
      </c>
      <c r="E32" s="152"/>
      <c r="F32" s="152"/>
      <c r="G32" s="152"/>
      <c r="H32" s="152"/>
      <c r="I32" s="152"/>
      <c r="J32" s="152"/>
      <c r="K32" s="152"/>
      <c r="L32" s="152"/>
      <c r="M32" s="152"/>
      <c r="N32" s="152"/>
      <c r="O32" s="152"/>
      <c r="P32" s="152"/>
      <c r="Q32" s="152"/>
      <c r="R32" s="152"/>
      <c r="S32" s="152"/>
      <c r="T32" s="152"/>
      <c r="U32" s="152"/>
      <c r="V32" s="152"/>
      <c r="W32" s="152"/>
      <c r="X32" s="152"/>
      <c r="Y32" s="152"/>
      <c r="Z32" s="152"/>
      <c r="AI32" s="4"/>
    </row>
    <row r="33" spans="1:27" ht="8.25" customHeight="1" x14ac:dyDescent="0.4">
      <c r="B33" s="6"/>
      <c r="C33" s="6"/>
      <c r="D33" s="6"/>
      <c r="E33" s="6"/>
      <c r="F33" s="6"/>
      <c r="G33" s="6"/>
      <c r="H33" s="6"/>
      <c r="I33" s="6"/>
      <c r="J33" s="6"/>
      <c r="K33" s="6"/>
      <c r="L33" s="6"/>
      <c r="M33" s="6"/>
      <c r="N33" s="6"/>
      <c r="O33" s="6"/>
      <c r="P33" s="6"/>
      <c r="Q33" s="6"/>
      <c r="R33" s="6"/>
      <c r="S33" s="6"/>
      <c r="T33" s="6"/>
      <c r="U33" s="6"/>
      <c r="V33" s="6"/>
      <c r="W33" s="6"/>
      <c r="X33" s="6"/>
      <c r="Y33" s="6"/>
      <c r="Z33" s="6"/>
    </row>
    <row r="34" spans="1:27" ht="18.75" customHeight="1" x14ac:dyDescent="0.4">
      <c r="B34" s="6"/>
      <c r="C34" s="6" t="s">
        <v>2356</v>
      </c>
      <c r="D34" s="6"/>
      <c r="E34" s="6"/>
      <c r="F34" s="6"/>
      <c r="G34" s="6"/>
      <c r="H34" s="6"/>
      <c r="I34" s="6"/>
      <c r="J34" s="6"/>
      <c r="K34" s="6"/>
      <c r="L34" s="6"/>
      <c r="M34" s="6"/>
      <c r="N34" s="6"/>
      <c r="O34" s="6"/>
      <c r="P34" s="6"/>
      <c r="Q34" s="6"/>
      <c r="R34" s="6"/>
      <c r="S34" s="6"/>
      <c r="T34" s="6"/>
      <c r="U34" s="6"/>
      <c r="V34" s="6"/>
      <c r="W34" s="6"/>
      <c r="X34" s="6"/>
      <c r="Y34" s="6"/>
      <c r="Z34" s="6"/>
    </row>
    <row r="35" spans="1:27" ht="18.75" customHeight="1" x14ac:dyDescent="0.4">
      <c r="B35" s="6"/>
      <c r="C35" s="44" t="s">
        <v>13</v>
      </c>
      <c r="D35" s="145"/>
      <c r="E35" s="146"/>
      <c r="F35" s="146"/>
      <c r="G35" s="147"/>
      <c r="H35" s="27" t="s">
        <v>14</v>
      </c>
      <c r="I35" s="145"/>
      <c r="J35" s="146"/>
      <c r="K35" s="146"/>
      <c r="L35" s="147"/>
      <c r="M35" s="29" t="s">
        <v>2311</v>
      </c>
      <c r="N35" s="29"/>
      <c r="O35" s="6"/>
      <c r="P35" s="6"/>
      <c r="Q35" s="6"/>
      <c r="R35" s="6"/>
      <c r="S35" s="6"/>
      <c r="T35" s="6"/>
      <c r="U35" s="6"/>
      <c r="V35" s="6"/>
      <c r="W35" s="6"/>
      <c r="X35" s="6"/>
      <c r="Y35" s="6"/>
      <c r="Z35" s="6"/>
    </row>
    <row r="36" spans="1:27" ht="18.75" customHeight="1" x14ac:dyDescent="0.4">
      <c r="B36" s="6"/>
      <c r="C36" s="7" t="s">
        <v>2368</v>
      </c>
      <c r="D36" s="45"/>
      <c r="E36" s="45"/>
      <c r="F36" s="7"/>
      <c r="G36" s="7"/>
      <c r="H36" s="7"/>
      <c r="I36" s="7"/>
      <c r="J36" s="45"/>
      <c r="K36" s="45"/>
      <c r="L36" s="7"/>
      <c r="M36" s="7"/>
      <c r="N36" s="7"/>
      <c r="O36" s="7"/>
      <c r="P36" s="7"/>
      <c r="Q36" s="7"/>
      <c r="R36" s="7"/>
      <c r="S36" s="7"/>
      <c r="T36" s="7"/>
      <c r="U36" s="6"/>
      <c r="V36" s="6"/>
      <c r="W36" s="6"/>
      <c r="X36" s="6"/>
      <c r="Y36" s="6"/>
      <c r="Z36" s="6"/>
    </row>
    <row r="37" spans="1:27" s="6" customFormat="1" ht="18.75" customHeight="1" x14ac:dyDescent="0.4">
      <c r="C37" s="169" t="s">
        <v>2293</v>
      </c>
      <c r="D37" s="169"/>
      <c r="E37" s="169"/>
      <c r="F37" s="169" t="s">
        <v>2294</v>
      </c>
      <c r="G37" s="169"/>
      <c r="H37" s="169"/>
      <c r="I37" s="169"/>
      <c r="J37" s="169"/>
      <c r="K37" s="169"/>
      <c r="L37" s="169"/>
      <c r="M37" s="169"/>
      <c r="N37" s="169"/>
      <c r="O37" s="169"/>
      <c r="P37" s="169" t="s">
        <v>25</v>
      </c>
      <c r="Q37" s="169"/>
      <c r="R37" s="170"/>
      <c r="S37" s="171" t="s">
        <v>2295</v>
      </c>
      <c r="T37" s="171"/>
      <c r="U37" s="171"/>
      <c r="V37" s="171"/>
      <c r="W37" s="171"/>
      <c r="X37" s="172" t="s">
        <v>2297</v>
      </c>
      <c r="Y37" s="169"/>
      <c r="Z37" s="169"/>
    </row>
    <row r="38" spans="1:27" s="6" customFormat="1" ht="30" customHeight="1" x14ac:dyDescent="0.4">
      <c r="A38" s="6" t="str">
        <f t="shared" ref="A38:A43" si="0">IF(AA38="","",RANK(AA38,$AA$38:$AA$43))</f>
        <v/>
      </c>
      <c r="C38" s="155"/>
      <c r="D38" s="155"/>
      <c r="E38" s="155"/>
      <c r="F38" s="156" t="str">
        <f>IF(C38="","",VLOOKUP(C38,業種リスト!$B$3:$C$1171,2,FALSE))</f>
        <v/>
      </c>
      <c r="G38" s="156"/>
      <c r="H38" s="156"/>
      <c r="I38" s="156"/>
      <c r="J38" s="156"/>
      <c r="K38" s="156"/>
      <c r="L38" s="156"/>
      <c r="M38" s="156"/>
      <c r="N38" s="156"/>
      <c r="O38" s="156"/>
      <c r="P38" s="155"/>
      <c r="Q38" s="155"/>
      <c r="R38" s="157"/>
      <c r="S38" s="308"/>
      <c r="T38" s="309"/>
      <c r="U38" s="309"/>
      <c r="V38" s="309"/>
      <c r="W38" s="40" t="s">
        <v>2335</v>
      </c>
      <c r="X38" s="138" t="str">
        <f>IF(S38="","",ROUND(S38/$P$44*100,1))</f>
        <v/>
      </c>
      <c r="Y38" s="139"/>
      <c r="Z38" s="139"/>
      <c r="AA38" s="31" t="str">
        <f t="shared" ref="AA38:AA43" si="1">IF(P38="指定",S38,"")</f>
        <v/>
      </c>
    </row>
    <row r="39" spans="1:27" s="6" customFormat="1" ht="30" customHeight="1" x14ac:dyDescent="0.4">
      <c r="A39" s="6" t="str">
        <f t="shared" si="0"/>
        <v/>
      </c>
      <c r="C39" s="159"/>
      <c r="D39" s="160"/>
      <c r="E39" s="160"/>
      <c r="F39" s="156" t="str">
        <f>IF(C39="","",VLOOKUP(C39,業種リスト!$B$3:$C$1171,2,FALSE))</f>
        <v/>
      </c>
      <c r="G39" s="156"/>
      <c r="H39" s="156"/>
      <c r="I39" s="156"/>
      <c r="J39" s="156"/>
      <c r="K39" s="156"/>
      <c r="L39" s="156"/>
      <c r="M39" s="156"/>
      <c r="N39" s="156"/>
      <c r="O39" s="156"/>
      <c r="P39" s="161"/>
      <c r="Q39" s="161"/>
      <c r="R39" s="159"/>
      <c r="S39" s="308"/>
      <c r="T39" s="309"/>
      <c r="U39" s="309"/>
      <c r="V39" s="309"/>
      <c r="W39" s="40" t="s">
        <v>2335</v>
      </c>
      <c r="X39" s="138" t="str">
        <f t="shared" ref="X39:X43" si="2">IF(S39="","",ROUND(S39/$P$44*100,1))</f>
        <v/>
      </c>
      <c r="Y39" s="139"/>
      <c r="Z39" s="139"/>
      <c r="AA39" s="31" t="str">
        <f t="shared" si="1"/>
        <v/>
      </c>
    </row>
    <row r="40" spans="1:27" s="6" customFormat="1" ht="30" customHeight="1" x14ac:dyDescent="0.4">
      <c r="A40" s="6" t="str">
        <f t="shared" si="0"/>
        <v/>
      </c>
      <c r="C40" s="157"/>
      <c r="D40" s="158"/>
      <c r="E40" s="158"/>
      <c r="F40" s="156" t="str">
        <f>IF(C40="","",VLOOKUP(C40,業種リスト!$B$3:$C$1171,2,FALSE))</f>
        <v/>
      </c>
      <c r="G40" s="156"/>
      <c r="H40" s="156"/>
      <c r="I40" s="156"/>
      <c r="J40" s="156"/>
      <c r="K40" s="156"/>
      <c r="L40" s="156"/>
      <c r="M40" s="156"/>
      <c r="N40" s="156"/>
      <c r="O40" s="156"/>
      <c r="P40" s="161"/>
      <c r="Q40" s="161"/>
      <c r="R40" s="159"/>
      <c r="S40" s="308"/>
      <c r="T40" s="309"/>
      <c r="U40" s="309"/>
      <c r="V40" s="309"/>
      <c r="W40" s="40" t="s">
        <v>2335</v>
      </c>
      <c r="X40" s="138" t="str">
        <f t="shared" si="2"/>
        <v/>
      </c>
      <c r="Y40" s="139"/>
      <c r="Z40" s="139"/>
      <c r="AA40" s="31" t="str">
        <f t="shared" si="1"/>
        <v/>
      </c>
    </row>
    <row r="41" spans="1:27" s="6" customFormat="1" ht="30" customHeight="1" x14ac:dyDescent="0.4">
      <c r="A41" s="6" t="str">
        <f t="shared" si="0"/>
        <v/>
      </c>
      <c r="C41" s="157"/>
      <c r="D41" s="158"/>
      <c r="E41" s="158"/>
      <c r="F41" s="156" t="str">
        <f>IF(C41="","",VLOOKUP(C41,業種リスト!$B$3:$C$1171,2,FALSE))</f>
        <v/>
      </c>
      <c r="G41" s="156"/>
      <c r="H41" s="156"/>
      <c r="I41" s="156"/>
      <c r="J41" s="156"/>
      <c r="K41" s="156"/>
      <c r="L41" s="156"/>
      <c r="M41" s="156"/>
      <c r="N41" s="156"/>
      <c r="O41" s="156"/>
      <c r="P41" s="155"/>
      <c r="Q41" s="155"/>
      <c r="R41" s="157"/>
      <c r="S41" s="308"/>
      <c r="T41" s="309"/>
      <c r="U41" s="309"/>
      <c r="V41" s="309"/>
      <c r="W41" s="40" t="s">
        <v>2335</v>
      </c>
      <c r="X41" s="138" t="str">
        <f t="shared" si="2"/>
        <v/>
      </c>
      <c r="Y41" s="139"/>
      <c r="Z41" s="139"/>
      <c r="AA41" s="31" t="str">
        <f t="shared" si="1"/>
        <v/>
      </c>
    </row>
    <row r="42" spans="1:27" s="6" customFormat="1" ht="30" customHeight="1" x14ac:dyDescent="0.4">
      <c r="A42" s="6" t="str">
        <f t="shared" si="0"/>
        <v/>
      </c>
      <c r="C42" s="157"/>
      <c r="D42" s="158"/>
      <c r="E42" s="158"/>
      <c r="F42" s="156" t="str">
        <f>IF(C42="","",VLOOKUP(C42,業種リスト!$B$3:$C$1171,2,FALSE))</f>
        <v/>
      </c>
      <c r="G42" s="156"/>
      <c r="H42" s="156"/>
      <c r="I42" s="156"/>
      <c r="J42" s="156"/>
      <c r="K42" s="156"/>
      <c r="L42" s="156"/>
      <c r="M42" s="156"/>
      <c r="N42" s="156"/>
      <c r="O42" s="156"/>
      <c r="P42" s="161"/>
      <c r="Q42" s="161"/>
      <c r="R42" s="159"/>
      <c r="S42" s="308"/>
      <c r="T42" s="309"/>
      <c r="U42" s="309"/>
      <c r="V42" s="309"/>
      <c r="W42" s="40" t="s">
        <v>2335</v>
      </c>
      <c r="X42" s="138" t="str">
        <f t="shared" si="2"/>
        <v/>
      </c>
      <c r="Y42" s="139"/>
      <c r="Z42" s="139"/>
      <c r="AA42" s="31" t="str">
        <f t="shared" si="1"/>
        <v/>
      </c>
    </row>
    <row r="43" spans="1:27" s="6" customFormat="1" ht="30" customHeight="1" thickBot="1" x14ac:dyDescent="0.45">
      <c r="A43" s="6" t="str">
        <f t="shared" si="0"/>
        <v/>
      </c>
      <c r="C43" s="162"/>
      <c r="D43" s="163"/>
      <c r="E43" s="163"/>
      <c r="F43" s="156" t="str">
        <f>IF(C43="","",VLOOKUP(C43,業種リスト!$B$3:$C$1171,2,FALSE))</f>
        <v/>
      </c>
      <c r="G43" s="156"/>
      <c r="H43" s="156"/>
      <c r="I43" s="156"/>
      <c r="J43" s="156"/>
      <c r="K43" s="156"/>
      <c r="L43" s="156"/>
      <c r="M43" s="156"/>
      <c r="N43" s="156"/>
      <c r="O43" s="156"/>
      <c r="P43" s="164"/>
      <c r="Q43" s="164"/>
      <c r="R43" s="162"/>
      <c r="S43" s="310"/>
      <c r="T43" s="311"/>
      <c r="U43" s="311"/>
      <c r="V43" s="311"/>
      <c r="W43" s="41" t="s">
        <v>2335</v>
      </c>
      <c r="X43" s="167" t="str">
        <f t="shared" si="2"/>
        <v/>
      </c>
      <c r="Y43" s="168"/>
      <c r="Z43" s="168"/>
      <c r="AA43" s="31" t="str">
        <f t="shared" si="1"/>
        <v/>
      </c>
    </row>
    <row r="44" spans="1:27" s="6" customFormat="1" ht="18.75" customHeight="1" thickTop="1" x14ac:dyDescent="0.4">
      <c r="C44" s="177" t="s">
        <v>28</v>
      </c>
      <c r="D44" s="177"/>
      <c r="E44" s="177"/>
      <c r="F44" s="177"/>
      <c r="G44" s="177"/>
      <c r="H44" s="177"/>
      <c r="I44" s="177"/>
      <c r="J44" s="177"/>
      <c r="K44" s="177"/>
      <c r="L44" s="177"/>
      <c r="M44" s="177"/>
      <c r="N44" s="177"/>
      <c r="O44" s="182"/>
      <c r="P44" s="312" t="str">
        <f>IF(C38="","",SUM(S38:W43))</f>
        <v/>
      </c>
      <c r="Q44" s="313"/>
      <c r="R44" s="313"/>
      <c r="S44" s="313"/>
      <c r="T44" s="313"/>
      <c r="U44" s="313"/>
      <c r="V44" s="313"/>
      <c r="W44" s="35" t="s">
        <v>2335</v>
      </c>
      <c r="X44" s="176" t="str">
        <f>IF(S38="","",SUM(X38:X43))</f>
        <v/>
      </c>
      <c r="Y44" s="177"/>
      <c r="Z44" s="177"/>
    </row>
    <row r="45" spans="1:27" ht="14.25" customHeight="1" x14ac:dyDescent="0.4">
      <c r="B45" s="6"/>
      <c r="C45" s="6"/>
      <c r="D45" s="6"/>
      <c r="E45" s="6"/>
      <c r="F45" s="6"/>
      <c r="G45" s="6"/>
      <c r="H45" s="6"/>
      <c r="I45" s="6"/>
      <c r="J45" s="6"/>
      <c r="K45" s="6"/>
      <c r="L45" s="6"/>
      <c r="M45" s="6"/>
      <c r="N45" s="6"/>
      <c r="O45" s="6"/>
      <c r="P45" s="6"/>
      <c r="Q45" s="6"/>
      <c r="R45" s="6"/>
      <c r="S45" s="6"/>
      <c r="T45" s="6"/>
      <c r="U45" s="6"/>
      <c r="V45" s="6"/>
      <c r="W45" s="6"/>
      <c r="X45" s="6"/>
      <c r="Y45" s="6"/>
      <c r="Z45" s="6"/>
    </row>
    <row r="46" spans="1:27" ht="18.75" customHeight="1" x14ac:dyDescent="0.4">
      <c r="B46" s="7">
        <v>6</v>
      </c>
      <c r="C46" s="7" t="s">
        <v>2369</v>
      </c>
      <c r="D46" s="6"/>
      <c r="E46" s="6"/>
      <c r="F46" s="6"/>
      <c r="G46" s="6"/>
      <c r="H46" s="6"/>
      <c r="I46" s="6"/>
      <c r="J46" s="6"/>
      <c r="K46" s="6"/>
      <c r="L46" s="6"/>
      <c r="M46" s="6"/>
      <c r="N46" s="6"/>
      <c r="O46" s="6"/>
      <c r="P46" s="6"/>
      <c r="Q46" s="6"/>
      <c r="R46" s="6"/>
      <c r="S46" s="6"/>
      <c r="T46" s="6"/>
      <c r="U46" s="6"/>
      <c r="V46" s="6"/>
      <c r="W46" s="6"/>
      <c r="X46" s="6"/>
      <c r="Y46" s="6"/>
      <c r="Z46" s="6"/>
    </row>
    <row r="47" spans="1:27" ht="18.75" customHeight="1" x14ac:dyDescent="0.4">
      <c r="B47" s="6"/>
      <c r="C47" s="6" t="s">
        <v>2419</v>
      </c>
      <c r="D47" s="6"/>
      <c r="E47" s="6"/>
      <c r="F47" s="6"/>
      <c r="G47" s="6"/>
      <c r="H47" s="6"/>
      <c r="I47" s="6"/>
      <c r="J47" s="6"/>
      <c r="K47" s="6"/>
      <c r="L47" s="6"/>
      <c r="M47" s="6"/>
      <c r="N47" s="6"/>
      <c r="O47" s="6"/>
      <c r="P47" s="6"/>
      <c r="Q47" s="6"/>
      <c r="R47" s="6"/>
      <c r="S47" s="6"/>
      <c r="T47" s="6"/>
      <c r="U47" s="6"/>
      <c r="V47" s="6"/>
      <c r="W47" s="6"/>
      <c r="X47" s="6"/>
      <c r="Y47" s="6"/>
      <c r="Z47" s="6"/>
    </row>
    <row r="48" spans="1:27" ht="33" customHeight="1" x14ac:dyDescent="0.4">
      <c r="B48" s="6"/>
      <c r="C48" s="6"/>
      <c r="D48" s="8"/>
      <c r="E48" s="8"/>
      <c r="F48" s="8"/>
      <c r="G48" s="6"/>
      <c r="H48" s="170" t="s">
        <v>2371</v>
      </c>
      <c r="I48" s="325"/>
      <c r="J48" s="325"/>
      <c r="K48" s="325"/>
      <c r="L48" s="174"/>
      <c r="M48" s="174"/>
      <c r="N48" s="174"/>
      <c r="O48" s="174"/>
      <c r="P48" s="174"/>
      <c r="Q48" s="174"/>
      <c r="R48" s="174"/>
      <c r="S48" s="175"/>
      <c r="T48" s="181" t="s">
        <v>2414</v>
      </c>
      <c r="U48" s="314"/>
      <c r="V48" s="314"/>
      <c r="W48" s="314"/>
      <c r="X48" s="314"/>
      <c r="Y48" s="314"/>
      <c r="Z48" s="315"/>
    </row>
    <row r="49" spans="2:27" ht="24" customHeight="1" x14ac:dyDescent="0.4">
      <c r="B49" s="6"/>
      <c r="C49" s="6"/>
      <c r="D49" s="8"/>
      <c r="E49" s="8"/>
      <c r="F49" s="8"/>
      <c r="G49" s="6"/>
      <c r="H49" s="320" t="str">
        <f>IF(T49="","",EDATE($T$49,-3))</f>
        <v/>
      </c>
      <c r="I49" s="321"/>
      <c r="J49" s="321"/>
      <c r="K49" s="322"/>
      <c r="L49" s="318" t="str">
        <f>IF(T49="","",EDATE($T$49,-2))</f>
        <v/>
      </c>
      <c r="M49" s="318"/>
      <c r="N49" s="318"/>
      <c r="O49" s="319"/>
      <c r="P49" s="317" t="str">
        <f>IF(T49="","",EDATE($T$49,-1))</f>
        <v/>
      </c>
      <c r="Q49" s="318"/>
      <c r="R49" s="318"/>
      <c r="S49" s="319"/>
      <c r="T49" s="317" t="str">
        <f>IF(I35="","",I35)</f>
        <v/>
      </c>
      <c r="U49" s="318"/>
      <c r="V49" s="318"/>
      <c r="W49" s="318"/>
      <c r="X49" s="318"/>
      <c r="Y49" s="318"/>
      <c r="Z49" s="319"/>
    </row>
    <row r="50" spans="2:27" ht="24" customHeight="1" x14ac:dyDescent="0.4">
      <c r="B50" s="6"/>
      <c r="C50" s="173" t="s">
        <v>2417</v>
      </c>
      <c r="D50" s="174"/>
      <c r="E50" s="174"/>
      <c r="F50" s="174"/>
      <c r="G50" s="175"/>
      <c r="H50" s="303"/>
      <c r="I50" s="304"/>
      <c r="J50" s="304"/>
      <c r="K50" s="43" t="s">
        <v>2335</v>
      </c>
      <c r="L50" s="303"/>
      <c r="M50" s="304"/>
      <c r="N50" s="304"/>
      <c r="O50" s="33" t="s">
        <v>2335</v>
      </c>
      <c r="P50" s="303"/>
      <c r="Q50" s="304"/>
      <c r="R50" s="304"/>
      <c r="S50" s="33" t="s">
        <v>2335</v>
      </c>
      <c r="T50" s="323" t="s">
        <v>2349</v>
      </c>
      <c r="U50" s="324"/>
      <c r="V50" s="316"/>
      <c r="W50" s="316"/>
      <c r="X50" s="316"/>
      <c r="Y50" s="316"/>
      <c r="Z50" s="43" t="s">
        <v>2335</v>
      </c>
    </row>
    <row r="51" spans="2:27" ht="24" customHeight="1" x14ac:dyDescent="0.4">
      <c r="B51" s="6"/>
      <c r="C51" s="173" t="s">
        <v>2418</v>
      </c>
      <c r="D51" s="174"/>
      <c r="E51" s="174"/>
      <c r="F51" s="174"/>
      <c r="G51" s="175"/>
      <c r="H51" s="303"/>
      <c r="I51" s="304"/>
      <c r="J51" s="304"/>
      <c r="K51" s="43" t="s">
        <v>2335</v>
      </c>
      <c r="L51" s="303"/>
      <c r="M51" s="304"/>
      <c r="N51" s="304"/>
      <c r="O51" s="33" t="s">
        <v>2335</v>
      </c>
      <c r="P51" s="303"/>
      <c r="Q51" s="304"/>
      <c r="R51" s="304"/>
      <c r="S51" s="33" t="s">
        <v>2335</v>
      </c>
      <c r="T51" s="323" t="s">
        <v>2370</v>
      </c>
      <c r="U51" s="324"/>
      <c r="V51" s="316"/>
      <c r="W51" s="316"/>
      <c r="X51" s="316"/>
      <c r="Y51" s="316"/>
      <c r="Z51" s="43" t="s">
        <v>2335</v>
      </c>
    </row>
    <row r="52" spans="2:27" ht="13.5" customHeight="1" x14ac:dyDescent="0.4">
      <c r="B52" s="6"/>
      <c r="C52" s="6"/>
      <c r="D52" s="8"/>
      <c r="E52" s="8"/>
      <c r="F52" s="8"/>
      <c r="G52" s="8"/>
      <c r="H52" s="51"/>
      <c r="I52" s="51"/>
      <c r="J52" s="51"/>
      <c r="K52" s="27"/>
      <c r="L52" s="51"/>
      <c r="M52" s="51"/>
      <c r="N52" s="51"/>
      <c r="O52" s="27"/>
      <c r="P52" s="51"/>
      <c r="Q52" s="51"/>
      <c r="R52" s="51"/>
      <c r="S52" s="27"/>
      <c r="T52" s="27"/>
      <c r="U52" s="27"/>
      <c r="V52" s="52"/>
      <c r="W52" s="52"/>
      <c r="X52" s="52"/>
      <c r="Y52" s="52"/>
      <c r="Z52" s="27"/>
    </row>
    <row r="53" spans="2:27" ht="24" customHeight="1" x14ac:dyDescent="0.4">
      <c r="B53" s="6"/>
      <c r="C53" s="36" t="s">
        <v>2375</v>
      </c>
      <c r="D53" s="8"/>
      <c r="E53" s="8"/>
      <c r="F53" s="8"/>
      <c r="G53" s="8"/>
      <c r="H53" s="51"/>
      <c r="I53" s="51"/>
      <c r="J53" s="51"/>
      <c r="K53" s="27"/>
      <c r="L53" s="51"/>
      <c r="M53" s="51"/>
      <c r="N53" s="51"/>
      <c r="O53" s="27"/>
      <c r="P53" s="51"/>
      <c r="Q53" s="51"/>
      <c r="R53" s="51"/>
      <c r="S53" s="27"/>
      <c r="T53" s="27"/>
      <c r="U53" s="27"/>
      <c r="V53" s="52"/>
      <c r="W53" s="52"/>
      <c r="X53" s="52"/>
      <c r="Y53" s="52"/>
      <c r="Z53" s="27"/>
    </row>
    <row r="54" spans="2:27" ht="24" customHeight="1" x14ac:dyDescent="0.4">
      <c r="B54" s="6"/>
      <c r="C54" s="6"/>
      <c r="D54" s="173" t="s">
        <v>2372</v>
      </c>
      <c r="E54" s="174"/>
      <c r="F54" s="174"/>
      <c r="G54" s="174"/>
      <c r="H54" s="174"/>
      <c r="I54" s="174"/>
      <c r="J54" s="175"/>
      <c r="K54" s="6"/>
      <c r="L54" s="173" t="s">
        <v>2333</v>
      </c>
      <c r="M54" s="174"/>
      <c r="N54" s="174"/>
      <c r="O54" s="174"/>
      <c r="P54" s="174"/>
      <c r="Q54" s="174"/>
      <c r="R54" s="175"/>
      <c r="S54" s="6"/>
      <c r="T54" s="173" t="s">
        <v>2334</v>
      </c>
      <c r="U54" s="174"/>
      <c r="V54" s="174"/>
      <c r="W54" s="174"/>
      <c r="X54" s="174"/>
      <c r="Y54" s="174"/>
      <c r="Z54" s="175"/>
      <c r="AA54" s="49"/>
    </row>
    <row r="55" spans="2:27" ht="24" customHeight="1" x14ac:dyDescent="0.4">
      <c r="B55" s="6"/>
      <c r="C55" s="6"/>
      <c r="D55" s="173" t="s">
        <v>2362</v>
      </c>
      <c r="E55" s="174"/>
      <c r="F55" s="143" t="str">
        <f>IF(H50="","",ROUNDDOWN(SUM(H50,L50,P50)/3,0))</f>
        <v/>
      </c>
      <c r="G55" s="143"/>
      <c r="H55" s="143"/>
      <c r="I55" s="143"/>
      <c r="J55" s="34" t="s">
        <v>2335</v>
      </c>
      <c r="K55" s="6"/>
      <c r="L55" s="142" t="str">
        <f>IF(F55="","",F55-V50)</f>
        <v/>
      </c>
      <c r="M55" s="143"/>
      <c r="N55" s="143"/>
      <c r="O55" s="143"/>
      <c r="P55" s="143"/>
      <c r="Q55" s="143"/>
      <c r="R55" s="34" t="s">
        <v>2335</v>
      </c>
      <c r="S55" s="50"/>
      <c r="T55" s="140" t="str">
        <f>IF(F55="","",ROUNDDOWN(L55/F55*100,1))</f>
        <v/>
      </c>
      <c r="U55" s="141"/>
      <c r="V55" s="141"/>
      <c r="W55" s="141"/>
      <c r="X55" s="141"/>
      <c r="Y55" s="141"/>
      <c r="Z55" s="34" t="s">
        <v>11</v>
      </c>
      <c r="AA55" s="49"/>
    </row>
    <row r="56" spans="2:27" ht="13.5" customHeight="1" x14ac:dyDescent="0.4">
      <c r="B56" s="6"/>
      <c r="C56" s="6"/>
      <c r="D56" s="8"/>
      <c r="E56" s="8"/>
      <c r="F56" s="8"/>
      <c r="G56" s="8"/>
      <c r="H56" s="51"/>
      <c r="I56" s="51"/>
      <c r="J56" s="51"/>
      <c r="K56" s="27"/>
      <c r="L56" s="51"/>
      <c r="M56" s="51"/>
      <c r="N56" s="51"/>
      <c r="O56" s="27"/>
      <c r="P56" s="51"/>
      <c r="Q56" s="51"/>
      <c r="R56" s="51"/>
      <c r="S56" s="27"/>
      <c r="T56" s="27"/>
      <c r="U56" s="27"/>
      <c r="V56" s="52"/>
      <c r="W56" s="52"/>
      <c r="X56" s="52"/>
      <c r="Y56" s="52"/>
      <c r="Z56" s="27"/>
    </row>
    <row r="57" spans="2:27" ht="24" customHeight="1" x14ac:dyDescent="0.4">
      <c r="B57" s="6"/>
      <c r="C57" s="36" t="s">
        <v>2376</v>
      </c>
      <c r="D57" s="8"/>
      <c r="E57" s="8"/>
      <c r="F57" s="8"/>
      <c r="G57" s="8"/>
      <c r="H57" s="51"/>
      <c r="I57" s="51"/>
      <c r="J57" s="51"/>
      <c r="K57" s="27"/>
      <c r="L57" s="51"/>
      <c r="M57" s="51"/>
      <c r="N57" s="51"/>
      <c r="O57" s="27"/>
      <c r="P57" s="51"/>
      <c r="Q57" s="51"/>
      <c r="R57" s="51"/>
      <c r="S57" s="27"/>
      <c r="T57" s="27"/>
      <c r="U57" s="27"/>
      <c r="V57" s="52"/>
      <c r="W57" s="52"/>
      <c r="X57" s="52"/>
      <c r="Y57" s="52"/>
      <c r="Z57" s="27"/>
    </row>
    <row r="58" spans="2:27" ht="24" customHeight="1" x14ac:dyDescent="0.4">
      <c r="B58" s="6"/>
      <c r="C58" s="6"/>
      <c r="D58" s="173" t="s">
        <v>2377</v>
      </c>
      <c r="E58" s="174"/>
      <c r="F58" s="174"/>
      <c r="G58" s="174"/>
      <c r="H58" s="174"/>
      <c r="I58" s="174"/>
      <c r="J58" s="175"/>
      <c r="K58" s="6"/>
      <c r="L58" s="173" t="s">
        <v>2333</v>
      </c>
      <c r="M58" s="174"/>
      <c r="N58" s="174"/>
      <c r="O58" s="174"/>
      <c r="P58" s="174"/>
      <c r="Q58" s="174"/>
      <c r="R58" s="175"/>
      <c r="S58" s="6"/>
      <c r="T58" s="173" t="s">
        <v>2334</v>
      </c>
      <c r="U58" s="174"/>
      <c r="V58" s="174"/>
      <c r="W58" s="174"/>
      <c r="X58" s="174"/>
      <c r="Y58" s="174"/>
      <c r="Z58" s="175"/>
      <c r="AA58" s="49"/>
    </row>
    <row r="59" spans="2:27" ht="24" customHeight="1" x14ac:dyDescent="0.4">
      <c r="B59" s="6"/>
      <c r="C59" s="6"/>
      <c r="D59" s="140" t="s">
        <v>2378</v>
      </c>
      <c r="E59" s="141"/>
      <c r="F59" s="143" t="str">
        <f>IF(H51="","",ROUNDDOWN(SUM(H51,L51,P51)/3,0))</f>
        <v/>
      </c>
      <c r="G59" s="143"/>
      <c r="H59" s="143"/>
      <c r="I59" s="143"/>
      <c r="J59" s="34" t="s">
        <v>2335</v>
      </c>
      <c r="K59" s="6"/>
      <c r="L59" s="142" t="str">
        <f>IF(F59="","",F59-V51)</f>
        <v/>
      </c>
      <c r="M59" s="143"/>
      <c r="N59" s="143"/>
      <c r="O59" s="143"/>
      <c r="P59" s="143"/>
      <c r="Q59" s="143"/>
      <c r="R59" s="34" t="s">
        <v>2335</v>
      </c>
      <c r="S59" s="50"/>
      <c r="T59" s="140" t="str">
        <f>IF(F59="","",ROUNDDOWN(L59/F59*100,1))</f>
        <v/>
      </c>
      <c r="U59" s="141"/>
      <c r="V59" s="141"/>
      <c r="W59" s="141"/>
      <c r="X59" s="141"/>
      <c r="Y59" s="141"/>
      <c r="Z59" s="34" t="s">
        <v>11</v>
      </c>
      <c r="AA59" s="49"/>
    </row>
    <row r="60" spans="2:27" ht="12" customHeight="1" x14ac:dyDescent="0.4">
      <c r="B60" s="6"/>
      <c r="C60" s="6"/>
      <c r="D60" s="8"/>
      <c r="E60" s="8"/>
      <c r="F60" s="8"/>
      <c r="G60" s="8"/>
      <c r="H60" s="51"/>
      <c r="I60" s="51"/>
      <c r="J60" s="51"/>
      <c r="K60" s="27"/>
      <c r="L60" s="51"/>
      <c r="M60" s="51"/>
      <c r="N60" s="51"/>
      <c r="O60" s="27"/>
      <c r="P60" s="51"/>
      <c r="Q60" s="51"/>
      <c r="R60" s="51"/>
      <c r="S60" s="27"/>
      <c r="T60" s="27"/>
      <c r="U60" s="27"/>
      <c r="V60" s="52"/>
      <c r="W60" s="52"/>
      <c r="X60" s="52"/>
      <c r="Y60" s="52"/>
      <c r="Z60" s="27"/>
    </row>
    <row r="61" spans="2:27" ht="26.25" customHeight="1" x14ac:dyDescent="0.4">
      <c r="B61" s="6"/>
      <c r="C61" s="7" t="s">
        <v>2405</v>
      </c>
      <c r="D61" s="6"/>
      <c r="E61" s="6"/>
      <c r="F61" s="6"/>
      <c r="G61" s="6"/>
      <c r="H61" s="6"/>
      <c r="I61" s="6"/>
      <c r="J61" s="6"/>
      <c r="K61" s="6"/>
      <c r="L61" s="6"/>
      <c r="M61" s="6"/>
      <c r="N61" s="6"/>
      <c r="O61" s="27"/>
      <c r="P61" s="27"/>
      <c r="Q61" s="27"/>
      <c r="R61" s="6"/>
      <c r="S61" s="6"/>
      <c r="T61" s="27"/>
      <c r="U61" s="27"/>
      <c r="V61" s="27"/>
      <c r="W61" s="27"/>
      <c r="X61" s="27"/>
      <c r="Y61" s="6"/>
      <c r="Z61" s="6"/>
    </row>
    <row r="62" spans="2:27" ht="38.1" customHeight="1" x14ac:dyDescent="0.4">
      <c r="B62" s="6"/>
      <c r="C62" s="6"/>
      <c r="D62" s="181" t="s">
        <v>2336</v>
      </c>
      <c r="E62" s="174"/>
      <c r="F62" s="174"/>
      <c r="G62" s="174"/>
      <c r="H62" s="175"/>
      <c r="I62" s="6"/>
      <c r="J62" s="6"/>
      <c r="K62" s="6"/>
      <c r="L62" s="6"/>
      <c r="M62" s="6"/>
      <c r="N62" s="6"/>
      <c r="O62" s="6"/>
      <c r="P62" s="6"/>
      <c r="Q62" s="6"/>
      <c r="R62" s="6"/>
      <c r="S62" s="6"/>
      <c r="T62" s="326"/>
      <c r="U62" s="326"/>
      <c r="V62" s="326"/>
      <c r="W62" s="326"/>
      <c r="X62" s="326"/>
      <c r="Y62" s="326"/>
      <c r="Z62" s="6"/>
    </row>
    <row r="63" spans="2:27" ht="27.75" customHeight="1" x14ac:dyDescent="0.4">
      <c r="B63" s="6"/>
      <c r="C63" s="6"/>
      <c r="D63" s="327" t="str">
        <f>IF(V50="","",ROUNDDOWN(V50/V51*100,1))</f>
        <v/>
      </c>
      <c r="E63" s="328"/>
      <c r="F63" s="328"/>
      <c r="G63" s="328"/>
      <c r="H63" s="34" t="s">
        <v>11</v>
      </c>
      <c r="I63" s="6"/>
      <c r="J63" s="6"/>
      <c r="K63" s="6"/>
      <c r="L63" s="6"/>
      <c r="M63" s="6"/>
      <c r="N63" s="6"/>
      <c r="O63" s="6"/>
      <c r="P63" s="6"/>
      <c r="Q63" s="6"/>
      <c r="R63" s="6"/>
      <c r="S63" s="6"/>
      <c r="T63" s="329"/>
      <c r="U63" s="329"/>
      <c r="V63" s="329"/>
      <c r="W63" s="329"/>
      <c r="X63" s="329"/>
      <c r="Y63" s="6"/>
      <c r="Z63" s="6"/>
    </row>
    <row r="64" spans="2:27" ht="18.75" customHeight="1" x14ac:dyDescent="0.4">
      <c r="B64" s="6"/>
      <c r="C64" s="6"/>
      <c r="D64" s="6"/>
      <c r="E64" s="6"/>
      <c r="F64" s="6"/>
      <c r="G64" s="6"/>
      <c r="H64" s="6"/>
      <c r="I64" s="6"/>
      <c r="J64" s="6"/>
      <c r="K64" s="6"/>
      <c r="L64" s="6"/>
      <c r="M64" s="6"/>
      <c r="N64" s="6"/>
      <c r="O64" s="6"/>
      <c r="P64" s="6"/>
      <c r="Q64" s="6"/>
      <c r="R64" s="6"/>
      <c r="S64" s="6"/>
      <c r="T64" s="6"/>
      <c r="U64" s="6"/>
      <c r="V64" s="6"/>
      <c r="W64" s="6"/>
      <c r="X64" s="6"/>
      <c r="Y64" s="6"/>
      <c r="Z64" s="6"/>
    </row>
  </sheetData>
  <sheetProtection algorithmName="SHA-512" hashValue="sJukpXVAwhFwn+FiiAOct9xETLXClSC3U9swfUUWJrJnuIEilbU12M/Ol4nCJUQAyCZAZbJsCfQUCrpTcBA6Pg==" saltValue="mKOJxkujFIWeVbLl0SnJyA==" spinCount="100000" sheet="1" objects="1" scenarios="1"/>
  <mergeCells count="85">
    <mergeCell ref="T62:Y62"/>
    <mergeCell ref="D63:G63"/>
    <mergeCell ref="T63:X63"/>
    <mergeCell ref="D62:H62"/>
    <mergeCell ref="L59:Q59"/>
    <mergeCell ref="T59:Y59"/>
    <mergeCell ref="D59:E59"/>
    <mergeCell ref="F59:I59"/>
    <mergeCell ref="T48:Z48"/>
    <mergeCell ref="D55:E55"/>
    <mergeCell ref="F55:I55"/>
    <mergeCell ref="V50:Y50"/>
    <mergeCell ref="P49:S49"/>
    <mergeCell ref="L49:O49"/>
    <mergeCell ref="H49:K49"/>
    <mergeCell ref="P51:R51"/>
    <mergeCell ref="P50:R50"/>
    <mergeCell ref="L51:N51"/>
    <mergeCell ref="L50:N50"/>
    <mergeCell ref="T49:Z49"/>
    <mergeCell ref="T51:U51"/>
    <mergeCell ref="T50:U50"/>
    <mergeCell ref="V51:Y51"/>
    <mergeCell ref="H48:S48"/>
    <mergeCell ref="P43:R43"/>
    <mergeCell ref="S43:V43"/>
    <mergeCell ref="X43:Z43"/>
    <mergeCell ref="C44:O44"/>
    <mergeCell ref="P44:V44"/>
    <mergeCell ref="X44:Z44"/>
    <mergeCell ref="C43:E43"/>
    <mergeCell ref="F43:O43"/>
    <mergeCell ref="P41:R41"/>
    <mergeCell ref="S41:V41"/>
    <mergeCell ref="X41:Z41"/>
    <mergeCell ref="C42:E42"/>
    <mergeCell ref="F42:O42"/>
    <mergeCell ref="P42:R42"/>
    <mergeCell ref="S42:V42"/>
    <mergeCell ref="X42:Z42"/>
    <mergeCell ref="C41:E41"/>
    <mergeCell ref="F41:O41"/>
    <mergeCell ref="X39:Z39"/>
    <mergeCell ref="C40:E40"/>
    <mergeCell ref="F40:O40"/>
    <mergeCell ref="P40:R40"/>
    <mergeCell ref="S40:V40"/>
    <mergeCell ref="X40:Z40"/>
    <mergeCell ref="P39:R39"/>
    <mergeCell ref="S39:V39"/>
    <mergeCell ref="C39:E39"/>
    <mergeCell ref="F39:O39"/>
    <mergeCell ref="X37:Z37"/>
    <mergeCell ref="C38:E38"/>
    <mergeCell ref="F38:O38"/>
    <mergeCell ref="P38:R38"/>
    <mergeCell ref="S38:V38"/>
    <mergeCell ref="X38:Z38"/>
    <mergeCell ref="P37:R37"/>
    <mergeCell ref="S37:W37"/>
    <mergeCell ref="C37:E37"/>
    <mergeCell ref="F37:O37"/>
    <mergeCell ref="B1:Z1"/>
    <mergeCell ref="C12:F12"/>
    <mergeCell ref="C15:D15"/>
    <mergeCell ref="C18:Z18"/>
    <mergeCell ref="C21:Z21"/>
    <mergeCell ref="C25:Z25"/>
    <mergeCell ref="C27:Z27"/>
    <mergeCell ref="D30:Z30"/>
    <mergeCell ref="D32:Z32"/>
    <mergeCell ref="D35:G35"/>
    <mergeCell ref="I35:L35"/>
    <mergeCell ref="D58:J58"/>
    <mergeCell ref="L58:R58"/>
    <mergeCell ref="T58:Z58"/>
    <mergeCell ref="H50:J50"/>
    <mergeCell ref="T54:Z54"/>
    <mergeCell ref="L54:R54"/>
    <mergeCell ref="D54:J54"/>
    <mergeCell ref="T55:Y55"/>
    <mergeCell ref="L55:Q55"/>
    <mergeCell ref="H51:J51"/>
    <mergeCell ref="C51:G51"/>
    <mergeCell ref="C50:G50"/>
  </mergeCells>
  <phoneticPr fontId="3"/>
  <hyperlinks>
    <hyperlink ref="D31" r:id="rId1" display="https://www.e-stat.go.jp/classifications/terms/10" xr:uid="{B0D5BD0B-3FB1-46E3-9D71-CECE9217AAF7}"/>
  </hyperlinks>
  <printOptions horizontalCentered="1" verticalCentered="1"/>
  <pageMargins left="0.23622047244094491" right="0.23622047244094491" top="0.74803149606299213" bottom="0.74803149606299213" header="0.31496062992125984" footer="0.31496062992125984"/>
  <pageSetup paperSize="9"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A6EC96F1-FF99-49D8-A86B-8CC0F5DFF06E}">
          <x14:formula1>
            <xm:f>年月リスト!$K$2:$K$5</xm:f>
          </x14:formula1>
          <xm:sqref>I35:L35</xm:sqref>
        </x14:dataValidation>
        <x14:dataValidation type="list" allowBlank="1" showInputMessage="1" showErrorMessage="1" xr:uid="{C0CF2DDD-8CBD-434E-999B-7FA760EBDCAD}">
          <x14:formula1>
            <xm:f>業種リスト!$B$3:$B$1171</xm:f>
          </x14:formula1>
          <xm:sqref>C38:E43</xm:sqref>
        </x14:dataValidation>
        <x14:dataValidation type="list" allowBlank="1" showInputMessage="1" showErrorMessage="1" xr:uid="{25ACDB86-658C-4B59-A644-8FB290C0AD31}">
          <x14:formula1>
            <xm:f>年月リスト!$C$6:$C$21</xm:f>
          </x14:formula1>
          <xm:sqref>C12:E13 F12:F14</xm:sqref>
        </x14:dataValidation>
        <x14:dataValidation type="list" allowBlank="1" showInputMessage="1" showErrorMessage="1" xr:uid="{4D1C72AB-BF38-4024-9F38-8558540EC481}">
          <x14:formula1>
            <xm:f>年月リスト!$H$4</xm:f>
          </x14:formula1>
          <xm:sqref>C15:D15</xm:sqref>
        </x14:dataValidation>
        <x14:dataValidation type="list" allowBlank="1" showInputMessage="1" showErrorMessage="1" xr:uid="{E96E2DB8-24DD-461D-82D8-F91B0B89D377}">
          <x14:formula1>
            <xm:f>年月リスト!$I$2:$I$65</xm:f>
          </x14:formula1>
          <xm:sqref>E15</xm:sqref>
        </x14:dataValidation>
        <x14:dataValidation type="list" allowBlank="1" showInputMessage="1" showErrorMessage="1" xr:uid="{32DB387A-2DE3-4676-BEA3-555DAEBF8425}">
          <x14:formula1>
            <xm:f>年月リスト!$I$2:$I$32</xm:f>
          </x14:formula1>
          <xm:sqref>I15</xm:sqref>
        </x14:dataValidation>
        <x14:dataValidation type="list" allowBlank="1" showInputMessage="1" showErrorMessage="1" xr:uid="{1A0E28F1-E8AE-4E89-9180-7D3936CB5CEC}">
          <x14:formula1>
            <xm:f>年月リスト!$I$2:$I$13</xm:f>
          </x14:formula1>
          <xm:sqref>G15</xm:sqref>
        </x14:dataValidation>
        <x14:dataValidation type="list" allowBlank="1" showInputMessage="1" showErrorMessage="1" xr:uid="{F4EB7819-CB21-4FE4-9EF9-45FD521C20C1}">
          <x14:formula1>
            <xm:f>年月リスト!$M$2:$M$11</xm:f>
          </x14:formula1>
          <xm:sqref>D35:G35</xm:sqref>
        </x14:dataValidation>
        <x14:dataValidation type="list" allowBlank="1" showInputMessage="1" showErrorMessage="1" xr:uid="{FD716046-7895-4070-A797-E7A12239E22F}">
          <x14:formula1>
            <xm:f>業種リスト!$F$2:$F$3</xm:f>
          </x14:formula1>
          <xm:sqref>P38:R43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16B8-7B17-4B51-86EE-2DC009E1E80E}">
  <sheetPr>
    <tabColor theme="9" tint="0.59999389629810485"/>
  </sheetPr>
  <dimension ref="A1:AH86"/>
  <sheetViews>
    <sheetView view="pageBreakPreview" zoomScaleNormal="100" zoomScaleSheetLayoutView="100" workbookViewId="0"/>
  </sheetViews>
  <sheetFormatPr defaultColWidth="2.875" defaultRowHeight="13.5" customHeight="1" x14ac:dyDescent="0.4"/>
  <cols>
    <col min="1" max="1" width="2" style="24" customWidth="1"/>
    <col min="2" max="2" width="3.125" style="24" bestFit="1" customWidth="1"/>
    <col min="3" max="16384" width="2.875" style="24"/>
  </cols>
  <sheetData>
    <row r="1" spans="1:34" ht="13.5" customHeight="1" thickBot="1" x14ac:dyDescent="0.45">
      <c r="A1" s="58"/>
      <c r="B1" s="13"/>
      <c r="C1" s="13"/>
      <c r="D1" s="14" t="s">
        <v>0</v>
      </c>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59"/>
    </row>
    <row r="2" spans="1:34" ht="12" customHeight="1" x14ac:dyDescent="0.4">
      <c r="A2" s="59"/>
      <c r="B2" s="13"/>
      <c r="C2" s="13"/>
      <c r="D2" s="223"/>
      <c r="E2" s="224"/>
      <c r="F2" s="224"/>
      <c r="G2" s="224"/>
      <c r="H2" s="224"/>
      <c r="I2" s="224"/>
      <c r="J2" s="224"/>
      <c r="K2" s="224"/>
      <c r="L2" s="224"/>
      <c r="M2" s="225"/>
      <c r="N2" s="218"/>
      <c r="O2" s="218"/>
      <c r="P2" s="218"/>
      <c r="Q2" s="218"/>
      <c r="R2" s="218"/>
      <c r="S2" s="218"/>
      <c r="T2" s="218"/>
      <c r="U2" s="218"/>
      <c r="V2" s="218"/>
      <c r="W2" s="219"/>
      <c r="X2" s="217"/>
      <c r="Y2" s="218"/>
      <c r="Z2" s="218"/>
      <c r="AA2" s="218"/>
      <c r="AB2" s="218"/>
      <c r="AC2" s="218"/>
      <c r="AD2" s="218"/>
      <c r="AE2" s="218"/>
      <c r="AF2" s="218"/>
      <c r="AG2" s="219"/>
      <c r="AH2" s="59"/>
    </row>
    <row r="3" spans="1:34" ht="12" customHeight="1" thickBot="1" x14ac:dyDescent="0.45">
      <c r="A3" s="59"/>
      <c r="B3" s="13"/>
      <c r="C3" s="13"/>
      <c r="D3" s="226"/>
      <c r="E3" s="227"/>
      <c r="F3" s="227"/>
      <c r="G3" s="227"/>
      <c r="H3" s="227"/>
      <c r="I3" s="227"/>
      <c r="J3" s="227"/>
      <c r="K3" s="227"/>
      <c r="L3" s="227"/>
      <c r="M3" s="228"/>
      <c r="N3" s="221"/>
      <c r="O3" s="221"/>
      <c r="P3" s="221"/>
      <c r="Q3" s="221"/>
      <c r="R3" s="221"/>
      <c r="S3" s="221"/>
      <c r="T3" s="221"/>
      <c r="U3" s="221"/>
      <c r="V3" s="221"/>
      <c r="W3" s="222"/>
      <c r="X3" s="220"/>
      <c r="Y3" s="221"/>
      <c r="Z3" s="221"/>
      <c r="AA3" s="221"/>
      <c r="AB3" s="221"/>
      <c r="AC3" s="221"/>
      <c r="AD3" s="221"/>
      <c r="AE3" s="221"/>
      <c r="AF3" s="221"/>
      <c r="AG3" s="222"/>
      <c r="AH3" s="59"/>
    </row>
    <row r="4" spans="1:34" ht="12" customHeight="1" x14ac:dyDescent="0.4">
      <c r="A4" s="59"/>
      <c r="B4" s="13"/>
      <c r="C4" s="13"/>
      <c r="D4" s="236"/>
      <c r="E4" s="237"/>
      <c r="F4" s="237"/>
      <c r="G4" s="237"/>
      <c r="H4" s="237"/>
      <c r="I4" s="237"/>
      <c r="J4" s="237"/>
      <c r="K4" s="237"/>
      <c r="L4" s="237"/>
      <c r="M4" s="238"/>
      <c r="N4" s="217"/>
      <c r="O4" s="218"/>
      <c r="P4" s="218"/>
      <c r="Q4" s="218"/>
      <c r="R4" s="218"/>
      <c r="S4" s="218"/>
      <c r="T4" s="218"/>
      <c r="U4" s="218"/>
      <c r="V4" s="218"/>
      <c r="W4" s="219"/>
      <c r="X4" s="217"/>
      <c r="Y4" s="218"/>
      <c r="Z4" s="218"/>
      <c r="AA4" s="218"/>
      <c r="AB4" s="218"/>
      <c r="AC4" s="218"/>
      <c r="AD4" s="218"/>
      <c r="AE4" s="218"/>
      <c r="AF4" s="218"/>
      <c r="AG4" s="219"/>
      <c r="AH4" s="59"/>
    </row>
    <row r="5" spans="1:34" ht="12" customHeight="1" x14ac:dyDescent="0.4">
      <c r="A5" s="59"/>
      <c r="B5" s="13"/>
      <c r="C5" s="13"/>
      <c r="D5" s="220"/>
      <c r="E5" s="221"/>
      <c r="F5" s="221"/>
      <c r="G5" s="221"/>
      <c r="H5" s="221"/>
      <c r="I5" s="221"/>
      <c r="J5" s="221"/>
      <c r="K5" s="221"/>
      <c r="L5" s="221"/>
      <c r="M5" s="222"/>
      <c r="N5" s="220"/>
      <c r="O5" s="221"/>
      <c r="P5" s="221"/>
      <c r="Q5" s="221"/>
      <c r="R5" s="221"/>
      <c r="S5" s="221"/>
      <c r="T5" s="221"/>
      <c r="U5" s="221"/>
      <c r="V5" s="221"/>
      <c r="W5" s="222"/>
      <c r="X5" s="220"/>
      <c r="Y5" s="221"/>
      <c r="Z5" s="221"/>
      <c r="AA5" s="221"/>
      <c r="AB5" s="221"/>
      <c r="AC5" s="221"/>
      <c r="AD5" s="221"/>
      <c r="AE5" s="221"/>
      <c r="AF5" s="221"/>
      <c r="AG5" s="222"/>
      <c r="AH5" s="59"/>
    </row>
    <row r="6" spans="1:34" ht="13.5" customHeight="1" x14ac:dyDescent="0.4">
      <c r="A6" s="59"/>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59"/>
    </row>
    <row r="7" spans="1:34" ht="13.5" customHeight="1" x14ac:dyDescent="0.4">
      <c r="A7" s="58" t="s">
        <v>2448</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5"/>
      <c r="AD7" s="15"/>
      <c r="AE7" s="15"/>
      <c r="AF7" s="15"/>
      <c r="AG7" s="16" t="s">
        <v>2515</v>
      </c>
      <c r="AH7" s="60"/>
    </row>
    <row r="8" spans="1:34" ht="5.25" customHeight="1" thickBot="1" x14ac:dyDescent="0.45">
      <c r="A8" s="59"/>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59"/>
    </row>
    <row r="9" spans="1:34" ht="30" customHeight="1" thickBot="1" x14ac:dyDescent="0.45">
      <c r="A9" s="59"/>
      <c r="B9" s="229" t="s">
        <v>2313</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1"/>
      <c r="AH9" s="58"/>
    </row>
    <row r="10" spans="1:34" ht="33.75" customHeight="1" x14ac:dyDescent="0.4">
      <c r="A10" s="59"/>
      <c r="B10" s="234" t="s">
        <v>1</v>
      </c>
      <c r="C10" s="232"/>
      <c r="D10" s="232"/>
      <c r="E10" s="232"/>
      <c r="F10" s="232"/>
      <c r="G10" s="232"/>
      <c r="H10" s="232"/>
      <c r="I10" s="232"/>
      <c r="J10" s="232"/>
      <c r="K10" s="232"/>
      <c r="L10" s="232"/>
      <c r="M10" s="232"/>
      <c r="N10" s="232"/>
      <c r="O10" s="232"/>
      <c r="P10" s="235"/>
      <c r="Q10" s="233" t="s">
        <v>5</v>
      </c>
      <c r="R10" s="232"/>
      <c r="S10" s="232"/>
      <c r="T10" s="232"/>
      <c r="U10" s="232"/>
      <c r="V10" s="232"/>
      <c r="W10" s="232"/>
      <c r="X10" s="232"/>
      <c r="Y10" s="11" t="s">
        <v>2</v>
      </c>
      <c r="Z10" s="232"/>
      <c r="AA10" s="232"/>
      <c r="AB10" s="232"/>
      <c r="AC10" s="11" t="s">
        <v>3</v>
      </c>
      <c r="AD10" s="232"/>
      <c r="AE10" s="232"/>
      <c r="AF10" s="232"/>
      <c r="AG10" s="12" t="s">
        <v>4</v>
      </c>
      <c r="AH10" s="59"/>
    </row>
    <row r="11" spans="1:34" ht="20.45" customHeight="1" x14ac:dyDescent="0.4">
      <c r="A11" s="59"/>
      <c r="B11" s="189" t="s">
        <v>2317</v>
      </c>
      <c r="C11" s="190"/>
      <c r="D11" s="190"/>
      <c r="E11" s="190"/>
      <c r="F11" s="190"/>
      <c r="G11" s="190"/>
      <c r="H11" s="190"/>
      <c r="I11" s="190"/>
      <c r="J11" s="190"/>
      <c r="K11" s="190"/>
      <c r="L11" s="190"/>
      <c r="M11" s="190"/>
      <c r="N11" s="190"/>
      <c r="O11" s="190"/>
      <c r="P11" s="191"/>
      <c r="Q11" s="245" t="s">
        <v>6</v>
      </c>
      <c r="R11" s="190"/>
      <c r="S11" s="190"/>
      <c r="T11" s="190"/>
      <c r="U11" s="190"/>
      <c r="V11" s="190"/>
      <c r="W11" s="190"/>
      <c r="X11" s="190"/>
      <c r="Y11" s="190"/>
      <c r="Z11" s="190"/>
      <c r="AA11" s="190"/>
      <c r="AB11" s="190"/>
      <c r="AC11" s="190"/>
      <c r="AD11" s="190"/>
      <c r="AE11" s="190"/>
      <c r="AF11" s="190"/>
      <c r="AG11" s="246"/>
      <c r="AH11" s="59"/>
    </row>
    <row r="12" spans="1:34" ht="80.099999999999994" customHeight="1" x14ac:dyDescent="0.15">
      <c r="A12" s="59"/>
      <c r="B12" s="251" t="str">
        <f>IF('入力シート（イ）④'!C21="","",'入力シート（イ）④'!C21)</f>
        <v/>
      </c>
      <c r="C12" s="252"/>
      <c r="D12" s="252"/>
      <c r="E12" s="252"/>
      <c r="F12" s="252"/>
      <c r="G12" s="252"/>
      <c r="H12" s="252"/>
      <c r="I12" s="252"/>
      <c r="J12" s="252"/>
      <c r="K12" s="252"/>
      <c r="L12" s="252"/>
      <c r="M12" s="252"/>
      <c r="N12" s="252"/>
      <c r="O12" s="252"/>
      <c r="P12" s="253"/>
      <c r="Q12" s="256" t="s">
        <v>2445</v>
      </c>
      <c r="R12" s="257"/>
      <c r="S12" s="257"/>
      <c r="T12" s="257"/>
      <c r="U12" s="257"/>
      <c r="V12" s="257"/>
      <c r="W12" s="257"/>
      <c r="X12" s="257"/>
      <c r="Y12" s="257"/>
      <c r="Z12" s="257"/>
      <c r="AA12" s="257"/>
      <c r="AB12" s="257"/>
      <c r="AC12" s="257"/>
      <c r="AD12" s="257"/>
      <c r="AE12" s="257"/>
      <c r="AF12" s="257"/>
      <c r="AG12" s="258"/>
      <c r="AH12" s="59"/>
    </row>
    <row r="13" spans="1:34" ht="42" customHeight="1" x14ac:dyDescent="0.4">
      <c r="A13" s="59"/>
      <c r="B13" s="206" t="s">
        <v>2411</v>
      </c>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8"/>
      <c r="AH13" s="59"/>
    </row>
    <row r="14" spans="1:34" s="13" customFormat="1" ht="17.100000000000001" customHeight="1" thickBot="1" x14ac:dyDescent="0.2">
      <c r="B14" s="17"/>
      <c r="C14" s="42" t="s">
        <v>2343</v>
      </c>
      <c r="AG14" s="18"/>
    </row>
    <row r="15" spans="1:34" ht="20.100000000000001" customHeight="1" x14ac:dyDescent="0.4">
      <c r="A15" s="59"/>
      <c r="B15" s="62"/>
      <c r="C15" s="194" t="str">
        <f>IF(COUNTIF('入力シート（イ）④'!A38:O43,1),VLOOKUP(1,'入力シート（イ）④'!A38:O43,3,FALSE),"")</f>
        <v/>
      </c>
      <c r="D15" s="195"/>
      <c r="E15" s="212" t="str">
        <f>IF(COUNTIF('入力シート（イ）④'!A38:O43,1),VLOOKUP(1,'入力シート（イ）④'!A38:O43,6,FALSE),"")</f>
        <v/>
      </c>
      <c r="F15" s="212"/>
      <c r="G15" s="212"/>
      <c r="H15" s="212"/>
      <c r="I15" s="212"/>
      <c r="J15" s="212"/>
      <c r="K15" s="212"/>
      <c r="L15" s="213"/>
      <c r="M15" s="198" t="str">
        <f>IF(COUNTIF('入力シート（イ）④'!A38:O43,2),VLOOKUP(2,'入力シート（イ）④'!A38:O43,3,FALSE),"")</f>
        <v/>
      </c>
      <c r="N15" s="199"/>
      <c r="O15" s="202" t="str">
        <f>IF(COUNTIF('入力シート（イ）④'!A38:O43,2),VLOOKUP(2,'入力シート（イ）④'!A38:O43,6,FALSE),"")</f>
        <v/>
      </c>
      <c r="P15" s="202"/>
      <c r="Q15" s="202"/>
      <c r="R15" s="202"/>
      <c r="S15" s="202"/>
      <c r="T15" s="202"/>
      <c r="U15" s="202"/>
      <c r="V15" s="203"/>
      <c r="W15" s="262" t="str">
        <f>IF(COUNTIF('入力シート（イ）④'!A38:O43,3),VLOOKUP(3,'入力シート（イ）④'!A38:O43,3,FALSE),"")</f>
        <v/>
      </c>
      <c r="X15" s="199"/>
      <c r="Y15" s="202" t="str">
        <f>IF(COUNTIF('入力シート（イ）④'!A38:O43,3),VLOOKUP(3,'入力シート（イ）④'!A38:O43,6,FALSE),"")</f>
        <v/>
      </c>
      <c r="Z15" s="202"/>
      <c r="AA15" s="202"/>
      <c r="AB15" s="202"/>
      <c r="AC15" s="202"/>
      <c r="AD15" s="202"/>
      <c r="AE15" s="202"/>
      <c r="AF15" s="203"/>
      <c r="AG15" s="63"/>
      <c r="AH15" s="59"/>
    </row>
    <row r="16" spans="1:34" ht="20.100000000000001" customHeight="1" thickBot="1" x14ac:dyDescent="0.45">
      <c r="A16" s="59"/>
      <c r="B16" s="62"/>
      <c r="C16" s="196"/>
      <c r="D16" s="197"/>
      <c r="E16" s="214"/>
      <c r="F16" s="214"/>
      <c r="G16" s="214"/>
      <c r="H16" s="214"/>
      <c r="I16" s="214"/>
      <c r="J16" s="214"/>
      <c r="K16" s="214"/>
      <c r="L16" s="215"/>
      <c r="M16" s="332"/>
      <c r="N16" s="333"/>
      <c r="O16" s="335"/>
      <c r="P16" s="335"/>
      <c r="Q16" s="335"/>
      <c r="R16" s="335"/>
      <c r="S16" s="335"/>
      <c r="T16" s="335"/>
      <c r="U16" s="335"/>
      <c r="V16" s="336"/>
      <c r="W16" s="334"/>
      <c r="X16" s="333"/>
      <c r="Y16" s="335"/>
      <c r="Z16" s="335"/>
      <c r="AA16" s="335"/>
      <c r="AB16" s="335"/>
      <c r="AC16" s="335"/>
      <c r="AD16" s="335"/>
      <c r="AE16" s="335"/>
      <c r="AF16" s="336"/>
      <c r="AG16" s="63"/>
      <c r="AH16" s="59"/>
    </row>
    <row r="17" spans="1:34" ht="20.100000000000001" customHeight="1" x14ac:dyDescent="0.4">
      <c r="A17" s="59"/>
      <c r="B17" s="62"/>
      <c r="C17" s="334" t="str">
        <f>IF(COUNTIF('入力シート（イ）④'!A38:O43,4),VLOOKUP(4,'入力シート（イ）④'!A38:O43,3,FALSE),"")</f>
        <v/>
      </c>
      <c r="D17" s="333"/>
      <c r="E17" s="335" t="str">
        <f>IF(COUNTIF('入力シート（イ）④'!A38:O43,4),VLOOKUP(4,'入力シート（イ）④'!A38:O43,6,FALSE),"")</f>
        <v/>
      </c>
      <c r="F17" s="335"/>
      <c r="G17" s="335"/>
      <c r="H17" s="335"/>
      <c r="I17" s="335"/>
      <c r="J17" s="335"/>
      <c r="K17" s="335"/>
      <c r="L17" s="336"/>
      <c r="M17" s="262" t="str">
        <f>IF(COUNTIF('入力シート（イ）④'!A38:O43,5),VLOOKUP(5,'入力シート（イ）④'!A38:O43,3,FALSE),"")</f>
        <v/>
      </c>
      <c r="N17" s="199"/>
      <c r="O17" s="202" t="str">
        <f>IF(COUNTIF('入力シート（イ）④'!A38:O43,5),VLOOKUP(5,'入力シート（イ）④'!A38:O43,6,FALSE),"")</f>
        <v/>
      </c>
      <c r="P17" s="202"/>
      <c r="Q17" s="202"/>
      <c r="R17" s="202"/>
      <c r="S17" s="202"/>
      <c r="T17" s="202"/>
      <c r="U17" s="202"/>
      <c r="V17" s="203"/>
      <c r="W17" s="262" t="str">
        <f>IF(COUNTIF('入力シート（イ）④'!A38:O43,6),VLOOKUP(6,'入力シート（イ）④'!A38:O43,3,FALSE),"")</f>
        <v/>
      </c>
      <c r="X17" s="199"/>
      <c r="Y17" s="202" t="str">
        <f>IF(COUNTIF('入力シート（イ）④'!A38:O43,6),VLOOKUP(6,'入力シート（イ）④'!A38:O43,6,FALSE),"")</f>
        <v/>
      </c>
      <c r="Z17" s="202"/>
      <c r="AA17" s="202"/>
      <c r="AB17" s="202"/>
      <c r="AC17" s="202"/>
      <c r="AD17" s="202"/>
      <c r="AE17" s="202"/>
      <c r="AF17" s="203"/>
      <c r="AG17" s="63"/>
      <c r="AH17" s="59"/>
    </row>
    <row r="18" spans="1:34" ht="20.100000000000001" customHeight="1" x14ac:dyDescent="0.4">
      <c r="A18" s="59"/>
      <c r="B18" s="62"/>
      <c r="C18" s="263"/>
      <c r="D18" s="201"/>
      <c r="E18" s="204"/>
      <c r="F18" s="204"/>
      <c r="G18" s="204"/>
      <c r="H18" s="204"/>
      <c r="I18" s="204"/>
      <c r="J18" s="204"/>
      <c r="K18" s="204"/>
      <c r="L18" s="205"/>
      <c r="M18" s="263"/>
      <c r="N18" s="201"/>
      <c r="O18" s="204"/>
      <c r="P18" s="204"/>
      <c r="Q18" s="204"/>
      <c r="R18" s="204"/>
      <c r="S18" s="204"/>
      <c r="T18" s="204"/>
      <c r="U18" s="204"/>
      <c r="V18" s="205"/>
      <c r="W18" s="263"/>
      <c r="X18" s="201"/>
      <c r="Y18" s="204"/>
      <c r="Z18" s="204"/>
      <c r="AA18" s="204"/>
      <c r="AB18" s="204"/>
      <c r="AC18" s="204"/>
      <c r="AD18" s="204"/>
      <c r="AE18" s="204"/>
      <c r="AF18" s="205"/>
      <c r="AG18" s="63"/>
      <c r="AH18" s="59"/>
    </row>
    <row r="19" spans="1:34" ht="48" customHeight="1" x14ac:dyDescent="0.4">
      <c r="A19" s="59"/>
      <c r="B19" s="209" t="s">
        <v>2413</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1"/>
      <c r="AH19" s="59"/>
    </row>
    <row r="20" spans="1:34" s="13" customFormat="1" ht="13.5" customHeight="1" x14ac:dyDescent="0.4">
      <c r="B20" s="17"/>
      <c r="R20" s="32" t="s">
        <v>2345</v>
      </c>
      <c r="AG20" s="18"/>
    </row>
    <row r="21" spans="1:34" ht="18" customHeight="1" x14ac:dyDescent="0.4">
      <c r="A21" s="59"/>
      <c r="B21" s="26" t="s">
        <v>2318</v>
      </c>
      <c r="C21" s="13" t="s">
        <v>7</v>
      </c>
      <c r="D21" s="13"/>
      <c r="E21" s="13"/>
      <c r="F21" s="13"/>
      <c r="G21" s="13"/>
      <c r="H21" s="13"/>
      <c r="I21" s="59"/>
      <c r="J21" s="59"/>
      <c r="K21" s="59"/>
      <c r="L21" s="59"/>
      <c r="M21" s="59"/>
      <c r="N21" s="59"/>
      <c r="O21" s="59"/>
      <c r="P21" s="59"/>
      <c r="Q21" s="59"/>
      <c r="R21" s="59"/>
      <c r="S21" s="59"/>
      <c r="T21" s="59"/>
      <c r="U21" s="216" t="str">
        <f>IF('入力シート（イ）④'!C15="","",'入力シート（イ）④'!C15)</f>
        <v/>
      </c>
      <c r="V21" s="216"/>
      <c r="W21" s="216"/>
      <c r="X21" s="216" t="str">
        <f>IF('入力シート（イ）④'!E15="","",'入力シート（イ）④'!E15)</f>
        <v/>
      </c>
      <c r="Y21" s="216"/>
      <c r="Z21" s="61" t="s">
        <v>2</v>
      </c>
      <c r="AA21" s="216" t="str">
        <f>IF('入力シート（イ）④'!G15="","",'入力シート（イ）④'!G15)</f>
        <v/>
      </c>
      <c r="AB21" s="216"/>
      <c r="AC21" s="61" t="s">
        <v>3</v>
      </c>
      <c r="AD21" s="216" t="str">
        <f>IF('入力シート（イ）④'!I15="","",'入力シート（イ）④'!I15)</f>
        <v/>
      </c>
      <c r="AE21" s="216"/>
      <c r="AF21" s="61" t="s">
        <v>4</v>
      </c>
      <c r="AG21" s="63"/>
      <c r="AH21" s="59"/>
    </row>
    <row r="22" spans="1:34" ht="15.75" customHeight="1" x14ac:dyDescent="0.4">
      <c r="A22" s="59"/>
      <c r="B22" s="62"/>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63"/>
      <c r="AH22" s="59"/>
    </row>
    <row r="23" spans="1:34" ht="18" customHeight="1" x14ac:dyDescent="0.4">
      <c r="A23" s="59"/>
      <c r="B23" s="26" t="s">
        <v>2319</v>
      </c>
      <c r="C23" s="13" t="s">
        <v>37</v>
      </c>
      <c r="D23" s="13"/>
      <c r="E23" s="13"/>
      <c r="F23" s="13"/>
      <c r="G23" s="13"/>
      <c r="H23" s="13"/>
      <c r="I23" s="13"/>
      <c r="J23" s="13"/>
      <c r="K23" s="13"/>
      <c r="L23" s="13"/>
      <c r="M23" s="13"/>
      <c r="N23" s="13"/>
      <c r="O23" s="13"/>
      <c r="P23" s="13"/>
      <c r="Q23" s="13"/>
      <c r="R23" s="13"/>
      <c r="S23" s="13"/>
      <c r="T23" s="13"/>
      <c r="U23" s="13"/>
      <c r="V23" s="13"/>
      <c r="W23" s="13"/>
      <c r="X23" s="13"/>
      <c r="Y23" s="13"/>
      <c r="Z23" s="59"/>
      <c r="AA23" s="59"/>
      <c r="AB23" s="59"/>
      <c r="AC23" s="59"/>
      <c r="AD23" s="59"/>
      <c r="AE23" s="59"/>
      <c r="AF23" s="59"/>
      <c r="AG23" s="63"/>
      <c r="AH23" s="59"/>
    </row>
    <row r="24" spans="1:34" ht="24" customHeight="1" x14ac:dyDescent="0.4">
      <c r="A24" s="59"/>
      <c r="B24" s="17"/>
      <c r="C24" s="13"/>
      <c r="D24" s="13"/>
      <c r="E24" s="13"/>
      <c r="F24" s="13" t="s">
        <v>9</v>
      </c>
      <c r="G24" s="13"/>
      <c r="H24" s="13"/>
      <c r="I24" s="13"/>
      <c r="J24" s="13"/>
      <c r="K24" s="13"/>
      <c r="L24" s="13"/>
      <c r="M24" s="13"/>
      <c r="N24" s="13"/>
      <c r="O24" s="13"/>
      <c r="P24" s="13"/>
      <c r="Q24" s="13"/>
      <c r="R24" s="13"/>
      <c r="S24" s="13"/>
      <c r="T24" s="13" t="s">
        <v>10</v>
      </c>
      <c r="U24" s="13"/>
      <c r="V24" s="13"/>
      <c r="W24" s="13"/>
      <c r="X24" s="13"/>
      <c r="Y24" s="13"/>
      <c r="Z24" s="216" t="str">
        <f>IF(Q74="","",IF(Q74&lt;5,"要件未達",Q74))</f>
        <v/>
      </c>
      <c r="AA24" s="216"/>
      <c r="AB24" s="216"/>
      <c r="AC24" s="216"/>
      <c r="AD24" s="216"/>
      <c r="AE24" s="216"/>
      <c r="AF24" s="11" t="s">
        <v>11</v>
      </c>
      <c r="AG24" s="63"/>
      <c r="AH24" s="59"/>
    </row>
    <row r="25" spans="1:34" ht="24" customHeight="1" x14ac:dyDescent="0.4">
      <c r="A25" s="59"/>
      <c r="B25" s="17"/>
      <c r="C25" s="13"/>
      <c r="D25" s="13"/>
      <c r="E25" s="13"/>
      <c r="F25" s="13"/>
      <c r="G25" s="13"/>
      <c r="H25" s="13"/>
      <c r="I25" s="13"/>
      <c r="J25" s="13"/>
      <c r="K25" s="13"/>
      <c r="L25" s="13"/>
      <c r="M25" s="13"/>
      <c r="N25" s="13"/>
      <c r="O25" s="13"/>
      <c r="P25" s="13"/>
      <c r="Q25" s="13"/>
      <c r="R25" s="13"/>
      <c r="S25" s="13"/>
      <c r="T25" s="13" t="s">
        <v>2374</v>
      </c>
      <c r="U25" s="13"/>
      <c r="V25" s="13"/>
      <c r="W25" s="13"/>
      <c r="X25" s="13"/>
      <c r="Y25" s="13"/>
      <c r="Z25" s="330" t="str">
        <f>IF(Q81="","",IF(Q81&lt;5,"要件未達",Q81))</f>
        <v/>
      </c>
      <c r="AA25" s="330"/>
      <c r="AB25" s="330"/>
      <c r="AC25" s="330"/>
      <c r="AD25" s="330"/>
      <c r="AE25" s="330"/>
      <c r="AF25" s="11" t="s">
        <v>11</v>
      </c>
      <c r="AG25" s="63"/>
      <c r="AH25" s="59"/>
    </row>
    <row r="26" spans="1:34" ht="20.25" customHeight="1" x14ac:dyDescent="0.4">
      <c r="A26" s="59"/>
      <c r="B26" s="62"/>
      <c r="C26" s="13" t="s">
        <v>2379</v>
      </c>
      <c r="D26" s="59"/>
      <c r="E26" s="59"/>
      <c r="F26" s="59"/>
      <c r="G26" s="59"/>
      <c r="H26" s="59"/>
      <c r="I26" s="59"/>
      <c r="J26" s="59"/>
      <c r="K26" s="13"/>
      <c r="L26" s="59"/>
      <c r="M26" s="59"/>
      <c r="N26" s="59"/>
      <c r="O26" s="59"/>
      <c r="P26" s="59"/>
      <c r="Q26" s="59"/>
      <c r="R26" s="59"/>
      <c r="S26" s="59"/>
      <c r="T26" s="59"/>
      <c r="U26" s="59"/>
      <c r="V26" s="59"/>
      <c r="W26" s="59"/>
      <c r="X26" s="59"/>
      <c r="Y26" s="59"/>
      <c r="Z26" s="59"/>
      <c r="AA26" s="59"/>
      <c r="AB26" s="59"/>
      <c r="AC26" s="59"/>
      <c r="AD26" s="59"/>
      <c r="AE26" s="59"/>
      <c r="AF26" s="59"/>
      <c r="AG26" s="63"/>
      <c r="AH26" s="59"/>
    </row>
    <row r="27" spans="1:34" ht="25.5" customHeight="1" x14ac:dyDescent="0.4">
      <c r="A27" s="59"/>
      <c r="B27" s="62"/>
      <c r="C27" s="59"/>
      <c r="D27" s="59"/>
      <c r="E27" s="59"/>
      <c r="F27" s="59"/>
      <c r="G27" s="59"/>
      <c r="H27" s="59"/>
      <c r="I27" s="59"/>
      <c r="J27" s="59"/>
      <c r="K27" s="59"/>
      <c r="L27" s="59"/>
      <c r="M27" s="59"/>
      <c r="N27" s="59"/>
      <c r="O27" s="59"/>
      <c r="P27" s="59"/>
      <c r="Q27" s="59"/>
      <c r="R27" s="59"/>
      <c r="S27" s="59"/>
      <c r="T27" s="59"/>
      <c r="U27" s="59"/>
      <c r="V27" s="59"/>
      <c r="W27" s="59"/>
      <c r="X27" s="59"/>
      <c r="Y27" s="59"/>
      <c r="Z27" s="216" t="str">
        <f>IF(Q85="","",IF(Q85&lt;5,"割合未達",Q85))</f>
        <v/>
      </c>
      <c r="AA27" s="216"/>
      <c r="AB27" s="216"/>
      <c r="AC27" s="216"/>
      <c r="AD27" s="216"/>
      <c r="AE27" s="216"/>
      <c r="AF27" s="61" t="s">
        <v>11</v>
      </c>
      <c r="AG27" s="63"/>
      <c r="AH27" s="59"/>
    </row>
    <row r="28" spans="1:34" ht="20.25" customHeight="1" x14ac:dyDescent="0.4">
      <c r="A28" s="59"/>
      <c r="B28" s="62"/>
      <c r="C28" s="13" t="s">
        <v>12</v>
      </c>
      <c r="D28" s="13" t="s">
        <v>2358</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63"/>
      <c r="AH28" s="59"/>
    </row>
    <row r="29" spans="1:34" ht="24" customHeight="1" x14ac:dyDescent="0.4">
      <c r="A29" s="59"/>
      <c r="B29" s="62"/>
      <c r="C29" s="59"/>
      <c r="D29" s="61" t="s">
        <v>13</v>
      </c>
      <c r="E29" s="250" t="str">
        <f>IF(B71="","",B71)</f>
        <v/>
      </c>
      <c r="F29" s="250"/>
      <c r="G29" s="250"/>
      <c r="H29" s="250"/>
      <c r="I29" s="250"/>
      <c r="J29" s="250"/>
      <c r="K29" s="61" t="s">
        <v>15</v>
      </c>
      <c r="L29" s="59"/>
      <c r="M29" s="59"/>
      <c r="N29" s="59"/>
      <c r="O29" s="59"/>
      <c r="P29" s="59"/>
      <c r="Q29" s="59"/>
      <c r="R29" s="59"/>
      <c r="S29" s="13" t="s">
        <v>22</v>
      </c>
      <c r="T29" s="13"/>
      <c r="U29" s="59"/>
      <c r="V29" s="59"/>
      <c r="W29" s="59"/>
      <c r="X29" s="59"/>
      <c r="Y29" s="59"/>
      <c r="Z29" s="254" t="str">
        <f>IF(D72="","",D72)</f>
        <v/>
      </c>
      <c r="AA29" s="254"/>
      <c r="AB29" s="254"/>
      <c r="AC29" s="254"/>
      <c r="AD29" s="254"/>
      <c r="AE29" s="254"/>
      <c r="AF29" s="11" t="s">
        <v>16</v>
      </c>
      <c r="AG29" s="63"/>
      <c r="AH29" s="59"/>
    </row>
    <row r="30" spans="1:34" ht="24" customHeight="1" x14ac:dyDescent="0.4">
      <c r="A30" s="59"/>
      <c r="B30" s="62"/>
      <c r="C30" s="59"/>
      <c r="D30" s="59"/>
      <c r="E30" s="59"/>
      <c r="F30" s="59"/>
      <c r="G30" s="59"/>
      <c r="H30" s="59"/>
      <c r="I30" s="59"/>
      <c r="J30" s="59"/>
      <c r="K30" s="59"/>
      <c r="L30" s="59"/>
      <c r="M30" s="59"/>
      <c r="N30" s="59"/>
      <c r="O30" s="59"/>
      <c r="P30" s="59"/>
      <c r="Q30" s="59"/>
      <c r="R30" s="59"/>
      <c r="S30" s="13" t="s">
        <v>2296</v>
      </c>
      <c r="T30" s="59"/>
      <c r="U30" s="59"/>
      <c r="V30" s="59"/>
      <c r="W30" s="59"/>
      <c r="X30" s="59"/>
      <c r="Y30" s="59"/>
      <c r="Z30" s="331" t="str">
        <f>IF(D79="","",D79)</f>
        <v/>
      </c>
      <c r="AA30" s="331"/>
      <c r="AB30" s="331"/>
      <c r="AC30" s="331"/>
      <c r="AD30" s="331"/>
      <c r="AE30" s="331"/>
      <c r="AF30" s="21" t="s">
        <v>16</v>
      </c>
      <c r="AG30" s="63"/>
      <c r="AH30" s="59"/>
    </row>
    <row r="31" spans="1:34" ht="20.25" customHeight="1" x14ac:dyDescent="0.4">
      <c r="A31" s="59"/>
      <c r="B31" s="62"/>
      <c r="C31" s="13" t="s">
        <v>17</v>
      </c>
      <c r="D31" s="192" t="s">
        <v>2359</v>
      </c>
      <c r="E31" s="192"/>
      <c r="F31" s="192"/>
      <c r="G31" s="192"/>
      <c r="H31" s="192"/>
      <c r="I31" s="192"/>
      <c r="J31" s="192"/>
      <c r="K31" s="192"/>
      <c r="L31" s="192"/>
      <c r="M31" s="192"/>
      <c r="N31" s="192"/>
      <c r="O31" s="192"/>
      <c r="P31" s="192"/>
      <c r="Q31" s="59"/>
      <c r="R31" s="59"/>
      <c r="S31" s="59"/>
      <c r="T31" s="59"/>
      <c r="U31" s="59"/>
      <c r="V31" s="59"/>
      <c r="W31" s="59"/>
      <c r="X31" s="59"/>
      <c r="Y31" s="59"/>
      <c r="Z31" s="59"/>
      <c r="AA31" s="59"/>
      <c r="AB31" s="59"/>
      <c r="AC31" s="59"/>
      <c r="AD31" s="59"/>
      <c r="AE31" s="59"/>
      <c r="AF31" s="59"/>
      <c r="AG31" s="63"/>
      <c r="AH31" s="59"/>
    </row>
    <row r="32" spans="1:34" ht="24.75" customHeight="1" x14ac:dyDescent="0.4">
      <c r="A32" s="59"/>
      <c r="B32" s="62"/>
      <c r="C32" s="59"/>
      <c r="D32" s="61" t="s">
        <v>13</v>
      </c>
      <c r="E32" s="250" t="str">
        <f>IF(I71="","",I71)</f>
        <v/>
      </c>
      <c r="F32" s="250"/>
      <c r="G32" s="250"/>
      <c r="H32" s="250"/>
      <c r="I32" s="250"/>
      <c r="J32" s="250"/>
      <c r="K32" s="61" t="s">
        <v>14</v>
      </c>
      <c r="L32" s="250" t="str">
        <f>IF(O71="","",O71)</f>
        <v/>
      </c>
      <c r="M32" s="250"/>
      <c r="N32" s="250"/>
      <c r="O32" s="250"/>
      <c r="P32" s="250"/>
      <c r="Q32" s="250"/>
      <c r="R32" s="61" t="s">
        <v>15</v>
      </c>
      <c r="S32" s="59"/>
      <c r="T32" s="59"/>
      <c r="U32" s="59"/>
      <c r="V32" s="59"/>
      <c r="W32" s="59"/>
      <c r="X32" s="59"/>
      <c r="Y32" s="59"/>
      <c r="Z32" s="59"/>
      <c r="AA32" s="59"/>
      <c r="AB32" s="59"/>
      <c r="AC32" s="59"/>
      <c r="AD32" s="59"/>
      <c r="AE32" s="59"/>
      <c r="AF32" s="59"/>
      <c r="AG32" s="63"/>
      <c r="AH32" s="59"/>
    </row>
    <row r="33" spans="1:34" ht="24.75" customHeight="1" x14ac:dyDescent="0.4">
      <c r="A33" s="59"/>
      <c r="B33" s="62"/>
      <c r="C33" s="59"/>
      <c r="D33" s="59"/>
      <c r="E33" s="59"/>
      <c r="F33" s="59"/>
      <c r="G33" s="59"/>
      <c r="H33" s="59"/>
      <c r="I33" s="59"/>
      <c r="J33" s="59"/>
      <c r="K33" s="59"/>
      <c r="L33" s="59"/>
      <c r="M33" s="59"/>
      <c r="N33" s="59"/>
      <c r="O33" s="59"/>
      <c r="P33" s="13"/>
      <c r="Q33" s="210" t="s">
        <v>2380</v>
      </c>
      <c r="R33" s="210"/>
      <c r="S33" s="210"/>
      <c r="T33" s="210"/>
      <c r="U33" s="210"/>
      <c r="V33" s="210"/>
      <c r="W33" s="210"/>
      <c r="X33" s="210"/>
      <c r="Y33" s="210"/>
      <c r="Z33" s="254" t="str">
        <f>IF(V72="","",V72)</f>
        <v/>
      </c>
      <c r="AA33" s="254"/>
      <c r="AB33" s="254"/>
      <c r="AC33" s="254"/>
      <c r="AD33" s="254"/>
      <c r="AE33" s="254"/>
      <c r="AF33" s="11" t="s">
        <v>16</v>
      </c>
      <c r="AG33" s="63"/>
      <c r="AH33" s="59"/>
    </row>
    <row r="34" spans="1:34" ht="24.75" customHeight="1" x14ac:dyDescent="0.4">
      <c r="A34" s="59"/>
      <c r="B34" s="62"/>
      <c r="C34" s="59"/>
      <c r="D34" s="59"/>
      <c r="E34" s="59"/>
      <c r="F34" s="59"/>
      <c r="G34" s="59"/>
      <c r="H34" s="59"/>
      <c r="I34" s="59"/>
      <c r="J34" s="59"/>
      <c r="K34" s="59"/>
      <c r="L34" s="59"/>
      <c r="M34" s="59"/>
      <c r="N34" s="59"/>
      <c r="O34" s="59"/>
      <c r="P34" s="59"/>
      <c r="Q34" s="337" t="s">
        <v>2381</v>
      </c>
      <c r="R34" s="337"/>
      <c r="S34" s="337"/>
      <c r="T34" s="337"/>
      <c r="U34" s="337"/>
      <c r="V34" s="337"/>
      <c r="W34" s="337"/>
      <c r="X34" s="337"/>
      <c r="Y34" s="337"/>
      <c r="Z34" s="331" t="str">
        <f>IF(V79="","",V79)</f>
        <v/>
      </c>
      <c r="AA34" s="331"/>
      <c r="AB34" s="331"/>
      <c r="AC34" s="331"/>
      <c r="AD34" s="331"/>
      <c r="AE34" s="331"/>
      <c r="AF34" s="21" t="s">
        <v>16</v>
      </c>
      <c r="AG34" s="63"/>
      <c r="AH34" s="59"/>
    </row>
    <row r="35" spans="1:34" ht="12.75" customHeight="1" thickBot="1" x14ac:dyDescent="0.45">
      <c r="A35" s="59"/>
      <c r="B35" s="62"/>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63"/>
      <c r="AH35" s="59"/>
    </row>
    <row r="36" spans="1:34" ht="25.5" customHeight="1" thickBot="1" x14ac:dyDescent="0.45">
      <c r="A36" s="59"/>
      <c r="B36" s="229" t="s">
        <v>18</v>
      </c>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1"/>
      <c r="AH36" s="59"/>
    </row>
    <row r="37" spans="1:34" ht="15.75" customHeight="1" x14ac:dyDescent="0.4">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59"/>
    </row>
    <row r="38" spans="1:34" ht="13.5" customHeight="1" x14ac:dyDescent="0.4">
      <c r="A38" s="13"/>
      <c r="B38" s="13"/>
      <c r="C38" s="13"/>
      <c r="D38" s="13"/>
      <c r="E38" s="13"/>
      <c r="F38" s="13"/>
      <c r="G38" s="13"/>
      <c r="H38" s="13"/>
      <c r="I38" s="13"/>
      <c r="J38" s="13"/>
      <c r="K38" s="13"/>
      <c r="L38" s="13"/>
      <c r="M38" s="13"/>
      <c r="N38" s="13"/>
      <c r="O38" s="13"/>
      <c r="P38" s="13"/>
      <c r="Q38" s="13"/>
      <c r="R38" s="13"/>
      <c r="S38" s="13"/>
      <c r="T38" s="13"/>
      <c r="U38" s="13"/>
      <c r="V38" s="13"/>
      <c r="W38" s="13"/>
      <c r="X38" s="237" t="s">
        <v>2516</v>
      </c>
      <c r="Y38" s="237"/>
      <c r="Z38" s="237"/>
      <c r="AA38" s="13"/>
      <c r="AB38" s="13"/>
      <c r="AC38" s="13"/>
      <c r="AD38" s="13"/>
      <c r="AE38" s="13"/>
      <c r="AF38" s="13"/>
      <c r="AG38" s="39" t="s">
        <v>19</v>
      </c>
      <c r="AH38" s="59"/>
    </row>
    <row r="39" spans="1:34" ht="13.5" customHeight="1" x14ac:dyDescent="0.4">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59"/>
    </row>
    <row r="40" spans="1:34" ht="13.5" customHeight="1" x14ac:dyDescent="0.4">
      <c r="A40" s="13"/>
      <c r="B40" s="13"/>
      <c r="C40" s="13"/>
      <c r="D40" s="13"/>
      <c r="E40" s="13"/>
      <c r="F40" s="13"/>
      <c r="G40" s="13"/>
      <c r="H40" s="13"/>
      <c r="I40" s="13"/>
      <c r="J40" s="13"/>
      <c r="K40" s="13"/>
      <c r="L40" s="13"/>
      <c r="M40" s="13"/>
      <c r="N40" s="13"/>
      <c r="O40" s="13"/>
      <c r="P40" s="13"/>
      <c r="Q40" s="13"/>
      <c r="R40" s="13"/>
      <c r="S40" s="13"/>
      <c r="T40" s="13"/>
      <c r="U40" s="13"/>
      <c r="V40" s="13"/>
      <c r="W40" s="13"/>
      <c r="X40" s="237" t="s">
        <v>5</v>
      </c>
      <c r="Y40" s="237"/>
      <c r="Z40" s="237"/>
      <c r="AA40" s="13"/>
      <c r="AB40" s="13"/>
      <c r="AC40" s="13" t="s">
        <v>2</v>
      </c>
      <c r="AD40" s="13"/>
      <c r="AE40" s="13" t="s">
        <v>3</v>
      </c>
      <c r="AF40" s="13"/>
      <c r="AG40" s="39" t="s">
        <v>4</v>
      </c>
      <c r="AH40" s="59"/>
    </row>
    <row r="41" spans="1:34" ht="6" customHeight="1" x14ac:dyDescent="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59"/>
    </row>
    <row r="42" spans="1:34" ht="13.5" customHeight="1" x14ac:dyDescent="0.4">
      <c r="A42" s="13"/>
      <c r="B42" s="13" t="s">
        <v>2306</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59"/>
    </row>
    <row r="43" spans="1:34" ht="13.5" customHeight="1" x14ac:dyDescent="0.4">
      <c r="A43" s="13"/>
      <c r="B43" s="13" t="s">
        <v>2307</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59"/>
    </row>
    <row r="44" spans="1:34" ht="9" customHeight="1" x14ac:dyDescent="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59"/>
    </row>
    <row r="45" spans="1:34" ht="24.75" customHeight="1" x14ac:dyDescent="0.4">
      <c r="A45" s="13"/>
      <c r="B45" s="13"/>
      <c r="C45" s="13"/>
      <c r="D45" s="13"/>
      <c r="E45" s="13"/>
      <c r="F45" s="13"/>
      <c r="G45" s="13"/>
      <c r="H45" s="13"/>
      <c r="I45" s="13"/>
      <c r="J45" s="13"/>
      <c r="K45" s="13"/>
      <c r="L45" s="13"/>
      <c r="M45" s="13"/>
      <c r="N45" s="13"/>
      <c r="O45" s="13"/>
      <c r="P45" s="13"/>
      <c r="Q45" s="13"/>
      <c r="R45" s="13"/>
      <c r="S45" s="13"/>
      <c r="T45" s="13"/>
      <c r="U45" s="13"/>
      <c r="W45" s="13"/>
      <c r="X45" s="13"/>
      <c r="Y45" s="13"/>
      <c r="Z45" s="13"/>
      <c r="AA45" s="13"/>
      <c r="AB45" s="13"/>
      <c r="AC45" s="13"/>
      <c r="AD45" s="13"/>
      <c r="AE45" s="13"/>
      <c r="AF45" s="13"/>
      <c r="AG45" s="25" t="s">
        <v>21</v>
      </c>
      <c r="AH45" s="59"/>
    </row>
    <row r="46" spans="1:34" ht="13.5" customHeight="1" x14ac:dyDescent="0.4">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59"/>
    </row>
    <row r="47" spans="1:34" ht="22.5" customHeight="1" x14ac:dyDescent="0.4">
      <c r="A47" s="193" t="s">
        <v>2449</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59"/>
    </row>
    <row r="48" spans="1:34" ht="8.25" customHeight="1" x14ac:dyDescent="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59"/>
    </row>
    <row r="49" spans="1:34" ht="33.75" customHeight="1" x14ac:dyDescent="0.4">
      <c r="A49" s="59"/>
      <c r="B49" s="288" t="s">
        <v>2299</v>
      </c>
      <c r="C49" s="289"/>
      <c r="D49" s="289"/>
      <c r="E49" s="289"/>
      <c r="F49" s="289"/>
      <c r="G49" s="289"/>
      <c r="H49" s="289"/>
      <c r="I49" s="289"/>
      <c r="J49" s="290"/>
      <c r="K49" s="343" t="str">
        <f>IF('入力シート（イ）④'!C18="","",'入力シート（イ）④'!C18)</f>
        <v/>
      </c>
      <c r="L49" s="344"/>
      <c r="M49" s="344"/>
      <c r="N49" s="344"/>
      <c r="O49" s="344"/>
      <c r="P49" s="344"/>
      <c r="Q49" s="344"/>
      <c r="R49" s="344"/>
      <c r="S49" s="344"/>
      <c r="T49" s="344"/>
      <c r="U49" s="344"/>
      <c r="V49" s="344"/>
      <c r="W49" s="344"/>
      <c r="X49" s="344"/>
      <c r="Y49" s="344"/>
      <c r="Z49" s="344"/>
      <c r="AA49" s="344"/>
      <c r="AB49" s="344"/>
      <c r="AC49" s="344"/>
      <c r="AD49" s="344"/>
      <c r="AE49" s="344"/>
      <c r="AF49" s="345"/>
      <c r="AG49" s="59"/>
      <c r="AH49" s="59"/>
    </row>
    <row r="50" spans="1:34" ht="33.75" customHeight="1" x14ac:dyDescent="0.4">
      <c r="A50" s="59"/>
      <c r="B50" s="288" t="s">
        <v>2346</v>
      </c>
      <c r="C50" s="341"/>
      <c r="D50" s="341"/>
      <c r="E50" s="341"/>
      <c r="F50" s="341"/>
      <c r="G50" s="341"/>
      <c r="H50" s="341"/>
      <c r="I50" s="341"/>
      <c r="J50" s="342"/>
      <c r="K50" s="343" t="str">
        <f>IF('入力シート（イ）④'!C25="","",'入力シート（イ）④'!C25)</f>
        <v/>
      </c>
      <c r="L50" s="344"/>
      <c r="M50" s="344"/>
      <c r="N50" s="344"/>
      <c r="O50" s="344"/>
      <c r="P50" s="344"/>
      <c r="Q50" s="344"/>
      <c r="R50" s="344"/>
      <c r="S50" s="344"/>
      <c r="T50" s="344"/>
      <c r="U50" s="344"/>
      <c r="V50" s="344"/>
      <c r="W50" s="344"/>
      <c r="X50" s="344"/>
      <c r="Y50" s="344"/>
      <c r="Z50" s="344"/>
      <c r="AA50" s="344"/>
      <c r="AB50" s="344"/>
      <c r="AC50" s="344"/>
      <c r="AD50" s="344"/>
      <c r="AE50" s="344"/>
      <c r="AF50" s="345"/>
      <c r="AG50" s="59"/>
      <c r="AH50" s="59"/>
    </row>
    <row r="51" spans="1:34" ht="33.75" customHeight="1" x14ac:dyDescent="0.4">
      <c r="A51" s="59"/>
      <c r="B51" s="288" t="s">
        <v>24</v>
      </c>
      <c r="C51" s="289"/>
      <c r="D51" s="289"/>
      <c r="E51" s="289"/>
      <c r="F51" s="289"/>
      <c r="G51" s="289"/>
      <c r="H51" s="289"/>
      <c r="I51" s="289"/>
      <c r="J51" s="290"/>
      <c r="K51" s="343" t="str">
        <f>IF('入力シート（イ）④'!C27="","",'入力シート（イ）④'!C27)</f>
        <v/>
      </c>
      <c r="L51" s="344"/>
      <c r="M51" s="344"/>
      <c r="N51" s="344"/>
      <c r="O51" s="344"/>
      <c r="P51" s="344"/>
      <c r="Q51" s="344"/>
      <c r="R51" s="344"/>
      <c r="S51" s="344"/>
      <c r="T51" s="344"/>
      <c r="U51" s="344"/>
      <c r="V51" s="344"/>
      <c r="W51" s="344"/>
      <c r="X51" s="344"/>
      <c r="Y51" s="344"/>
      <c r="Z51" s="344"/>
      <c r="AA51" s="344"/>
      <c r="AB51" s="344"/>
      <c r="AC51" s="344"/>
      <c r="AD51" s="344"/>
      <c r="AE51" s="344"/>
      <c r="AF51" s="345"/>
      <c r="AG51" s="59"/>
      <c r="AH51" s="59"/>
    </row>
    <row r="52" spans="1:34" ht="13.5" customHeight="1" x14ac:dyDescent="0.4">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row>
    <row r="53" spans="1:34" ht="18" customHeight="1" x14ac:dyDescent="0.4">
      <c r="A53" s="59"/>
      <c r="B53" s="14" t="s">
        <v>2360</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row>
    <row r="54" spans="1:34" ht="18" customHeight="1" x14ac:dyDescent="0.4">
      <c r="A54" s="59"/>
      <c r="B54" s="14" t="s">
        <v>13</v>
      </c>
      <c r="C54" s="255" t="str">
        <f>IF('入力シート（イ）④'!D35="","",'入力シート（イ）④'!D35)</f>
        <v/>
      </c>
      <c r="D54" s="255"/>
      <c r="E54" s="255"/>
      <c r="F54" s="255"/>
      <c r="G54" s="255"/>
      <c r="H54" s="14" t="s">
        <v>14</v>
      </c>
      <c r="I54" s="255" t="str">
        <f>IF('入力シート（イ）④'!I35="","",'入力シート（イ）④'!I35)</f>
        <v/>
      </c>
      <c r="J54" s="255"/>
      <c r="K54" s="255"/>
      <c r="L54" s="255"/>
      <c r="M54" s="255"/>
      <c r="N54" s="14" t="s">
        <v>15</v>
      </c>
      <c r="O54" s="58"/>
      <c r="P54" s="58"/>
      <c r="Q54" s="59"/>
      <c r="R54" s="59"/>
      <c r="S54" s="59"/>
      <c r="T54" s="59"/>
      <c r="U54" s="59"/>
      <c r="V54" s="59"/>
      <c r="W54" s="59"/>
      <c r="X54" s="59"/>
      <c r="Y54" s="59"/>
      <c r="Z54" s="59"/>
      <c r="AA54" s="59"/>
      <c r="AB54" s="59"/>
      <c r="AC54" s="59"/>
      <c r="AD54" s="59"/>
      <c r="AE54" s="59"/>
      <c r="AF54" s="59"/>
      <c r="AG54" s="59"/>
      <c r="AH54" s="59"/>
    </row>
    <row r="55" spans="1:34" ht="18" customHeight="1" x14ac:dyDescent="0.4">
      <c r="A55" s="59"/>
      <c r="B55" s="13" t="s">
        <v>2458</v>
      </c>
      <c r="C55" s="65"/>
      <c r="D55" s="65"/>
      <c r="E55" s="65"/>
      <c r="F55" s="65"/>
      <c r="G55" s="65"/>
      <c r="H55" s="66"/>
      <c r="I55" s="66"/>
      <c r="J55" s="67"/>
      <c r="K55" s="67"/>
      <c r="L55" s="67"/>
      <c r="M55" s="67"/>
      <c r="N55" s="67"/>
      <c r="O55" s="58"/>
      <c r="P55" s="58"/>
      <c r="Q55" s="59"/>
      <c r="R55" s="59"/>
      <c r="S55" s="59"/>
      <c r="T55" s="59"/>
      <c r="U55" s="59"/>
      <c r="V55" s="59"/>
      <c r="W55" s="59"/>
      <c r="X55" s="59"/>
      <c r="Y55" s="59"/>
      <c r="Z55" s="59"/>
      <c r="AA55" s="59"/>
      <c r="AB55" s="59"/>
      <c r="AC55" s="59"/>
      <c r="AD55" s="59"/>
      <c r="AE55" s="59"/>
      <c r="AF55" s="59"/>
      <c r="AG55" s="59"/>
      <c r="AH55" s="59"/>
    </row>
    <row r="56" spans="1:34" ht="18.75" customHeight="1" x14ac:dyDescent="0.4">
      <c r="A56" s="59"/>
      <c r="B56" s="217" t="s">
        <v>2347</v>
      </c>
      <c r="C56" s="218"/>
      <c r="D56" s="218"/>
      <c r="E56" s="218"/>
      <c r="F56" s="218"/>
      <c r="G56" s="218"/>
      <c r="H56" s="218"/>
      <c r="I56" s="218"/>
      <c r="J56" s="218"/>
      <c r="K56" s="218"/>
      <c r="L56" s="218"/>
      <c r="M56" s="218"/>
      <c r="N56" s="218"/>
      <c r="O56" s="218"/>
      <c r="P56" s="219"/>
      <c r="Q56" s="338" t="s">
        <v>25</v>
      </c>
      <c r="R56" s="339"/>
      <c r="S56" s="339"/>
      <c r="T56" s="340"/>
      <c r="U56" s="217" t="s">
        <v>26</v>
      </c>
      <c r="V56" s="218"/>
      <c r="W56" s="218"/>
      <c r="X56" s="218"/>
      <c r="Y56" s="218"/>
      <c r="Z56" s="218"/>
      <c r="AA56" s="218"/>
      <c r="AB56" s="219"/>
      <c r="AC56" s="217" t="s">
        <v>27</v>
      </c>
      <c r="AD56" s="218"/>
      <c r="AE56" s="218"/>
      <c r="AF56" s="219"/>
      <c r="AG56" s="59"/>
      <c r="AH56" s="59"/>
    </row>
    <row r="57" spans="1:34" ht="24" customHeight="1" x14ac:dyDescent="0.4">
      <c r="A57" s="59"/>
      <c r="B57" s="239" t="str">
        <f>IF('入力シート（イ）④'!C38="","",'入力シート（イ）④'!C38)</f>
        <v/>
      </c>
      <c r="C57" s="240"/>
      <c r="D57" s="241" t="str">
        <f>IF('入力シート（イ）④'!F38="","",'入力シート（イ）④'!F38)</f>
        <v/>
      </c>
      <c r="E57" s="241"/>
      <c r="F57" s="241"/>
      <c r="G57" s="241"/>
      <c r="H57" s="241"/>
      <c r="I57" s="241"/>
      <c r="J57" s="241"/>
      <c r="K57" s="241"/>
      <c r="L57" s="241"/>
      <c r="M57" s="241"/>
      <c r="N57" s="241"/>
      <c r="O57" s="241"/>
      <c r="P57" s="242"/>
      <c r="Q57" s="346" t="str">
        <f>IF('入力シート（イ）④'!P38="","",'入力シート（イ）④'!P38)</f>
        <v/>
      </c>
      <c r="R57" s="347"/>
      <c r="S57" s="347"/>
      <c r="T57" s="243"/>
      <c r="U57" s="273" t="str">
        <f>IF('入力シート（イ）④'!S38="","",'入力シート（イ）④'!S38)</f>
        <v/>
      </c>
      <c r="V57" s="274"/>
      <c r="W57" s="274"/>
      <c r="X57" s="274"/>
      <c r="Y57" s="274"/>
      <c r="Z57" s="274"/>
      <c r="AA57" s="274"/>
      <c r="AB57" s="68" t="s">
        <v>16</v>
      </c>
      <c r="AC57" s="301" t="str">
        <f>IF('入力シート（イ）④'!X38="","",'入力シート（イ）④'!X38)</f>
        <v/>
      </c>
      <c r="AD57" s="277"/>
      <c r="AE57" s="277"/>
      <c r="AF57" s="20" t="s">
        <v>11</v>
      </c>
      <c r="AG57" s="59"/>
      <c r="AH57" s="59"/>
    </row>
    <row r="58" spans="1:34" ht="24" customHeight="1" x14ac:dyDescent="0.4">
      <c r="A58" s="59"/>
      <c r="B58" s="239" t="str">
        <f>IF('入力シート（イ）④'!C39="","",'入力シート（イ）④'!C39)</f>
        <v/>
      </c>
      <c r="C58" s="240"/>
      <c r="D58" s="241" t="str">
        <f>IF('入力シート（イ）④'!F39="","",'入力シート（イ）④'!F39)</f>
        <v/>
      </c>
      <c r="E58" s="241"/>
      <c r="F58" s="241"/>
      <c r="G58" s="241"/>
      <c r="H58" s="241"/>
      <c r="I58" s="241"/>
      <c r="J58" s="241"/>
      <c r="K58" s="241"/>
      <c r="L58" s="241"/>
      <c r="M58" s="241"/>
      <c r="N58" s="241"/>
      <c r="O58" s="241"/>
      <c r="P58" s="242"/>
      <c r="Q58" s="346" t="str">
        <f>IF('入力シート（イ）④'!P39="","",'入力シート（イ）④'!P39)</f>
        <v/>
      </c>
      <c r="R58" s="347"/>
      <c r="S58" s="347"/>
      <c r="T58" s="243"/>
      <c r="U58" s="273" t="str">
        <f>IF('入力シート（イ）④'!S39="","",'入力シート（イ）④'!S39)</f>
        <v/>
      </c>
      <c r="V58" s="274"/>
      <c r="W58" s="274"/>
      <c r="X58" s="274"/>
      <c r="Y58" s="274"/>
      <c r="Z58" s="274"/>
      <c r="AA58" s="274"/>
      <c r="AB58" s="68" t="s">
        <v>16</v>
      </c>
      <c r="AC58" s="301" t="str">
        <f>IF('入力シート（イ）④'!X39="","",'入力シート（イ）④'!X39)</f>
        <v/>
      </c>
      <c r="AD58" s="277"/>
      <c r="AE58" s="277"/>
      <c r="AF58" s="20" t="s">
        <v>11</v>
      </c>
      <c r="AG58" s="59"/>
      <c r="AH58" s="59"/>
    </row>
    <row r="59" spans="1:34" ht="24" customHeight="1" x14ac:dyDescent="0.4">
      <c r="A59" s="59"/>
      <c r="B59" s="239" t="str">
        <f>IF('入力シート（イ）④'!C40="","",'入力シート（イ）④'!C40)</f>
        <v/>
      </c>
      <c r="C59" s="240"/>
      <c r="D59" s="241" t="str">
        <f>IF('入力シート（イ）④'!F40="","",'入力シート（イ）④'!F40)</f>
        <v/>
      </c>
      <c r="E59" s="241"/>
      <c r="F59" s="241"/>
      <c r="G59" s="241"/>
      <c r="H59" s="241"/>
      <c r="I59" s="241"/>
      <c r="J59" s="241"/>
      <c r="K59" s="241"/>
      <c r="L59" s="241"/>
      <c r="M59" s="241"/>
      <c r="N59" s="241"/>
      <c r="O59" s="241"/>
      <c r="P59" s="242"/>
      <c r="Q59" s="346" t="str">
        <f>IF('入力シート（イ）④'!P40="","",'入力シート（イ）④'!P40)</f>
        <v/>
      </c>
      <c r="R59" s="347"/>
      <c r="S59" s="347"/>
      <c r="T59" s="243"/>
      <c r="U59" s="273" t="str">
        <f>IF('入力シート（イ）④'!S40="","",'入力シート（イ）④'!S40)</f>
        <v/>
      </c>
      <c r="V59" s="274"/>
      <c r="W59" s="274"/>
      <c r="X59" s="274"/>
      <c r="Y59" s="274"/>
      <c r="Z59" s="274"/>
      <c r="AA59" s="274"/>
      <c r="AB59" s="68" t="s">
        <v>16</v>
      </c>
      <c r="AC59" s="301" t="str">
        <f>IF('入力シート（イ）④'!X40="","",'入力シート（イ）④'!X40)</f>
        <v/>
      </c>
      <c r="AD59" s="277"/>
      <c r="AE59" s="277"/>
      <c r="AF59" s="20" t="s">
        <v>11</v>
      </c>
      <c r="AG59" s="59"/>
      <c r="AH59" s="59"/>
    </row>
    <row r="60" spans="1:34" ht="24" customHeight="1" x14ac:dyDescent="0.4">
      <c r="A60" s="59"/>
      <c r="B60" s="239" t="str">
        <f>IF('入力シート（イ）④'!C41="","",'入力シート（イ）④'!C41)</f>
        <v/>
      </c>
      <c r="C60" s="240"/>
      <c r="D60" s="241" t="str">
        <f>IF('入力シート（イ）④'!F41="","",'入力シート（イ）④'!F41)</f>
        <v/>
      </c>
      <c r="E60" s="241"/>
      <c r="F60" s="241"/>
      <c r="G60" s="241"/>
      <c r="H60" s="241"/>
      <c r="I60" s="241"/>
      <c r="J60" s="241"/>
      <c r="K60" s="241"/>
      <c r="L60" s="241"/>
      <c r="M60" s="241"/>
      <c r="N60" s="241"/>
      <c r="O60" s="241"/>
      <c r="P60" s="242"/>
      <c r="Q60" s="346" t="str">
        <f>IF('入力シート（イ）④'!P41="","",'入力シート（イ）④'!P41)</f>
        <v/>
      </c>
      <c r="R60" s="347"/>
      <c r="S60" s="347"/>
      <c r="T60" s="243"/>
      <c r="U60" s="273" t="str">
        <f>IF('入力シート（イ）④'!S41="","",'入力シート（イ）④'!S41)</f>
        <v/>
      </c>
      <c r="V60" s="274"/>
      <c r="W60" s="274"/>
      <c r="X60" s="274"/>
      <c r="Y60" s="274"/>
      <c r="Z60" s="274"/>
      <c r="AA60" s="274"/>
      <c r="AB60" s="68" t="s">
        <v>16</v>
      </c>
      <c r="AC60" s="301" t="str">
        <f>IF('入力シート（イ）④'!X41="","",'入力シート（イ）④'!X41)</f>
        <v/>
      </c>
      <c r="AD60" s="277"/>
      <c r="AE60" s="277"/>
      <c r="AF60" s="20" t="s">
        <v>11</v>
      </c>
      <c r="AG60" s="59"/>
      <c r="AH60" s="59"/>
    </row>
    <row r="61" spans="1:34" ht="24" customHeight="1" x14ac:dyDescent="0.4">
      <c r="A61" s="59"/>
      <c r="B61" s="239" t="str">
        <f>IF('入力シート（イ）④'!C42="","",'入力シート（イ）④'!C42)</f>
        <v/>
      </c>
      <c r="C61" s="240"/>
      <c r="D61" s="241" t="str">
        <f>IF('入力シート（イ）④'!F42="","",'入力シート（イ）④'!F42)</f>
        <v/>
      </c>
      <c r="E61" s="241"/>
      <c r="F61" s="241"/>
      <c r="G61" s="241"/>
      <c r="H61" s="241"/>
      <c r="I61" s="241"/>
      <c r="J61" s="241"/>
      <c r="K61" s="241"/>
      <c r="L61" s="241"/>
      <c r="M61" s="241"/>
      <c r="N61" s="241"/>
      <c r="O61" s="241"/>
      <c r="P61" s="242"/>
      <c r="Q61" s="346" t="str">
        <f>IF('入力シート（イ）④'!P42="","",'入力シート（イ）④'!P42)</f>
        <v/>
      </c>
      <c r="R61" s="347"/>
      <c r="S61" s="347"/>
      <c r="T61" s="243"/>
      <c r="U61" s="273" t="str">
        <f>IF('入力シート（イ）④'!S42="","",'入力シート（イ）④'!S42)</f>
        <v/>
      </c>
      <c r="V61" s="274"/>
      <c r="W61" s="274"/>
      <c r="X61" s="274"/>
      <c r="Y61" s="274"/>
      <c r="Z61" s="274"/>
      <c r="AA61" s="274"/>
      <c r="AB61" s="68" t="s">
        <v>16</v>
      </c>
      <c r="AC61" s="301" t="str">
        <f>IF('入力シート（イ）④'!X42="","",'入力シート（イ）④'!X42)</f>
        <v/>
      </c>
      <c r="AD61" s="277"/>
      <c r="AE61" s="277"/>
      <c r="AF61" s="20" t="s">
        <v>11</v>
      </c>
      <c r="AG61" s="59"/>
      <c r="AH61" s="59"/>
    </row>
    <row r="62" spans="1:34" ht="24" customHeight="1" thickBot="1" x14ac:dyDescent="0.45">
      <c r="A62" s="59"/>
      <c r="B62" s="282" t="str">
        <f>IF('入力シート（イ）④'!C43="","",'入力シート（イ）④'!C43)</f>
        <v/>
      </c>
      <c r="C62" s="283"/>
      <c r="D62" s="267" t="str">
        <f>IF('入力シート（イ）④'!F43="","",'入力シート（イ）④'!F43)</f>
        <v/>
      </c>
      <c r="E62" s="267"/>
      <c r="F62" s="267"/>
      <c r="G62" s="267"/>
      <c r="H62" s="267"/>
      <c r="I62" s="267"/>
      <c r="J62" s="267"/>
      <c r="K62" s="267"/>
      <c r="L62" s="267"/>
      <c r="M62" s="267"/>
      <c r="N62" s="267"/>
      <c r="O62" s="267"/>
      <c r="P62" s="268"/>
      <c r="Q62" s="348" t="str">
        <f>IF('入力シート（イ）④'!P43="","",'入力シート（イ）④'!P43)</f>
        <v/>
      </c>
      <c r="R62" s="349"/>
      <c r="S62" s="349"/>
      <c r="T62" s="269"/>
      <c r="U62" s="278" t="str">
        <f>IF('入力シート（イ）④'!S43="","",'入力シート（イ）④'!S43)</f>
        <v/>
      </c>
      <c r="V62" s="279"/>
      <c r="W62" s="279"/>
      <c r="X62" s="279"/>
      <c r="Y62" s="279"/>
      <c r="Z62" s="279"/>
      <c r="AA62" s="279"/>
      <c r="AB62" s="69" t="s">
        <v>16</v>
      </c>
      <c r="AC62" s="280" t="str">
        <f>IF('入力シート（イ）④'!X43="","",'入力シート（イ）④'!X43)</f>
        <v/>
      </c>
      <c r="AD62" s="281"/>
      <c r="AE62" s="281"/>
      <c r="AF62" s="30" t="s">
        <v>11</v>
      </c>
      <c r="AG62" s="59"/>
      <c r="AH62" s="59"/>
    </row>
    <row r="63" spans="1:34" ht="18.75" customHeight="1" thickTop="1" x14ac:dyDescent="0.4">
      <c r="A63" s="59"/>
      <c r="B63" s="220" t="s">
        <v>28</v>
      </c>
      <c r="C63" s="221"/>
      <c r="D63" s="221"/>
      <c r="E63" s="221"/>
      <c r="F63" s="221"/>
      <c r="G63" s="221"/>
      <c r="H63" s="221"/>
      <c r="I63" s="221"/>
      <c r="J63" s="221"/>
      <c r="K63" s="221"/>
      <c r="L63" s="221"/>
      <c r="M63" s="221"/>
      <c r="N63" s="221"/>
      <c r="O63" s="221"/>
      <c r="P63" s="222"/>
      <c r="Q63" s="271" t="str">
        <f>IF('入力シート（イ）④'!P44="","",'入力シート（イ）④'!P44)</f>
        <v/>
      </c>
      <c r="R63" s="272"/>
      <c r="S63" s="272"/>
      <c r="T63" s="272"/>
      <c r="U63" s="272"/>
      <c r="V63" s="272"/>
      <c r="W63" s="272"/>
      <c r="X63" s="272"/>
      <c r="Y63" s="272"/>
      <c r="Z63" s="272"/>
      <c r="AA63" s="272"/>
      <c r="AB63" s="70" t="s">
        <v>16</v>
      </c>
      <c r="AC63" s="284">
        <v>100</v>
      </c>
      <c r="AD63" s="284"/>
      <c r="AE63" s="284"/>
      <c r="AF63" s="19" t="s">
        <v>11</v>
      </c>
      <c r="AG63" s="59"/>
      <c r="AH63" s="59"/>
    </row>
    <row r="64" spans="1:34" ht="7.5" customHeight="1" x14ac:dyDescent="0.4">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row>
    <row r="65" spans="1:34" s="13" customFormat="1" ht="15" customHeight="1" x14ac:dyDescent="0.4">
      <c r="B65" s="14" t="s">
        <v>2429</v>
      </c>
    </row>
    <row r="66" spans="1:34" s="13" customFormat="1" ht="15" customHeight="1" x14ac:dyDescent="0.4">
      <c r="B66" s="14" t="s">
        <v>2456</v>
      </c>
    </row>
    <row r="67" spans="1:34" s="13" customFormat="1" ht="15" customHeight="1" x14ac:dyDescent="0.4">
      <c r="B67" s="14" t="s">
        <v>2348</v>
      </c>
    </row>
    <row r="68" spans="1:34" ht="15" customHeight="1" x14ac:dyDescent="0.4">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row>
    <row r="69" spans="1:34" ht="15.75" customHeight="1" x14ac:dyDescent="0.4">
      <c r="A69" s="59"/>
      <c r="B69" s="14" t="s">
        <v>2309</v>
      </c>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59"/>
      <c r="AH69" s="59"/>
    </row>
    <row r="70" spans="1:34" ht="21" customHeight="1" x14ac:dyDescent="0.4">
      <c r="A70" s="59"/>
      <c r="B70" s="299" t="s">
        <v>2427</v>
      </c>
      <c r="C70" s="300"/>
      <c r="D70" s="300"/>
      <c r="E70" s="300"/>
      <c r="F70" s="300"/>
      <c r="G70" s="300"/>
      <c r="H70" s="247"/>
      <c r="I70" s="264" t="s">
        <v>2426</v>
      </c>
      <c r="J70" s="265"/>
      <c r="K70" s="265"/>
      <c r="L70" s="265"/>
      <c r="M70" s="265"/>
      <c r="N70" s="265"/>
      <c r="O70" s="265"/>
      <c r="P70" s="265"/>
      <c r="Q70" s="265"/>
      <c r="R70" s="265"/>
      <c r="S70" s="266"/>
      <c r="T70" s="249" t="s">
        <v>35</v>
      </c>
      <c r="U70" s="249"/>
      <c r="V70" s="249"/>
      <c r="W70" s="249"/>
      <c r="X70" s="249"/>
      <c r="Y70" s="249"/>
      <c r="Z70" s="249"/>
      <c r="AA70" s="249"/>
      <c r="AB70" s="249" t="s">
        <v>32</v>
      </c>
      <c r="AC70" s="249"/>
      <c r="AD70" s="249"/>
      <c r="AE70" s="249"/>
      <c r="AF70" s="249"/>
      <c r="AG70" s="59"/>
      <c r="AH70" s="59"/>
    </row>
    <row r="71" spans="1:34" ht="21" customHeight="1" x14ac:dyDescent="0.4">
      <c r="A71" s="59"/>
      <c r="B71" s="259" t="str">
        <f>IF('入力シート（イ）④'!T49="","",'入力シート（イ）④'!T49)</f>
        <v/>
      </c>
      <c r="C71" s="260"/>
      <c r="D71" s="260"/>
      <c r="E71" s="260"/>
      <c r="F71" s="260"/>
      <c r="G71" s="260"/>
      <c r="H71" s="261"/>
      <c r="I71" s="259" t="str">
        <f>IF('入力シート（イ）④'!H49="","",'入力シート（イ）④'!H49)</f>
        <v/>
      </c>
      <c r="J71" s="260"/>
      <c r="K71" s="260"/>
      <c r="L71" s="260"/>
      <c r="M71" s="260"/>
      <c r="N71" s="64" t="s">
        <v>14</v>
      </c>
      <c r="O71" s="260" t="str">
        <f>IF('入力シート（イ）④'!P49="","",'入力シート（イ）④'!P49)</f>
        <v/>
      </c>
      <c r="P71" s="260"/>
      <c r="Q71" s="260"/>
      <c r="R71" s="260"/>
      <c r="S71" s="261"/>
      <c r="T71" s="249" t="s">
        <v>36</v>
      </c>
      <c r="U71" s="249"/>
      <c r="V71" s="249"/>
      <c r="W71" s="249"/>
      <c r="X71" s="249"/>
      <c r="Y71" s="249"/>
      <c r="Z71" s="249"/>
      <c r="AA71" s="249"/>
      <c r="AB71" s="249" t="s">
        <v>33</v>
      </c>
      <c r="AC71" s="249"/>
      <c r="AD71" s="249"/>
      <c r="AE71" s="249"/>
      <c r="AF71" s="249"/>
      <c r="AG71" s="59"/>
      <c r="AH71" s="59"/>
    </row>
    <row r="72" spans="1:34" ht="42" customHeight="1" x14ac:dyDescent="0.4">
      <c r="A72" s="59"/>
      <c r="B72" s="264" t="s">
        <v>2349</v>
      </c>
      <c r="C72" s="265"/>
      <c r="D72" s="297" t="str">
        <f>IF('入力シート（イ）④'!V50="","",'入力シート（イ）④'!V50)</f>
        <v/>
      </c>
      <c r="E72" s="297"/>
      <c r="F72" s="297"/>
      <c r="G72" s="297"/>
      <c r="H72" s="20" t="s">
        <v>16</v>
      </c>
      <c r="I72" s="264" t="s">
        <v>2363</v>
      </c>
      <c r="J72" s="265"/>
      <c r="K72" s="298">
        <f>IF(SUM('入力シート（イ）④'!H50,'入力シート（イ）④'!L50,'入力シート（イ）④'!P50)="","",SUM('入力シート（イ）④'!H50,'入力シート（イ）④'!L50,'入力シート（イ）④'!P50))</f>
        <v>0</v>
      </c>
      <c r="L72" s="298"/>
      <c r="M72" s="298"/>
      <c r="N72" s="298"/>
      <c r="O72" s="298"/>
      <c r="P72" s="298"/>
      <c r="Q72" s="298"/>
      <c r="R72" s="298"/>
      <c r="S72" s="20" t="s">
        <v>16</v>
      </c>
      <c r="T72" s="264" t="s">
        <v>2350</v>
      </c>
      <c r="U72" s="265"/>
      <c r="V72" s="297" t="str">
        <f>IF('入力シート（イ）④'!F55="","",'入力シート（イ）④'!F55)</f>
        <v/>
      </c>
      <c r="W72" s="297"/>
      <c r="X72" s="297"/>
      <c r="Y72" s="297"/>
      <c r="Z72" s="297"/>
      <c r="AA72" s="20" t="s">
        <v>16</v>
      </c>
      <c r="AB72" s="302" t="str">
        <f>IF('入力シート（イ）④'!L55="","",'入力シート（イ）④'!L55)</f>
        <v/>
      </c>
      <c r="AC72" s="297"/>
      <c r="AD72" s="297"/>
      <c r="AE72" s="297"/>
      <c r="AF72" s="20" t="s">
        <v>16</v>
      </c>
      <c r="AG72" s="59"/>
      <c r="AH72" s="59"/>
    </row>
    <row r="73" spans="1:34" ht="7.5" customHeight="1" x14ac:dyDescent="0.4">
      <c r="A73" s="59"/>
      <c r="B73" s="71"/>
      <c r="C73" s="72"/>
      <c r="D73" s="72"/>
      <c r="E73" s="72"/>
      <c r="F73" s="72"/>
      <c r="G73" s="72"/>
      <c r="H73" s="72"/>
      <c r="I73" s="72"/>
      <c r="J73" s="72"/>
      <c r="K73" s="72"/>
      <c r="L73" s="59"/>
      <c r="M73" s="71"/>
      <c r="N73" s="72"/>
      <c r="O73" s="72"/>
      <c r="P73" s="72"/>
      <c r="Q73" s="72"/>
      <c r="R73" s="72"/>
      <c r="S73" s="72"/>
      <c r="T73" s="72"/>
      <c r="U73" s="72"/>
      <c r="V73" s="72"/>
      <c r="W73" s="59"/>
      <c r="X73" s="72"/>
      <c r="Y73" s="72"/>
      <c r="Z73" s="72"/>
      <c r="AA73" s="72"/>
      <c r="AB73" s="72"/>
      <c r="AC73" s="72"/>
      <c r="AD73" s="72"/>
      <c r="AE73" s="72"/>
      <c r="AF73" s="59"/>
      <c r="AG73" s="59"/>
      <c r="AH73" s="59"/>
    </row>
    <row r="74" spans="1:34" ht="34.5" customHeight="1" x14ac:dyDescent="0.4">
      <c r="A74" s="59"/>
      <c r="B74" s="59"/>
      <c r="C74" s="237" t="s">
        <v>8</v>
      </c>
      <c r="D74" s="237"/>
      <c r="E74" s="237"/>
      <c r="F74" s="59"/>
      <c r="G74" s="13" t="s">
        <v>9</v>
      </c>
      <c r="H74" s="59"/>
      <c r="I74" s="59"/>
      <c r="J74" s="59"/>
      <c r="K74" s="59"/>
      <c r="L74" s="59"/>
      <c r="M74" s="59"/>
      <c r="N74" s="59"/>
      <c r="O74" s="59"/>
      <c r="P74" s="13" t="s">
        <v>34</v>
      </c>
      <c r="Q74" s="285" t="str">
        <f>IF('入力シート（イ）④'!T55="","",'入力シート（イ）④'!T55)</f>
        <v/>
      </c>
      <c r="R74" s="286"/>
      <c r="S74" s="286"/>
      <c r="T74" s="287"/>
      <c r="U74" s="13" t="s">
        <v>11</v>
      </c>
      <c r="V74" s="13" t="s">
        <v>2351</v>
      </c>
      <c r="W74" s="59"/>
      <c r="X74" s="59"/>
      <c r="Y74" s="59"/>
      <c r="Z74" s="59"/>
      <c r="AA74" s="59"/>
      <c r="AB74" s="59"/>
      <c r="AC74" s="59"/>
      <c r="AD74" s="59"/>
      <c r="AE74" s="59"/>
      <c r="AF74" s="59"/>
      <c r="AG74" s="59"/>
      <c r="AH74" s="59"/>
    </row>
    <row r="75" spans="1:34" ht="13.5" customHeight="1" x14ac:dyDescent="0.4">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row>
    <row r="76" spans="1:34" ht="15.75" customHeight="1" x14ac:dyDescent="0.4">
      <c r="A76" s="59"/>
      <c r="B76" s="14" t="s">
        <v>2310</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59"/>
      <c r="AH76" s="59"/>
    </row>
    <row r="77" spans="1:34" ht="21" customHeight="1" x14ac:dyDescent="0.4">
      <c r="A77" s="59"/>
      <c r="B77" s="299" t="s">
        <v>2427</v>
      </c>
      <c r="C77" s="300"/>
      <c r="D77" s="300"/>
      <c r="E77" s="300"/>
      <c r="F77" s="300"/>
      <c r="G77" s="300"/>
      <c r="H77" s="247"/>
      <c r="I77" s="264" t="s">
        <v>2450</v>
      </c>
      <c r="J77" s="265"/>
      <c r="K77" s="265"/>
      <c r="L77" s="265"/>
      <c r="M77" s="265"/>
      <c r="N77" s="265"/>
      <c r="O77" s="265"/>
      <c r="P77" s="265"/>
      <c r="Q77" s="265"/>
      <c r="R77" s="265"/>
      <c r="S77" s="266"/>
      <c r="T77" s="249" t="s">
        <v>35</v>
      </c>
      <c r="U77" s="249"/>
      <c r="V77" s="249"/>
      <c r="W77" s="249"/>
      <c r="X77" s="249"/>
      <c r="Y77" s="249"/>
      <c r="Z77" s="249"/>
      <c r="AA77" s="249"/>
      <c r="AB77" s="249" t="s">
        <v>32</v>
      </c>
      <c r="AC77" s="249"/>
      <c r="AD77" s="249"/>
      <c r="AE77" s="249"/>
      <c r="AF77" s="249"/>
      <c r="AG77" s="59"/>
      <c r="AH77" s="59"/>
    </row>
    <row r="78" spans="1:34" ht="21" customHeight="1" x14ac:dyDescent="0.4">
      <c r="A78" s="59"/>
      <c r="B78" s="259" t="str">
        <f>IF('入力シート（イ）④'!T49="","",'入力シート（イ）④'!T49)</f>
        <v/>
      </c>
      <c r="C78" s="260"/>
      <c r="D78" s="260"/>
      <c r="E78" s="260"/>
      <c r="F78" s="260"/>
      <c r="G78" s="260"/>
      <c r="H78" s="261"/>
      <c r="I78" s="351" t="str">
        <f>IF('入力シート（イ）④'!H49="","",'入力シート（イ）④'!H49)</f>
        <v/>
      </c>
      <c r="J78" s="352"/>
      <c r="K78" s="352"/>
      <c r="L78" s="352"/>
      <c r="M78" s="352"/>
      <c r="N78" s="73" t="s">
        <v>14</v>
      </c>
      <c r="O78" s="352" t="str">
        <f>IF('入力シート（イ）④'!P49="","",'入力シート（イ）④'!P49)</f>
        <v/>
      </c>
      <c r="P78" s="352"/>
      <c r="Q78" s="352"/>
      <c r="R78" s="352"/>
      <c r="S78" s="353"/>
      <c r="T78" s="350" t="s">
        <v>2451</v>
      </c>
      <c r="U78" s="350"/>
      <c r="V78" s="350"/>
      <c r="W78" s="350"/>
      <c r="X78" s="350"/>
      <c r="Y78" s="350"/>
      <c r="Z78" s="350"/>
      <c r="AA78" s="350"/>
      <c r="AB78" s="249" t="s">
        <v>2452</v>
      </c>
      <c r="AC78" s="249"/>
      <c r="AD78" s="249"/>
      <c r="AE78" s="249"/>
      <c r="AF78" s="249"/>
      <c r="AG78" s="59"/>
      <c r="AH78" s="59"/>
    </row>
    <row r="79" spans="1:34" ht="42" customHeight="1" x14ac:dyDescent="0.4">
      <c r="A79" s="59"/>
      <c r="B79" s="264" t="s">
        <v>2407</v>
      </c>
      <c r="C79" s="265"/>
      <c r="D79" s="297" t="str">
        <f>IF('入力シート（イ）④'!V51="","",'入力シート（イ）④'!V51)</f>
        <v/>
      </c>
      <c r="E79" s="297"/>
      <c r="F79" s="297"/>
      <c r="G79" s="297"/>
      <c r="H79" s="20" t="s">
        <v>16</v>
      </c>
      <c r="I79" s="264" t="s">
        <v>2406</v>
      </c>
      <c r="J79" s="265"/>
      <c r="K79" s="298">
        <f>IF(SUM('入力シート（イ）④'!H51,'入力シート（イ）④'!L51,'入力シート（イ）④'!P51)="","",SUM('入力シート（イ）④'!H51,'入力シート（イ）④'!L51,'入力シート（イ）④'!P51))</f>
        <v>0</v>
      </c>
      <c r="L79" s="298"/>
      <c r="M79" s="298"/>
      <c r="N79" s="298"/>
      <c r="O79" s="298"/>
      <c r="P79" s="298"/>
      <c r="Q79" s="298"/>
      <c r="R79" s="298"/>
      <c r="S79" s="20" t="s">
        <v>16</v>
      </c>
      <c r="T79" s="264" t="s">
        <v>2408</v>
      </c>
      <c r="U79" s="265"/>
      <c r="V79" s="297" t="str">
        <f>IF('入力シート（イ）④'!F59="","",'入力シート（イ）④'!F59)</f>
        <v/>
      </c>
      <c r="W79" s="297"/>
      <c r="X79" s="297"/>
      <c r="Y79" s="297"/>
      <c r="Z79" s="297"/>
      <c r="AA79" s="20" t="s">
        <v>16</v>
      </c>
      <c r="AB79" s="302" t="str">
        <f>IF('入力シート（イ）④'!L59="","",'入力シート（イ）④'!L59)</f>
        <v/>
      </c>
      <c r="AC79" s="297"/>
      <c r="AD79" s="297"/>
      <c r="AE79" s="297"/>
      <c r="AF79" s="20" t="s">
        <v>16</v>
      </c>
      <c r="AG79" s="59"/>
      <c r="AH79" s="59"/>
    </row>
    <row r="80" spans="1:34" ht="7.5" customHeight="1" x14ac:dyDescent="0.4">
      <c r="A80" s="59"/>
      <c r="B80" s="71"/>
      <c r="C80" s="72"/>
      <c r="D80" s="72"/>
      <c r="E80" s="72"/>
      <c r="F80" s="72"/>
      <c r="G80" s="72"/>
      <c r="H80" s="72"/>
      <c r="I80" s="72"/>
      <c r="J80" s="72"/>
      <c r="K80" s="72"/>
      <c r="L80" s="59"/>
      <c r="M80" s="71"/>
      <c r="N80" s="72"/>
      <c r="O80" s="72"/>
      <c r="P80" s="72"/>
      <c r="Q80" s="72"/>
      <c r="R80" s="72"/>
      <c r="S80" s="72"/>
      <c r="T80" s="72"/>
      <c r="U80" s="72"/>
      <c r="V80" s="72"/>
      <c r="W80" s="59"/>
      <c r="X80" s="72"/>
      <c r="Y80" s="72"/>
      <c r="Z80" s="72"/>
      <c r="AA80" s="72"/>
      <c r="AB80" s="72"/>
      <c r="AC80" s="72"/>
      <c r="AD80" s="72"/>
      <c r="AE80" s="72"/>
      <c r="AF80" s="59"/>
      <c r="AG80" s="59"/>
      <c r="AH80" s="59"/>
    </row>
    <row r="81" spans="1:34" ht="34.5" customHeight="1" x14ac:dyDescent="0.4">
      <c r="A81" s="59"/>
      <c r="B81" s="59"/>
      <c r="C81" s="237" t="s">
        <v>8</v>
      </c>
      <c r="D81" s="237"/>
      <c r="E81" s="237"/>
      <c r="F81" s="59"/>
      <c r="G81" s="13" t="s">
        <v>2453</v>
      </c>
      <c r="H81" s="13"/>
      <c r="I81" s="13"/>
      <c r="J81" s="13"/>
      <c r="K81" s="13"/>
      <c r="L81" s="13"/>
      <c r="M81" s="13"/>
      <c r="N81" s="59"/>
      <c r="O81" s="59"/>
      <c r="P81" s="13" t="s">
        <v>34</v>
      </c>
      <c r="Q81" s="285" t="str">
        <f>IF('入力シート（イ）④'!T59="","",'入力シート（イ）④'!T59)</f>
        <v/>
      </c>
      <c r="R81" s="286"/>
      <c r="S81" s="286"/>
      <c r="T81" s="287"/>
      <c r="U81" s="13" t="s">
        <v>11</v>
      </c>
      <c r="V81" s="13" t="s">
        <v>2351</v>
      </c>
      <c r="W81" s="59"/>
      <c r="X81" s="59"/>
      <c r="Y81" s="59"/>
      <c r="Z81" s="59"/>
      <c r="AA81" s="59"/>
      <c r="AB81" s="59"/>
      <c r="AC81" s="59"/>
      <c r="AD81" s="59"/>
      <c r="AE81" s="59"/>
      <c r="AF81" s="59"/>
      <c r="AG81" s="59"/>
      <c r="AH81" s="59"/>
    </row>
    <row r="82" spans="1:34" ht="13.5" customHeight="1" x14ac:dyDescent="0.4">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row>
    <row r="83" spans="1:34" ht="20.25" customHeight="1" x14ac:dyDescent="0.4">
      <c r="A83" s="59"/>
      <c r="B83" s="14" t="s">
        <v>2428</v>
      </c>
      <c r="C83" s="13"/>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row>
    <row r="84" spans="1:34" ht="20.25" customHeight="1" x14ac:dyDescent="0.4">
      <c r="A84" s="59"/>
      <c r="B84" s="14" t="s">
        <v>2420</v>
      </c>
      <c r="C84" s="13"/>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row>
    <row r="85" spans="1:34" ht="34.5" customHeight="1" x14ac:dyDescent="0.4">
      <c r="A85" s="59"/>
      <c r="B85" s="59"/>
      <c r="C85" s="59"/>
      <c r="D85" s="59"/>
      <c r="E85" s="59"/>
      <c r="F85" s="59"/>
      <c r="G85" s="13" t="s">
        <v>2454</v>
      </c>
      <c r="H85" s="59"/>
      <c r="I85" s="59"/>
      <c r="J85" s="59"/>
      <c r="K85" s="59"/>
      <c r="L85" s="59"/>
      <c r="M85" s="59"/>
      <c r="N85" s="59"/>
      <c r="O85" s="59"/>
      <c r="P85" s="13" t="s">
        <v>34</v>
      </c>
      <c r="Q85" s="285" t="str">
        <f>IF('入力シート（イ）④'!D63="","",'入力シート（イ）④'!D63)</f>
        <v/>
      </c>
      <c r="R85" s="286"/>
      <c r="S85" s="286"/>
      <c r="T85" s="287"/>
      <c r="U85" s="13" t="s">
        <v>11</v>
      </c>
      <c r="V85" s="13" t="s">
        <v>2351</v>
      </c>
      <c r="W85" s="59"/>
      <c r="X85" s="59"/>
      <c r="Y85" s="59"/>
      <c r="Z85" s="59"/>
      <c r="AA85" s="59"/>
      <c r="AB85" s="59"/>
      <c r="AC85" s="59"/>
      <c r="AD85" s="59"/>
      <c r="AE85" s="59"/>
      <c r="AF85" s="59"/>
      <c r="AG85" s="59"/>
      <c r="AH85" s="59"/>
    </row>
    <row r="86" spans="1:34" ht="13.5" customHeight="1" x14ac:dyDescent="0.4">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row>
  </sheetData>
  <sheetProtection algorithmName="SHA-512" hashValue="mvQvH7dxnZBSnNIQY4AvqF4S1UVV/eAYyWRl1YtLjHDjQLI3DYPJlUHf4BPuGahnkaFyQdaJJyfmNOQYp44dKg==" saltValue="zm/S+l8oFPN2Es4doYwxAg==" spinCount="100000" sheet="1" objects="1" scenarios="1"/>
  <mergeCells count="133">
    <mergeCell ref="B71:H71"/>
    <mergeCell ref="B72:C72"/>
    <mergeCell ref="I72:J72"/>
    <mergeCell ref="T72:U72"/>
    <mergeCell ref="V72:Z72"/>
    <mergeCell ref="K72:R72"/>
    <mergeCell ref="D72:G72"/>
    <mergeCell ref="V79:Z79"/>
    <mergeCell ref="T79:U79"/>
    <mergeCell ref="K79:R79"/>
    <mergeCell ref="I79:J79"/>
    <mergeCell ref="D79:G79"/>
    <mergeCell ref="B79:C79"/>
    <mergeCell ref="B78:H78"/>
    <mergeCell ref="B77:H77"/>
    <mergeCell ref="T77:AA77"/>
    <mergeCell ref="B63:P63"/>
    <mergeCell ref="Q63:AA63"/>
    <mergeCell ref="AC63:AE63"/>
    <mergeCell ref="Q85:T85"/>
    <mergeCell ref="C81:E81"/>
    <mergeCell ref="Q81:T81"/>
    <mergeCell ref="T78:AA78"/>
    <mergeCell ref="AB78:AF78"/>
    <mergeCell ref="AB79:AE79"/>
    <mergeCell ref="I78:M78"/>
    <mergeCell ref="O78:S78"/>
    <mergeCell ref="I70:S70"/>
    <mergeCell ref="T70:AA70"/>
    <mergeCell ref="AB70:AF70"/>
    <mergeCell ref="I71:M71"/>
    <mergeCell ref="O71:S71"/>
    <mergeCell ref="AB77:AF77"/>
    <mergeCell ref="T71:AA71"/>
    <mergeCell ref="AB71:AF71"/>
    <mergeCell ref="AB72:AE72"/>
    <mergeCell ref="C74:E74"/>
    <mergeCell ref="Q74:T74"/>
    <mergeCell ref="I77:S77"/>
    <mergeCell ref="B70:H70"/>
    <mergeCell ref="AC61:AE61"/>
    <mergeCell ref="AC62:AE62"/>
    <mergeCell ref="Q61:T61"/>
    <mergeCell ref="Q62:T62"/>
    <mergeCell ref="U61:AA61"/>
    <mergeCell ref="U62:AA62"/>
    <mergeCell ref="B61:C61"/>
    <mergeCell ref="B62:C62"/>
    <mergeCell ref="D61:P61"/>
    <mergeCell ref="D62:P62"/>
    <mergeCell ref="AC59:AE59"/>
    <mergeCell ref="AC60:AE60"/>
    <mergeCell ref="Q59:T59"/>
    <mergeCell ref="Q60:T60"/>
    <mergeCell ref="U59:AA59"/>
    <mergeCell ref="U60:AA60"/>
    <mergeCell ref="B59:C59"/>
    <mergeCell ref="B60:C60"/>
    <mergeCell ref="D59:P59"/>
    <mergeCell ref="D60:P60"/>
    <mergeCell ref="AC57:AE57"/>
    <mergeCell ref="AC58:AE58"/>
    <mergeCell ref="Q57:T57"/>
    <mergeCell ref="Q58:T58"/>
    <mergeCell ref="U57:AA57"/>
    <mergeCell ref="U58:AA58"/>
    <mergeCell ref="B57:C57"/>
    <mergeCell ref="B58:C58"/>
    <mergeCell ref="D57:P57"/>
    <mergeCell ref="D58:P58"/>
    <mergeCell ref="AC56:AF56"/>
    <mergeCell ref="A47:AG47"/>
    <mergeCell ref="B56:P56"/>
    <mergeCell ref="Q56:T56"/>
    <mergeCell ref="U56:AB56"/>
    <mergeCell ref="C54:G54"/>
    <mergeCell ref="I54:M54"/>
    <mergeCell ref="B51:J51"/>
    <mergeCell ref="B50:J50"/>
    <mergeCell ref="B49:J49"/>
    <mergeCell ref="K51:AF51"/>
    <mergeCell ref="K50:AF50"/>
    <mergeCell ref="K49:AF49"/>
    <mergeCell ref="X40:Z40"/>
    <mergeCell ref="Z33:AE33"/>
    <mergeCell ref="Z34:AE34"/>
    <mergeCell ref="B13:AG13"/>
    <mergeCell ref="B19:AG19"/>
    <mergeCell ref="U21:W21"/>
    <mergeCell ref="X21:Y21"/>
    <mergeCell ref="AA21:AB21"/>
    <mergeCell ref="AD21:AE21"/>
    <mergeCell ref="E29:J29"/>
    <mergeCell ref="E32:J32"/>
    <mergeCell ref="E15:L16"/>
    <mergeCell ref="O15:V16"/>
    <mergeCell ref="Y15:AF16"/>
    <mergeCell ref="E17:L18"/>
    <mergeCell ref="O17:V18"/>
    <mergeCell ref="Y17:AF18"/>
    <mergeCell ref="Q33:Y33"/>
    <mergeCell ref="D31:P31"/>
    <mergeCell ref="B36:AG36"/>
    <mergeCell ref="X38:Z38"/>
    <mergeCell ref="Q34:Y34"/>
    <mergeCell ref="Q11:AG11"/>
    <mergeCell ref="B12:P12"/>
    <mergeCell ref="L32:Q32"/>
    <mergeCell ref="Z24:AE24"/>
    <mergeCell ref="Z25:AE25"/>
    <mergeCell ref="Z27:AE27"/>
    <mergeCell ref="Z29:AE29"/>
    <mergeCell ref="Z30:AE30"/>
    <mergeCell ref="C15:D16"/>
    <mergeCell ref="M15:N16"/>
    <mergeCell ref="W15:X16"/>
    <mergeCell ref="W17:X18"/>
    <mergeCell ref="M17:N18"/>
    <mergeCell ref="C17:D18"/>
    <mergeCell ref="Q12:AG12"/>
    <mergeCell ref="B11:P11"/>
    <mergeCell ref="X2:AG3"/>
    <mergeCell ref="N2:W3"/>
    <mergeCell ref="D2:M3"/>
    <mergeCell ref="B9:AG9"/>
    <mergeCell ref="V10:X10"/>
    <mergeCell ref="Z10:AB10"/>
    <mergeCell ref="AD10:AF10"/>
    <mergeCell ref="Q10:U10"/>
    <mergeCell ref="B10:P10"/>
    <mergeCell ref="X4:AG5"/>
    <mergeCell ref="N4:W5"/>
    <mergeCell ref="D4:M5"/>
  </mergeCells>
  <phoneticPr fontId="3"/>
  <printOptions horizontalCentered="1"/>
  <pageMargins left="0.11811023622047245" right="0.11811023622047245" top="0.11811023622047245" bottom="0.11811023622047245" header="0.31496062992125984" footer="0.31496062992125984"/>
  <pageSetup paperSize="9" scale="88" orientation="portrait" r:id="rId1"/>
  <rowBreaks count="1" manualBreakCount="1">
    <brk id="45"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5895-9A60-41AE-BABD-6BED50FE33A4}">
  <dimension ref="A1:F1171"/>
  <sheetViews>
    <sheetView workbookViewId="0"/>
  </sheetViews>
  <sheetFormatPr defaultColWidth="9" defaultRowHeight="15" customHeight="1" x14ac:dyDescent="0.4"/>
  <cols>
    <col min="1" max="1" width="9" style="354"/>
    <col min="2" max="2" width="9" style="357"/>
    <col min="3" max="3" width="203.5" style="357" customWidth="1"/>
    <col min="4" max="16384" width="9" style="357"/>
  </cols>
  <sheetData>
    <row r="1" spans="1:6" ht="15" customHeight="1" x14ac:dyDescent="0.4">
      <c r="B1" s="355" t="s">
        <v>2512</v>
      </c>
      <c r="C1" s="356"/>
      <c r="F1" s="357" t="s">
        <v>2327</v>
      </c>
    </row>
    <row r="2" spans="1:6" ht="15" customHeight="1" x14ac:dyDescent="0.4">
      <c r="A2" s="358" t="s">
        <v>2298</v>
      </c>
      <c r="B2" s="359" t="s">
        <v>38</v>
      </c>
      <c r="C2" s="360" t="s">
        <v>39</v>
      </c>
      <c r="F2" s="357" t="s">
        <v>2328</v>
      </c>
    </row>
    <row r="3" spans="1:6" ht="15" customHeight="1" x14ac:dyDescent="0.4">
      <c r="A3" s="354">
        <f t="shared" ref="A3:A66" si="0">VALUE(B3)</f>
        <v>113</v>
      </c>
      <c r="B3" s="361" t="s">
        <v>40</v>
      </c>
      <c r="C3" s="362" t="s">
        <v>41</v>
      </c>
      <c r="F3" s="357" t="s">
        <v>2329</v>
      </c>
    </row>
    <row r="4" spans="1:6" ht="15" customHeight="1" x14ac:dyDescent="0.4">
      <c r="A4" s="354">
        <f t="shared" si="0"/>
        <v>116</v>
      </c>
      <c r="B4" s="361" t="s">
        <v>42</v>
      </c>
      <c r="C4" s="362" t="s">
        <v>43</v>
      </c>
    </row>
    <row r="5" spans="1:6" ht="15" customHeight="1" x14ac:dyDescent="0.4">
      <c r="A5" s="354">
        <f t="shared" si="0"/>
        <v>124</v>
      </c>
      <c r="B5" s="361" t="s">
        <v>44</v>
      </c>
      <c r="C5" s="362" t="s">
        <v>45</v>
      </c>
    </row>
    <row r="6" spans="1:6" ht="15" customHeight="1" x14ac:dyDescent="0.4">
      <c r="A6" s="354">
        <f t="shared" si="0"/>
        <v>126</v>
      </c>
      <c r="B6" s="361" t="s">
        <v>46</v>
      </c>
      <c r="C6" s="362" t="s">
        <v>47</v>
      </c>
    </row>
    <row r="7" spans="1:6" ht="15" customHeight="1" x14ac:dyDescent="0.4">
      <c r="A7" s="354">
        <f t="shared" si="0"/>
        <v>134</v>
      </c>
      <c r="B7" s="361" t="s">
        <v>48</v>
      </c>
      <c r="C7" s="362" t="s">
        <v>49</v>
      </c>
    </row>
    <row r="8" spans="1:6" ht="15" customHeight="1" x14ac:dyDescent="0.4">
      <c r="A8" s="354">
        <f t="shared" si="0"/>
        <v>141</v>
      </c>
      <c r="B8" s="361" t="s">
        <v>50</v>
      </c>
      <c r="C8" s="362" t="s">
        <v>51</v>
      </c>
    </row>
    <row r="9" spans="1:6" ht="15" customHeight="1" x14ac:dyDescent="0.4">
      <c r="A9" s="354">
        <f t="shared" si="0"/>
        <v>221</v>
      </c>
      <c r="B9" s="361" t="s">
        <v>52</v>
      </c>
      <c r="C9" s="362" t="s">
        <v>53</v>
      </c>
    </row>
    <row r="10" spans="1:6" ht="15" customHeight="1" x14ac:dyDescent="0.4">
      <c r="A10" s="354">
        <f t="shared" si="0"/>
        <v>231</v>
      </c>
      <c r="B10" s="361" t="s">
        <v>54</v>
      </c>
      <c r="C10" s="362" t="s">
        <v>55</v>
      </c>
    </row>
    <row r="11" spans="1:6" ht="15" customHeight="1" x14ac:dyDescent="0.4">
      <c r="A11" s="354">
        <f t="shared" si="0"/>
        <v>242</v>
      </c>
      <c r="B11" s="361" t="s">
        <v>56</v>
      </c>
      <c r="C11" s="362" t="s">
        <v>57</v>
      </c>
    </row>
    <row r="12" spans="1:6" ht="15" customHeight="1" x14ac:dyDescent="0.4">
      <c r="A12" s="354">
        <f t="shared" si="0"/>
        <v>249</v>
      </c>
      <c r="B12" s="361" t="s">
        <v>58</v>
      </c>
      <c r="C12" s="362" t="s">
        <v>59</v>
      </c>
    </row>
    <row r="13" spans="1:6" ht="15" customHeight="1" x14ac:dyDescent="0.4">
      <c r="A13" s="354">
        <f t="shared" si="0"/>
        <v>414</v>
      </c>
      <c r="B13" s="361" t="s">
        <v>60</v>
      </c>
      <c r="C13" s="362" t="s">
        <v>61</v>
      </c>
    </row>
    <row r="14" spans="1:6" ht="15" customHeight="1" x14ac:dyDescent="0.4">
      <c r="A14" s="354">
        <f t="shared" si="0"/>
        <v>511</v>
      </c>
      <c r="B14" s="361" t="s">
        <v>62</v>
      </c>
      <c r="C14" s="362" t="s">
        <v>2461</v>
      </c>
    </row>
    <row r="15" spans="1:6" ht="15" customHeight="1" x14ac:dyDescent="0.4">
      <c r="A15" s="354">
        <f t="shared" si="0"/>
        <v>512</v>
      </c>
      <c r="B15" s="361" t="s">
        <v>63</v>
      </c>
      <c r="C15" s="362" t="s">
        <v>64</v>
      </c>
    </row>
    <row r="16" spans="1:6" ht="15" customHeight="1" x14ac:dyDescent="0.4">
      <c r="A16" s="354">
        <f t="shared" si="0"/>
        <v>513</v>
      </c>
      <c r="B16" s="361" t="s">
        <v>65</v>
      </c>
      <c r="C16" s="362" t="s">
        <v>66</v>
      </c>
    </row>
    <row r="17" spans="1:3" ht="15" customHeight="1" x14ac:dyDescent="0.4">
      <c r="A17" s="354">
        <f t="shared" si="0"/>
        <v>519</v>
      </c>
      <c r="B17" s="361" t="s">
        <v>67</v>
      </c>
      <c r="C17" s="362" t="s">
        <v>68</v>
      </c>
    </row>
    <row r="18" spans="1:3" ht="15" customHeight="1" x14ac:dyDescent="0.4">
      <c r="A18" s="354">
        <f t="shared" si="0"/>
        <v>521</v>
      </c>
      <c r="B18" s="361" t="s">
        <v>69</v>
      </c>
      <c r="C18" s="362" t="s">
        <v>70</v>
      </c>
    </row>
    <row r="19" spans="1:3" ht="15" customHeight="1" x14ac:dyDescent="0.4">
      <c r="A19" s="354">
        <f t="shared" si="0"/>
        <v>522</v>
      </c>
      <c r="B19" s="361" t="s">
        <v>71</v>
      </c>
      <c r="C19" s="362" t="s">
        <v>72</v>
      </c>
    </row>
    <row r="20" spans="1:3" ht="15" customHeight="1" x14ac:dyDescent="0.4">
      <c r="A20" s="354">
        <f t="shared" si="0"/>
        <v>531</v>
      </c>
      <c r="B20" s="361" t="s">
        <v>73</v>
      </c>
      <c r="C20" s="362" t="s">
        <v>74</v>
      </c>
    </row>
    <row r="21" spans="1:3" ht="15" customHeight="1" x14ac:dyDescent="0.4">
      <c r="A21" s="354">
        <f t="shared" si="0"/>
        <v>532</v>
      </c>
      <c r="B21" s="361" t="s">
        <v>75</v>
      </c>
      <c r="C21" s="362" t="s">
        <v>76</v>
      </c>
    </row>
    <row r="22" spans="1:3" ht="15" customHeight="1" x14ac:dyDescent="0.4">
      <c r="A22" s="354">
        <f t="shared" si="0"/>
        <v>541</v>
      </c>
      <c r="B22" s="361" t="s">
        <v>77</v>
      </c>
      <c r="C22" s="362" t="s">
        <v>78</v>
      </c>
    </row>
    <row r="23" spans="1:3" ht="15" customHeight="1" x14ac:dyDescent="0.4">
      <c r="A23" s="354">
        <f t="shared" si="0"/>
        <v>542</v>
      </c>
      <c r="B23" s="361" t="s">
        <v>79</v>
      </c>
      <c r="C23" s="362" t="s">
        <v>80</v>
      </c>
    </row>
    <row r="24" spans="1:3" ht="15" customHeight="1" x14ac:dyDescent="0.4">
      <c r="A24" s="354">
        <f t="shared" si="0"/>
        <v>543</v>
      </c>
      <c r="B24" s="361" t="s">
        <v>81</v>
      </c>
      <c r="C24" s="362" t="s">
        <v>82</v>
      </c>
    </row>
    <row r="25" spans="1:3" ht="15" customHeight="1" x14ac:dyDescent="0.4">
      <c r="A25" s="354">
        <f t="shared" si="0"/>
        <v>544</v>
      </c>
      <c r="B25" s="361" t="s">
        <v>83</v>
      </c>
      <c r="C25" s="362" t="s">
        <v>84</v>
      </c>
    </row>
    <row r="26" spans="1:3" ht="15" customHeight="1" x14ac:dyDescent="0.4">
      <c r="A26" s="354">
        <f t="shared" si="0"/>
        <v>545</v>
      </c>
      <c r="B26" s="361" t="s">
        <v>85</v>
      </c>
      <c r="C26" s="362" t="s">
        <v>86</v>
      </c>
    </row>
    <row r="27" spans="1:3" ht="15" customHeight="1" x14ac:dyDescent="0.4">
      <c r="A27" s="354">
        <f t="shared" si="0"/>
        <v>546</v>
      </c>
      <c r="B27" s="361" t="s">
        <v>87</v>
      </c>
      <c r="C27" s="362" t="s">
        <v>88</v>
      </c>
    </row>
    <row r="28" spans="1:3" ht="15" customHeight="1" x14ac:dyDescent="0.4">
      <c r="A28" s="354">
        <f t="shared" si="0"/>
        <v>547</v>
      </c>
      <c r="B28" s="361" t="s">
        <v>89</v>
      </c>
      <c r="C28" s="362" t="s">
        <v>90</v>
      </c>
    </row>
    <row r="29" spans="1:3" ht="15" customHeight="1" x14ac:dyDescent="0.4">
      <c r="A29" s="354">
        <f t="shared" si="0"/>
        <v>548</v>
      </c>
      <c r="B29" s="361" t="s">
        <v>91</v>
      </c>
      <c r="C29" s="362" t="s">
        <v>92</v>
      </c>
    </row>
    <row r="30" spans="1:3" ht="15" customHeight="1" x14ac:dyDescent="0.4">
      <c r="A30" s="354">
        <f t="shared" si="0"/>
        <v>549</v>
      </c>
      <c r="B30" s="361" t="s">
        <v>93</v>
      </c>
      <c r="C30" s="362" t="s">
        <v>94</v>
      </c>
    </row>
    <row r="31" spans="1:3" ht="15" customHeight="1" x14ac:dyDescent="0.4">
      <c r="A31" s="354">
        <f t="shared" si="0"/>
        <v>551</v>
      </c>
      <c r="B31" s="361" t="s">
        <v>95</v>
      </c>
      <c r="C31" s="362" t="s">
        <v>96</v>
      </c>
    </row>
    <row r="32" spans="1:3" ht="15" customHeight="1" x14ac:dyDescent="0.4">
      <c r="A32" s="354">
        <f t="shared" si="0"/>
        <v>552</v>
      </c>
      <c r="B32" s="361" t="s">
        <v>97</v>
      </c>
      <c r="C32" s="362" t="s">
        <v>98</v>
      </c>
    </row>
    <row r="33" spans="1:3" ht="15" customHeight="1" x14ac:dyDescent="0.4">
      <c r="A33" s="354">
        <f t="shared" si="0"/>
        <v>553</v>
      </c>
      <c r="B33" s="361" t="s">
        <v>99</v>
      </c>
      <c r="C33" s="362" t="s">
        <v>100</v>
      </c>
    </row>
    <row r="34" spans="1:3" ht="15" customHeight="1" x14ac:dyDescent="0.4">
      <c r="A34" s="354">
        <f t="shared" si="0"/>
        <v>554</v>
      </c>
      <c r="B34" s="361" t="s">
        <v>101</v>
      </c>
      <c r="C34" s="362" t="s">
        <v>102</v>
      </c>
    </row>
    <row r="35" spans="1:3" ht="15" customHeight="1" x14ac:dyDescent="0.4">
      <c r="A35" s="354">
        <f t="shared" si="0"/>
        <v>555</v>
      </c>
      <c r="B35" s="361" t="s">
        <v>103</v>
      </c>
      <c r="C35" s="362" t="s">
        <v>104</v>
      </c>
    </row>
    <row r="36" spans="1:3" ht="15" customHeight="1" x14ac:dyDescent="0.4">
      <c r="A36" s="354">
        <f t="shared" si="0"/>
        <v>556</v>
      </c>
      <c r="B36" s="361" t="s">
        <v>105</v>
      </c>
      <c r="C36" s="362" t="s">
        <v>106</v>
      </c>
    </row>
    <row r="37" spans="1:3" ht="15" customHeight="1" x14ac:dyDescent="0.4">
      <c r="A37" s="354">
        <f t="shared" si="0"/>
        <v>557</v>
      </c>
      <c r="B37" s="361" t="s">
        <v>107</v>
      </c>
      <c r="C37" s="362" t="s">
        <v>108</v>
      </c>
    </row>
    <row r="38" spans="1:3" ht="15" customHeight="1" x14ac:dyDescent="0.4">
      <c r="A38" s="354">
        <f t="shared" si="0"/>
        <v>559</v>
      </c>
      <c r="B38" s="361" t="s">
        <v>109</v>
      </c>
      <c r="C38" s="362" t="s">
        <v>110</v>
      </c>
    </row>
    <row r="39" spans="1:3" ht="15" customHeight="1" x14ac:dyDescent="0.4">
      <c r="A39" s="354">
        <f t="shared" si="0"/>
        <v>591</v>
      </c>
      <c r="B39" s="361" t="s">
        <v>111</v>
      </c>
      <c r="C39" s="362" t="s">
        <v>112</v>
      </c>
    </row>
    <row r="40" spans="1:3" ht="15" customHeight="1" x14ac:dyDescent="0.4">
      <c r="A40" s="354">
        <f t="shared" si="0"/>
        <v>592</v>
      </c>
      <c r="B40" s="361" t="s">
        <v>113</v>
      </c>
      <c r="C40" s="362" t="s">
        <v>114</v>
      </c>
    </row>
    <row r="41" spans="1:3" ht="15" customHeight="1" x14ac:dyDescent="0.4">
      <c r="A41" s="354">
        <f t="shared" si="0"/>
        <v>593</v>
      </c>
      <c r="B41" s="361" t="s">
        <v>115</v>
      </c>
      <c r="C41" s="362" t="s">
        <v>116</v>
      </c>
    </row>
    <row r="42" spans="1:3" ht="15" customHeight="1" x14ac:dyDescent="0.4">
      <c r="A42" s="354">
        <f t="shared" si="0"/>
        <v>594</v>
      </c>
      <c r="B42" s="361" t="s">
        <v>117</v>
      </c>
      <c r="C42" s="362" t="s">
        <v>118</v>
      </c>
    </row>
    <row r="43" spans="1:3" ht="15" customHeight="1" x14ac:dyDescent="0.4">
      <c r="A43" s="354">
        <f t="shared" si="0"/>
        <v>599</v>
      </c>
      <c r="B43" s="361" t="s">
        <v>119</v>
      </c>
      <c r="C43" s="362" t="s">
        <v>120</v>
      </c>
    </row>
    <row r="44" spans="1:3" ht="15" customHeight="1" x14ac:dyDescent="0.4">
      <c r="A44" s="354">
        <f t="shared" si="0"/>
        <v>611</v>
      </c>
      <c r="B44" s="361" t="s">
        <v>121</v>
      </c>
      <c r="C44" s="362" t="s">
        <v>122</v>
      </c>
    </row>
    <row r="45" spans="1:3" ht="15" customHeight="1" x14ac:dyDescent="0.4">
      <c r="A45" s="354">
        <f t="shared" si="0"/>
        <v>621</v>
      </c>
      <c r="B45" s="361" t="s">
        <v>123</v>
      </c>
      <c r="C45" s="362" t="s">
        <v>124</v>
      </c>
    </row>
    <row r="46" spans="1:3" ht="15" customHeight="1" x14ac:dyDescent="0.4">
      <c r="A46" s="354">
        <f t="shared" si="0"/>
        <v>622</v>
      </c>
      <c r="B46" s="361" t="s">
        <v>125</v>
      </c>
      <c r="C46" s="362" t="s">
        <v>126</v>
      </c>
    </row>
    <row r="47" spans="1:3" ht="15" customHeight="1" x14ac:dyDescent="0.4">
      <c r="A47" s="354">
        <f t="shared" si="0"/>
        <v>623</v>
      </c>
      <c r="B47" s="361" t="s">
        <v>127</v>
      </c>
      <c r="C47" s="362" t="s">
        <v>128</v>
      </c>
    </row>
    <row r="48" spans="1:3" ht="15" customHeight="1" x14ac:dyDescent="0.4">
      <c r="A48" s="354">
        <f t="shared" si="0"/>
        <v>631</v>
      </c>
      <c r="B48" s="361" t="s">
        <v>129</v>
      </c>
      <c r="C48" s="362" t="s">
        <v>130</v>
      </c>
    </row>
    <row r="49" spans="1:3" ht="15" customHeight="1" x14ac:dyDescent="0.4">
      <c r="A49" s="354">
        <f t="shared" si="0"/>
        <v>641</v>
      </c>
      <c r="B49" s="361" t="s">
        <v>131</v>
      </c>
      <c r="C49" s="362" t="s">
        <v>132</v>
      </c>
    </row>
    <row r="50" spans="1:3" ht="15" customHeight="1" x14ac:dyDescent="0.4">
      <c r="A50" s="354">
        <f t="shared" si="0"/>
        <v>651</v>
      </c>
      <c r="B50" s="361" t="s">
        <v>133</v>
      </c>
      <c r="C50" s="362" t="s">
        <v>134</v>
      </c>
    </row>
    <row r="51" spans="1:3" ht="15" customHeight="1" x14ac:dyDescent="0.4">
      <c r="A51" s="354">
        <f t="shared" si="0"/>
        <v>661</v>
      </c>
      <c r="B51" s="361" t="s">
        <v>135</v>
      </c>
      <c r="C51" s="362" t="s">
        <v>136</v>
      </c>
    </row>
    <row r="52" spans="1:3" ht="15" customHeight="1" x14ac:dyDescent="0.4">
      <c r="A52" s="354">
        <f t="shared" si="0"/>
        <v>711</v>
      </c>
      <c r="B52" s="361" t="s">
        <v>137</v>
      </c>
      <c r="C52" s="362" t="s">
        <v>138</v>
      </c>
    </row>
    <row r="53" spans="1:3" ht="15" customHeight="1" x14ac:dyDescent="0.4">
      <c r="A53" s="354">
        <f t="shared" si="0"/>
        <v>712</v>
      </c>
      <c r="B53" s="361" t="s">
        <v>139</v>
      </c>
      <c r="C53" s="362" t="s">
        <v>140</v>
      </c>
    </row>
    <row r="54" spans="1:3" ht="15" customHeight="1" x14ac:dyDescent="0.4">
      <c r="A54" s="354">
        <f t="shared" si="0"/>
        <v>721</v>
      </c>
      <c r="B54" s="361" t="s">
        <v>141</v>
      </c>
      <c r="C54" s="362" t="s">
        <v>142</v>
      </c>
    </row>
    <row r="55" spans="1:3" ht="15" customHeight="1" x14ac:dyDescent="0.4">
      <c r="A55" s="354">
        <f t="shared" si="0"/>
        <v>722</v>
      </c>
      <c r="B55" s="361" t="s">
        <v>143</v>
      </c>
      <c r="C55" s="362" t="s">
        <v>144</v>
      </c>
    </row>
    <row r="56" spans="1:3" ht="15" customHeight="1" x14ac:dyDescent="0.4">
      <c r="A56" s="354">
        <f t="shared" si="0"/>
        <v>723</v>
      </c>
      <c r="B56" s="361" t="s">
        <v>145</v>
      </c>
      <c r="C56" s="362" t="s">
        <v>146</v>
      </c>
    </row>
    <row r="57" spans="1:3" ht="15" customHeight="1" x14ac:dyDescent="0.4">
      <c r="A57" s="354">
        <f t="shared" si="0"/>
        <v>731</v>
      </c>
      <c r="B57" s="361" t="s">
        <v>147</v>
      </c>
      <c r="C57" s="362" t="s">
        <v>148</v>
      </c>
    </row>
    <row r="58" spans="1:3" ht="15" customHeight="1" x14ac:dyDescent="0.4">
      <c r="A58" s="354">
        <f t="shared" si="0"/>
        <v>732</v>
      </c>
      <c r="B58" s="361" t="s">
        <v>149</v>
      </c>
      <c r="C58" s="362" t="s">
        <v>150</v>
      </c>
    </row>
    <row r="59" spans="1:3" ht="15" customHeight="1" x14ac:dyDescent="0.4">
      <c r="A59" s="354">
        <f t="shared" si="0"/>
        <v>741</v>
      </c>
      <c r="B59" s="361" t="s">
        <v>151</v>
      </c>
      <c r="C59" s="362" t="s">
        <v>152</v>
      </c>
    </row>
    <row r="60" spans="1:3" ht="15" customHeight="1" x14ac:dyDescent="0.4">
      <c r="A60" s="354">
        <f t="shared" si="0"/>
        <v>742</v>
      </c>
      <c r="B60" s="361" t="s">
        <v>153</v>
      </c>
      <c r="C60" s="362" t="s">
        <v>154</v>
      </c>
    </row>
    <row r="61" spans="1:3" ht="15" customHeight="1" x14ac:dyDescent="0.4">
      <c r="A61" s="354">
        <f t="shared" si="0"/>
        <v>743</v>
      </c>
      <c r="B61" s="361" t="s">
        <v>155</v>
      </c>
      <c r="C61" s="362" t="s">
        <v>156</v>
      </c>
    </row>
    <row r="62" spans="1:3" ht="15" customHeight="1" x14ac:dyDescent="0.4">
      <c r="A62" s="354">
        <f t="shared" si="0"/>
        <v>744</v>
      </c>
      <c r="B62" s="361" t="s">
        <v>157</v>
      </c>
      <c r="C62" s="362" t="s">
        <v>158</v>
      </c>
    </row>
    <row r="63" spans="1:3" ht="15" customHeight="1" x14ac:dyDescent="0.4">
      <c r="A63" s="354">
        <f t="shared" si="0"/>
        <v>751</v>
      </c>
      <c r="B63" s="361" t="s">
        <v>159</v>
      </c>
      <c r="C63" s="362" t="s">
        <v>160</v>
      </c>
    </row>
    <row r="64" spans="1:3" ht="15" customHeight="1" x14ac:dyDescent="0.4">
      <c r="A64" s="354">
        <f t="shared" si="0"/>
        <v>761</v>
      </c>
      <c r="B64" s="361" t="s">
        <v>161</v>
      </c>
      <c r="C64" s="362" t="s">
        <v>162</v>
      </c>
    </row>
    <row r="65" spans="1:3" ht="15" customHeight="1" x14ac:dyDescent="0.4">
      <c r="A65" s="354">
        <f t="shared" si="0"/>
        <v>762</v>
      </c>
      <c r="B65" s="361" t="s">
        <v>163</v>
      </c>
      <c r="C65" s="362" t="s">
        <v>164</v>
      </c>
    </row>
    <row r="66" spans="1:3" ht="15" customHeight="1" x14ac:dyDescent="0.4">
      <c r="A66" s="354">
        <f t="shared" si="0"/>
        <v>763</v>
      </c>
      <c r="B66" s="361" t="s">
        <v>165</v>
      </c>
      <c r="C66" s="362" t="s">
        <v>166</v>
      </c>
    </row>
    <row r="67" spans="1:3" ht="15" customHeight="1" x14ac:dyDescent="0.4">
      <c r="A67" s="354">
        <f t="shared" ref="A67:A130" si="1">VALUE(B67)</f>
        <v>771</v>
      </c>
      <c r="B67" s="361" t="s">
        <v>167</v>
      </c>
      <c r="C67" s="362" t="s">
        <v>168</v>
      </c>
    </row>
    <row r="68" spans="1:3" ht="15" customHeight="1" x14ac:dyDescent="0.4">
      <c r="A68" s="354">
        <f t="shared" si="1"/>
        <v>772</v>
      </c>
      <c r="B68" s="361" t="s">
        <v>169</v>
      </c>
      <c r="C68" s="362" t="s">
        <v>170</v>
      </c>
    </row>
    <row r="69" spans="1:3" ht="15" customHeight="1" x14ac:dyDescent="0.4">
      <c r="A69" s="354">
        <f t="shared" si="1"/>
        <v>781</v>
      </c>
      <c r="B69" s="361" t="s">
        <v>171</v>
      </c>
      <c r="C69" s="362" t="s">
        <v>172</v>
      </c>
    </row>
    <row r="70" spans="1:3" ht="15" customHeight="1" x14ac:dyDescent="0.4">
      <c r="A70" s="354">
        <f t="shared" si="1"/>
        <v>782</v>
      </c>
      <c r="B70" s="361" t="s">
        <v>173</v>
      </c>
      <c r="C70" s="362" t="s">
        <v>174</v>
      </c>
    </row>
    <row r="71" spans="1:3" ht="15" customHeight="1" x14ac:dyDescent="0.4">
      <c r="A71" s="354">
        <f t="shared" si="1"/>
        <v>791</v>
      </c>
      <c r="B71" s="361" t="s">
        <v>175</v>
      </c>
      <c r="C71" s="362" t="s">
        <v>176</v>
      </c>
    </row>
    <row r="72" spans="1:3" ht="15" customHeight="1" x14ac:dyDescent="0.4">
      <c r="A72" s="354">
        <f t="shared" si="1"/>
        <v>792</v>
      </c>
      <c r="B72" s="361" t="s">
        <v>177</v>
      </c>
      <c r="C72" s="362" t="s">
        <v>178</v>
      </c>
    </row>
    <row r="73" spans="1:3" ht="15" customHeight="1" x14ac:dyDescent="0.4">
      <c r="A73" s="354">
        <f t="shared" si="1"/>
        <v>793</v>
      </c>
      <c r="B73" s="361" t="s">
        <v>179</v>
      </c>
      <c r="C73" s="362" t="s">
        <v>180</v>
      </c>
    </row>
    <row r="74" spans="1:3" ht="15" customHeight="1" x14ac:dyDescent="0.4">
      <c r="A74" s="354">
        <f t="shared" si="1"/>
        <v>794</v>
      </c>
      <c r="B74" s="361" t="s">
        <v>181</v>
      </c>
      <c r="C74" s="362" t="s">
        <v>182</v>
      </c>
    </row>
    <row r="75" spans="1:3" ht="15" customHeight="1" x14ac:dyDescent="0.4">
      <c r="A75" s="354">
        <f t="shared" si="1"/>
        <v>795</v>
      </c>
      <c r="B75" s="361" t="s">
        <v>183</v>
      </c>
      <c r="C75" s="362" t="s">
        <v>184</v>
      </c>
    </row>
    <row r="76" spans="1:3" ht="15" customHeight="1" x14ac:dyDescent="0.4">
      <c r="A76" s="354">
        <f t="shared" si="1"/>
        <v>796</v>
      </c>
      <c r="B76" s="361" t="s">
        <v>185</v>
      </c>
      <c r="C76" s="362" t="s">
        <v>2462</v>
      </c>
    </row>
    <row r="77" spans="1:3" ht="15" customHeight="1" x14ac:dyDescent="0.4">
      <c r="A77" s="354">
        <f t="shared" si="1"/>
        <v>799</v>
      </c>
      <c r="B77" s="361" t="s">
        <v>186</v>
      </c>
      <c r="C77" s="362" t="s">
        <v>187</v>
      </c>
    </row>
    <row r="78" spans="1:3" ht="15" customHeight="1" x14ac:dyDescent="0.4">
      <c r="A78" s="354">
        <f t="shared" si="1"/>
        <v>811</v>
      </c>
      <c r="B78" s="361" t="s">
        <v>188</v>
      </c>
      <c r="C78" s="362" t="s">
        <v>189</v>
      </c>
    </row>
    <row r="79" spans="1:3" ht="15" customHeight="1" x14ac:dyDescent="0.4">
      <c r="A79" s="354">
        <f t="shared" si="1"/>
        <v>812</v>
      </c>
      <c r="B79" s="361" t="s">
        <v>190</v>
      </c>
      <c r="C79" s="362" t="s">
        <v>191</v>
      </c>
    </row>
    <row r="80" spans="1:3" ht="15" customHeight="1" x14ac:dyDescent="0.4">
      <c r="A80" s="354">
        <f t="shared" si="1"/>
        <v>821</v>
      </c>
      <c r="B80" s="361" t="s">
        <v>192</v>
      </c>
      <c r="C80" s="362" t="s">
        <v>193</v>
      </c>
    </row>
    <row r="81" spans="1:3" ht="15" customHeight="1" x14ac:dyDescent="0.4">
      <c r="A81" s="354">
        <f t="shared" si="1"/>
        <v>822</v>
      </c>
      <c r="B81" s="361" t="s">
        <v>194</v>
      </c>
      <c r="C81" s="362" t="s">
        <v>195</v>
      </c>
    </row>
    <row r="82" spans="1:3" ht="15" customHeight="1" x14ac:dyDescent="0.4">
      <c r="A82" s="354">
        <f t="shared" si="1"/>
        <v>823</v>
      </c>
      <c r="B82" s="361" t="s">
        <v>196</v>
      </c>
      <c r="C82" s="362" t="s">
        <v>197</v>
      </c>
    </row>
    <row r="83" spans="1:3" ht="15" customHeight="1" x14ac:dyDescent="0.4">
      <c r="A83" s="354">
        <f t="shared" si="1"/>
        <v>831</v>
      </c>
      <c r="B83" s="361" t="s">
        <v>198</v>
      </c>
      <c r="C83" s="362" t="s">
        <v>199</v>
      </c>
    </row>
    <row r="84" spans="1:3" ht="15" customHeight="1" x14ac:dyDescent="0.4">
      <c r="A84" s="354">
        <f t="shared" si="1"/>
        <v>832</v>
      </c>
      <c r="B84" s="361" t="s">
        <v>200</v>
      </c>
      <c r="C84" s="362" t="s">
        <v>201</v>
      </c>
    </row>
    <row r="85" spans="1:3" ht="15" customHeight="1" x14ac:dyDescent="0.4">
      <c r="A85" s="354">
        <f t="shared" si="1"/>
        <v>833</v>
      </c>
      <c r="B85" s="361" t="s">
        <v>202</v>
      </c>
      <c r="C85" s="362" t="s">
        <v>203</v>
      </c>
    </row>
    <row r="86" spans="1:3" ht="15" customHeight="1" x14ac:dyDescent="0.4">
      <c r="A86" s="354">
        <f t="shared" si="1"/>
        <v>839</v>
      </c>
      <c r="B86" s="361" t="s">
        <v>204</v>
      </c>
      <c r="C86" s="362" t="s">
        <v>205</v>
      </c>
    </row>
    <row r="87" spans="1:3" ht="15" customHeight="1" x14ac:dyDescent="0.4">
      <c r="A87" s="354">
        <f t="shared" si="1"/>
        <v>841</v>
      </c>
      <c r="B87" s="361" t="s">
        <v>206</v>
      </c>
      <c r="C87" s="362" t="s">
        <v>207</v>
      </c>
    </row>
    <row r="88" spans="1:3" ht="15" customHeight="1" x14ac:dyDescent="0.4">
      <c r="A88" s="354">
        <f t="shared" si="1"/>
        <v>842</v>
      </c>
      <c r="B88" s="361" t="s">
        <v>208</v>
      </c>
      <c r="C88" s="362" t="s">
        <v>209</v>
      </c>
    </row>
    <row r="89" spans="1:3" ht="15" customHeight="1" x14ac:dyDescent="0.4">
      <c r="A89" s="354">
        <f t="shared" si="1"/>
        <v>891</v>
      </c>
      <c r="B89" s="361" t="s">
        <v>210</v>
      </c>
      <c r="C89" s="362" t="s">
        <v>211</v>
      </c>
    </row>
    <row r="90" spans="1:3" ht="15" customHeight="1" x14ac:dyDescent="0.4">
      <c r="A90" s="354">
        <f t="shared" si="1"/>
        <v>892</v>
      </c>
      <c r="B90" s="361" t="s">
        <v>212</v>
      </c>
      <c r="C90" s="362" t="s">
        <v>213</v>
      </c>
    </row>
    <row r="91" spans="1:3" ht="15" customHeight="1" x14ac:dyDescent="0.4">
      <c r="A91" s="354">
        <f t="shared" si="1"/>
        <v>893</v>
      </c>
      <c r="B91" s="361" t="s">
        <v>214</v>
      </c>
      <c r="C91" s="362" t="s">
        <v>215</v>
      </c>
    </row>
    <row r="92" spans="1:3" ht="15" customHeight="1" x14ac:dyDescent="0.4">
      <c r="A92" s="354">
        <f t="shared" si="1"/>
        <v>894</v>
      </c>
      <c r="B92" s="361" t="s">
        <v>216</v>
      </c>
      <c r="C92" s="362" t="s">
        <v>217</v>
      </c>
    </row>
    <row r="93" spans="1:3" ht="15" customHeight="1" x14ac:dyDescent="0.4">
      <c r="A93" s="354">
        <f t="shared" si="1"/>
        <v>911</v>
      </c>
      <c r="B93" s="361" t="s">
        <v>218</v>
      </c>
      <c r="C93" s="362" t="s">
        <v>219</v>
      </c>
    </row>
    <row r="94" spans="1:3" ht="15" customHeight="1" x14ac:dyDescent="0.4">
      <c r="A94" s="354">
        <f t="shared" si="1"/>
        <v>912</v>
      </c>
      <c r="B94" s="361" t="s">
        <v>220</v>
      </c>
      <c r="C94" s="362" t="s">
        <v>221</v>
      </c>
    </row>
    <row r="95" spans="1:3" ht="15" customHeight="1" x14ac:dyDescent="0.4">
      <c r="A95" s="354">
        <f t="shared" si="1"/>
        <v>913</v>
      </c>
      <c r="B95" s="361" t="s">
        <v>222</v>
      </c>
      <c r="C95" s="362" t="s">
        <v>223</v>
      </c>
    </row>
    <row r="96" spans="1:3" ht="15" customHeight="1" x14ac:dyDescent="0.4">
      <c r="A96" s="354">
        <f t="shared" si="1"/>
        <v>914</v>
      </c>
      <c r="B96" s="361" t="s">
        <v>224</v>
      </c>
      <c r="C96" s="362" t="s">
        <v>225</v>
      </c>
    </row>
    <row r="97" spans="1:3" ht="15" customHeight="1" x14ac:dyDescent="0.4">
      <c r="A97" s="354">
        <f t="shared" si="1"/>
        <v>919</v>
      </c>
      <c r="B97" s="361" t="s">
        <v>226</v>
      </c>
      <c r="C97" s="362" t="s">
        <v>227</v>
      </c>
    </row>
    <row r="98" spans="1:3" ht="15" customHeight="1" x14ac:dyDescent="0.4">
      <c r="A98" s="354">
        <f t="shared" si="1"/>
        <v>921</v>
      </c>
      <c r="B98" s="361" t="s">
        <v>228</v>
      </c>
      <c r="C98" s="362" t="s">
        <v>229</v>
      </c>
    </row>
    <row r="99" spans="1:3" ht="15" customHeight="1" x14ac:dyDescent="0.4">
      <c r="A99" s="354">
        <f t="shared" si="1"/>
        <v>922</v>
      </c>
      <c r="B99" s="361" t="s">
        <v>230</v>
      </c>
      <c r="C99" s="362" t="s">
        <v>231</v>
      </c>
    </row>
    <row r="100" spans="1:3" ht="15" customHeight="1" x14ac:dyDescent="0.4">
      <c r="A100" s="354">
        <f t="shared" si="1"/>
        <v>923</v>
      </c>
      <c r="B100" s="361" t="s">
        <v>232</v>
      </c>
      <c r="C100" s="362" t="s">
        <v>233</v>
      </c>
    </row>
    <row r="101" spans="1:3" ht="15" customHeight="1" x14ac:dyDescent="0.4">
      <c r="A101" s="354">
        <f t="shared" si="1"/>
        <v>924</v>
      </c>
      <c r="B101" s="361" t="s">
        <v>234</v>
      </c>
      <c r="C101" s="362" t="s">
        <v>235</v>
      </c>
    </row>
    <row r="102" spans="1:3" ht="15" customHeight="1" x14ac:dyDescent="0.4">
      <c r="A102" s="354">
        <f t="shared" si="1"/>
        <v>925</v>
      </c>
      <c r="B102" s="361" t="s">
        <v>236</v>
      </c>
      <c r="C102" s="362" t="s">
        <v>237</v>
      </c>
    </row>
    <row r="103" spans="1:3" ht="15" customHeight="1" x14ac:dyDescent="0.4">
      <c r="A103" s="354">
        <f t="shared" si="1"/>
        <v>926</v>
      </c>
      <c r="B103" s="361" t="s">
        <v>238</v>
      </c>
      <c r="C103" s="362" t="s">
        <v>239</v>
      </c>
    </row>
    <row r="104" spans="1:3" ht="15" customHeight="1" x14ac:dyDescent="0.4">
      <c r="A104" s="354">
        <f t="shared" si="1"/>
        <v>929</v>
      </c>
      <c r="B104" s="361" t="s">
        <v>240</v>
      </c>
      <c r="C104" s="362" t="s">
        <v>241</v>
      </c>
    </row>
    <row r="105" spans="1:3" ht="15" customHeight="1" x14ac:dyDescent="0.4">
      <c r="A105" s="354">
        <f t="shared" si="1"/>
        <v>931</v>
      </c>
      <c r="B105" s="361" t="s">
        <v>242</v>
      </c>
      <c r="C105" s="362" t="s">
        <v>243</v>
      </c>
    </row>
    <row r="106" spans="1:3" ht="15" customHeight="1" x14ac:dyDescent="0.4">
      <c r="A106" s="354">
        <f t="shared" si="1"/>
        <v>932</v>
      </c>
      <c r="B106" s="361" t="s">
        <v>244</v>
      </c>
      <c r="C106" s="362" t="s">
        <v>245</v>
      </c>
    </row>
    <row r="107" spans="1:3" ht="15" customHeight="1" x14ac:dyDescent="0.4">
      <c r="A107" s="354">
        <f t="shared" si="1"/>
        <v>941</v>
      </c>
      <c r="B107" s="361" t="s">
        <v>246</v>
      </c>
      <c r="C107" s="362" t="s">
        <v>247</v>
      </c>
    </row>
    <row r="108" spans="1:3" ht="15" customHeight="1" x14ac:dyDescent="0.4">
      <c r="A108" s="354">
        <f t="shared" si="1"/>
        <v>942</v>
      </c>
      <c r="B108" s="361" t="s">
        <v>248</v>
      </c>
      <c r="C108" s="362" t="s">
        <v>249</v>
      </c>
    </row>
    <row r="109" spans="1:3" ht="15" customHeight="1" x14ac:dyDescent="0.4">
      <c r="A109" s="354">
        <f t="shared" si="1"/>
        <v>943</v>
      </c>
      <c r="B109" s="361" t="s">
        <v>250</v>
      </c>
      <c r="C109" s="362" t="s">
        <v>251</v>
      </c>
    </row>
    <row r="110" spans="1:3" ht="15" customHeight="1" x14ac:dyDescent="0.4">
      <c r="A110" s="354">
        <f t="shared" si="1"/>
        <v>944</v>
      </c>
      <c r="B110" s="361" t="s">
        <v>252</v>
      </c>
      <c r="C110" s="362" t="s">
        <v>253</v>
      </c>
    </row>
    <row r="111" spans="1:3" ht="15" customHeight="1" x14ac:dyDescent="0.4">
      <c r="A111" s="354">
        <f t="shared" si="1"/>
        <v>949</v>
      </c>
      <c r="B111" s="361" t="s">
        <v>254</v>
      </c>
      <c r="C111" s="362" t="s">
        <v>255</v>
      </c>
    </row>
    <row r="112" spans="1:3" ht="15" customHeight="1" x14ac:dyDescent="0.4">
      <c r="A112" s="354">
        <f t="shared" si="1"/>
        <v>951</v>
      </c>
      <c r="B112" s="361" t="s">
        <v>256</v>
      </c>
      <c r="C112" s="362" t="s">
        <v>257</v>
      </c>
    </row>
    <row r="113" spans="1:3" ht="15" customHeight="1" x14ac:dyDescent="0.4">
      <c r="A113" s="354">
        <f t="shared" si="1"/>
        <v>952</v>
      </c>
      <c r="B113" s="361" t="s">
        <v>258</v>
      </c>
      <c r="C113" s="362" t="s">
        <v>259</v>
      </c>
    </row>
    <row r="114" spans="1:3" ht="15" customHeight="1" x14ac:dyDescent="0.4">
      <c r="A114" s="354">
        <f t="shared" si="1"/>
        <v>953</v>
      </c>
      <c r="B114" s="361" t="s">
        <v>260</v>
      </c>
      <c r="C114" s="362" t="s">
        <v>2463</v>
      </c>
    </row>
    <row r="115" spans="1:3" ht="15" customHeight="1" x14ac:dyDescent="0.4">
      <c r="A115" s="354">
        <f t="shared" si="1"/>
        <v>961</v>
      </c>
      <c r="B115" s="361" t="s">
        <v>261</v>
      </c>
      <c r="C115" s="362" t="s">
        <v>262</v>
      </c>
    </row>
    <row r="116" spans="1:3" ht="15" customHeight="1" x14ac:dyDescent="0.4">
      <c r="A116" s="354">
        <f t="shared" si="1"/>
        <v>962</v>
      </c>
      <c r="B116" s="361" t="s">
        <v>263</v>
      </c>
      <c r="C116" s="362" t="s">
        <v>264</v>
      </c>
    </row>
    <row r="117" spans="1:3" ht="15" customHeight="1" x14ac:dyDescent="0.4">
      <c r="A117" s="354">
        <f t="shared" si="1"/>
        <v>969</v>
      </c>
      <c r="B117" s="361" t="s">
        <v>265</v>
      </c>
      <c r="C117" s="362" t="s">
        <v>266</v>
      </c>
    </row>
    <row r="118" spans="1:3" ht="15" customHeight="1" x14ac:dyDescent="0.4">
      <c r="A118" s="354">
        <f t="shared" si="1"/>
        <v>971</v>
      </c>
      <c r="B118" s="361" t="s">
        <v>267</v>
      </c>
      <c r="C118" s="362" t="s">
        <v>268</v>
      </c>
    </row>
    <row r="119" spans="1:3" ht="15" customHeight="1" x14ac:dyDescent="0.4">
      <c r="A119" s="354">
        <f t="shared" si="1"/>
        <v>972</v>
      </c>
      <c r="B119" s="361" t="s">
        <v>269</v>
      </c>
      <c r="C119" s="362" t="s">
        <v>270</v>
      </c>
    </row>
    <row r="120" spans="1:3" ht="15" customHeight="1" x14ac:dyDescent="0.4">
      <c r="A120" s="354">
        <f t="shared" si="1"/>
        <v>973</v>
      </c>
      <c r="B120" s="361" t="s">
        <v>271</v>
      </c>
      <c r="C120" s="362" t="s">
        <v>272</v>
      </c>
    </row>
    <row r="121" spans="1:3" ht="15" customHeight="1" x14ac:dyDescent="0.4">
      <c r="A121" s="354">
        <f t="shared" si="1"/>
        <v>974</v>
      </c>
      <c r="B121" s="361" t="s">
        <v>273</v>
      </c>
      <c r="C121" s="362" t="s">
        <v>274</v>
      </c>
    </row>
    <row r="122" spans="1:3" ht="15" customHeight="1" x14ac:dyDescent="0.4">
      <c r="A122" s="354">
        <f t="shared" si="1"/>
        <v>979</v>
      </c>
      <c r="B122" s="361" t="s">
        <v>275</v>
      </c>
      <c r="C122" s="362" t="s">
        <v>276</v>
      </c>
    </row>
    <row r="123" spans="1:3" ht="15" customHeight="1" x14ac:dyDescent="0.4">
      <c r="A123" s="354">
        <f t="shared" si="1"/>
        <v>981</v>
      </c>
      <c r="B123" s="361" t="s">
        <v>277</v>
      </c>
      <c r="C123" s="362" t="s">
        <v>278</v>
      </c>
    </row>
    <row r="124" spans="1:3" ht="15" customHeight="1" x14ac:dyDescent="0.4">
      <c r="A124" s="354">
        <f t="shared" si="1"/>
        <v>982</v>
      </c>
      <c r="B124" s="361" t="s">
        <v>279</v>
      </c>
      <c r="C124" s="362" t="s">
        <v>280</v>
      </c>
    </row>
    <row r="125" spans="1:3" ht="15" customHeight="1" x14ac:dyDescent="0.4">
      <c r="A125" s="354">
        <f t="shared" si="1"/>
        <v>991</v>
      </c>
      <c r="B125" s="361" t="s">
        <v>281</v>
      </c>
      <c r="C125" s="362" t="s">
        <v>282</v>
      </c>
    </row>
    <row r="126" spans="1:3" ht="15" customHeight="1" x14ac:dyDescent="0.4">
      <c r="A126" s="354">
        <f t="shared" si="1"/>
        <v>992</v>
      </c>
      <c r="B126" s="361" t="s">
        <v>283</v>
      </c>
      <c r="C126" s="362" t="s">
        <v>284</v>
      </c>
    </row>
    <row r="127" spans="1:3" ht="15" customHeight="1" x14ac:dyDescent="0.4">
      <c r="A127" s="354">
        <f t="shared" si="1"/>
        <v>993</v>
      </c>
      <c r="B127" s="361" t="s">
        <v>285</v>
      </c>
      <c r="C127" s="362" t="s">
        <v>286</v>
      </c>
    </row>
    <row r="128" spans="1:3" ht="15" customHeight="1" x14ac:dyDescent="0.4">
      <c r="A128" s="354">
        <f t="shared" si="1"/>
        <v>994</v>
      </c>
      <c r="B128" s="361" t="s">
        <v>287</v>
      </c>
      <c r="C128" s="362" t="s">
        <v>288</v>
      </c>
    </row>
    <row r="129" spans="1:3" ht="15" customHeight="1" x14ac:dyDescent="0.4">
      <c r="A129" s="354">
        <f t="shared" si="1"/>
        <v>995</v>
      </c>
      <c r="B129" s="361" t="s">
        <v>289</v>
      </c>
      <c r="C129" s="362" t="s">
        <v>290</v>
      </c>
    </row>
    <row r="130" spans="1:3" ht="15" customHeight="1" x14ac:dyDescent="0.4">
      <c r="A130" s="354">
        <f t="shared" si="1"/>
        <v>996</v>
      </c>
      <c r="B130" s="361" t="s">
        <v>291</v>
      </c>
      <c r="C130" s="362" t="s">
        <v>292</v>
      </c>
    </row>
    <row r="131" spans="1:3" ht="15" customHeight="1" x14ac:dyDescent="0.4">
      <c r="A131" s="354">
        <f t="shared" ref="A131:A194" si="2">VALUE(B131)</f>
        <v>997</v>
      </c>
      <c r="B131" s="361" t="s">
        <v>293</v>
      </c>
      <c r="C131" s="362" t="s">
        <v>294</v>
      </c>
    </row>
    <row r="132" spans="1:3" ht="15" customHeight="1" x14ac:dyDescent="0.4">
      <c r="A132" s="354">
        <f t="shared" si="2"/>
        <v>998</v>
      </c>
      <c r="B132" s="361" t="s">
        <v>295</v>
      </c>
      <c r="C132" s="362" t="s">
        <v>296</v>
      </c>
    </row>
    <row r="133" spans="1:3" ht="15" customHeight="1" x14ac:dyDescent="0.4">
      <c r="A133" s="354">
        <f t="shared" si="2"/>
        <v>999</v>
      </c>
      <c r="B133" s="361" t="s">
        <v>297</v>
      </c>
      <c r="C133" s="362" t="s">
        <v>298</v>
      </c>
    </row>
    <row r="134" spans="1:3" ht="15" customHeight="1" x14ac:dyDescent="0.4">
      <c r="A134" s="354">
        <f t="shared" si="2"/>
        <v>1011</v>
      </c>
      <c r="B134" s="361" t="s">
        <v>299</v>
      </c>
      <c r="C134" s="362" t="s">
        <v>300</v>
      </c>
    </row>
    <row r="135" spans="1:3" ht="15" customHeight="1" x14ac:dyDescent="0.4">
      <c r="A135" s="354">
        <f t="shared" si="2"/>
        <v>1021</v>
      </c>
      <c r="B135" s="361" t="s">
        <v>301</v>
      </c>
      <c r="C135" s="362" t="s">
        <v>302</v>
      </c>
    </row>
    <row r="136" spans="1:3" ht="15" customHeight="1" x14ac:dyDescent="0.4">
      <c r="A136" s="354">
        <f t="shared" si="2"/>
        <v>1022</v>
      </c>
      <c r="B136" s="361" t="s">
        <v>303</v>
      </c>
      <c r="C136" s="362" t="s">
        <v>2464</v>
      </c>
    </row>
    <row r="137" spans="1:3" ht="15" customHeight="1" x14ac:dyDescent="0.4">
      <c r="A137" s="354">
        <f t="shared" si="2"/>
        <v>1023</v>
      </c>
      <c r="B137" s="361" t="s">
        <v>304</v>
      </c>
      <c r="C137" s="362" t="s">
        <v>305</v>
      </c>
    </row>
    <row r="138" spans="1:3" ht="15" customHeight="1" x14ac:dyDescent="0.4">
      <c r="A138" s="354">
        <f t="shared" si="2"/>
        <v>1024</v>
      </c>
      <c r="B138" s="361" t="s">
        <v>306</v>
      </c>
      <c r="C138" s="362" t="s">
        <v>2465</v>
      </c>
    </row>
    <row r="139" spans="1:3" ht="15" customHeight="1" x14ac:dyDescent="0.4">
      <c r="A139" s="354">
        <f t="shared" si="2"/>
        <v>1025</v>
      </c>
      <c r="B139" s="361">
        <v>1025</v>
      </c>
      <c r="C139" s="362" t="s">
        <v>2466</v>
      </c>
    </row>
    <row r="140" spans="1:3" ht="15" customHeight="1" x14ac:dyDescent="0.4">
      <c r="A140" s="354">
        <f t="shared" si="2"/>
        <v>1026</v>
      </c>
      <c r="B140" s="361">
        <v>1026</v>
      </c>
      <c r="C140" s="362" t="s">
        <v>2467</v>
      </c>
    </row>
    <row r="141" spans="1:3" ht="15" customHeight="1" x14ac:dyDescent="0.4">
      <c r="A141" s="354">
        <f t="shared" si="2"/>
        <v>1031</v>
      </c>
      <c r="B141" s="361" t="s">
        <v>307</v>
      </c>
      <c r="C141" s="362" t="s">
        <v>308</v>
      </c>
    </row>
    <row r="142" spans="1:3" ht="15" customHeight="1" x14ac:dyDescent="0.4">
      <c r="A142" s="354">
        <f t="shared" si="2"/>
        <v>1032</v>
      </c>
      <c r="B142" s="361" t="s">
        <v>309</v>
      </c>
      <c r="C142" s="362" t="s">
        <v>310</v>
      </c>
    </row>
    <row r="143" spans="1:3" ht="15" customHeight="1" x14ac:dyDescent="0.4">
      <c r="A143" s="354">
        <f t="shared" si="2"/>
        <v>1041</v>
      </c>
      <c r="B143" s="361" t="s">
        <v>311</v>
      </c>
      <c r="C143" s="362" t="s">
        <v>312</v>
      </c>
    </row>
    <row r="144" spans="1:3" ht="15" customHeight="1" x14ac:dyDescent="0.4">
      <c r="A144" s="354">
        <f t="shared" si="2"/>
        <v>1051</v>
      </c>
      <c r="B144" s="361" t="s">
        <v>313</v>
      </c>
      <c r="C144" s="362" t="s">
        <v>314</v>
      </c>
    </row>
    <row r="145" spans="1:3" ht="15" customHeight="1" x14ac:dyDescent="0.4">
      <c r="A145" s="354">
        <f t="shared" si="2"/>
        <v>1052</v>
      </c>
      <c r="B145" s="361" t="s">
        <v>315</v>
      </c>
      <c r="C145" s="362" t="s">
        <v>316</v>
      </c>
    </row>
    <row r="146" spans="1:3" ht="15" customHeight="1" x14ac:dyDescent="0.4">
      <c r="A146" s="354">
        <f t="shared" si="2"/>
        <v>1061</v>
      </c>
      <c r="B146" s="361" t="s">
        <v>317</v>
      </c>
      <c r="C146" s="362" t="s">
        <v>318</v>
      </c>
    </row>
    <row r="147" spans="1:3" ht="15" customHeight="1" x14ac:dyDescent="0.4">
      <c r="A147" s="354">
        <f t="shared" si="2"/>
        <v>1062</v>
      </c>
      <c r="B147" s="361" t="s">
        <v>319</v>
      </c>
      <c r="C147" s="362" t="s">
        <v>320</v>
      </c>
    </row>
    <row r="148" spans="1:3" ht="15" customHeight="1" x14ac:dyDescent="0.4">
      <c r="A148" s="354">
        <f t="shared" si="2"/>
        <v>1063</v>
      </c>
      <c r="B148" s="361" t="s">
        <v>321</v>
      </c>
      <c r="C148" s="362" t="s">
        <v>322</v>
      </c>
    </row>
    <row r="149" spans="1:3" ht="15" customHeight="1" x14ac:dyDescent="0.4">
      <c r="A149" s="354">
        <f t="shared" si="2"/>
        <v>1111</v>
      </c>
      <c r="B149" s="361" t="s">
        <v>323</v>
      </c>
      <c r="C149" s="362" t="s">
        <v>324</v>
      </c>
    </row>
    <row r="150" spans="1:3" ht="15" customHeight="1" x14ac:dyDescent="0.4">
      <c r="A150" s="354">
        <f t="shared" si="2"/>
        <v>1112</v>
      </c>
      <c r="B150" s="361" t="s">
        <v>325</v>
      </c>
      <c r="C150" s="362" t="s">
        <v>326</v>
      </c>
    </row>
    <row r="151" spans="1:3" ht="15" customHeight="1" x14ac:dyDescent="0.4">
      <c r="A151" s="354">
        <f t="shared" si="2"/>
        <v>1113</v>
      </c>
      <c r="B151" s="361" t="s">
        <v>327</v>
      </c>
      <c r="C151" s="362" t="s">
        <v>328</v>
      </c>
    </row>
    <row r="152" spans="1:3" ht="15" customHeight="1" x14ac:dyDescent="0.4">
      <c r="A152" s="354">
        <f t="shared" si="2"/>
        <v>1114</v>
      </c>
      <c r="B152" s="361" t="s">
        <v>329</v>
      </c>
      <c r="C152" s="362" t="s">
        <v>330</v>
      </c>
    </row>
    <row r="153" spans="1:3" ht="15" customHeight="1" x14ac:dyDescent="0.4">
      <c r="A153" s="354">
        <f t="shared" si="2"/>
        <v>1115</v>
      </c>
      <c r="B153" s="361" t="s">
        <v>331</v>
      </c>
      <c r="C153" s="362" t="s">
        <v>332</v>
      </c>
    </row>
    <row r="154" spans="1:3" ht="15" customHeight="1" x14ac:dyDescent="0.4">
      <c r="A154" s="354">
        <f t="shared" si="2"/>
        <v>1116</v>
      </c>
      <c r="B154" s="361" t="s">
        <v>333</v>
      </c>
      <c r="C154" s="362" t="s">
        <v>334</v>
      </c>
    </row>
    <row r="155" spans="1:3" ht="15" customHeight="1" x14ac:dyDescent="0.4">
      <c r="A155" s="354">
        <f t="shared" si="2"/>
        <v>1117</v>
      </c>
      <c r="B155" s="361" t="s">
        <v>335</v>
      </c>
      <c r="C155" s="362" t="s">
        <v>336</v>
      </c>
    </row>
    <row r="156" spans="1:3" ht="15" customHeight="1" x14ac:dyDescent="0.4">
      <c r="A156" s="354">
        <f t="shared" si="2"/>
        <v>1118</v>
      </c>
      <c r="B156" s="361" t="s">
        <v>337</v>
      </c>
      <c r="C156" s="362" t="s">
        <v>338</v>
      </c>
    </row>
    <row r="157" spans="1:3" ht="15" customHeight="1" x14ac:dyDescent="0.4">
      <c r="A157" s="354">
        <f t="shared" si="2"/>
        <v>1119</v>
      </c>
      <c r="B157" s="361" t="s">
        <v>339</v>
      </c>
      <c r="C157" s="362" t="s">
        <v>340</v>
      </c>
    </row>
    <row r="158" spans="1:3" ht="15" customHeight="1" x14ac:dyDescent="0.4">
      <c r="A158" s="354">
        <f t="shared" si="2"/>
        <v>1121</v>
      </c>
      <c r="B158" s="361" t="s">
        <v>341</v>
      </c>
      <c r="C158" s="362" t="s">
        <v>342</v>
      </c>
    </row>
    <row r="159" spans="1:3" ht="15" customHeight="1" x14ac:dyDescent="0.4">
      <c r="A159" s="354">
        <f t="shared" si="2"/>
        <v>1122</v>
      </c>
      <c r="B159" s="361" t="s">
        <v>343</v>
      </c>
      <c r="C159" s="362" t="s">
        <v>344</v>
      </c>
    </row>
    <row r="160" spans="1:3" ht="15" customHeight="1" x14ac:dyDescent="0.4">
      <c r="A160" s="354">
        <f t="shared" si="2"/>
        <v>1123</v>
      </c>
      <c r="B160" s="361" t="s">
        <v>345</v>
      </c>
      <c r="C160" s="362" t="s">
        <v>346</v>
      </c>
    </row>
    <row r="161" spans="1:3" ht="15" customHeight="1" x14ac:dyDescent="0.4">
      <c r="A161" s="354">
        <f t="shared" si="2"/>
        <v>1124</v>
      </c>
      <c r="B161" s="361" t="s">
        <v>347</v>
      </c>
      <c r="C161" s="362" t="s">
        <v>348</v>
      </c>
    </row>
    <row r="162" spans="1:3" ht="15" customHeight="1" x14ac:dyDescent="0.4">
      <c r="A162" s="354">
        <f t="shared" si="2"/>
        <v>1125</v>
      </c>
      <c r="B162" s="361" t="s">
        <v>349</v>
      </c>
      <c r="C162" s="362" t="s">
        <v>350</v>
      </c>
    </row>
    <row r="163" spans="1:3" ht="15" customHeight="1" x14ac:dyDescent="0.4">
      <c r="A163" s="354">
        <f t="shared" si="2"/>
        <v>1129</v>
      </c>
      <c r="B163" s="361" t="s">
        <v>351</v>
      </c>
      <c r="C163" s="362" t="s">
        <v>352</v>
      </c>
    </row>
    <row r="164" spans="1:3" ht="15" customHeight="1" x14ac:dyDescent="0.4">
      <c r="A164" s="354">
        <f t="shared" si="2"/>
        <v>1131</v>
      </c>
      <c r="B164" s="361" t="s">
        <v>353</v>
      </c>
      <c r="C164" s="362" t="s">
        <v>354</v>
      </c>
    </row>
    <row r="165" spans="1:3" ht="15" customHeight="1" x14ac:dyDescent="0.4">
      <c r="A165" s="354">
        <f t="shared" si="2"/>
        <v>1132</v>
      </c>
      <c r="B165" s="361" t="s">
        <v>355</v>
      </c>
      <c r="C165" s="362" t="s">
        <v>356</v>
      </c>
    </row>
    <row r="166" spans="1:3" ht="15" customHeight="1" x14ac:dyDescent="0.4">
      <c r="A166" s="354">
        <f t="shared" si="2"/>
        <v>1133</v>
      </c>
      <c r="B166" s="361" t="s">
        <v>357</v>
      </c>
      <c r="C166" s="362" t="s">
        <v>358</v>
      </c>
    </row>
    <row r="167" spans="1:3" ht="15" customHeight="1" x14ac:dyDescent="0.4">
      <c r="A167" s="354">
        <f t="shared" si="2"/>
        <v>1141</v>
      </c>
      <c r="B167" s="361" t="s">
        <v>359</v>
      </c>
      <c r="C167" s="362" t="s">
        <v>360</v>
      </c>
    </row>
    <row r="168" spans="1:3" ht="15" customHeight="1" x14ac:dyDescent="0.4">
      <c r="A168" s="354">
        <f t="shared" si="2"/>
        <v>1142</v>
      </c>
      <c r="B168" s="361" t="s">
        <v>361</v>
      </c>
      <c r="C168" s="362" t="s">
        <v>362</v>
      </c>
    </row>
    <row r="169" spans="1:3" ht="15" customHeight="1" x14ac:dyDescent="0.4">
      <c r="A169" s="354">
        <f t="shared" si="2"/>
        <v>1143</v>
      </c>
      <c r="B169" s="361" t="s">
        <v>363</v>
      </c>
      <c r="C169" s="362" t="s">
        <v>364</v>
      </c>
    </row>
    <row r="170" spans="1:3" ht="15" customHeight="1" x14ac:dyDescent="0.4">
      <c r="A170" s="354">
        <f t="shared" si="2"/>
        <v>1144</v>
      </c>
      <c r="B170" s="361" t="s">
        <v>365</v>
      </c>
      <c r="C170" s="362" t="s">
        <v>366</v>
      </c>
    </row>
    <row r="171" spans="1:3" ht="15" customHeight="1" x14ac:dyDescent="0.4">
      <c r="A171" s="354">
        <f t="shared" si="2"/>
        <v>1145</v>
      </c>
      <c r="B171" s="361" t="s">
        <v>367</v>
      </c>
      <c r="C171" s="362" t="s">
        <v>368</v>
      </c>
    </row>
    <row r="172" spans="1:3" ht="15" customHeight="1" x14ac:dyDescent="0.4">
      <c r="A172" s="354">
        <f t="shared" si="2"/>
        <v>1146</v>
      </c>
      <c r="B172" s="361" t="s">
        <v>369</v>
      </c>
      <c r="C172" s="362" t="s">
        <v>370</v>
      </c>
    </row>
    <row r="173" spans="1:3" ht="15" customHeight="1" x14ac:dyDescent="0.4">
      <c r="A173" s="354">
        <f t="shared" si="2"/>
        <v>1147</v>
      </c>
      <c r="B173" s="361" t="s">
        <v>371</v>
      </c>
      <c r="C173" s="362" t="s">
        <v>372</v>
      </c>
    </row>
    <row r="174" spans="1:3" ht="15" customHeight="1" x14ac:dyDescent="0.4">
      <c r="A174" s="354">
        <f t="shared" si="2"/>
        <v>1148</v>
      </c>
      <c r="B174" s="361" t="s">
        <v>373</v>
      </c>
      <c r="C174" s="362" t="s">
        <v>374</v>
      </c>
    </row>
    <row r="175" spans="1:3" ht="15" customHeight="1" x14ac:dyDescent="0.4">
      <c r="A175" s="354">
        <f t="shared" si="2"/>
        <v>1151</v>
      </c>
      <c r="B175" s="361" t="s">
        <v>375</v>
      </c>
      <c r="C175" s="362" t="s">
        <v>376</v>
      </c>
    </row>
    <row r="176" spans="1:3" ht="15" customHeight="1" x14ac:dyDescent="0.4">
      <c r="A176" s="354">
        <f t="shared" si="2"/>
        <v>1152</v>
      </c>
      <c r="B176" s="361" t="s">
        <v>377</v>
      </c>
      <c r="C176" s="362" t="s">
        <v>378</v>
      </c>
    </row>
    <row r="177" spans="1:3" ht="15" customHeight="1" x14ac:dyDescent="0.4">
      <c r="A177" s="354">
        <f t="shared" si="2"/>
        <v>1153</v>
      </c>
      <c r="B177" s="361" t="s">
        <v>379</v>
      </c>
      <c r="C177" s="362" t="s">
        <v>380</v>
      </c>
    </row>
    <row r="178" spans="1:3" ht="15" customHeight="1" x14ac:dyDescent="0.4">
      <c r="A178" s="354">
        <f t="shared" si="2"/>
        <v>1154</v>
      </c>
      <c r="B178" s="361" t="s">
        <v>381</v>
      </c>
      <c r="C178" s="362" t="s">
        <v>382</v>
      </c>
    </row>
    <row r="179" spans="1:3" ht="15" customHeight="1" x14ac:dyDescent="0.4">
      <c r="A179" s="354">
        <f t="shared" si="2"/>
        <v>1155</v>
      </c>
      <c r="B179" s="361" t="s">
        <v>383</v>
      </c>
      <c r="C179" s="362" t="s">
        <v>384</v>
      </c>
    </row>
    <row r="180" spans="1:3" ht="15" customHeight="1" x14ac:dyDescent="0.4">
      <c r="A180" s="354">
        <f t="shared" si="2"/>
        <v>1156</v>
      </c>
      <c r="B180" s="361" t="s">
        <v>385</v>
      </c>
      <c r="C180" s="362" t="s">
        <v>386</v>
      </c>
    </row>
    <row r="181" spans="1:3" ht="15" customHeight="1" x14ac:dyDescent="0.4">
      <c r="A181" s="354">
        <f t="shared" si="2"/>
        <v>1157</v>
      </c>
      <c r="B181" s="361" t="s">
        <v>387</v>
      </c>
      <c r="C181" s="362" t="s">
        <v>388</v>
      </c>
    </row>
    <row r="182" spans="1:3" ht="15" customHeight="1" x14ac:dyDescent="0.4">
      <c r="A182" s="354">
        <f t="shared" si="2"/>
        <v>1158</v>
      </c>
      <c r="B182" s="361" t="s">
        <v>389</v>
      </c>
      <c r="C182" s="362" t="s">
        <v>390</v>
      </c>
    </row>
    <row r="183" spans="1:3" ht="15" customHeight="1" x14ac:dyDescent="0.4">
      <c r="A183" s="354">
        <f t="shared" si="2"/>
        <v>1159</v>
      </c>
      <c r="B183" s="361" t="s">
        <v>391</v>
      </c>
      <c r="C183" s="362" t="s">
        <v>392</v>
      </c>
    </row>
    <row r="184" spans="1:3" ht="15" customHeight="1" x14ac:dyDescent="0.4">
      <c r="A184" s="354">
        <f t="shared" si="2"/>
        <v>1161</v>
      </c>
      <c r="B184" s="361" t="s">
        <v>393</v>
      </c>
      <c r="C184" s="362" t="s">
        <v>394</v>
      </c>
    </row>
    <row r="185" spans="1:3" ht="15" customHeight="1" x14ac:dyDescent="0.4">
      <c r="A185" s="354">
        <f t="shared" si="2"/>
        <v>1162</v>
      </c>
      <c r="B185" s="361" t="s">
        <v>395</v>
      </c>
      <c r="C185" s="362" t="s">
        <v>396</v>
      </c>
    </row>
    <row r="186" spans="1:3" ht="15" customHeight="1" x14ac:dyDescent="0.4">
      <c r="A186" s="354">
        <f t="shared" si="2"/>
        <v>1163</v>
      </c>
      <c r="B186" s="361" t="s">
        <v>397</v>
      </c>
      <c r="C186" s="362" t="s">
        <v>398</v>
      </c>
    </row>
    <row r="187" spans="1:3" ht="15" customHeight="1" x14ac:dyDescent="0.4">
      <c r="A187" s="354">
        <f t="shared" si="2"/>
        <v>1164</v>
      </c>
      <c r="B187" s="361" t="s">
        <v>399</v>
      </c>
      <c r="C187" s="362" t="s">
        <v>400</v>
      </c>
    </row>
    <row r="188" spans="1:3" ht="15" customHeight="1" x14ac:dyDescent="0.4">
      <c r="A188" s="354">
        <f t="shared" si="2"/>
        <v>1165</v>
      </c>
      <c r="B188" s="361" t="s">
        <v>401</v>
      </c>
      <c r="C188" s="362" t="s">
        <v>402</v>
      </c>
    </row>
    <row r="189" spans="1:3" ht="15" customHeight="1" x14ac:dyDescent="0.4">
      <c r="A189" s="354">
        <f t="shared" si="2"/>
        <v>1166</v>
      </c>
      <c r="B189" s="361" t="s">
        <v>403</v>
      </c>
      <c r="C189" s="362" t="s">
        <v>2468</v>
      </c>
    </row>
    <row r="190" spans="1:3" ht="15" customHeight="1" x14ac:dyDescent="0.4">
      <c r="A190" s="354">
        <f t="shared" si="2"/>
        <v>1167</v>
      </c>
      <c r="B190" s="361" t="s">
        <v>404</v>
      </c>
      <c r="C190" s="362" t="s">
        <v>405</v>
      </c>
    </row>
    <row r="191" spans="1:3" ht="15" customHeight="1" x14ac:dyDescent="0.4">
      <c r="A191" s="354">
        <f t="shared" si="2"/>
        <v>1168</v>
      </c>
      <c r="B191" s="361" t="s">
        <v>406</v>
      </c>
      <c r="C191" s="362" t="s">
        <v>407</v>
      </c>
    </row>
    <row r="192" spans="1:3" ht="15" customHeight="1" x14ac:dyDescent="0.4">
      <c r="A192" s="354">
        <f t="shared" si="2"/>
        <v>1169</v>
      </c>
      <c r="B192" s="361" t="s">
        <v>408</v>
      </c>
      <c r="C192" s="362" t="s">
        <v>409</v>
      </c>
    </row>
    <row r="193" spans="1:3" ht="15" customHeight="1" x14ac:dyDescent="0.4">
      <c r="A193" s="354">
        <f t="shared" si="2"/>
        <v>1171</v>
      </c>
      <c r="B193" s="361" t="s">
        <v>410</v>
      </c>
      <c r="C193" s="362" t="s">
        <v>411</v>
      </c>
    </row>
    <row r="194" spans="1:3" ht="15" customHeight="1" x14ac:dyDescent="0.4">
      <c r="A194" s="354">
        <f t="shared" si="2"/>
        <v>1172</v>
      </c>
      <c r="B194" s="361" t="s">
        <v>412</v>
      </c>
      <c r="C194" s="362" t="s">
        <v>413</v>
      </c>
    </row>
    <row r="195" spans="1:3" ht="15" customHeight="1" x14ac:dyDescent="0.4">
      <c r="A195" s="354">
        <f t="shared" ref="A195:A258" si="3">VALUE(B195)</f>
        <v>1173</v>
      </c>
      <c r="B195" s="361" t="s">
        <v>414</v>
      </c>
      <c r="C195" s="362" t="s">
        <v>415</v>
      </c>
    </row>
    <row r="196" spans="1:3" ht="15" customHeight="1" x14ac:dyDescent="0.4">
      <c r="A196" s="354">
        <f t="shared" si="3"/>
        <v>1174</v>
      </c>
      <c r="B196" s="361" t="s">
        <v>416</v>
      </c>
      <c r="C196" s="362" t="s">
        <v>417</v>
      </c>
    </row>
    <row r="197" spans="1:3" ht="15" customHeight="1" x14ac:dyDescent="0.4">
      <c r="A197" s="354">
        <f t="shared" si="3"/>
        <v>1181</v>
      </c>
      <c r="B197" s="361" t="s">
        <v>418</v>
      </c>
      <c r="C197" s="362" t="s">
        <v>419</v>
      </c>
    </row>
    <row r="198" spans="1:3" ht="15" customHeight="1" x14ac:dyDescent="0.4">
      <c r="A198" s="354">
        <f t="shared" si="3"/>
        <v>1182</v>
      </c>
      <c r="B198" s="361" t="s">
        <v>420</v>
      </c>
      <c r="C198" s="362" t="s">
        <v>421</v>
      </c>
    </row>
    <row r="199" spans="1:3" ht="15" customHeight="1" x14ac:dyDescent="0.4">
      <c r="A199" s="354">
        <f t="shared" si="3"/>
        <v>1183</v>
      </c>
      <c r="B199" s="361" t="s">
        <v>422</v>
      </c>
      <c r="C199" s="362" t="s">
        <v>423</v>
      </c>
    </row>
    <row r="200" spans="1:3" ht="15" customHeight="1" x14ac:dyDescent="0.4">
      <c r="A200" s="354">
        <f t="shared" si="3"/>
        <v>1184</v>
      </c>
      <c r="B200" s="361" t="s">
        <v>424</v>
      </c>
      <c r="C200" s="362" t="s">
        <v>425</v>
      </c>
    </row>
    <row r="201" spans="1:3" ht="15" customHeight="1" x14ac:dyDescent="0.4">
      <c r="A201" s="354">
        <f t="shared" si="3"/>
        <v>1185</v>
      </c>
      <c r="B201" s="361" t="s">
        <v>426</v>
      </c>
      <c r="C201" s="362" t="s">
        <v>427</v>
      </c>
    </row>
    <row r="202" spans="1:3" ht="15" customHeight="1" x14ac:dyDescent="0.4">
      <c r="A202" s="354">
        <f t="shared" si="3"/>
        <v>1186</v>
      </c>
      <c r="B202" s="361" t="s">
        <v>428</v>
      </c>
      <c r="C202" s="362" t="s">
        <v>429</v>
      </c>
    </row>
    <row r="203" spans="1:3" ht="15" customHeight="1" x14ac:dyDescent="0.4">
      <c r="A203" s="354">
        <f t="shared" si="3"/>
        <v>1189</v>
      </c>
      <c r="B203" s="361" t="s">
        <v>430</v>
      </c>
      <c r="C203" s="362" t="s">
        <v>431</v>
      </c>
    </row>
    <row r="204" spans="1:3" ht="15" customHeight="1" x14ac:dyDescent="0.4">
      <c r="A204" s="354">
        <f t="shared" si="3"/>
        <v>1191</v>
      </c>
      <c r="B204" s="361" t="s">
        <v>432</v>
      </c>
      <c r="C204" s="362" t="s">
        <v>433</v>
      </c>
    </row>
    <row r="205" spans="1:3" ht="15" customHeight="1" x14ac:dyDescent="0.4">
      <c r="A205" s="354">
        <f t="shared" si="3"/>
        <v>1192</v>
      </c>
      <c r="B205" s="361" t="s">
        <v>434</v>
      </c>
      <c r="C205" s="362" t="s">
        <v>435</v>
      </c>
    </row>
    <row r="206" spans="1:3" ht="15" customHeight="1" x14ac:dyDescent="0.4">
      <c r="A206" s="354">
        <f t="shared" si="3"/>
        <v>1193</v>
      </c>
      <c r="B206" s="361" t="s">
        <v>436</v>
      </c>
      <c r="C206" s="362" t="s">
        <v>437</v>
      </c>
    </row>
    <row r="207" spans="1:3" ht="15" customHeight="1" x14ac:dyDescent="0.4">
      <c r="A207" s="354">
        <f t="shared" si="3"/>
        <v>1194</v>
      </c>
      <c r="B207" s="361" t="s">
        <v>438</v>
      </c>
      <c r="C207" s="362" t="s">
        <v>439</v>
      </c>
    </row>
    <row r="208" spans="1:3" ht="15" customHeight="1" x14ac:dyDescent="0.4">
      <c r="A208" s="354">
        <f t="shared" si="3"/>
        <v>1195</v>
      </c>
      <c r="B208" s="361" t="s">
        <v>440</v>
      </c>
      <c r="C208" s="362" t="s">
        <v>441</v>
      </c>
    </row>
    <row r="209" spans="1:3" ht="15" customHeight="1" x14ac:dyDescent="0.4">
      <c r="A209" s="354">
        <f t="shared" si="3"/>
        <v>1196</v>
      </c>
      <c r="B209" s="361" t="s">
        <v>442</v>
      </c>
      <c r="C209" s="362" t="s">
        <v>443</v>
      </c>
    </row>
    <row r="210" spans="1:3" ht="15" customHeight="1" x14ac:dyDescent="0.4">
      <c r="A210" s="354">
        <f t="shared" si="3"/>
        <v>1197</v>
      </c>
      <c r="B210" s="361" t="s">
        <v>444</v>
      </c>
      <c r="C210" s="362" t="s">
        <v>445</v>
      </c>
    </row>
    <row r="211" spans="1:3" ht="15" customHeight="1" x14ac:dyDescent="0.4">
      <c r="A211" s="354">
        <f t="shared" si="3"/>
        <v>1198</v>
      </c>
      <c r="B211" s="361" t="s">
        <v>446</v>
      </c>
      <c r="C211" s="362" t="s">
        <v>447</v>
      </c>
    </row>
    <row r="212" spans="1:3" ht="15" customHeight="1" x14ac:dyDescent="0.4">
      <c r="A212" s="354">
        <f t="shared" si="3"/>
        <v>1199</v>
      </c>
      <c r="B212" s="361" t="s">
        <v>448</v>
      </c>
      <c r="C212" s="362" t="s">
        <v>449</v>
      </c>
    </row>
    <row r="213" spans="1:3" ht="15" customHeight="1" x14ac:dyDescent="0.4">
      <c r="A213" s="354">
        <f t="shared" si="3"/>
        <v>1211</v>
      </c>
      <c r="B213" s="361" t="s">
        <v>450</v>
      </c>
      <c r="C213" s="362" t="s">
        <v>451</v>
      </c>
    </row>
    <row r="214" spans="1:3" ht="15" customHeight="1" x14ac:dyDescent="0.4">
      <c r="A214" s="354">
        <f t="shared" si="3"/>
        <v>1212</v>
      </c>
      <c r="B214" s="361" t="s">
        <v>452</v>
      </c>
      <c r="C214" s="362" t="s">
        <v>453</v>
      </c>
    </row>
    <row r="215" spans="1:3" ht="15" customHeight="1" x14ac:dyDescent="0.4">
      <c r="A215" s="354">
        <f t="shared" si="3"/>
        <v>1213</v>
      </c>
      <c r="B215" s="361" t="s">
        <v>454</v>
      </c>
      <c r="C215" s="362" t="s">
        <v>455</v>
      </c>
    </row>
    <row r="216" spans="1:3" ht="15" customHeight="1" x14ac:dyDescent="0.4">
      <c r="A216" s="354">
        <f t="shared" si="3"/>
        <v>1219</v>
      </c>
      <c r="B216" s="361" t="s">
        <v>456</v>
      </c>
      <c r="C216" s="362" t="s">
        <v>457</v>
      </c>
    </row>
    <row r="217" spans="1:3" ht="15" customHeight="1" x14ac:dyDescent="0.4">
      <c r="A217" s="354">
        <f t="shared" si="3"/>
        <v>1221</v>
      </c>
      <c r="B217" s="361" t="s">
        <v>458</v>
      </c>
      <c r="C217" s="362" t="s">
        <v>459</v>
      </c>
    </row>
    <row r="218" spans="1:3" ht="15" customHeight="1" x14ac:dyDescent="0.4">
      <c r="A218" s="354">
        <f t="shared" si="3"/>
        <v>1222</v>
      </c>
      <c r="B218" s="361" t="s">
        <v>460</v>
      </c>
      <c r="C218" s="362" t="s">
        <v>461</v>
      </c>
    </row>
    <row r="219" spans="1:3" ht="15" customHeight="1" x14ac:dyDescent="0.4">
      <c r="A219" s="354">
        <f t="shared" si="3"/>
        <v>1223</v>
      </c>
      <c r="B219" s="361" t="s">
        <v>462</v>
      </c>
      <c r="C219" s="362" t="s">
        <v>463</v>
      </c>
    </row>
    <row r="220" spans="1:3" ht="15" customHeight="1" x14ac:dyDescent="0.4">
      <c r="A220" s="354">
        <f t="shared" si="3"/>
        <v>1224</v>
      </c>
      <c r="B220" s="361" t="s">
        <v>464</v>
      </c>
      <c r="C220" s="362" t="s">
        <v>465</v>
      </c>
    </row>
    <row r="221" spans="1:3" ht="15" customHeight="1" x14ac:dyDescent="0.4">
      <c r="A221" s="354">
        <f t="shared" si="3"/>
        <v>1225</v>
      </c>
      <c r="B221" s="361" t="s">
        <v>466</v>
      </c>
      <c r="C221" s="362" t="s">
        <v>467</v>
      </c>
    </row>
    <row r="222" spans="1:3" ht="15" customHeight="1" x14ac:dyDescent="0.4">
      <c r="A222" s="354">
        <f t="shared" si="3"/>
        <v>1226</v>
      </c>
      <c r="B222" s="361" t="s">
        <v>468</v>
      </c>
      <c r="C222" s="362" t="s">
        <v>469</v>
      </c>
    </row>
    <row r="223" spans="1:3" ht="15" customHeight="1" x14ac:dyDescent="0.4">
      <c r="A223" s="354">
        <f t="shared" si="3"/>
        <v>1227</v>
      </c>
      <c r="B223" s="361" t="s">
        <v>470</v>
      </c>
      <c r="C223" s="362" t="s">
        <v>471</v>
      </c>
    </row>
    <row r="224" spans="1:3" ht="15" customHeight="1" x14ac:dyDescent="0.4">
      <c r="A224" s="354">
        <f t="shared" si="3"/>
        <v>1228</v>
      </c>
      <c r="B224" s="361" t="s">
        <v>472</v>
      </c>
      <c r="C224" s="362" t="s">
        <v>473</v>
      </c>
    </row>
    <row r="225" spans="1:3" ht="15" customHeight="1" x14ac:dyDescent="0.4">
      <c r="A225" s="354">
        <f t="shared" si="3"/>
        <v>1231</v>
      </c>
      <c r="B225" s="361" t="s">
        <v>474</v>
      </c>
      <c r="C225" s="362" t="s">
        <v>475</v>
      </c>
    </row>
    <row r="226" spans="1:3" ht="15" customHeight="1" x14ac:dyDescent="0.4">
      <c r="A226" s="354">
        <f t="shared" si="3"/>
        <v>1232</v>
      </c>
      <c r="B226" s="361" t="s">
        <v>476</v>
      </c>
      <c r="C226" s="362" t="s">
        <v>477</v>
      </c>
    </row>
    <row r="227" spans="1:3" ht="15" customHeight="1" x14ac:dyDescent="0.4">
      <c r="A227" s="354">
        <f t="shared" si="3"/>
        <v>1233</v>
      </c>
      <c r="B227" s="361" t="s">
        <v>478</v>
      </c>
      <c r="C227" s="362" t="s">
        <v>479</v>
      </c>
    </row>
    <row r="228" spans="1:3" ht="15" customHeight="1" x14ac:dyDescent="0.4">
      <c r="A228" s="354">
        <f t="shared" si="3"/>
        <v>1291</v>
      </c>
      <c r="B228" s="361" t="s">
        <v>480</v>
      </c>
      <c r="C228" s="362" t="s">
        <v>481</v>
      </c>
    </row>
    <row r="229" spans="1:3" ht="15" customHeight="1" x14ac:dyDescent="0.4">
      <c r="A229" s="354">
        <f t="shared" si="3"/>
        <v>1292</v>
      </c>
      <c r="B229" s="361" t="s">
        <v>482</v>
      </c>
      <c r="C229" s="362" t="s">
        <v>483</v>
      </c>
    </row>
    <row r="230" spans="1:3" ht="15" customHeight="1" x14ac:dyDescent="0.4">
      <c r="A230" s="354">
        <f t="shared" si="3"/>
        <v>1299</v>
      </c>
      <c r="B230" s="361" t="s">
        <v>484</v>
      </c>
      <c r="C230" s="362" t="s">
        <v>485</v>
      </c>
    </row>
    <row r="231" spans="1:3" ht="15" customHeight="1" x14ac:dyDescent="0.4">
      <c r="A231" s="354">
        <f t="shared" si="3"/>
        <v>1311</v>
      </c>
      <c r="B231" s="361" t="s">
        <v>486</v>
      </c>
      <c r="C231" s="362" t="s">
        <v>487</v>
      </c>
    </row>
    <row r="232" spans="1:3" ht="15" customHeight="1" x14ac:dyDescent="0.4">
      <c r="A232" s="354">
        <f t="shared" si="3"/>
        <v>1312</v>
      </c>
      <c r="B232" s="361" t="s">
        <v>488</v>
      </c>
      <c r="C232" s="362" t="s">
        <v>489</v>
      </c>
    </row>
    <row r="233" spans="1:3" ht="15" customHeight="1" x14ac:dyDescent="0.4">
      <c r="A233" s="354">
        <f t="shared" si="3"/>
        <v>1313</v>
      </c>
      <c r="B233" s="361" t="s">
        <v>490</v>
      </c>
      <c r="C233" s="362" t="s">
        <v>491</v>
      </c>
    </row>
    <row r="234" spans="1:3" ht="15" customHeight="1" x14ac:dyDescent="0.4">
      <c r="A234" s="354">
        <f t="shared" si="3"/>
        <v>1321</v>
      </c>
      <c r="B234" s="361" t="s">
        <v>492</v>
      </c>
      <c r="C234" s="362" t="s">
        <v>493</v>
      </c>
    </row>
    <row r="235" spans="1:3" ht="15" customHeight="1" x14ac:dyDescent="0.4">
      <c r="A235" s="354">
        <f t="shared" si="3"/>
        <v>1331</v>
      </c>
      <c r="B235" s="361" t="s">
        <v>494</v>
      </c>
      <c r="C235" s="362" t="s">
        <v>495</v>
      </c>
    </row>
    <row r="236" spans="1:3" ht="15" customHeight="1" x14ac:dyDescent="0.4">
      <c r="A236" s="354">
        <f t="shared" si="3"/>
        <v>1391</v>
      </c>
      <c r="B236" s="361" t="s">
        <v>496</v>
      </c>
      <c r="C236" s="362" t="s">
        <v>497</v>
      </c>
    </row>
    <row r="237" spans="1:3" ht="15" customHeight="1" x14ac:dyDescent="0.4">
      <c r="A237" s="354">
        <f t="shared" si="3"/>
        <v>1392</v>
      </c>
      <c r="B237" s="361" t="s">
        <v>498</v>
      </c>
      <c r="C237" s="362" t="s">
        <v>499</v>
      </c>
    </row>
    <row r="238" spans="1:3" ht="15" customHeight="1" x14ac:dyDescent="0.4">
      <c r="A238" s="354">
        <f t="shared" si="3"/>
        <v>1393</v>
      </c>
      <c r="B238" s="361" t="s">
        <v>500</v>
      </c>
      <c r="C238" s="362" t="s">
        <v>501</v>
      </c>
    </row>
    <row r="239" spans="1:3" ht="15" customHeight="1" x14ac:dyDescent="0.4">
      <c r="A239" s="354">
        <f t="shared" si="3"/>
        <v>1399</v>
      </c>
      <c r="B239" s="361" t="s">
        <v>502</v>
      </c>
      <c r="C239" s="362" t="s">
        <v>503</v>
      </c>
    </row>
    <row r="240" spans="1:3" ht="15" customHeight="1" x14ac:dyDescent="0.4">
      <c r="A240" s="354">
        <f t="shared" si="3"/>
        <v>1411</v>
      </c>
      <c r="B240" s="361" t="s">
        <v>504</v>
      </c>
      <c r="C240" s="362" t="s">
        <v>505</v>
      </c>
    </row>
    <row r="241" spans="1:3" ht="15" customHeight="1" x14ac:dyDescent="0.4">
      <c r="A241" s="354">
        <f t="shared" si="3"/>
        <v>1421</v>
      </c>
      <c r="B241" s="361" t="s">
        <v>506</v>
      </c>
      <c r="C241" s="362" t="s">
        <v>507</v>
      </c>
    </row>
    <row r="242" spans="1:3" ht="15" customHeight="1" x14ac:dyDescent="0.4">
      <c r="A242" s="354">
        <f t="shared" si="3"/>
        <v>1422</v>
      </c>
      <c r="B242" s="361" t="s">
        <v>508</v>
      </c>
      <c r="C242" s="362" t="s">
        <v>509</v>
      </c>
    </row>
    <row r="243" spans="1:3" ht="15" customHeight="1" x14ac:dyDescent="0.4">
      <c r="A243" s="354">
        <f t="shared" si="3"/>
        <v>1423</v>
      </c>
      <c r="B243" s="361" t="s">
        <v>510</v>
      </c>
      <c r="C243" s="362" t="s">
        <v>511</v>
      </c>
    </row>
    <row r="244" spans="1:3" ht="15" customHeight="1" x14ac:dyDescent="0.4">
      <c r="A244" s="354">
        <f t="shared" si="3"/>
        <v>1424</v>
      </c>
      <c r="B244" s="361" t="s">
        <v>512</v>
      </c>
      <c r="C244" s="362" t="s">
        <v>513</v>
      </c>
    </row>
    <row r="245" spans="1:3" ht="15" customHeight="1" x14ac:dyDescent="0.4">
      <c r="A245" s="354">
        <f t="shared" si="3"/>
        <v>1431</v>
      </c>
      <c r="B245" s="361" t="s">
        <v>514</v>
      </c>
      <c r="C245" s="362" t="s">
        <v>515</v>
      </c>
    </row>
    <row r="246" spans="1:3" ht="15" customHeight="1" x14ac:dyDescent="0.4">
      <c r="A246" s="354">
        <f t="shared" si="3"/>
        <v>1432</v>
      </c>
      <c r="B246" s="361" t="s">
        <v>516</v>
      </c>
      <c r="C246" s="362" t="s">
        <v>517</v>
      </c>
    </row>
    <row r="247" spans="1:3" ht="15" customHeight="1" x14ac:dyDescent="0.4">
      <c r="A247" s="354">
        <f t="shared" si="3"/>
        <v>1433</v>
      </c>
      <c r="B247" s="361" t="s">
        <v>518</v>
      </c>
      <c r="C247" s="362" t="s">
        <v>519</v>
      </c>
    </row>
    <row r="248" spans="1:3" ht="15" customHeight="1" x14ac:dyDescent="0.4">
      <c r="A248" s="354">
        <f t="shared" si="3"/>
        <v>1441</v>
      </c>
      <c r="B248" s="361" t="s">
        <v>520</v>
      </c>
      <c r="C248" s="362" t="s">
        <v>521</v>
      </c>
    </row>
    <row r="249" spans="1:3" ht="15" customHeight="1" x14ac:dyDescent="0.4">
      <c r="A249" s="354">
        <f t="shared" si="3"/>
        <v>1442</v>
      </c>
      <c r="B249" s="361" t="s">
        <v>522</v>
      </c>
      <c r="C249" s="362" t="s">
        <v>523</v>
      </c>
    </row>
    <row r="250" spans="1:3" ht="15" customHeight="1" x14ac:dyDescent="0.4">
      <c r="A250" s="354">
        <f t="shared" si="3"/>
        <v>1449</v>
      </c>
      <c r="B250" s="361" t="s">
        <v>524</v>
      </c>
      <c r="C250" s="362" t="s">
        <v>525</v>
      </c>
    </row>
    <row r="251" spans="1:3" ht="15" customHeight="1" x14ac:dyDescent="0.4">
      <c r="A251" s="354">
        <f t="shared" si="3"/>
        <v>1451</v>
      </c>
      <c r="B251" s="361" t="s">
        <v>526</v>
      </c>
      <c r="C251" s="362" t="s">
        <v>527</v>
      </c>
    </row>
    <row r="252" spans="1:3" ht="15" customHeight="1" x14ac:dyDescent="0.4">
      <c r="A252" s="354">
        <f t="shared" si="3"/>
        <v>1452</v>
      </c>
      <c r="B252" s="361" t="s">
        <v>528</v>
      </c>
      <c r="C252" s="362" t="s">
        <v>529</v>
      </c>
    </row>
    <row r="253" spans="1:3" ht="15" customHeight="1" x14ac:dyDescent="0.4">
      <c r="A253" s="354">
        <f t="shared" si="3"/>
        <v>1453</v>
      </c>
      <c r="B253" s="361" t="s">
        <v>530</v>
      </c>
      <c r="C253" s="362" t="s">
        <v>531</v>
      </c>
    </row>
    <row r="254" spans="1:3" ht="15" customHeight="1" x14ac:dyDescent="0.4">
      <c r="A254" s="354">
        <f t="shared" si="3"/>
        <v>1454</v>
      </c>
      <c r="B254" s="361" t="s">
        <v>532</v>
      </c>
      <c r="C254" s="362" t="s">
        <v>533</v>
      </c>
    </row>
    <row r="255" spans="1:3" ht="15" customHeight="1" x14ac:dyDescent="0.4">
      <c r="A255" s="354">
        <f t="shared" si="3"/>
        <v>1499</v>
      </c>
      <c r="B255" s="361" t="s">
        <v>534</v>
      </c>
      <c r="C255" s="362" t="s">
        <v>535</v>
      </c>
    </row>
    <row r="256" spans="1:3" ht="15" customHeight="1" x14ac:dyDescent="0.4">
      <c r="A256" s="354">
        <f t="shared" si="3"/>
        <v>1511</v>
      </c>
      <c r="B256" s="361" t="s">
        <v>536</v>
      </c>
      <c r="C256" s="362" t="s">
        <v>537</v>
      </c>
    </row>
    <row r="257" spans="1:3" ht="15" customHeight="1" x14ac:dyDescent="0.4">
      <c r="A257" s="354">
        <f t="shared" si="3"/>
        <v>1512</v>
      </c>
      <c r="B257" s="361" t="s">
        <v>538</v>
      </c>
      <c r="C257" s="362" t="s">
        <v>539</v>
      </c>
    </row>
    <row r="258" spans="1:3" ht="15" customHeight="1" x14ac:dyDescent="0.4">
      <c r="A258" s="354">
        <f t="shared" si="3"/>
        <v>1513</v>
      </c>
      <c r="B258" s="361" t="s">
        <v>540</v>
      </c>
      <c r="C258" s="362" t="s">
        <v>541</v>
      </c>
    </row>
    <row r="259" spans="1:3" ht="15" customHeight="1" x14ac:dyDescent="0.4">
      <c r="A259" s="354">
        <f t="shared" ref="A259:A322" si="4">VALUE(B259)</f>
        <v>1521</v>
      </c>
      <c r="B259" s="361" t="s">
        <v>542</v>
      </c>
      <c r="C259" s="362" t="s">
        <v>543</v>
      </c>
    </row>
    <row r="260" spans="1:3" ht="15" customHeight="1" x14ac:dyDescent="0.4">
      <c r="A260" s="354">
        <f t="shared" si="4"/>
        <v>1531</v>
      </c>
      <c r="B260" s="361" t="s">
        <v>544</v>
      </c>
      <c r="C260" s="362" t="s">
        <v>545</v>
      </c>
    </row>
    <row r="261" spans="1:3" ht="15" customHeight="1" x14ac:dyDescent="0.4">
      <c r="A261" s="354">
        <f t="shared" si="4"/>
        <v>1532</v>
      </c>
      <c r="B261" s="361" t="s">
        <v>546</v>
      </c>
      <c r="C261" s="362" t="s">
        <v>547</v>
      </c>
    </row>
    <row r="262" spans="1:3" ht="15" customHeight="1" x14ac:dyDescent="0.4">
      <c r="A262" s="354">
        <f t="shared" si="4"/>
        <v>1591</v>
      </c>
      <c r="B262" s="361" t="s">
        <v>548</v>
      </c>
      <c r="C262" s="362" t="s">
        <v>549</v>
      </c>
    </row>
    <row r="263" spans="1:3" ht="15" customHeight="1" x14ac:dyDescent="0.4">
      <c r="A263" s="354">
        <f t="shared" si="4"/>
        <v>1611</v>
      </c>
      <c r="B263" s="361" t="s">
        <v>550</v>
      </c>
      <c r="C263" s="362" t="s">
        <v>551</v>
      </c>
    </row>
    <row r="264" spans="1:3" ht="15" customHeight="1" x14ac:dyDescent="0.4">
      <c r="A264" s="354">
        <f t="shared" si="4"/>
        <v>1612</v>
      </c>
      <c r="B264" s="361" t="s">
        <v>552</v>
      </c>
      <c r="C264" s="362" t="s">
        <v>553</v>
      </c>
    </row>
    <row r="265" spans="1:3" ht="15" customHeight="1" x14ac:dyDescent="0.4">
      <c r="A265" s="354">
        <f t="shared" si="4"/>
        <v>1619</v>
      </c>
      <c r="B265" s="361" t="s">
        <v>554</v>
      </c>
      <c r="C265" s="362" t="s">
        <v>555</v>
      </c>
    </row>
    <row r="266" spans="1:3" ht="15" customHeight="1" x14ac:dyDescent="0.4">
      <c r="A266" s="354">
        <f t="shared" si="4"/>
        <v>1621</v>
      </c>
      <c r="B266" s="361" t="s">
        <v>556</v>
      </c>
      <c r="C266" s="362" t="s">
        <v>557</v>
      </c>
    </row>
    <row r="267" spans="1:3" ht="15" customHeight="1" x14ac:dyDescent="0.4">
      <c r="A267" s="354">
        <f t="shared" si="4"/>
        <v>1622</v>
      </c>
      <c r="B267" s="361" t="s">
        <v>558</v>
      </c>
      <c r="C267" s="362" t="s">
        <v>559</v>
      </c>
    </row>
    <row r="268" spans="1:3" ht="15" customHeight="1" x14ac:dyDescent="0.4">
      <c r="A268" s="354">
        <f t="shared" si="4"/>
        <v>1623</v>
      </c>
      <c r="B268" s="361" t="s">
        <v>560</v>
      </c>
      <c r="C268" s="362" t="s">
        <v>561</v>
      </c>
    </row>
    <row r="269" spans="1:3" ht="15" customHeight="1" x14ac:dyDescent="0.4">
      <c r="A269" s="354">
        <f t="shared" si="4"/>
        <v>1624</v>
      </c>
      <c r="B269" s="361" t="s">
        <v>562</v>
      </c>
      <c r="C269" s="362" t="s">
        <v>563</v>
      </c>
    </row>
    <row r="270" spans="1:3" ht="15" customHeight="1" x14ac:dyDescent="0.4">
      <c r="A270" s="354">
        <f t="shared" si="4"/>
        <v>1629</v>
      </c>
      <c r="B270" s="361" t="s">
        <v>564</v>
      </c>
      <c r="C270" s="362" t="s">
        <v>565</v>
      </c>
    </row>
    <row r="271" spans="1:3" ht="15" customHeight="1" x14ac:dyDescent="0.4">
      <c r="A271" s="354">
        <f t="shared" si="4"/>
        <v>1631</v>
      </c>
      <c r="B271" s="361" t="s">
        <v>566</v>
      </c>
      <c r="C271" s="362" t="s">
        <v>567</v>
      </c>
    </row>
    <row r="272" spans="1:3" ht="15" customHeight="1" x14ac:dyDescent="0.4">
      <c r="A272" s="354">
        <f t="shared" si="4"/>
        <v>1632</v>
      </c>
      <c r="B272" s="361" t="s">
        <v>568</v>
      </c>
      <c r="C272" s="362" t="s">
        <v>569</v>
      </c>
    </row>
    <row r="273" spans="1:3" ht="15" customHeight="1" x14ac:dyDescent="0.4">
      <c r="A273" s="354">
        <f t="shared" si="4"/>
        <v>1633</v>
      </c>
      <c r="B273" s="361" t="s">
        <v>570</v>
      </c>
      <c r="C273" s="362" t="s">
        <v>571</v>
      </c>
    </row>
    <row r="274" spans="1:3" ht="15" customHeight="1" x14ac:dyDescent="0.4">
      <c r="A274" s="354">
        <f t="shared" si="4"/>
        <v>1634</v>
      </c>
      <c r="B274" s="361" t="s">
        <v>572</v>
      </c>
      <c r="C274" s="362" t="s">
        <v>573</v>
      </c>
    </row>
    <row r="275" spans="1:3" ht="15" customHeight="1" x14ac:dyDescent="0.4">
      <c r="A275" s="354">
        <f t="shared" si="4"/>
        <v>1635</v>
      </c>
      <c r="B275" s="361" t="s">
        <v>574</v>
      </c>
      <c r="C275" s="362" t="s">
        <v>575</v>
      </c>
    </row>
    <row r="276" spans="1:3" ht="15" customHeight="1" x14ac:dyDescent="0.4">
      <c r="A276" s="354">
        <f t="shared" si="4"/>
        <v>1636</v>
      </c>
      <c r="B276" s="361" t="s">
        <v>576</v>
      </c>
      <c r="C276" s="362" t="s">
        <v>577</v>
      </c>
    </row>
    <row r="277" spans="1:3" ht="15" customHeight="1" x14ac:dyDescent="0.4">
      <c r="A277" s="354">
        <f t="shared" si="4"/>
        <v>1639</v>
      </c>
      <c r="B277" s="361" t="s">
        <v>578</v>
      </c>
      <c r="C277" s="362" t="s">
        <v>579</v>
      </c>
    </row>
    <row r="278" spans="1:3" ht="15" customHeight="1" x14ac:dyDescent="0.4">
      <c r="A278" s="354">
        <f t="shared" si="4"/>
        <v>1641</v>
      </c>
      <c r="B278" s="361" t="s">
        <v>580</v>
      </c>
      <c r="C278" s="362" t="s">
        <v>581</v>
      </c>
    </row>
    <row r="279" spans="1:3" ht="15" customHeight="1" x14ac:dyDescent="0.4">
      <c r="A279" s="354">
        <f t="shared" si="4"/>
        <v>1642</v>
      </c>
      <c r="B279" s="361" t="s">
        <v>582</v>
      </c>
      <c r="C279" s="362" t="s">
        <v>583</v>
      </c>
    </row>
    <row r="280" spans="1:3" ht="15" customHeight="1" x14ac:dyDescent="0.4">
      <c r="A280" s="354">
        <f t="shared" si="4"/>
        <v>1643</v>
      </c>
      <c r="B280" s="361" t="s">
        <v>584</v>
      </c>
      <c r="C280" s="362" t="s">
        <v>585</v>
      </c>
    </row>
    <row r="281" spans="1:3" ht="15" customHeight="1" x14ac:dyDescent="0.4">
      <c r="A281" s="354">
        <f t="shared" si="4"/>
        <v>1644</v>
      </c>
      <c r="B281" s="361" t="s">
        <v>586</v>
      </c>
      <c r="C281" s="362" t="s">
        <v>587</v>
      </c>
    </row>
    <row r="282" spans="1:3" ht="15" customHeight="1" x14ac:dyDescent="0.4">
      <c r="A282" s="354">
        <f t="shared" si="4"/>
        <v>1645</v>
      </c>
      <c r="B282" s="361" t="s">
        <v>588</v>
      </c>
      <c r="C282" s="362" t="s">
        <v>589</v>
      </c>
    </row>
    <row r="283" spans="1:3" ht="15" customHeight="1" x14ac:dyDescent="0.4">
      <c r="A283" s="354">
        <f t="shared" si="4"/>
        <v>1646</v>
      </c>
      <c r="B283" s="361" t="s">
        <v>590</v>
      </c>
      <c r="C283" s="362" t="s">
        <v>591</v>
      </c>
    </row>
    <row r="284" spans="1:3" ht="15" customHeight="1" x14ac:dyDescent="0.4">
      <c r="A284" s="354">
        <f t="shared" si="4"/>
        <v>1647</v>
      </c>
      <c r="B284" s="361" t="s">
        <v>592</v>
      </c>
      <c r="C284" s="362" t="s">
        <v>593</v>
      </c>
    </row>
    <row r="285" spans="1:3" ht="15" customHeight="1" x14ac:dyDescent="0.4">
      <c r="A285" s="354">
        <f t="shared" si="4"/>
        <v>1651</v>
      </c>
      <c r="B285" s="361" t="s">
        <v>594</v>
      </c>
      <c r="C285" s="362" t="s">
        <v>595</v>
      </c>
    </row>
    <row r="286" spans="1:3" ht="15" customHeight="1" x14ac:dyDescent="0.4">
      <c r="A286" s="354">
        <f t="shared" si="4"/>
        <v>1652</v>
      </c>
      <c r="B286" s="361" t="s">
        <v>596</v>
      </c>
      <c r="C286" s="362" t="s">
        <v>597</v>
      </c>
    </row>
    <row r="287" spans="1:3" ht="15" customHeight="1" x14ac:dyDescent="0.4">
      <c r="A287" s="354">
        <f t="shared" si="4"/>
        <v>1653</v>
      </c>
      <c r="B287" s="361" t="s">
        <v>598</v>
      </c>
      <c r="C287" s="362" t="s">
        <v>599</v>
      </c>
    </row>
    <row r="288" spans="1:3" ht="15" customHeight="1" x14ac:dyDescent="0.4">
      <c r="A288" s="354">
        <f t="shared" si="4"/>
        <v>1654</v>
      </c>
      <c r="B288" s="361" t="s">
        <v>600</v>
      </c>
      <c r="C288" s="362" t="s">
        <v>601</v>
      </c>
    </row>
    <row r="289" spans="1:3" ht="15" customHeight="1" x14ac:dyDescent="0.4">
      <c r="A289" s="354">
        <f t="shared" si="4"/>
        <v>1655</v>
      </c>
      <c r="B289" s="361" t="s">
        <v>602</v>
      </c>
      <c r="C289" s="362" t="s">
        <v>603</v>
      </c>
    </row>
    <row r="290" spans="1:3" ht="15" customHeight="1" x14ac:dyDescent="0.4">
      <c r="A290" s="354">
        <f t="shared" si="4"/>
        <v>1661</v>
      </c>
      <c r="B290" s="361" t="s">
        <v>604</v>
      </c>
      <c r="C290" s="362" t="s">
        <v>605</v>
      </c>
    </row>
    <row r="291" spans="1:3" ht="15" customHeight="1" x14ac:dyDescent="0.4">
      <c r="A291" s="354">
        <f t="shared" si="4"/>
        <v>1662</v>
      </c>
      <c r="B291" s="361" t="s">
        <v>606</v>
      </c>
      <c r="C291" s="362" t="s">
        <v>607</v>
      </c>
    </row>
    <row r="292" spans="1:3" ht="15" customHeight="1" x14ac:dyDescent="0.4">
      <c r="A292" s="354">
        <f t="shared" si="4"/>
        <v>1669</v>
      </c>
      <c r="B292" s="361" t="s">
        <v>608</v>
      </c>
      <c r="C292" s="362" t="s">
        <v>609</v>
      </c>
    </row>
    <row r="293" spans="1:3" ht="15" customHeight="1" x14ac:dyDescent="0.4">
      <c r="A293" s="354">
        <f t="shared" si="4"/>
        <v>1691</v>
      </c>
      <c r="B293" s="361" t="s">
        <v>610</v>
      </c>
      <c r="C293" s="362" t="s">
        <v>611</v>
      </c>
    </row>
    <row r="294" spans="1:3" ht="15" customHeight="1" x14ac:dyDescent="0.4">
      <c r="A294" s="354">
        <f t="shared" si="4"/>
        <v>1692</v>
      </c>
      <c r="B294" s="361" t="s">
        <v>612</v>
      </c>
      <c r="C294" s="362" t="s">
        <v>613</v>
      </c>
    </row>
    <row r="295" spans="1:3" ht="15" customHeight="1" x14ac:dyDescent="0.4">
      <c r="A295" s="354">
        <f t="shared" si="4"/>
        <v>1693</v>
      </c>
      <c r="B295" s="361" t="s">
        <v>614</v>
      </c>
      <c r="C295" s="362" t="s">
        <v>615</v>
      </c>
    </row>
    <row r="296" spans="1:3" ht="15" customHeight="1" x14ac:dyDescent="0.4">
      <c r="A296" s="354">
        <f t="shared" si="4"/>
        <v>1694</v>
      </c>
      <c r="B296" s="361" t="s">
        <v>616</v>
      </c>
      <c r="C296" s="362" t="s">
        <v>617</v>
      </c>
    </row>
    <row r="297" spans="1:3" ht="15" customHeight="1" x14ac:dyDescent="0.4">
      <c r="A297" s="354">
        <f t="shared" si="4"/>
        <v>1695</v>
      </c>
      <c r="B297" s="361" t="s">
        <v>618</v>
      </c>
      <c r="C297" s="362" t="s">
        <v>619</v>
      </c>
    </row>
    <row r="298" spans="1:3" ht="15" customHeight="1" x14ac:dyDescent="0.4">
      <c r="A298" s="354">
        <f t="shared" si="4"/>
        <v>1696</v>
      </c>
      <c r="B298" s="361" t="s">
        <v>620</v>
      </c>
      <c r="C298" s="362" t="s">
        <v>621</v>
      </c>
    </row>
    <row r="299" spans="1:3" ht="15" customHeight="1" x14ac:dyDescent="0.4">
      <c r="A299" s="354">
        <f t="shared" si="4"/>
        <v>1697</v>
      </c>
      <c r="B299" s="361" t="s">
        <v>622</v>
      </c>
      <c r="C299" s="362" t="s">
        <v>623</v>
      </c>
    </row>
    <row r="300" spans="1:3" ht="15" customHeight="1" x14ac:dyDescent="0.4">
      <c r="A300" s="354">
        <f t="shared" si="4"/>
        <v>1699</v>
      </c>
      <c r="B300" s="361" t="s">
        <v>624</v>
      </c>
      <c r="C300" s="362" t="s">
        <v>625</v>
      </c>
    </row>
    <row r="301" spans="1:3" ht="15" customHeight="1" x14ac:dyDescent="0.4">
      <c r="A301" s="354">
        <f t="shared" si="4"/>
        <v>1711</v>
      </c>
      <c r="B301" s="361" t="s">
        <v>626</v>
      </c>
      <c r="C301" s="362" t="s">
        <v>627</v>
      </c>
    </row>
    <row r="302" spans="1:3" ht="15" customHeight="1" x14ac:dyDescent="0.4">
      <c r="A302" s="354">
        <f t="shared" si="4"/>
        <v>1721</v>
      </c>
      <c r="B302" s="361" t="s">
        <v>628</v>
      </c>
      <c r="C302" s="362" t="s">
        <v>2469</v>
      </c>
    </row>
    <row r="303" spans="1:3" ht="15" customHeight="1" x14ac:dyDescent="0.4">
      <c r="A303" s="354">
        <f t="shared" si="4"/>
        <v>1731</v>
      </c>
      <c r="B303" s="361" t="s">
        <v>629</v>
      </c>
      <c r="C303" s="362" t="s">
        <v>630</v>
      </c>
    </row>
    <row r="304" spans="1:3" ht="15" customHeight="1" x14ac:dyDescent="0.4">
      <c r="A304" s="354">
        <f t="shared" si="4"/>
        <v>1741</v>
      </c>
      <c r="B304" s="361" t="s">
        <v>631</v>
      </c>
      <c r="C304" s="362" t="s">
        <v>632</v>
      </c>
    </row>
    <row r="305" spans="1:3" ht="15" customHeight="1" x14ac:dyDescent="0.4">
      <c r="A305" s="354">
        <f t="shared" si="4"/>
        <v>1799</v>
      </c>
      <c r="B305" s="361" t="s">
        <v>633</v>
      </c>
      <c r="C305" s="362" t="s">
        <v>634</v>
      </c>
    </row>
    <row r="306" spans="1:3" ht="15" customHeight="1" x14ac:dyDescent="0.4">
      <c r="A306" s="354">
        <f t="shared" si="4"/>
        <v>1811</v>
      </c>
      <c r="B306" s="361" t="s">
        <v>635</v>
      </c>
      <c r="C306" s="362" t="s">
        <v>636</v>
      </c>
    </row>
    <row r="307" spans="1:3" ht="15" customHeight="1" x14ac:dyDescent="0.4">
      <c r="A307" s="354">
        <f t="shared" si="4"/>
        <v>1812</v>
      </c>
      <c r="B307" s="361" t="s">
        <v>637</v>
      </c>
      <c r="C307" s="362" t="s">
        <v>638</v>
      </c>
    </row>
    <row r="308" spans="1:3" ht="15" customHeight="1" x14ac:dyDescent="0.4">
      <c r="A308" s="354">
        <f t="shared" si="4"/>
        <v>1813</v>
      </c>
      <c r="B308" s="361" t="s">
        <v>639</v>
      </c>
      <c r="C308" s="362" t="s">
        <v>640</v>
      </c>
    </row>
    <row r="309" spans="1:3" ht="15" customHeight="1" x14ac:dyDescent="0.4">
      <c r="A309" s="354">
        <f t="shared" si="4"/>
        <v>1814</v>
      </c>
      <c r="B309" s="361" t="s">
        <v>641</v>
      </c>
      <c r="C309" s="362" t="s">
        <v>642</v>
      </c>
    </row>
    <row r="310" spans="1:3" ht="15" customHeight="1" x14ac:dyDescent="0.4">
      <c r="A310" s="354">
        <f t="shared" si="4"/>
        <v>1815</v>
      </c>
      <c r="B310" s="361" t="s">
        <v>643</v>
      </c>
      <c r="C310" s="362" t="s">
        <v>644</v>
      </c>
    </row>
    <row r="311" spans="1:3" ht="15" customHeight="1" x14ac:dyDescent="0.4">
      <c r="A311" s="354">
        <f t="shared" si="4"/>
        <v>1821</v>
      </c>
      <c r="B311" s="361" t="s">
        <v>645</v>
      </c>
      <c r="C311" s="362" t="s">
        <v>646</v>
      </c>
    </row>
    <row r="312" spans="1:3" ht="15" customHeight="1" x14ac:dyDescent="0.4">
      <c r="A312" s="354">
        <f t="shared" si="4"/>
        <v>1822</v>
      </c>
      <c r="B312" s="361" t="s">
        <v>647</v>
      </c>
      <c r="C312" s="362" t="s">
        <v>648</v>
      </c>
    </row>
    <row r="313" spans="1:3" ht="15" customHeight="1" x14ac:dyDescent="0.4">
      <c r="A313" s="354">
        <f t="shared" si="4"/>
        <v>1823</v>
      </c>
      <c r="B313" s="361" t="s">
        <v>649</v>
      </c>
      <c r="C313" s="362" t="s">
        <v>650</v>
      </c>
    </row>
    <row r="314" spans="1:3" ht="15" customHeight="1" x14ac:dyDescent="0.4">
      <c r="A314" s="354">
        <f t="shared" si="4"/>
        <v>1824</v>
      </c>
      <c r="B314" s="361" t="s">
        <v>651</v>
      </c>
      <c r="C314" s="362" t="s">
        <v>652</v>
      </c>
    </row>
    <row r="315" spans="1:3" ht="15" customHeight="1" x14ac:dyDescent="0.4">
      <c r="A315" s="354">
        <f t="shared" si="4"/>
        <v>1825</v>
      </c>
      <c r="B315" s="361" t="s">
        <v>653</v>
      </c>
      <c r="C315" s="362" t="s">
        <v>654</v>
      </c>
    </row>
    <row r="316" spans="1:3" ht="15" customHeight="1" x14ac:dyDescent="0.4">
      <c r="A316" s="354">
        <f t="shared" si="4"/>
        <v>1831</v>
      </c>
      <c r="B316" s="361" t="s">
        <v>655</v>
      </c>
      <c r="C316" s="362" t="s">
        <v>656</v>
      </c>
    </row>
    <row r="317" spans="1:3" ht="15" customHeight="1" x14ac:dyDescent="0.4">
      <c r="A317" s="354">
        <f t="shared" si="4"/>
        <v>1832</v>
      </c>
      <c r="B317" s="361" t="s">
        <v>657</v>
      </c>
      <c r="C317" s="362" t="s">
        <v>658</v>
      </c>
    </row>
    <row r="318" spans="1:3" ht="15" customHeight="1" x14ac:dyDescent="0.4">
      <c r="A318" s="354">
        <f t="shared" si="4"/>
        <v>1833</v>
      </c>
      <c r="B318" s="361" t="s">
        <v>659</v>
      </c>
      <c r="C318" s="362" t="s">
        <v>660</v>
      </c>
    </row>
    <row r="319" spans="1:3" ht="15" customHeight="1" x14ac:dyDescent="0.4">
      <c r="A319" s="354">
        <f t="shared" si="4"/>
        <v>1834</v>
      </c>
      <c r="B319" s="361" t="s">
        <v>661</v>
      </c>
      <c r="C319" s="362" t="s">
        <v>662</v>
      </c>
    </row>
    <row r="320" spans="1:3" ht="15" customHeight="1" x14ac:dyDescent="0.4">
      <c r="A320" s="354">
        <f t="shared" si="4"/>
        <v>1841</v>
      </c>
      <c r="B320" s="361" t="s">
        <v>663</v>
      </c>
      <c r="C320" s="362" t="s">
        <v>664</v>
      </c>
    </row>
    <row r="321" spans="1:3" ht="15" customHeight="1" x14ac:dyDescent="0.4">
      <c r="A321" s="354">
        <f t="shared" si="4"/>
        <v>1842</v>
      </c>
      <c r="B321" s="361" t="s">
        <v>665</v>
      </c>
      <c r="C321" s="362" t="s">
        <v>666</v>
      </c>
    </row>
    <row r="322" spans="1:3" ht="15" customHeight="1" x14ac:dyDescent="0.4">
      <c r="A322" s="354">
        <f t="shared" si="4"/>
        <v>1843</v>
      </c>
      <c r="B322" s="361" t="s">
        <v>667</v>
      </c>
      <c r="C322" s="362" t="s">
        <v>668</v>
      </c>
    </row>
    <row r="323" spans="1:3" ht="15" customHeight="1" x14ac:dyDescent="0.4">
      <c r="A323" s="354">
        <f t="shared" ref="A323:A386" si="5">VALUE(B323)</f>
        <v>1844</v>
      </c>
      <c r="B323" s="361" t="s">
        <v>669</v>
      </c>
      <c r="C323" s="362" t="s">
        <v>670</v>
      </c>
    </row>
    <row r="324" spans="1:3" ht="15" customHeight="1" x14ac:dyDescent="0.4">
      <c r="A324" s="354">
        <f t="shared" si="5"/>
        <v>1845</v>
      </c>
      <c r="B324" s="361" t="s">
        <v>671</v>
      </c>
      <c r="C324" s="362" t="s">
        <v>672</v>
      </c>
    </row>
    <row r="325" spans="1:3" ht="15" customHeight="1" x14ac:dyDescent="0.4">
      <c r="A325" s="354">
        <f t="shared" si="5"/>
        <v>1851</v>
      </c>
      <c r="B325" s="361" t="s">
        <v>673</v>
      </c>
      <c r="C325" s="362" t="s">
        <v>674</v>
      </c>
    </row>
    <row r="326" spans="1:3" ht="15" customHeight="1" x14ac:dyDescent="0.4">
      <c r="A326" s="354">
        <f t="shared" si="5"/>
        <v>1852</v>
      </c>
      <c r="B326" s="361" t="s">
        <v>675</v>
      </c>
      <c r="C326" s="362" t="s">
        <v>676</v>
      </c>
    </row>
    <row r="327" spans="1:3" ht="15" customHeight="1" x14ac:dyDescent="0.4">
      <c r="A327" s="354">
        <f t="shared" si="5"/>
        <v>1891</v>
      </c>
      <c r="B327" s="361" t="s">
        <v>677</v>
      </c>
      <c r="C327" s="362" t="s">
        <v>678</v>
      </c>
    </row>
    <row r="328" spans="1:3" ht="15" customHeight="1" x14ac:dyDescent="0.4">
      <c r="A328" s="354">
        <f t="shared" si="5"/>
        <v>1892</v>
      </c>
      <c r="B328" s="361" t="s">
        <v>679</v>
      </c>
      <c r="C328" s="362" t="s">
        <v>680</v>
      </c>
    </row>
    <row r="329" spans="1:3" ht="15" customHeight="1" x14ac:dyDescent="0.4">
      <c r="A329" s="354">
        <f t="shared" si="5"/>
        <v>1897</v>
      </c>
      <c r="B329" s="361" t="s">
        <v>681</v>
      </c>
      <c r="C329" s="362" t="s">
        <v>682</v>
      </c>
    </row>
    <row r="330" spans="1:3" ht="15" customHeight="1" x14ac:dyDescent="0.4">
      <c r="A330" s="354">
        <f t="shared" si="5"/>
        <v>1898</v>
      </c>
      <c r="B330" s="361" t="s">
        <v>683</v>
      </c>
      <c r="C330" s="362" t="s">
        <v>684</v>
      </c>
    </row>
    <row r="331" spans="1:3" ht="15" customHeight="1" x14ac:dyDescent="0.4">
      <c r="A331" s="354">
        <f t="shared" si="5"/>
        <v>1911</v>
      </c>
      <c r="B331" s="361" t="s">
        <v>685</v>
      </c>
      <c r="C331" s="362" t="s">
        <v>686</v>
      </c>
    </row>
    <row r="332" spans="1:3" ht="15" customHeight="1" x14ac:dyDescent="0.4">
      <c r="A332" s="354">
        <f t="shared" si="5"/>
        <v>1919</v>
      </c>
      <c r="B332" s="361" t="s">
        <v>687</v>
      </c>
      <c r="C332" s="362" t="s">
        <v>688</v>
      </c>
    </row>
    <row r="333" spans="1:3" ht="15" customHeight="1" x14ac:dyDescent="0.4">
      <c r="A333" s="354">
        <f t="shared" si="5"/>
        <v>1921</v>
      </c>
      <c r="B333" s="361" t="s">
        <v>689</v>
      </c>
      <c r="C333" s="362" t="s">
        <v>690</v>
      </c>
    </row>
    <row r="334" spans="1:3" ht="15" customHeight="1" x14ac:dyDescent="0.4">
      <c r="A334" s="354">
        <f t="shared" si="5"/>
        <v>1922</v>
      </c>
      <c r="B334" s="361" t="s">
        <v>691</v>
      </c>
      <c r="C334" s="362" t="s">
        <v>692</v>
      </c>
    </row>
    <row r="335" spans="1:3" ht="15" customHeight="1" x14ac:dyDescent="0.4">
      <c r="A335" s="354">
        <f t="shared" si="5"/>
        <v>1931</v>
      </c>
      <c r="B335" s="361" t="s">
        <v>693</v>
      </c>
      <c r="C335" s="362" t="s">
        <v>694</v>
      </c>
    </row>
    <row r="336" spans="1:3" ht="15" customHeight="1" x14ac:dyDescent="0.4">
      <c r="A336" s="354">
        <f t="shared" si="5"/>
        <v>1932</v>
      </c>
      <c r="B336" s="361" t="s">
        <v>695</v>
      </c>
      <c r="C336" s="362" t="s">
        <v>696</v>
      </c>
    </row>
    <row r="337" spans="1:3" ht="15" customHeight="1" x14ac:dyDescent="0.4">
      <c r="A337" s="354">
        <f t="shared" si="5"/>
        <v>1933</v>
      </c>
      <c r="B337" s="361" t="s">
        <v>697</v>
      </c>
      <c r="C337" s="362" t="s">
        <v>698</v>
      </c>
    </row>
    <row r="338" spans="1:3" ht="15" customHeight="1" x14ac:dyDescent="0.4">
      <c r="A338" s="354">
        <f t="shared" si="5"/>
        <v>1991</v>
      </c>
      <c r="B338" s="361" t="s">
        <v>699</v>
      </c>
      <c r="C338" s="362" t="s">
        <v>700</v>
      </c>
    </row>
    <row r="339" spans="1:3" ht="15" customHeight="1" x14ac:dyDescent="0.4">
      <c r="A339" s="354">
        <f t="shared" si="5"/>
        <v>1992</v>
      </c>
      <c r="B339" s="361" t="s">
        <v>701</v>
      </c>
      <c r="C339" s="362" t="s">
        <v>702</v>
      </c>
    </row>
    <row r="340" spans="1:3" ht="15" customHeight="1" x14ac:dyDescent="0.4">
      <c r="A340" s="354">
        <f t="shared" si="5"/>
        <v>1993</v>
      </c>
      <c r="B340" s="361" t="s">
        <v>703</v>
      </c>
      <c r="C340" s="362" t="s">
        <v>704</v>
      </c>
    </row>
    <row r="341" spans="1:3" ht="15" customHeight="1" x14ac:dyDescent="0.4">
      <c r="A341" s="354">
        <f t="shared" si="5"/>
        <v>1994</v>
      </c>
      <c r="B341" s="361" t="s">
        <v>705</v>
      </c>
      <c r="C341" s="362" t="s">
        <v>706</v>
      </c>
    </row>
    <row r="342" spans="1:3" ht="15" customHeight="1" x14ac:dyDescent="0.4">
      <c r="A342" s="354">
        <f t="shared" si="5"/>
        <v>1995</v>
      </c>
      <c r="B342" s="361" t="s">
        <v>707</v>
      </c>
      <c r="C342" s="362" t="s">
        <v>708</v>
      </c>
    </row>
    <row r="343" spans="1:3" ht="15" customHeight="1" x14ac:dyDescent="0.4">
      <c r="A343" s="354">
        <f t="shared" si="5"/>
        <v>1999</v>
      </c>
      <c r="B343" s="361" t="s">
        <v>709</v>
      </c>
      <c r="C343" s="362" t="s">
        <v>710</v>
      </c>
    </row>
    <row r="344" spans="1:3" ht="15" customHeight="1" x14ac:dyDescent="0.4">
      <c r="A344" s="354">
        <f t="shared" si="5"/>
        <v>2011</v>
      </c>
      <c r="B344" s="361" t="s">
        <v>711</v>
      </c>
      <c r="C344" s="362" t="s">
        <v>712</v>
      </c>
    </row>
    <row r="345" spans="1:3" ht="15" customHeight="1" x14ac:dyDescent="0.4">
      <c r="A345" s="354">
        <f t="shared" si="5"/>
        <v>2021</v>
      </c>
      <c r="B345" s="361" t="s">
        <v>713</v>
      </c>
      <c r="C345" s="362" t="s">
        <v>714</v>
      </c>
    </row>
    <row r="346" spans="1:3" ht="15" customHeight="1" x14ac:dyDescent="0.4">
      <c r="A346" s="354">
        <f t="shared" si="5"/>
        <v>2031</v>
      </c>
      <c r="B346" s="361" t="s">
        <v>715</v>
      </c>
      <c r="C346" s="362" t="s">
        <v>716</v>
      </c>
    </row>
    <row r="347" spans="1:3" ht="15" customHeight="1" x14ac:dyDescent="0.4">
      <c r="A347" s="354">
        <f t="shared" si="5"/>
        <v>2041</v>
      </c>
      <c r="B347" s="361" t="s">
        <v>717</v>
      </c>
      <c r="C347" s="362" t="s">
        <v>718</v>
      </c>
    </row>
    <row r="348" spans="1:3" ht="15" customHeight="1" x14ac:dyDescent="0.4">
      <c r="A348" s="354">
        <f t="shared" si="5"/>
        <v>2051</v>
      </c>
      <c r="B348" s="361" t="s">
        <v>719</v>
      </c>
      <c r="C348" s="362" t="s">
        <v>720</v>
      </c>
    </row>
    <row r="349" spans="1:3" ht="15" customHeight="1" x14ac:dyDescent="0.4">
      <c r="A349" s="354">
        <f t="shared" si="5"/>
        <v>2061</v>
      </c>
      <c r="B349" s="361" t="s">
        <v>721</v>
      </c>
      <c r="C349" s="362" t="s">
        <v>722</v>
      </c>
    </row>
    <row r="350" spans="1:3" ht="15" customHeight="1" x14ac:dyDescent="0.4">
      <c r="A350" s="354">
        <f t="shared" si="5"/>
        <v>2071</v>
      </c>
      <c r="B350" s="361" t="s">
        <v>723</v>
      </c>
      <c r="C350" s="362" t="s">
        <v>724</v>
      </c>
    </row>
    <row r="351" spans="1:3" ht="15" customHeight="1" x14ac:dyDescent="0.4">
      <c r="A351" s="354">
        <f t="shared" si="5"/>
        <v>2072</v>
      </c>
      <c r="B351" s="361" t="s">
        <v>725</v>
      </c>
      <c r="C351" s="362" t="s">
        <v>726</v>
      </c>
    </row>
    <row r="352" spans="1:3" ht="15" customHeight="1" x14ac:dyDescent="0.4">
      <c r="A352" s="354">
        <f t="shared" si="5"/>
        <v>2081</v>
      </c>
      <c r="B352" s="361" t="s">
        <v>727</v>
      </c>
      <c r="C352" s="362" t="s">
        <v>728</v>
      </c>
    </row>
    <row r="353" spans="1:3" ht="15" customHeight="1" x14ac:dyDescent="0.4">
      <c r="A353" s="354">
        <f t="shared" si="5"/>
        <v>2099</v>
      </c>
      <c r="B353" s="361" t="s">
        <v>729</v>
      </c>
      <c r="C353" s="362" t="s">
        <v>730</v>
      </c>
    </row>
    <row r="354" spans="1:3" ht="15" customHeight="1" x14ac:dyDescent="0.4">
      <c r="A354" s="354">
        <f t="shared" si="5"/>
        <v>2111</v>
      </c>
      <c r="B354" s="361" t="s">
        <v>731</v>
      </c>
      <c r="C354" s="362" t="s">
        <v>732</v>
      </c>
    </row>
    <row r="355" spans="1:3" ht="15" customHeight="1" x14ac:dyDescent="0.4">
      <c r="A355" s="354">
        <f t="shared" si="5"/>
        <v>2112</v>
      </c>
      <c r="B355" s="361" t="s">
        <v>733</v>
      </c>
      <c r="C355" s="362" t="s">
        <v>734</v>
      </c>
    </row>
    <row r="356" spans="1:3" ht="15" customHeight="1" x14ac:dyDescent="0.4">
      <c r="A356" s="354">
        <f t="shared" si="5"/>
        <v>2113</v>
      </c>
      <c r="B356" s="361" t="s">
        <v>735</v>
      </c>
      <c r="C356" s="362" t="s">
        <v>736</v>
      </c>
    </row>
    <row r="357" spans="1:3" ht="15" customHeight="1" x14ac:dyDescent="0.4">
      <c r="A357" s="354">
        <f t="shared" si="5"/>
        <v>2114</v>
      </c>
      <c r="B357" s="361" t="s">
        <v>737</v>
      </c>
      <c r="C357" s="362" t="s">
        <v>738</v>
      </c>
    </row>
    <row r="358" spans="1:3" ht="15" customHeight="1" x14ac:dyDescent="0.4">
      <c r="A358" s="354">
        <f t="shared" si="5"/>
        <v>2115</v>
      </c>
      <c r="B358" s="361" t="s">
        <v>739</v>
      </c>
      <c r="C358" s="362" t="s">
        <v>740</v>
      </c>
    </row>
    <row r="359" spans="1:3" ht="15" customHeight="1" x14ac:dyDescent="0.4">
      <c r="A359" s="354">
        <f t="shared" si="5"/>
        <v>2116</v>
      </c>
      <c r="B359" s="361" t="s">
        <v>741</v>
      </c>
      <c r="C359" s="362" t="s">
        <v>742</v>
      </c>
    </row>
    <row r="360" spans="1:3" ht="15" customHeight="1" x14ac:dyDescent="0.4">
      <c r="A360" s="354">
        <f t="shared" si="5"/>
        <v>2117</v>
      </c>
      <c r="B360" s="361" t="s">
        <v>743</v>
      </c>
      <c r="C360" s="362" t="s">
        <v>744</v>
      </c>
    </row>
    <row r="361" spans="1:3" ht="15" customHeight="1" x14ac:dyDescent="0.4">
      <c r="A361" s="354">
        <f t="shared" si="5"/>
        <v>2119</v>
      </c>
      <c r="B361" s="361" t="s">
        <v>745</v>
      </c>
      <c r="C361" s="362" t="s">
        <v>746</v>
      </c>
    </row>
    <row r="362" spans="1:3" ht="15" customHeight="1" x14ac:dyDescent="0.4">
      <c r="A362" s="354">
        <f t="shared" si="5"/>
        <v>2121</v>
      </c>
      <c r="B362" s="361" t="s">
        <v>747</v>
      </c>
      <c r="C362" s="362" t="s">
        <v>748</v>
      </c>
    </row>
    <row r="363" spans="1:3" ht="15" customHeight="1" x14ac:dyDescent="0.4">
      <c r="A363" s="354">
        <f t="shared" si="5"/>
        <v>2122</v>
      </c>
      <c r="B363" s="361" t="s">
        <v>749</v>
      </c>
      <c r="C363" s="362" t="s">
        <v>750</v>
      </c>
    </row>
    <row r="364" spans="1:3" ht="15" customHeight="1" x14ac:dyDescent="0.4">
      <c r="A364" s="354">
        <f t="shared" si="5"/>
        <v>2123</v>
      </c>
      <c r="B364" s="361" t="s">
        <v>751</v>
      </c>
      <c r="C364" s="362" t="s">
        <v>752</v>
      </c>
    </row>
    <row r="365" spans="1:3" ht="15" customHeight="1" x14ac:dyDescent="0.4">
      <c r="A365" s="354">
        <f t="shared" si="5"/>
        <v>2129</v>
      </c>
      <c r="B365" s="361" t="s">
        <v>753</v>
      </c>
      <c r="C365" s="362" t="s">
        <v>754</v>
      </c>
    </row>
    <row r="366" spans="1:3" ht="15" customHeight="1" x14ac:dyDescent="0.4">
      <c r="A366" s="354">
        <f t="shared" si="5"/>
        <v>2131</v>
      </c>
      <c r="B366" s="361" t="s">
        <v>755</v>
      </c>
      <c r="C366" s="362" t="s">
        <v>2470</v>
      </c>
    </row>
    <row r="367" spans="1:3" ht="15" customHeight="1" x14ac:dyDescent="0.4">
      <c r="A367" s="354">
        <f t="shared" si="5"/>
        <v>2132</v>
      </c>
      <c r="B367" s="361" t="s">
        <v>756</v>
      </c>
      <c r="C367" s="362" t="s">
        <v>757</v>
      </c>
    </row>
    <row r="368" spans="1:3" ht="15" customHeight="1" x14ac:dyDescent="0.4">
      <c r="A368" s="354">
        <f t="shared" si="5"/>
        <v>2139</v>
      </c>
      <c r="B368" s="361" t="s">
        <v>758</v>
      </c>
      <c r="C368" s="362" t="s">
        <v>759</v>
      </c>
    </row>
    <row r="369" spans="1:3" ht="15" customHeight="1" x14ac:dyDescent="0.4">
      <c r="A369" s="354">
        <f t="shared" si="5"/>
        <v>2141</v>
      </c>
      <c r="B369" s="361" t="s">
        <v>760</v>
      </c>
      <c r="C369" s="362" t="s">
        <v>761</v>
      </c>
    </row>
    <row r="370" spans="1:3" ht="15" customHeight="1" x14ac:dyDescent="0.4">
      <c r="A370" s="354">
        <f t="shared" si="5"/>
        <v>2142</v>
      </c>
      <c r="B370" s="361" t="s">
        <v>762</v>
      </c>
      <c r="C370" s="362" t="s">
        <v>763</v>
      </c>
    </row>
    <row r="371" spans="1:3" ht="15" customHeight="1" x14ac:dyDescent="0.4">
      <c r="A371" s="354">
        <f t="shared" si="5"/>
        <v>2143</v>
      </c>
      <c r="B371" s="361" t="s">
        <v>764</v>
      </c>
      <c r="C371" s="362" t="s">
        <v>765</v>
      </c>
    </row>
    <row r="372" spans="1:3" ht="15" customHeight="1" x14ac:dyDescent="0.4">
      <c r="A372" s="354">
        <f t="shared" si="5"/>
        <v>2144</v>
      </c>
      <c r="B372" s="361" t="s">
        <v>766</v>
      </c>
      <c r="C372" s="362" t="s">
        <v>767</v>
      </c>
    </row>
    <row r="373" spans="1:3" ht="15" customHeight="1" x14ac:dyDescent="0.4">
      <c r="A373" s="354">
        <f t="shared" si="5"/>
        <v>2145</v>
      </c>
      <c r="B373" s="361" t="s">
        <v>768</v>
      </c>
      <c r="C373" s="362" t="s">
        <v>769</v>
      </c>
    </row>
    <row r="374" spans="1:3" ht="15" customHeight="1" x14ac:dyDescent="0.4">
      <c r="A374" s="354">
        <f t="shared" si="5"/>
        <v>2146</v>
      </c>
      <c r="B374" s="361" t="s">
        <v>770</v>
      </c>
      <c r="C374" s="362" t="s">
        <v>771</v>
      </c>
    </row>
    <row r="375" spans="1:3" ht="15" customHeight="1" x14ac:dyDescent="0.4">
      <c r="A375" s="354">
        <f t="shared" si="5"/>
        <v>2147</v>
      </c>
      <c r="B375" s="361" t="s">
        <v>772</v>
      </c>
      <c r="C375" s="362" t="s">
        <v>773</v>
      </c>
    </row>
    <row r="376" spans="1:3" ht="15" customHeight="1" x14ac:dyDescent="0.4">
      <c r="A376" s="354">
        <f t="shared" si="5"/>
        <v>2148</v>
      </c>
      <c r="B376" s="361" t="s">
        <v>774</v>
      </c>
      <c r="C376" s="362" t="s">
        <v>775</v>
      </c>
    </row>
    <row r="377" spans="1:3" ht="15" customHeight="1" x14ac:dyDescent="0.4">
      <c r="A377" s="354">
        <f t="shared" si="5"/>
        <v>2149</v>
      </c>
      <c r="B377" s="361" t="s">
        <v>776</v>
      </c>
      <c r="C377" s="362" t="s">
        <v>777</v>
      </c>
    </row>
    <row r="378" spans="1:3" ht="15" customHeight="1" x14ac:dyDescent="0.4">
      <c r="A378" s="354">
        <f t="shared" si="5"/>
        <v>2151</v>
      </c>
      <c r="B378" s="361" t="s">
        <v>778</v>
      </c>
      <c r="C378" s="362" t="s">
        <v>779</v>
      </c>
    </row>
    <row r="379" spans="1:3" ht="15" customHeight="1" x14ac:dyDescent="0.4">
      <c r="A379" s="354">
        <f t="shared" si="5"/>
        <v>2152</v>
      </c>
      <c r="B379" s="361" t="s">
        <v>780</v>
      </c>
      <c r="C379" s="362" t="s">
        <v>781</v>
      </c>
    </row>
    <row r="380" spans="1:3" ht="15" customHeight="1" x14ac:dyDescent="0.4">
      <c r="A380" s="354">
        <f t="shared" si="5"/>
        <v>2159</v>
      </c>
      <c r="B380" s="361" t="s">
        <v>782</v>
      </c>
      <c r="C380" s="362" t="s">
        <v>783</v>
      </c>
    </row>
    <row r="381" spans="1:3" ht="15" customHeight="1" x14ac:dyDescent="0.4">
      <c r="A381" s="354">
        <f t="shared" si="5"/>
        <v>2161</v>
      </c>
      <c r="B381" s="361" t="s">
        <v>784</v>
      </c>
      <c r="C381" s="362" t="s">
        <v>785</v>
      </c>
    </row>
    <row r="382" spans="1:3" ht="15" customHeight="1" x14ac:dyDescent="0.4">
      <c r="A382" s="354">
        <f t="shared" si="5"/>
        <v>2169</v>
      </c>
      <c r="B382" s="361" t="s">
        <v>786</v>
      </c>
      <c r="C382" s="362" t="s">
        <v>787</v>
      </c>
    </row>
    <row r="383" spans="1:3" ht="15" customHeight="1" x14ac:dyDescent="0.4">
      <c r="A383" s="354">
        <f t="shared" si="5"/>
        <v>2171</v>
      </c>
      <c r="B383" s="361" t="s">
        <v>788</v>
      </c>
      <c r="C383" s="362" t="s">
        <v>789</v>
      </c>
    </row>
    <row r="384" spans="1:3" ht="15" customHeight="1" x14ac:dyDescent="0.4">
      <c r="A384" s="354">
        <f t="shared" si="5"/>
        <v>2172</v>
      </c>
      <c r="B384" s="361" t="s">
        <v>790</v>
      </c>
      <c r="C384" s="362" t="s">
        <v>791</v>
      </c>
    </row>
    <row r="385" spans="1:3" ht="15" customHeight="1" x14ac:dyDescent="0.4">
      <c r="A385" s="354">
        <f t="shared" si="5"/>
        <v>2173</v>
      </c>
      <c r="B385" s="361" t="s">
        <v>792</v>
      </c>
      <c r="C385" s="362" t="s">
        <v>793</v>
      </c>
    </row>
    <row r="386" spans="1:3" ht="15" customHeight="1" x14ac:dyDescent="0.4">
      <c r="A386" s="354">
        <f t="shared" si="5"/>
        <v>2179</v>
      </c>
      <c r="B386" s="361" t="s">
        <v>794</v>
      </c>
      <c r="C386" s="362" t="s">
        <v>795</v>
      </c>
    </row>
    <row r="387" spans="1:3" ht="15" customHeight="1" x14ac:dyDescent="0.4">
      <c r="A387" s="354">
        <f t="shared" ref="A387:A450" si="6">VALUE(B387)</f>
        <v>2181</v>
      </c>
      <c r="B387" s="361" t="s">
        <v>796</v>
      </c>
      <c r="C387" s="362" t="s">
        <v>797</v>
      </c>
    </row>
    <row r="388" spans="1:3" ht="15" customHeight="1" x14ac:dyDescent="0.4">
      <c r="A388" s="354">
        <f t="shared" si="6"/>
        <v>2182</v>
      </c>
      <c r="B388" s="361" t="s">
        <v>798</v>
      </c>
      <c r="C388" s="362" t="s">
        <v>799</v>
      </c>
    </row>
    <row r="389" spans="1:3" ht="15" customHeight="1" x14ac:dyDescent="0.4">
      <c r="A389" s="354">
        <f t="shared" si="6"/>
        <v>2183</v>
      </c>
      <c r="B389" s="361" t="s">
        <v>800</v>
      </c>
      <c r="C389" s="362" t="s">
        <v>801</v>
      </c>
    </row>
    <row r="390" spans="1:3" ht="15" customHeight="1" x14ac:dyDescent="0.4">
      <c r="A390" s="354">
        <f t="shared" si="6"/>
        <v>2184</v>
      </c>
      <c r="B390" s="361" t="s">
        <v>802</v>
      </c>
      <c r="C390" s="362" t="s">
        <v>803</v>
      </c>
    </row>
    <row r="391" spans="1:3" ht="15" customHeight="1" x14ac:dyDescent="0.4">
      <c r="A391" s="354">
        <f t="shared" si="6"/>
        <v>2185</v>
      </c>
      <c r="B391" s="361" t="s">
        <v>804</v>
      </c>
      <c r="C391" s="362" t="s">
        <v>805</v>
      </c>
    </row>
    <row r="392" spans="1:3" ht="15" customHeight="1" x14ac:dyDescent="0.4">
      <c r="A392" s="354">
        <f t="shared" si="6"/>
        <v>2186</v>
      </c>
      <c r="B392" s="361" t="s">
        <v>806</v>
      </c>
      <c r="C392" s="362" t="s">
        <v>807</v>
      </c>
    </row>
    <row r="393" spans="1:3" ht="15" customHeight="1" x14ac:dyDescent="0.4">
      <c r="A393" s="354">
        <f t="shared" si="6"/>
        <v>2191</v>
      </c>
      <c r="B393" s="361" t="s">
        <v>808</v>
      </c>
      <c r="C393" s="362" t="s">
        <v>809</v>
      </c>
    </row>
    <row r="394" spans="1:3" ht="15" customHeight="1" x14ac:dyDescent="0.4">
      <c r="A394" s="354">
        <f t="shared" si="6"/>
        <v>2192</v>
      </c>
      <c r="B394" s="361" t="s">
        <v>810</v>
      </c>
      <c r="C394" s="362" t="s">
        <v>2471</v>
      </c>
    </row>
    <row r="395" spans="1:3" ht="15" customHeight="1" x14ac:dyDescent="0.4">
      <c r="A395" s="354">
        <f t="shared" si="6"/>
        <v>2193</v>
      </c>
      <c r="B395" s="361" t="s">
        <v>811</v>
      </c>
      <c r="C395" s="362" t="s">
        <v>812</v>
      </c>
    </row>
    <row r="396" spans="1:3" ht="15" customHeight="1" x14ac:dyDescent="0.4">
      <c r="A396" s="354">
        <f t="shared" si="6"/>
        <v>2194</v>
      </c>
      <c r="B396" s="361" t="s">
        <v>813</v>
      </c>
      <c r="C396" s="362" t="s">
        <v>814</v>
      </c>
    </row>
    <row r="397" spans="1:3" ht="15" customHeight="1" x14ac:dyDescent="0.4">
      <c r="A397" s="354">
        <f t="shared" si="6"/>
        <v>2199</v>
      </c>
      <c r="B397" s="361" t="s">
        <v>815</v>
      </c>
      <c r="C397" s="362" t="s">
        <v>816</v>
      </c>
    </row>
    <row r="398" spans="1:3" ht="15" customHeight="1" x14ac:dyDescent="0.4">
      <c r="A398" s="354">
        <f t="shared" si="6"/>
        <v>2211</v>
      </c>
      <c r="B398" s="361" t="s">
        <v>817</v>
      </c>
      <c r="C398" s="362" t="s">
        <v>818</v>
      </c>
    </row>
    <row r="399" spans="1:3" ht="15" customHeight="1" x14ac:dyDescent="0.4">
      <c r="A399" s="354">
        <f t="shared" si="6"/>
        <v>2212</v>
      </c>
      <c r="B399" s="361" t="s">
        <v>819</v>
      </c>
      <c r="C399" s="362" t="s">
        <v>820</v>
      </c>
    </row>
    <row r="400" spans="1:3" ht="15" customHeight="1" x14ac:dyDescent="0.4">
      <c r="A400" s="354">
        <f t="shared" si="6"/>
        <v>2213</v>
      </c>
      <c r="B400" s="361" t="s">
        <v>821</v>
      </c>
      <c r="C400" s="362" t="s">
        <v>822</v>
      </c>
    </row>
    <row r="401" spans="1:3" ht="15" customHeight="1" x14ac:dyDescent="0.4">
      <c r="A401" s="354">
        <f t="shared" si="6"/>
        <v>2221</v>
      </c>
      <c r="B401" s="361" t="s">
        <v>823</v>
      </c>
      <c r="C401" s="362" t="s">
        <v>824</v>
      </c>
    </row>
    <row r="402" spans="1:3" ht="15" customHeight="1" x14ac:dyDescent="0.4">
      <c r="A402" s="354">
        <f t="shared" si="6"/>
        <v>2231</v>
      </c>
      <c r="B402" s="361" t="s">
        <v>825</v>
      </c>
      <c r="C402" s="362" t="s">
        <v>826</v>
      </c>
    </row>
    <row r="403" spans="1:3" ht="15" customHeight="1" x14ac:dyDescent="0.4">
      <c r="A403" s="354">
        <f t="shared" si="6"/>
        <v>2232</v>
      </c>
      <c r="B403" s="361" t="s">
        <v>827</v>
      </c>
      <c r="C403" s="362" t="s">
        <v>828</v>
      </c>
    </row>
    <row r="404" spans="1:3" ht="15" customHeight="1" x14ac:dyDescent="0.4">
      <c r="A404" s="354">
        <f t="shared" si="6"/>
        <v>2233</v>
      </c>
      <c r="B404" s="361" t="s">
        <v>829</v>
      </c>
      <c r="C404" s="362" t="s">
        <v>830</v>
      </c>
    </row>
    <row r="405" spans="1:3" ht="15" customHeight="1" x14ac:dyDescent="0.4">
      <c r="A405" s="354">
        <f t="shared" si="6"/>
        <v>2234</v>
      </c>
      <c r="B405" s="361" t="s">
        <v>831</v>
      </c>
      <c r="C405" s="362" t="s">
        <v>832</v>
      </c>
    </row>
    <row r="406" spans="1:3" ht="15" customHeight="1" x14ac:dyDescent="0.4">
      <c r="A406" s="354">
        <f t="shared" si="6"/>
        <v>2235</v>
      </c>
      <c r="B406" s="361" t="s">
        <v>833</v>
      </c>
      <c r="C406" s="362" t="s">
        <v>834</v>
      </c>
    </row>
    <row r="407" spans="1:3" ht="15" customHeight="1" x14ac:dyDescent="0.4">
      <c r="A407" s="354">
        <f t="shared" si="6"/>
        <v>2236</v>
      </c>
      <c r="B407" s="361" t="s">
        <v>835</v>
      </c>
      <c r="C407" s="362" t="s">
        <v>836</v>
      </c>
    </row>
    <row r="408" spans="1:3" ht="15" customHeight="1" x14ac:dyDescent="0.4">
      <c r="A408" s="354">
        <f t="shared" si="6"/>
        <v>2237</v>
      </c>
      <c r="B408" s="361" t="s">
        <v>837</v>
      </c>
      <c r="C408" s="362" t="s">
        <v>838</v>
      </c>
    </row>
    <row r="409" spans="1:3" ht="15" customHeight="1" x14ac:dyDescent="0.4">
      <c r="A409" s="354">
        <f t="shared" si="6"/>
        <v>2238</v>
      </c>
      <c r="B409" s="361" t="s">
        <v>839</v>
      </c>
      <c r="C409" s="362" t="s">
        <v>840</v>
      </c>
    </row>
    <row r="410" spans="1:3" ht="15" customHeight="1" x14ac:dyDescent="0.4">
      <c r="A410" s="354">
        <f t="shared" si="6"/>
        <v>2239</v>
      </c>
      <c r="B410" s="361" t="s">
        <v>841</v>
      </c>
      <c r="C410" s="362" t="s">
        <v>842</v>
      </c>
    </row>
    <row r="411" spans="1:3" ht="15" customHeight="1" x14ac:dyDescent="0.4">
      <c r="A411" s="354">
        <f t="shared" si="6"/>
        <v>2241</v>
      </c>
      <c r="B411" s="361" t="s">
        <v>843</v>
      </c>
      <c r="C411" s="362" t="s">
        <v>844</v>
      </c>
    </row>
    <row r="412" spans="1:3" ht="15" customHeight="1" x14ac:dyDescent="0.4">
      <c r="A412" s="354">
        <f t="shared" si="6"/>
        <v>2249</v>
      </c>
      <c r="B412" s="361" t="s">
        <v>845</v>
      </c>
      <c r="C412" s="362" t="s">
        <v>846</v>
      </c>
    </row>
    <row r="413" spans="1:3" ht="15" customHeight="1" x14ac:dyDescent="0.4">
      <c r="A413" s="354">
        <f t="shared" si="6"/>
        <v>2251</v>
      </c>
      <c r="B413" s="361" t="s">
        <v>847</v>
      </c>
      <c r="C413" s="362" t="s">
        <v>2472</v>
      </c>
    </row>
    <row r="414" spans="1:3" ht="15" customHeight="1" x14ac:dyDescent="0.4">
      <c r="A414" s="354">
        <f t="shared" si="6"/>
        <v>2252</v>
      </c>
      <c r="B414" s="361" t="s">
        <v>848</v>
      </c>
      <c r="C414" s="362" t="s">
        <v>849</v>
      </c>
    </row>
    <row r="415" spans="1:3" ht="15" customHeight="1" x14ac:dyDescent="0.4">
      <c r="A415" s="354">
        <f t="shared" si="6"/>
        <v>2253</v>
      </c>
      <c r="B415" s="361" t="s">
        <v>850</v>
      </c>
      <c r="C415" s="362" t="s">
        <v>851</v>
      </c>
    </row>
    <row r="416" spans="1:3" ht="15" customHeight="1" x14ac:dyDescent="0.4">
      <c r="A416" s="354">
        <f t="shared" si="6"/>
        <v>2254</v>
      </c>
      <c r="B416" s="361" t="s">
        <v>852</v>
      </c>
      <c r="C416" s="362" t="s">
        <v>853</v>
      </c>
    </row>
    <row r="417" spans="1:3" ht="15" customHeight="1" x14ac:dyDescent="0.4">
      <c r="A417" s="354">
        <f t="shared" si="6"/>
        <v>2255</v>
      </c>
      <c r="B417" s="361" t="s">
        <v>854</v>
      </c>
      <c r="C417" s="362" t="s">
        <v>855</v>
      </c>
    </row>
    <row r="418" spans="1:3" ht="15" customHeight="1" x14ac:dyDescent="0.4">
      <c r="A418" s="354">
        <f t="shared" si="6"/>
        <v>2291</v>
      </c>
      <c r="B418" s="361" t="s">
        <v>856</v>
      </c>
      <c r="C418" s="362" t="s">
        <v>857</v>
      </c>
    </row>
    <row r="419" spans="1:3" ht="15" customHeight="1" x14ac:dyDescent="0.4">
      <c r="A419" s="354">
        <f t="shared" si="6"/>
        <v>2292</v>
      </c>
      <c r="B419" s="361" t="s">
        <v>858</v>
      </c>
      <c r="C419" s="362" t="s">
        <v>859</v>
      </c>
    </row>
    <row r="420" spans="1:3" ht="15" customHeight="1" x14ac:dyDescent="0.4">
      <c r="A420" s="354">
        <f t="shared" si="6"/>
        <v>2293</v>
      </c>
      <c r="B420" s="361" t="s">
        <v>860</v>
      </c>
      <c r="C420" s="362" t="s">
        <v>861</v>
      </c>
    </row>
    <row r="421" spans="1:3" ht="15" customHeight="1" x14ac:dyDescent="0.4">
      <c r="A421" s="354">
        <f t="shared" si="6"/>
        <v>2299</v>
      </c>
      <c r="B421" s="361" t="s">
        <v>862</v>
      </c>
      <c r="C421" s="362" t="s">
        <v>863</v>
      </c>
    </row>
    <row r="422" spans="1:3" ht="15" customHeight="1" x14ac:dyDescent="0.4">
      <c r="A422" s="354">
        <f t="shared" si="6"/>
        <v>2311</v>
      </c>
      <c r="B422" s="361" t="s">
        <v>864</v>
      </c>
      <c r="C422" s="362" t="s">
        <v>865</v>
      </c>
    </row>
    <row r="423" spans="1:3" ht="15" customHeight="1" x14ac:dyDescent="0.4">
      <c r="A423" s="354">
        <f t="shared" si="6"/>
        <v>2312</v>
      </c>
      <c r="B423" s="361" t="s">
        <v>866</v>
      </c>
      <c r="C423" s="362" t="s">
        <v>867</v>
      </c>
    </row>
    <row r="424" spans="1:3" ht="15" customHeight="1" x14ac:dyDescent="0.4">
      <c r="A424" s="354">
        <f t="shared" si="6"/>
        <v>2319</v>
      </c>
      <c r="B424" s="361" t="s">
        <v>868</v>
      </c>
      <c r="C424" s="362" t="s">
        <v>869</v>
      </c>
    </row>
    <row r="425" spans="1:3" ht="15" customHeight="1" x14ac:dyDescent="0.4">
      <c r="A425" s="354">
        <f t="shared" si="6"/>
        <v>2321</v>
      </c>
      <c r="B425" s="361" t="s">
        <v>870</v>
      </c>
      <c r="C425" s="362" t="s">
        <v>871</v>
      </c>
    </row>
    <row r="426" spans="1:3" ht="15" customHeight="1" x14ac:dyDescent="0.4">
      <c r="A426" s="354">
        <f t="shared" si="6"/>
        <v>2322</v>
      </c>
      <c r="B426" s="361" t="s">
        <v>872</v>
      </c>
      <c r="C426" s="362" t="s">
        <v>873</v>
      </c>
    </row>
    <row r="427" spans="1:3" ht="15" customHeight="1" x14ac:dyDescent="0.4">
      <c r="A427" s="354">
        <f t="shared" si="6"/>
        <v>2329</v>
      </c>
      <c r="B427" s="361" t="s">
        <v>874</v>
      </c>
      <c r="C427" s="362" t="s">
        <v>875</v>
      </c>
    </row>
    <row r="428" spans="1:3" ht="15" customHeight="1" x14ac:dyDescent="0.4">
      <c r="A428" s="354">
        <f t="shared" si="6"/>
        <v>2331</v>
      </c>
      <c r="B428" s="361" t="s">
        <v>876</v>
      </c>
      <c r="C428" s="362" t="s">
        <v>877</v>
      </c>
    </row>
    <row r="429" spans="1:3" ht="15" customHeight="1" x14ac:dyDescent="0.4">
      <c r="A429" s="354">
        <f t="shared" si="6"/>
        <v>2332</v>
      </c>
      <c r="B429" s="361" t="s">
        <v>878</v>
      </c>
      <c r="C429" s="362" t="s">
        <v>879</v>
      </c>
    </row>
    <row r="430" spans="1:3" ht="15" customHeight="1" x14ac:dyDescent="0.4">
      <c r="A430" s="354">
        <f t="shared" si="6"/>
        <v>2339</v>
      </c>
      <c r="B430" s="361" t="s">
        <v>880</v>
      </c>
      <c r="C430" s="362" t="s">
        <v>881</v>
      </c>
    </row>
    <row r="431" spans="1:3" ht="15" customHeight="1" x14ac:dyDescent="0.4">
      <c r="A431" s="354">
        <f t="shared" si="6"/>
        <v>2341</v>
      </c>
      <c r="B431" s="361" t="s">
        <v>882</v>
      </c>
      <c r="C431" s="362" t="s">
        <v>883</v>
      </c>
    </row>
    <row r="432" spans="1:3" ht="15" customHeight="1" x14ac:dyDescent="0.4">
      <c r="A432" s="354">
        <f t="shared" si="6"/>
        <v>2342</v>
      </c>
      <c r="B432" s="361" t="s">
        <v>884</v>
      </c>
      <c r="C432" s="362" t="s">
        <v>885</v>
      </c>
    </row>
    <row r="433" spans="1:3" ht="15" customHeight="1" x14ac:dyDescent="0.4">
      <c r="A433" s="354">
        <f t="shared" si="6"/>
        <v>2351</v>
      </c>
      <c r="B433" s="361" t="s">
        <v>886</v>
      </c>
      <c r="C433" s="362" t="s">
        <v>887</v>
      </c>
    </row>
    <row r="434" spans="1:3" ht="15" customHeight="1" x14ac:dyDescent="0.4">
      <c r="A434" s="354">
        <f t="shared" si="6"/>
        <v>2352</v>
      </c>
      <c r="B434" s="361" t="s">
        <v>888</v>
      </c>
      <c r="C434" s="362" t="s">
        <v>889</v>
      </c>
    </row>
    <row r="435" spans="1:3" ht="15" customHeight="1" x14ac:dyDescent="0.4">
      <c r="A435" s="354">
        <f t="shared" si="6"/>
        <v>2353</v>
      </c>
      <c r="B435" s="361" t="s">
        <v>890</v>
      </c>
      <c r="C435" s="362" t="s">
        <v>891</v>
      </c>
    </row>
    <row r="436" spans="1:3" ht="15" customHeight="1" x14ac:dyDescent="0.4">
      <c r="A436" s="354">
        <f t="shared" si="6"/>
        <v>2354</v>
      </c>
      <c r="B436" s="361" t="s">
        <v>892</v>
      </c>
      <c r="C436" s="362" t="s">
        <v>893</v>
      </c>
    </row>
    <row r="437" spans="1:3" ht="15" customHeight="1" x14ac:dyDescent="0.4">
      <c r="A437" s="354">
        <f t="shared" si="6"/>
        <v>2355</v>
      </c>
      <c r="B437" s="361" t="s">
        <v>894</v>
      </c>
      <c r="C437" s="362" t="s">
        <v>895</v>
      </c>
    </row>
    <row r="438" spans="1:3" ht="15" customHeight="1" x14ac:dyDescent="0.4">
      <c r="A438" s="354">
        <f t="shared" si="6"/>
        <v>2391</v>
      </c>
      <c r="B438" s="361" t="s">
        <v>896</v>
      </c>
      <c r="C438" s="362" t="s">
        <v>897</v>
      </c>
    </row>
    <row r="439" spans="1:3" ht="15" customHeight="1" x14ac:dyDescent="0.4">
      <c r="A439" s="354">
        <f t="shared" si="6"/>
        <v>2399</v>
      </c>
      <c r="B439" s="361" t="s">
        <v>898</v>
      </c>
      <c r="C439" s="362" t="s">
        <v>899</v>
      </c>
    </row>
    <row r="440" spans="1:3" ht="15" customHeight="1" x14ac:dyDescent="0.4">
      <c r="A440" s="354">
        <f t="shared" si="6"/>
        <v>2411</v>
      </c>
      <c r="B440" s="361" t="s">
        <v>900</v>
      </c>
      <c r="C440" s="362" t="s">
        <v>901</v>
      </c>
    </row>
    <row r="441" spans="1:3" ht="15" customHeight="1" x14ac:dyDescent="0.4">
      <c r="A441" s="354">
        <f t="shared" si="6"/>
        <v>2421</v>
      </c>
      <c r="B441" s="361" t="s">
        <v>902</v>
      </c>
      <c r="C441" s="362" t="s">
        <v>903</v>
      </c>
    </row>
    <row r="442" spans="1:3" ht="15" customHeight="1" x14ac:dyDescent="0.4">
      <c r="A442" s="354">
        <f t="shared" si="6"/>
        <v>2422</v>
      </c>
      <c r="B442" s="361" t="s">
        <v>904</v>
      </c>
      <c r="C442" s="362" t="s">
        <v>905</v>
      </c>
    </row>
    <row r="443" spans="1:3" ht="15" customHeight="1" x14ac:dyDescent="0.4">
      <c r="A443" s="354">
        <f t="shared" si="6"/>
        <v>2423</v>
      </c>
      <c r="B443" s="361" t="s">
        <v>906</v>
      </c>
      <c r="C443" s="362" t="s">
        <v>907</v>
      </c>
    </row>
    <row r="444" spans="1:3" ht="15" customHeight="1" x14ac:dyDescent="0.4">
      <c r="A444" s="354">
        <f t="shared" si="6"/>
        <v>2424</v>
      </c>
      <c r="B444" s="361" t="s">
        <v>908</v>
      </c>
      <c r="C444" s="362" t="s">
        <v>909</v>
      </c>
    </row>
    <row r="445" spans="1:3" ht="15" customHeight="1" x14ac:dyDescent="0.4">
      <c r="A445" s="354">
        <f t="shared" si="6"/>
        <v>2425</v>
      </c>
      <c r="B445" s="361" t="s">
        <v>910</v>
      </c>
      <c r="C445" s="362" t="s">
        <v>911</v>
      </c>
    </row>
    <row r="446" spans="1:3" ht="15" customHeight="1" x14ac:dyDescent="0.4">
      <c r="A446" s="354">
        <f t="shared" si="6"/>
        <v>2426</v>
      </c>
      <c r="B446" s="361" t="s">
        <v>912</v>
      </c>
      <c r="C446" s="362" t="s">
        <v>913</v>
      </c>
    </row>
    <row r="447" spans="1:3" ht="15" customHeight="1" x14ac:dyDescent="0.4">
      <c r="A447" s="354">
        <f t="shared" si="6"/>
        <v>2429</v>
      </c>
      <c r="B447" s="361" t="s">
        <v>914</v>
      </c>
      <c r="C447" s="362" t="s">
        <v>915</v>
      </c>
    </row>
    <row r="448" spans="1:3" ht="15" customHeight="1" x14ac:dyDescent="0.4">
      <c r="A448" s="354">
        <f t="shared" si="6"/>
        <v>2431</v>
      </c>
      <c r="B448" s="361" t="s">
        <v>916</v>
      </c>
      <c r="C448" s="362" t="s">
        <v>917</v>
      </c>
    </row>
    <row r="449" spans="1:3" ht="15" customHeight="1" x14ac:dyDescent="0.4">
      <c r="A449" s="354">
        <f t="shared" si="6"/>
        <v>2432</v>
      </c>
      <c r="B449" s="361" t="s">
        <v>918</v>
      </c>
      <c r="C449" s="362" t="s">
        <v>919</v>
      </c>
    </row>
    <row r="450" spans="1:3" ht="15" customHeight="1" x14ac:dyDescent="0.4">
      <c r="A450" s="354">
        <f t="shared" si="6"/>
        <v>2433</v>
      </c>
      <c r="B450" s="361" t="s">
        <v>920</v>
      </c>
      <c r="C450" s="362" t="s">
        <v>921</v>
      </c>
    </row>
    <row r="451" spans="1:3" ht="15" customHeight="1" x14ac:dyDescent="0.4">
      <c r="A451" s="354">
        <f t="shared" ref="A451:A514" si="7">VALUE(B451)</f>
        <v>2439</v>
      </c>
      <c r="B451" s="361" t="s">
        <v>922</v>
      </c>
      <c r="C451" s="362" t="s">
        <v>923</v>
      </c>
    </row>
    <row r="452" spans="1:3" ht="15" customHeight="1" x14ac:dyDescent="0.4">
      <c r="A452" s="354">
        <f t="shared" si="7"/>
        <v>2441</v>
      </c>
      <c r="B452" s="361" t="s">
        <v>924</v>
      </c>
      <c r="C452" s="362" t="s">
        <v>925</v>
      </c>
    </row>
    <row r="453" spans="1:3" ht="15" customHeight="1" x14ac:dyDescent="0.4">
      <c r="A453" s="354">
        <f t="shared" si="7"/>
        <v>2442</v>
      </c>
      <c r="B453" s="361" t="s">
        <v>926</v>
      </c>
      <c r="C453" s="362" t="s">
        <v>927</v>
      </c>
    </row>
    <row r="454" spans="1:3" ht="15" customHeight="1" x14ac:dyDescent="0.4">
      <c r="A454" s="354">
        <f t="shared" si="7"/>
        <v>2443</v>
      </c>
      <c r="B454" s="361" t="s">
        <v>928</v>
      </c>
      <c r="C454" s="362" t="s">
        <v>929</v>
      </c>
    </row>
    <row r="455" spans="1:3" ht="15" customHeight="1" x14ac:dyDescent="0.4">
      <c r="A455" s="354">
        <f t="shared" si="7"/>
        <v>2444</v>
      </c>
      <c r="B455" s="361" t="s">
        <v>930</v>
      </c>
      <c r="C455" s="362" t="s">
        <v>931</v>
      </c>
    </row>
    <row r="456" spans="1:3" ht="15" customHeight="1" x14ac:dyDescent="0.4">
      <c r="A456" s="354">
        <f t="shared" si="7"/>
        <v>2445</v>
      </c>
      <c r="B456" s="361" t="s">
        <v>932</v>
      </c>
      <c r="C456" s="362" t="s">
        <v>933</v>
      </c>
    </row>
    <row r="457" spans="1:3" ht="15" customHeight="1" x14ac:dyDescent="0.4">
      <c r="A457" s="354">
        <f t="shared" si="7"/>
        <v>2446</v>
      </c>
      <c r="B457" s="361" t="s">
        <v>934</v>
      </c>
      <c r="C457" s="362" t="s">
        <v>935</v>
      </c>
    </row>
    <row r="458" spans="1:3" ht="15" customHeight="1" x14ac:dyDescent="0.4">
      <c r="A458" s="354">
        <f t="shared" si="7"/>
        <v>2451</v>
      </c>
      <c r="B458" s="361" t="s">
        <v>936</v>
      </c>
      <c r="C458" s="362" t="s">
        <v>937</v>
      </c>
    </row>
    <row r="459" spans="1:3" ht="15" customHeight="1" x14ac:dyDescent="0.4">
      <c r="A459" s="354">
        <f t="shared" si="7"/>
        <v>2452</v>
      </c>
      <c r="B459" s="361" t="s">
        <v>938</v>
      </c>
      <c r="C459" s="362" t="s">
        <v>939</v>
      </c>
    </row>
    <row r="460" spans="1:3" ht="15" customHeight="1" x14ac:dyDescent="0.4">
      <c r="A460" s="354">
        <f t="shared" si="7"/>
        <v>2453</v>
      </c>
      <c r="B460" s="361" t="s">
        <v>940</v>
      </c>
      <c r="C460" s="362" t="s">
        <v>941</v>
      </c>
    </row>
    <row r="461" spans="1:3" ht="15" customHeight="1" x14ac:dyDescent="0.4">
      <c r="A461" s="354">
        <f t="shared" si="7"/>
        <v>2461</v>
      </c>
      <c r="B461" s="361" t="s">
        <v>942</v>
      </c>
      <c r="C461" s="362" t="s">
        <v>943</v>
      </c>
    </row>
    <row r="462" spans="1:3" ht="15" customHeight="1" x14ac:dyDescent="0.4">
      <c r="A462" s="354">
        <f t="shared" si="7"/>
        <v>2462</v>
      </c>
      <c r="B462" s="361" t="s">
        <v>944</v>
      </c>
      <c r="C462" s="362" t="s">
        <v>945</v>
      </c>
    </row>
    <row r="463" spans="1:3" ht="15" customHeight="1" x14ac:dyDescent="0.4">
      <c r="A463" s="354">
        <f t="shared" si="7"/>
        <v>2463</v>
      </c>
      <c r="B463" s="361" t="s">
        <v>946</v>
      </c>
      <c r="C463" s="362" t="s">
        <v>947</v>
      </c>
    </row>
    <row r="464" spans="1:3" ht="15" customHeight="1" x14ac:dyDescent="0.4">
      <c r="A464" s="354">
        <f t="shared" si="7"/>
        <v>2464</v>
      </c>
      <c r="B464" s="361" t="s">
        <v>948</v>
      </c>
      <c r="C464" s="362" t="s">
        <v>949</v>
      </c>
    </row>
    <row r="465" spans="1:3" ht="15" customHeight="1" x14ac:dyDescent="0.4">
      <c r="A465" s="354">
        <f t="shared" si="7"/>
        <v>2465</v>
      </c>
      <c r="B465" s="361" t="s">
        <v>950</v>
      </c>
      <c r="C465" s="362" t="s">
        <v>951</v>
      </c>
    </row>
    <row r="466" spans="1:3" ht="15" customHeight="1" x14ac:dyDescent="0.4">
      <c r="A466" s="354">
        <f t="shared" si="7"/>
        <v>2469</v>
      </c>
      <c r="B466" s="361" t="s">
        <v>952</v>
      </c>
      <c r="C466" s="362" t="s">
        <v>953</v>
      </c>
    </row>
    <row r="467" spans="1:3" ht="15" customHeight="1" x14ac:dyDescent="0.4">
      <c r="A467" s="354">
        <f t="shared" si="7"/>
        <v>2471</v>
      </c>
      <c r="B467" s="361" t="s">
        <v>954</v>
      </c>
      <c r="C467" s="362" t="s">
        <v>955</v>
      </c>
    </row>
    <row r="468" spans="1:3" ht="15" customHeight="1" x14ac:dyDescent="0.4">
      <c r="A468" s="354">
        <f t="shared" si="7"/>
        <v>2479</v>
      </c>
      <c r="B468" s="361" t="s">
        <v>956</v>
      </c>
      <c r="C468" s="362" t="s">
        <v>957</v>
      </c>
    </row>
    <row r="469" spans="1:3" ht="15" customHeight="1" x14ac:dyDescent="0.4">
      <c r="A469" s="354">
        <f t="shared" si="7"/>
        <v>2481</v>
      </c>
      <c r="B469" s="361" t="s">
        <v>958</v>
      </c>
      <c r="C469" s="362" t="s">
        <v>959</v>
      </c>
    </row>
    <row r="470" spans="1:3" ht="15" customHeight="1" x14ac:dyDescent="0.4">
      <c r="A470" s="354">
        <f t="shared" si="7"/>
        <v>2491</v>
      </c>
      <c r="B470" s="361" t="s">
        <v>960</v>
      </c>
      <c r="C470" s="362" t="s">
        <v>961</v>
      </c>
    </row>
    <row r="471" spans="1:3" ht="15" customHeight="1" x14ac:dyDescent="0.4">
      <c r="A471" s="354">
        <f t="shared" si="7"/>
        <v>2492</v>
      </c>
      <c r="B471" s="361" t="s">
        <v>962</v>
      </c>
      <c r="C471" s="362" t="s">
        <v>963</v>
      </c>
    </row>
    <row r="472" spans="1:3" ht="15" customHeight="1" x14ac:dyDescent="0.4">
      <c r="A472" s="354">
        <f t="shared" si="7"/>
        <v>2499</v>
      </c>
      <c r="B472" s="361" t="s">
        <v>964</v>
      </c>
      <c r="C472" s="362" t="s">
        <v>965</v>
      </c>
    </row>
    <row r="473" spans="1:3" ht="15" customHeight="1" x14ac:dyDescent="0.4">
      <c r="A473" s="354">
        <f t="shared" si="7"/>
        <v>2511</v>
      </c>
      <c r="B473" s="361" t="s">
        <v>966</v>
      </c>
      <c r="C473" s="362" t="s">
        <v>967</v>
      </c>
    </row>
    <row r="474" spans="1:3" ht="15" customHeight="1" x14ac:dyDescent="0.4">
      <c r="A474" s="354">
        <f t="shared" si="7"/>
        <v>2512</v>
      </c>
      <c r="B474" s="361" t="s">
        <v>968</v>
      </c>
      <c r="C474" s="362" t="s">
        <v>969</v>
      </c>
    </row>
    <row r="475" spans="1:3" ht="15" customHeight="1" x14ac:dyDescent="0.4">
      <c r="A475" s="354">
        <f t="shared" si="7"/>
        <v>2513</v>
      </c>
      <c r="B475" s="361" t="s">
        <v>970</v>
      </c>
      <c r="C475" s="362" t="s">
        <v>971</v>
      </c>
    </row>
    <row r="476" spans="1:3" ht="15" customHeight="1" x14ac:dyDescent="0.4">
      <c r="A476" s="354">
        <f t="shared" si="7"/>
        <v>2519</v>
      </c>
      <c r="B476" s="361" t="s">
        <v>972</v>
      </c>
      <c r="C476" s="362" t="s">
        <v>973</v>
      </c>
    </row>
    <row r="477" spans="1:3" ht="15" customHeight="1" x14ac:dyDescent="0.4">
      <c r="A477" s="354">
        <f t="shared" si="7"/>
        <v>2521</v>
      </c>
      <c r="B477" s="361" t="s">
        <v>974</v>
      </c>
      <c r="C477" s="362" t="s">
        <v>975</v>
      </c>
    </row>
    <row r="478" spans="1:3" ht="15" customHeight="1" x14ac:dyDescent="0.4">
      <c r="A478" s="354">
        <f t="shared" si="7"/>
        <v>2522</v>
      </c>
      <c r="B478" s="361" t="s">
        <v>976</v>
      </c>
      <c r="C478" s="362" t="s">
        <v>977</v>
      </c>
    </row>
    <row r="479" spans="1:3" ht="15" customHeight="1" x14ac:dyDescent="0.4">
      <c r="A479" s="354">
        <f t="shared" si="7"/>
        <v>2523</v>
      </c>
      <c r="B479" s="361" t="s">
        <v>978</v>
      </c>
      <c r="C479" s="362" t="s">
        <v>979</v>
      </c>
    </row>
    <row r="480" spans="1:3" ht="15" customHeight="1" x14ac:dyDescent="0.4">
      <c r="A480" s="354">
        <f t="shared" si="7"/>
        <v>2531</v>
      </c>
      <c r="B480" s="361" t="s">
        <v>980</v>
      </c>
      <c r="C480" s="362" t="s">
        <v>981</v>
      </c>
    </row>
    <row r="481" spans="1:3" ht="15" customHeight="1" x14ac:dyDescent="0.4">
      <c r="A481" s="354">
        <f t="shared" si="7"/>
        <v>2532</v>
      </c>
      <c r="B481" s="361" t="s">
        <v>982</v>
      </c>
      <c r="C481" s="362" t="s">
        <v>983</v>
      </c>
    </row>
    <row r="482" spans="1:3" ht="15" customHeight="1" x14ac:dyDescent="0.4">
      <c r="A482" s="354">
        <f t="shared" si="7"/>
        <v>2533</v>
      </c>
      <c r="B482" s="361" t="s">
        <v>984</v>
      </c>
      <c r="C482" s="362" t="s">
        <v>985</v>
      </c>
    </row>
    <row r="483" spans="1:3" ht="15" customHeight="1" x14ac:dyDescent="0.4">
      <c r="A483" s="354">
        <f t="shared" si="7"/>
        <v>2534</v>
      </c>
      <c r="B483" s="361" t="s">
        <v>986</v>
      </c>
      <c r="C483" s="362" t="s">
        <v>2473</v>
      </c>
    </row>
    <row r="484" spans="1:3" ht="15" customHeight="1" x14ac:dyDescent="0.4">
      <c r="A484" s="354">
        <f t="shared" si="7"/>
        <v>2535</v>
      </c>
      <c r="B484" s="361" t="s">
        <v>987</v>
      </c>
      <c r="C484" s="362" t="s">
        <v>988</v>
      </c>
    </row>
    <row r="485" spans="1:3" ht="15" customHeight="1" x14ac:dyDescent="0.4">
      <c r="A485" s="354">
        <f t="shared" si="7"/>
        <v>2591</v>
      </c>
      <c r="B485" s="361" t="s">
        <v>989</v>
      </c>
      <c r="C485" s="362" t="s">
        <v>990</v>
      </c>
    </row>
    <row r="486" spans="1:3" ht="15" customHeight="1" x14ac:dyDescent="0.4">
      <c r="A486" s="354">
        <f t="shared" si="7"/>
        <v>2592</v>
      </c>
      <c r="B486" s="361" t="s">
        <v>991</v>
      </c>
      <c r="C486" s="362" t="s">
        <v>992</v>
      </c>
    </row>
    <row r="487" spans="1:3" ht="15" customHeight="1" x14ac:dyDescent="0.4">
      <c r="A487" s="354">
        <f t="shared" si="7"/>
        <v>2593</v>
      </c>
      <c r="B487" s="361" t="s">
        <v>993</v>
      </c>
      <c r="C487" s="362" t="s">
        <v>994</v>
      </c>
    </row>
    <row r="488" spans="1:3" ht="15" customHeight="1" x14ac:dyDescent="0.4">
      <c r="A488" s="354">
        <f t="shared" si="7"/>
        <v>2594</v>
      </c>
      <c r="B488" s="361" t="s">
        <v>995</v>
      </c>
      <c r="C488" s="362" t="s">
        <v>996</v>
      </c>
    </row>
    <row r="489" spans="1:3" ht="15" customHeight="1" x14ac:dyDescent="0.4">
      <c r="A489" s="354">
        <f t="shared" si="7"/>
        <v>2595</v>
      </c>
      <c r="B489" s="361" t="s">
        <v>997</v>
      </c>
      <c r="C489" s="362" t="s">
        <v>998</v>
      </c>
    </row>
    <row r="490" spans="1:3" ht="15" customHeight="1" x14ac:dyDescent="0.4">
      <c r="A490" s="354">
        <f t="shared" si="7"/>
        <v>2596</v>
      </c>
      <c r="B490" s="361" t="s">
        <v>999</v>
      </c>
      <c r="C490" s="362" t="s">
        <v>1000</v>
      </c>
    </row>
    <row r="491" spans="1:3" ht="15" customHeight="1" x14ac:dyDescent="0.4">
      <c r="A491" s="354">
        <f t="shared" si="7"/>
        <v>2599</v>
      </c>
      <c r="B491" s="361" t="s">
        <v>1001</v>
      </c>
      <c r="C491" s="362" t="s">
        <v>1002</v>
      </c>
    </row>
    <row r="492" spans="1:3" ht="15" customHeight="1" x14ac:dyDescent="0.4">
      <c r="A492" s="354">
        <f t="shared" si="7"/>
        <v>2611</v>
      </c>
      <c r="B492" s="361" t="s">
        <v>1003</v>
      </c>
      <c r="C492" s="362" t="s">
        <v>1004</v>
      </c>
    </row>
    <row r="493" spans="1:3" ht="15" customHeight="1" x14ac:dyDescent="0.4">
      <c r="A493" s="354">
        <f t="shared" si="7"/>
        <v>2621</v>
      </c>
      <c r="B493" s="361" t="s">
        <v>1005</v>
      </c>
      <c r="C493" s="362" t="s">
        <v>1006</v>
      </c>
    </row>
    <row r="494" spans="1:3" ht="15" customHeight="1" x14ac:dyDescent="0.4">
      <c r="A494" s="354">
        <f t="shared" si="7"/>
        <v>2631</v>
      </c>
      <c r="B494" s="361" t="s">
        <v>1007</v>
      </c>
      <c r="C494" s="362" t="s">
        <v>1008</v>
      </c>
    </row>
    <row r="495" spans="1:3" ht="15" customHeight="1" x14ac:dyDescent="0.4">
      <c r="A495" s="354">
        <f t="shared" si="7"/>
        <v>2632</v>
      </c>
      <c r="B495" s="361" t="s">
        <v>1009</v>
      </c>
      <c r="C495" s="362" t="s">
        <v>1010</v>
      </c>
    </row>
    <row r="496" spans="1:3" ht="15" customHeight="1" x14ac:dyDescent="0.4">
      <c r="A496" s="354">
        <f t="shared" si="7"/>
        <v>2633</v>
      </c>
      <c r="B496" s="361" t="s">
        <v>1011</v>
      </c>
      <c r="C496" s="362" t="s">
        <v>1012</v>
      </c>
    </row>
    <row r="497" spans="1:3" ht="15" customHeight="1" x14ac:dyDescent="0.4">
      <c r="A497" s="354">
        <f t="shared" si="7"/>
        <v>2634</v>
      </c>
      <c r="B497" s="361" t="s">
        <v>1013</v>
      </c>
      <c r="C497" s="362" t="s">
        <v>1014</v>
      </c>
    </row>
    <row r="498" spans="1:3" ht="15" customHeight="1" x14ac:dyDescent="0.4">
      <c r="A498" s="354">
        <f t="shared" si="7"/>
        <v>2635</v>
      </c>
      <c r="B498" s="361" t="s">
        <v>1015</v>
      </c>
      <c r="C498" s="362" t="s">
        <v>1016</v>
      </c>
    </row>
    <row r="499" spans="1:3" ht="15" customHeight="1" x14ac:dyDescent="0.4">
      <c r="A499" s="354">
        <f t="shared" si="7"/>
        <v>2641</v>
      </c>
      <c r="B499" s="361" t="s">
        <v>1017</v>
      </c>
      <c r="C499" s="362" t="s">
        <v>1018</v>
      </c>
    </row>
    <row r="500" spans="1:3" ht="15" customHeight="1" x14ac:dyDescent="0.4">
      <c r="A500" s="354">
        <f t="shared" si="7"/>
        <v>2642</v>
      </c>
      <c r="B500" s="361" t="s">
        <v>1019</v>
      </c>
      <c r="C500" s="362" t="s">
        <v>1020</v>
      </c>
    </row>
    <row r="501" spans="1:3" ht="15" customHeight="1" x14ac:dyDescent="0.4">
      <c r="A501" s="354">
        <f t="shared" si="7"/>
        <v>2643</v>
      </c>
      <c r="B501" s="361" t="s">
        <v>1021</v>
      </c>
      <c r="C501" s="362" t="s">
        <v>1022</v>
      </c>
    </row>
    <row r="502" spans="1:3" ht="15" customHeight="1" x14ac:dyDescent="0.4">
      <c r="A502" s="354">
        <f t="shared" si="7"/>
        <v>2644</v>
      </c>
      <c r="B502" s="361" t="s">
        <v>1023</v>
      </c>
      <c r="C502" s="362" t="s">
        <v>1024</v>
      </c>
    </row>
    <row r="503" spans="1:3" ht="15" customHeight="1" x14ac:dyDescent="0.4">
      <c r="A503" s="354">
        <f t="shared" si="7"/>
        <v>2645</v>
      </c>
      <c r="B503" s="361" t="s">
        <v>1025</v>
      </c>
      <c r="C503" s="362" t="s">
        <v>1026</v>
      </c>
    </row>
    <row r="504" spans="1:3" ht="15" customHeight="1" x14ac:dyDescent="0.4">
      <c r="A504" s="354">
        <f t="shared" si="7"/>
        <v>2651</v>
      </c>
      <c r="B504" s="361" t="s">
        <v>1027</v>
      </c>
      <c r="C504" s="362" t="s">
        <v>1028</v>
      </c>
    </row>
    <row r="505" spans="1:3" ht="15" customHeight="1" x14ac:dyDescent="0.4">
      <c r="A505" s="354">
        <f t="shared" si="7"/>
        <v>2652</v>
      </c>
      <c r="B505" s="361" t="s">
        <v>1029</v>
      </c>
      <c r="C505" s="362" t="s">
        <v>1030</v>
      </c>
    </row>
    <row r="506" spans="1:3" ht="15" customHeight="1" x14ac:dyDescent="0.4">
      <c r="A506" s="354">
        <f t="shared" si="7"/>
        <v>2653</v>
      </c>
      <c r="B506" s="361" t="s">
        <v>1031</v>
      </c>
      <c r="C506" s="362" t="s">
        <v>1032</v>
      </c>
    </row>
    <row r="507" spans="1:3" ht="15" customHeight="1" x14ac:dyDescent="0.4">
      <c r="A507" s="354">
        <f t="shared" si="7"/>
        <v>2661</v>
      </c>
      <c r="B507" s="361" t="s">
        <v>1033</v>
      </c>
      <c r="C507" s="362" t="s">
        <v>1034</v>
      </c>
    </row>
    <row r="508" spans="1:3" ht="15" customHeight="1" x14ac:dyDescent="0.4">
      <c r="A508" s="354">
        <f t="shared" si="7"/>
        <v>2662</v>
      </c>
      <c r="B508" s="361" t="s">
        <v>1035</v>
      </c>
      <c r="C508" s="362" t="s">
        <v>1036</v>
      </c>
    </row>
    <row r="509" spans="1:3" ht="15" customHeight="1" x14ac:dyDescent="0.4">
      <c r="A509" s="354">
        <f t="shared" si="7"/>
        <v>2663</v>
      </c>
      <c r="B509" s="361" t="s">
        <v>1037</v>
      </c>
      <c r="C509" s="362" t="s">
        <v>1038</v>
      </c>
    </row>
    <row r="510" spans="1:3" ht="15" customHeight="1" x14ac:dyDescent="0.4">
      <c r="A510" s="354">
        <f t="shared" si="7"/>
        <v>2664</v>
      </c>
      <c r="B510" s="361" t="s">
        <v>1039</v>
      </c>
      <c r="C510" s="362" t="s">
        <v>1040</v>
      </c>
    </row>
    <row r="511" spans="1:3" ht="15" customHeight="1" x14ac:dyDescent="0.4">
      <c r="A511" s="354">
        <f t="shared" si="7"/>
        <v>2671</v>
      </c>
      <c r="B511" s="361" t="s">
        <v>1041</v>
      </c>
      <c r="C511" s="362" t="s">
        <v>1042</v>
      </c>
    </row>
    <row r="512" spans="1:3" ht="15" customHeight="1" x14ac:dyDescent="0.4">
      <c r="A512" s="354">
        <f t="shared" si="7"/>
        <v>2672</v>
      </c>
      <c r="B512" s="361" t="s">
        <v>1043</v>
      </c>
      <c r="C512" s="362" t="s">
        <v>1044</v>
      </c>
    </row>
    <row r="513" spans="1:3" ht="15" customHeight="1" x14ac:dyDescent="0.4">
      <c r="A513" s="354">
        <f t="shared" si="7"/>
        <v>2691</v>
      </c>
      <c r="B513" s="361" t="s">
        <v>1045</v>
      </c>
      <c r="C513" s="362" t="s">
        <v>1046</v>
      </c>
    </row>
    <row r="514" spans="1:3" ht="15" customHeight="1" x14ac:dyDescent="0.4">
      <c r="A514" s="354">
        <f t="shared" si="7"/>
        <v>2692</v>
      </c>
      <c r="B514" s="361" t="s">
        <v>1047</v>
      </c>
      <c r="C514" s="362" t="s">
        <v>1048</v>
      </c>
    </row>
    <row r="515" spans="1:3" ht="15" customHeight="1" x14ac:dyDescent="0.4">
      <c r="A515" s="354">
        <f t="shared" ref="A515:A578" si="8">VALUE(B515)</f>
        <v>2693</v>
      </c>
      <c r="B515" s="361" t="s">
        <v>1049</v>
      </c>
      <c r="C515" s="362" t="s">
        <v>1050</v>
      </c>
    </row>
    <row r="516" spans="1:3" ht="15" customHeight="1" x14ac:dyDescent="0.4">
      <c r="A516" s="354">
        <f t="shared" si="8"/>
        <v>2694</v>
      </c>
      <c r="B516" s="361" t="s">
        <v>1051</v>
      </c>
      <c r="C516" s="362" t="s">
        <v>1052</v>
      </c>
    </row>
    <row r="517" spans="1:3" ht="15" customHeight="1" x14ac:dyDescent="0.4">
      <c r="A517" s="354">
        <f t="shared" si="8"/>
        <v>2699</v>
      </c>
      <c r="B517" s="361" t="s">
        <v>1053</v>
      </c>
      <c r="C517" s="362" t="s">
        <v>1054</v>
      </c>
    </row>
    <row r="518" spans="1:3" ht="15" customHeight="1" x14ac:dyDescent="0.4">
      <c r="A518" s="354">
        <f t="shared" si="8"/>
        <v>2711</v>
      </c>
      <c r="B518" s="361" t="s">
        <v>1055</v>
      </c>
      <c r="C518" s="362" t="s">
        <v>1056</v>
      </c>
    </row>
    <row r="519" spans="1:3" ht="15" customHeight="1" x14ac:dyDescent="0.4">
      <c r="A519" s="354">
        <f t="shared" si="8"/>
        <v>2719</v>
      </c>
      <c r="B519" s="361" t="s">
        <v>1057</v>
      </c>
      <c r="C519" s="362" t="s">
        <v>1058</v>
      </c>
    </row>
    <row r="520" spans="1:3" ht="15" customHeight="1" x14ac:dyDescent="0.4">
      <c r="A520" s="354">
        <f t="shared" si="8"/>
        <v>2721</v>
      </c>
      <c r="B520" s="361" t="s">
        <v>1059</v>
      </c>
      <c r="C520" s="362" t="s">
        <v>1060</v>
      </c>
    </row>
    <row r="521" spans="1:3" ht="15" customHeight="1" x14ac:dyDescent="0.4">
      <c r="A521" s="354">
        <f t="shared" si="8"/>
        <v>2722</v>
      </c>
      <c r="B521" s="361" t="s">
        <v>1061</v>
      </c>
      <c r="C521" s="362" t="s">
        <v>1062</v>
      </c>
    </row>
    <row r="522" spans="1:3" ht="15" customHeight="1" x14ac:dyDescent="0.4">
      <c r="A522" s="354">
        <f t="shared" si="8"/>
        <v>2723</v>
      </c>
      <c r="B522" s="361" t="s">
        <v>1063</v>
      </c>
      <c r="C522" s="362" t="s">
        <v>1064</v>
      </c>
    </row>
    <row r="523" spans="1:3" ht="15" customHeight="1" x14ac:dyDescent="0.4">
      <c r="A523" s="354">
        <f t="shared" si="8"/>
        <v>2729</v>
      </c>
      <c r="B523" s="361" t="s">
        <v>1065</v>
      </c>
      <c r="C523" s="362" t="s">
        <v>1066</v>
      </c>
    </row>
    <row r="524" spans="1:3" ht="15" customHeight="1" x14ac:dyDescent="0.4">
      <c r="A524" s="354">
        <f t="shared" si="8"/>
        <v>2731</v>
      </c>
      <c r="B524" s="361" t="s">
        <v>1067</v>
      </c>
      <c r="C524" s="362" t="s">
        <v>1068</v>
      </c>
    </row>
    <row r="525" spans="1:3" ht="15" customHeight="1" x14ac:dyDescent="0.4">
      <c r="A525" s="354">
        <f t="shared" si="8"/>
        <v>2732</v>
      </c>
      <c r="B525" s="361" t="s">
        <v>1069</v>
      </c>
      <c r="C525" s="362" t="s">
        <v>1070</v>
      </c>
    </row>
    <row r="526" spans="1:3" ht="15" customHeight="1" x14ac:dyDescent="0.4">
      <c r="A526" s="354">
        <f t="shared" si="8"/>
        <v>2733</v>
      </c>
      <c r="B526" s="361" t="s">
        <v>1071</v>
      </c>
      <c r="C526" s="362" t="s">
        <v>1072</v>
      </c>
    </row>
    <row r="527" spans="1:3" ht="15" customHeight="1" x14ac:dyDescent="0.4">
      <c r="A527" s="354">
        <f t="shared" si="8"/>
        <v>2734</v>
      </c>
      <c r="B527" s="361" t="s">
        <v>1073</v>
      </c>
      <c r="C527" s="362" t="s">
        <v>1074</v>
      </c>
    </row>
    <row r="528" spans="1:3" ht="15" customHeight="1" x14ac:dyDescent="0.4">
      <c r="A528" s="354">
        <f t="shared" si="8"/>
        <v>2735</v>
      </c>
      <c r="B528" s="361" t="s">
        <v>1075</v>
      </c>
      <c r="C528" s="362" t="s">
        <v>1076</v>
      </c>
    </row>
    <row r="529" spans="1:3" ht="15" customHeight="1" x14ac:dyDescent="0.4">
      <c r="A529" s="354">
        <f t="shared" si="8"/>
        <v>2736</v>
      </c>
      <c r="B529" s="361" t="s">
        <v>1077</v>
      </c>
      <c r="C529" s="362" t="s">
        <v>1078</v>
      </c>
    </row>
    <row r="530" spans="1:3" ht="15" customHeight="1" x14ac:dyDescent="0.4">
      <c r="A530" s="354">
        <f t="shared" si="8"/>
        <v>2737</v>
      </c>
      <c r="B530" s="361" t="s">
        <v>1079</v>
      </c>
      <c r="C530" s="362" t="s">
        <v>1080</v>
      </c>
    </row>
    <row r="531" spans="1:3" ht="15" customHeight="1" x14ac:dyDescent="0.4">
      <c r="A531" s="354">
        <f t="shared" si="8"/>
        <v>2738</v>
      </c>
      <c r="B531" s="361" t="s">
        <v>1081</v>
      </c>
      <c r="C531" s="362" t="s">
        <v>1082</v>
      </c>
    </row>
    <row r="532" spans="1:3" ht="15" customHeight="1" x14ac:dyDescent="0.4">
      <c r="A532" s="354">
        <f t="shared" si="8"/>
        <v>2739</v>
      </c>
      <c r="B532" s="361" t="s">
        <v>1083</v>
      </c>
      <c r="C532" s="362" t="s">
        <v>1084</v>
      </c>
    </row>
    <row r="533" spans="1:3" ht="15" customHeight="1" x14ac:dyDescent="0.4">
      <c r="A533" s="354">
        <f t="shared" si="8"/>
        <v>2741</v>
      </c>
      <c r="B533" s="361" t="s">
        <v>1085</v>
      </c>
      <c r="C533" s="362" t="s">
        <v>1086</v>
      </c>
    </row>
    <row r="534" spans="1:3" ht="15" customHeight="1" x14ac:dyDescent="0.4">
      <c r="A534" s="354">
        <f t="shared" si="8"/>
        <v>2742</v>
      </c>
      <c r="B534" s="361" t="s">
        <v>1087</v>
      </c>
      <c r="C534" s="362" t="s">
        <v>1088</v>
      </c>
    </row>
    <row r="535" spans="1:3" ht="15" customHeight="1" x14ac:dyDescent="0.4">
      <c r="A535" s="354">
        <f t="shared" si="8"/>
        <v>2743</v>
      </c>
      <c r="B535" s="361" t="s">
        <v>1089</v>
      </c>
      <c r="C535" s="362" t="s">
        <v>1090</v>
      </c>
    </row>
    <row r="536" spans="1:3" ht="15" customHeight="1" x14ac:dyDescent="0.4">
      <c r="A536" s="354">
        <f t="shared" si="8"/>
        <v>2744</v>
      </c>
      <c r="B536" s="361" t="s">
        <v>1091</v>
      </c>
      <c r="C536" s="362" t="s">
        <v>1092</v>
      </c>
    </row>
    <row r="537" spans="1:3" ht="15" customHeight="1" x14ac:dyDescent="0.4">
      <c r="A537" s="354">
        <f t="shared" si="8"/>
        <v>2751</v>
      </c>
      <c r="B537" s="361" t="s">
        <v>1093</v>
      </c>
      <c r="C537" s="362" t="s">
        <v>1094</v>
      </c>
    </row>
    <row r="538" spans="1:3" ht="15" customHeight="1" x14ac:dyDescent="0.4">
      <c r="A538" s="354">
        <f t="shared" si="8"/>
        <v>2752</v>
      </c>
      <c r="B538" s="361" t="s">
        <v>1095</v>
      </c>
      <c r="C538" s="362" t="s">
        <v>1096</v>
      </c>
    </row>
    <row r="539" spans="1:3" ht="15" customHeight="1" x14ac:dyDescent="0.4">
      <c r="A539" s="354">
        <f t="shared" si="8"/>
        <v>2753</v>
      </c>
      <c r="B539" s="361" t="s">
        <v>1097</v>
      </c>
      <c r="C539" s="362" t="s">
        <v>1098</v>
      </c>
    </row>
    <row r="540" spans="1:3" ht="15" customHeight="1" x14ac:dyDescent="0.4">
      <c r="A540" s="354">
        <f t="shared" si="8"/>
        <v>2761</v>
      </c>
      <c r="B540" s="361" t="s">
        <v>1099</v>
      </c>
      <c r="C540" s="362" t="s">
        <v>1100</v>
      </c>
    </row>
    <row r="541" spans="1:3" ht="15" customHeight="1" x14ac:dyDescent="0.4">
      <c r="A541" s="354">
        <f t="shared" si="8"/>
        <v>2811</v>
      </c>
      <c r="B541" s="361" t="s">
        <v>1101</v>
      </c>
      <c r="C541" s="362" t="s">
        <v>1102</v>
      </c>
    </row>
    <row r="542" spans="1:3" ht="15" customHeight="1" x14ac:dyDescent="0.4">
      <c r="A542" s="354">
        <f t="shared" si="8"/>
        <v>2812</v>
      </c>
      <c r="B542" s="361" t="s">
        <v>1103</v>
      </c>
      <c r="C542" s="362" t="s">
        <v>1104</v>
      </c>
    </row>
    <row r="543" spans="1:3" ht="15" customHeight="1" x14ac:dyDescent="0.4">
      <c r="A543" s="354">
        <f t="shared" si="8"/>
        <v>2813</v>
      </c>
      <c r="B543" s="361" t="s">
        <v>1105</v>
      </c>
      <c r="C543" s="362" t="s">
        <v>1106</v>
      </c>
    </row>
    <row r="544" spans="1:3" ht="15" customHeight="1" x14ac:dyDescent="0.4">
      <c r="A544" s="354">
        <f t="shared" si="8"/>
        <v>2814</v>
      </c>
      <c r="B544" s="361" t="s">
        <v>1107</v>
      </c>
      <c r="C544" s="362" t="s">
        <v>1108</v>
      </c>
    </row>
    <row r="545" spans="1:3" ht="15" customHeight="1" x14ac:dyDescent="0.4">
      <c r="A545" s="354">
        <f t="shared" si="8"/>
        <v>2815</v>
      </c>
      <c r="B545" s="361" t="s">
        <v>1109</v>
      </c>
      <c r="C545" s="362" t="s">
        <v>1110</v>
      </c>
    </row>
    <row r="546" spans="1:3" ht="15" customHeight="1" x14ac:dyDescent="0.4">
      <c r="A546" s="354">
        <f t="shared" si="8"/>
        <v>2821</v>
      </c>
      <c r="B546" s="361" t="s">
        <v>1111</v>
      </c>
      <c r="C546" s="362" t="s">
        <v>1112</v>
      </c>
    </row>
    <row r="547" spans="1:3" ht="15" customHeight="1" x14ac:dyDescent="0.4">
      <c r="A547" s="354">
        <f t="shared" si="8"/>
        <v>2822</v>
      </c>
      <c r="B547" s="361" t="s">
        <v>1113</v>
      </c>
      <c r="C547" s="362" t="s">
        <v>2474</v>
      </c>
    </row>
    <row r="548" spans="1:3" ht="15" customHeight="1" x14ac:dyDescent="0.4">
      <c r="A548" s="354">
        <f t="shared" si="8"/>
        <v>2823</v>
      </c>
      <c r="B548" s="361" t="s">
        <v>1114</v>
      </c>
      <c r="C548" s="362" t="s">
        <v>1115</v>
      </c>
    </row>
    <row r="549" spans="1:3" ht="15" customHeight="1" x14ac:dyDescent="0.4">
      <c r="A549" s="354">
        <f t="shared" si="8"/>
        <v>2831</v>
      </c>
      <c r="B549" s="361" t="s">
        <v>1116</v>
      </c>
      <c r="C549" s="362" t="s">
        <v>1117</v>
      </c>
    </row>
    <row r="550" spans="1:3" ht="15" customHeight="1" x14ac:dyDescent="0.4">
      <c r="A550" s="354">
        <f t="shared" si="8"/>
        <v>2832</v>
      </c>
      <c r="B550" s="361" t="s">
        <v>1118</v>
      </c>
      <c r="C550" s="362" t="s">
        <v>1119</v>
      </c>
    </row>
    <row r="551" spans="1:3" ht="15" customHeight="1" x14ac:dyDescent="0.4">
      <c r="A551" s="354">
        <f t="shared" si="8"/>
        <v>2841</v>
      </c>
      <c r="B551" s="361" t="s">
        <v>1120</v>
      </c>
      <c r="C551" s="362" t="s">
        <v>1121</v>
      </c>
    </row>
    <row r="552" spans="1:3" ht="15" customHeight="1" x14ac:dyDescent="0.4">
      <c r="A552" s="354">
        <f t="shared" si="8"/>
        <v>2842</v>
      </c>
      <c r="B552" s="361" t="s">
        <v>1122</v>
      </c>
      <c r="C552" s="362" t="s">
        <v>1123</v>
      </c>
    </row>
    <row r="553" spans="1:3" ht="15" customHeight="1" x14ac:dyDescent="0.4">
      <c r="A553" s="354">
        <f t="shared" si="8"/>
        <v>2851</v>
      </c>
      <c r="B553" s="361" t="s">
        <v>1124</v>
      </c>
      <c r="C553" s="362" t="s">
        <v>1125</v>
      </c>
    </row>
    <row r="554" spans="1:3" ht="15" customHeight="1" x14ac:dyDescent="0.4">
      <c r="A554" s="354">
        <f t="shared" si="8"/>
        <v>2859</v>
      </c>
      <c r="B554" s="361" t="s">
        <v>1126</v>
      </c>
      <c r="C554" s="362" t="s">
        <v>1127</v>
      </c>
    </row>
    <row r="555" spans="1:3" ht="15" customHeight="1" x14ac:dyDescent="0.4">
      <c r="A555" s="354">
        <f t="shared" si="8"/>
        <v>2899</v>
      </c>
      <c r="B555" s="361" t="s">
        <v>1128</v>
      </c>
      <c r="C555" s="362" t="s">
        <v>1129</v>
      </c>
    </row>
    <row r="556" spans="1:3" ht="15" customHeight="1" x14ac:dyDescent="0.4">
      <c r="A556" s="354">
        <f t="shared" si="8"/>
        <v>2911</v>
      </c>
      <c r="B556" s="361" t="s">
        <v>1130</v>
      </c>
      <c r="C556" s="362" t="s">
        <v>1131</v>
      </c>
    </row>
    <row r="557" spans="1:3" ht="15" customHeight="1" x14ac:dyDescent="0.4">
      <c r="A557" s="354">
        <f t="shared" si="8"/>
        <v>2912</v>
      </c>
      <c r="B557" s="361" t="s">
        <v>1132</v>
      </c>
      <c r="C557" s="362" t="s">
        <v>1133</v>
      </c>
    </row>
    <row r="558" spans="1:3" ht="15" customHeight="1" x14ac:dyDescent="0.4">
      <c r="A558" s="354">
        <f t="shared" si="8"/>
        <v>2913</v>
      </c>
      <c r="B558" s="361" t="s">
        <v>1134</v>
      </c>
      <c r="C558" s="362" t="s">
        <v>1135</v>
      </c>
    </row>
    <row r="559" spans="1:3" ht="15" customHeight="1" x14ac:dyDescent="0.4">
      <c r="A559" s="354">
        <f t="shared" si="8"/>
        <v>2914</v>
      </c>
      <c r="B559" s="361" t="s">
        <v>1136</v>
      </c>
      <c r="C559" s="362" t="s">
        <v>1137</v>
      </c>
    </row>
    <row r="560" spans="1:3" ht="15" customHeight="1" x14ac:dyDescent="0.4">
      <c r="A560" s="354">
        <f t="shared" si="8"/>
        <v>2915</v>
      </c>
      <c r="B560" s="361" t="s">
        <v>1138</v>
      </c>
      <c r="C560" s="362" t="s">
        <v>1139</v>
      </c>
    </row>
    <row r="561" spans="1:3" ht="15" customHeight="1" x14ac:dyDescent="0.4">
      <c r="A561" s="354">
        <f t="shared" si="8"/>
        <v>2921</v>
      </c>
      <c r="B561" s="361" t="s">
        <v>1140</v>
      </c>
      <c r="C561" s="362" t="s">
        <v>1141</v>
      </c>
    </row>
    <row r="562" spans="1:3" ht="15" customHeight="1" x14ac:dyDescent="0.4">
      <c r="A562" s="354">
        <f t="shared" si="8"/>
        <v>2922</v>
      </c>
      <c r="B562" s="361" t="s">
        <v>1142</v>
      </c>
      <c r="C562" s="362" t="s">
        <v>1143</v>
      </c>
    </row>
    <row r="563" spans="1:3" ht="15" customHeight="1" x14ac:dyDescent="0.4">
      <c r="A563" s="354">
        <f t="shared" si="8"/>
        <v>2923</v>
      </c>
      <c r="B563" s="361">
        <v>2923</v>
      </c>
      <c r="C563" s="362" t="s">
        <v>2475</v>
      </c>
    </row>
    <row r="564" spans="1:3" ht="15" customHeight="1" x14ac:dyDescent="0.4">
      <c r="A564" s="354">
        <f t="shared" si="8"/>
        <v>2929</v>
      </c>
      <c r="B564" s="361" t="s">
        <v>1144</v>
      </c>
      <c r="C564" s="362" t="s">
        <v>1145</v>
      </c>
    </row>
    <row r="565" spans="1:3" ht="15" customHeight="1" x14ac:dyDescent="0.4">
      <c r="A565" s="354">
        <f t="shared" si="8"/>
        <v>2931</v>
      </c>
      <c r="B565" s="361" t="s">
        <v>1146</v>
      </c>
      <c r="C565" s="362" t="s">
        <v>1147</v>
      </c>
    </row>
    <row r="566" spans="1:3" ht="15" customHeight="1" x14ac:dyDescent="0.4">
      <c r="A566" s="354">
        <f t="shared" si="8"/>
        <v>2932</v>
      </c>
      <c r="B566" s="361" t="s">
        <v>1148</v>
      </c>
      <c r="C566" s="362" t="s">
        <v>1149</v>
      </c>
    </row>
    <row r="567" spans="1:3" ht="15" customHeight="1" x14ac:dyDescent="0.4">
      <c r="A567" s="354">
        <f t="shared" si="8"/>
        <v>2933</v>
      </c>
      <c r="B567" s="361" t="s">
        <v>1150</v>
      </c>
      <c r="C567" s="362" t="s">
        <v>1151</v>
      </c>
    </row>
    <row r="568" spans="1:3" ht="15" customHeight="1" x14ac:dyDescent="0.4">
      <c r="A568" s="354">
        <f t="shared" si="8"/>
        <v>2939</v>
      </c>
      <c r="B568" s="361" t="s">
        <v>1152</v>
      </c>
      <c r="C568" s="362" t="s">
        <v>1153</v>
      </c>
    </row>
    <row r="569" spans="1:3" ht="15" customHeight="1" x14ac:dyDescent="0.4">
      <c r="A569" s="354">
        <f t="shared" si="8"/>
        <v>2941</v>
      </c>
      <c r="B569" s="361" t="s">
        <v>1154</v>
      </c>
      <c r="C569" s="362" t="s">
        <v>1155</v>
      </c>
    </row>
    <row r="570" spans="1:3" ht="15" customHeight="1" x14ac:dyDescent="0.4">
      <c r="A570" s="354">
        <f t="shared" si="8"/>
        <v>2942</v>
      </c>
      <c r="B570" s="361" t="s">
        <v>1156</v>
      </c>
      <c r="C570" s="362" t="s">
        <v>1157</v>
      </c>
    </row>
    <row r="571" spans="1:3" ht="15" customHeight="1" x14ac:dyDescent="0.4">
      <c r="A571" s="354">
        <f t="shared" si="8"/>
        <v>2951</v>
      </c>
      <c r="B571" s="361" t="s">
        <v>1158</v>
      </c>
      <c r="C571" s="362" t="s">
        <v>1159</v>
      </c>
    </row>
    <row r="572" spans="1:3" ht="15" customHeight="1" x14ac:dyDescent="0.4">
      <c r="A572" s="354">
        <f t="shared" si="8"/>
        <v>2952</v>
      </c>
      <c r="B572" s="361" t="s">
        <v>1160</v>
      </c>
      <c r="C572" s="362" t="s">
        <v>1161</v>
      </c>
    </row>
    <row r="573" spans="1:3" ht="15" customHeight="1" x14ac:dyDescent="0.4">
      <c r="A573" s="354">
        <f t="shared" si="8"/>
        <v>2961</v>
      </c>
      <c r="B573" s="361" t="s">
        <v>1162</v>
      </c>
      <c r="C573" s="362" t="s">
        <v>1163</v>
      </c>
    </row>
    <row r="574" spans="1:3" ht="15" customHeight="1" x14ac:dyDescent="0.4">
      <c r="A574" s="354">
        <f t="shared" si="8"/>
        <v>2962</v>
      </c>
      <c r="B574" s="361" t="s">
        <v>1164</v>
      </c>
      <c r="C574" s="362" t="s">
        <v>1165</v>
      </c>
    </row>
    <row r="575" spans="1:3" ht="15" customHeight="1" x14ac:dyDescent="0.4">
      <c r="A575" s="354">
        <f t="shared" si="8"/>
        <v>2969</v>
      </c>
      <c r="B575" s="361" t="s">
        <v>1166</v>
      </c>
      <c r="C575" s="362" t="s">
        <v>1167</v>
      </c>
    </row>
    <row r="576" spans="1:3" ht="15" customHeight="1" x14ac:dyDescent="0.4">
      <c r="A576" s="354">
        <f t="shared" si="8"/>
        <v>2971</v>
      </c>
      <c r="B576" s="361" t="s">
        <v>1168</v>
      </c>
      <c r="C576" s="362" t="s">
        <v>1169</v>
      </c>
    </row>
    <row r="577" spans="1:3" ht="15" customHeight="1" x14ac:dyDescent="0.4">
      <c r="A577" s="354">
        <f t="shared" si="8"/>
        <v>2972</v>
      </c>
      <c r="B577" s="361" t="s">
        <v>1170</v>
      </c>
      <c r="C577" s="362" t="s">
        <v>1171</v>
      </c>
    </row>
    <row r="578" spans="1:3" ht="15" customHeight="1" x14ac:dyDescent="0.4">
      <c r="A578" s="354">
        <f t="shared" si="8"/>
        <v>2973</v>
      </c>
      <c r="B578" s="361" t="s">
        <v>1172</v>
      </c>
      <c r="C578" s="362" t="s">
        <v>1173</v>
      </c>
    </row>
    <row r="579" spans="1:3" ht="15" customHeight="1" x14ac:dyDescent="0.4">
      <c r="A579" s="354">
        <f t="shared" ref="A579:A642" si="9">VALUE(B579)</f>
        <v>2999</v>
      </c>
      <c r="B579" s="361" t="s">
        <v>1174</v>
      </c>
      <c r="C579" s="362" t="s">
        <v>1175</v>
      </c>
    </row>
    <row r="580" spans="1:3" ht="15" customHeight="1" x14ac:dyDescent="0.4">
      <c r="A580" s="354">
        <f t="shared" si="9"/>
        <v>3011</v>
      </c>
      <c r="B580" s="361" t="s">
        <v>1176</v>
      </c>
      <c r="C580" s="362" t="s">
        <v>1177</v>
      </c>
    </row>
    <row r="581" spans="1:3" ht="15" customHeight="1" x14ac:dyDescent="0.4">
      <c r="A581" s="354">
        <f t="shared" si="9"/>
        <v>3012</v>
      </c>
      <c r="B581" s="361" t="s">
        <v>1178</v>
      </c>
      <c r="C581" s="362" t="s">
        <v>2476</v>
      </c>
    </row>
    <row r="582" spans="1:3" ht="15" customHeight="1" x14ac:dyDescent="0.4">
      <c r="A582" s="354">
        <f t="shared" si="9"/>
        <v>3013</v>
      </c>
      <c r="B582" s="361" t="s">
        <v>1179</v>
      </c>
      <c r="C582" s="362" t="s">
        <v>1180</v>
      </c>
    </row>
    <row r="583" spans="1:3" ht="15" customHeight="1" x14ac:dyDescent="0.4">
      <c r="A583" s="354">
        <f t="shared" si="9"/>
        <v>3014</v>
      </c>
      <c r="B583" s="361" t="s">
        <v>1181</v>
      </c>
      <c r="C583" s="362" t="s">
        <v>1182</v>
      </c>
    </row>
    <row r="584" spans="1:3" ht="15" customHeight="1" x14ac:dyDescent="0.4">
      <c r="A584" s="354">
        <f t="shared" si="9"/>
        <v>3015</v>
      </c>
      <c r="B584" s="361" t="s">
        <v>1183</v>
      </c>
      <c r="C584" s="362" t="s">
        <v>1184</v>
      </c>
    </row>
    <row r="585" spans="1:3" ht="15" customHeight="1" x14ac:dyDescent="0.4">
      <c r="A585" s="354">
        <f t="shared" si="9"/>
        <v>3019</v>
      </c>
      <c r="B585" s="361" t="s">
        <v>1185</v>
      </c>
      <c r="C585" s="362" t="s">
        <v>1186</v>
      </c>
    </row>
    <row r="586" spans="1:3" ht="15" customHeight="1" x14ac:dyDescent="0.4">
      <c r="A586" s="354">
        <f t="shared" si="9"/>
        <v>3021</v>
      </c>
      <c r="B586" s="361" t="s">
        <v>1187</v>
      </c>
      <c r="C586" s="362" t="s">
        <v>1188</v>
      </c>
    </row>
    <row r="587" spans="1:3" ht="15" customHeight="1" x14ac:dyDescent="0.4">
      <c r="A587" s="354">
        <f t="shared" si="9"/>
        <v>3022</v>
      </c>
      <c r="B587" s="361" t="s">
        <v>1189</v>
      </c>
      <c r="C587" s="362" t="s">
        <v>1190</v>
      </c>
    </row>
    <row r="588" spans="1:3" ht="15" customHeight="1" x14ac:dyDescent="0.4">
      <c r="A588" s="354">
        <f t="shared" si="9"/>
        <v>3023</v>
      </c>
      <c r="B588" s="361" t="s">
        <v>1191</v>
      </c>
      <c r="C588" s="362" t="s">
        <v>1192</v>
      </c>
    </row>
    <row r="589" spans="1:3" ht="15" customHeight="1" x14ac:dyDescent="0.4">
      <c r="A589" s="354">
        <f t="shared" si="9"/>
        <v>3031</v>
      </c>
      <c r="B589" s="361" t="s">
        <v>1193</v>
      </c>
      <c r="C589" s="362" t="s">
        <v>1194</v>
      </c>
    </row>
    <row r="590" spans="1:3" ht="15" customHeight="1" x14ac:dyDescent="0.4">
      <c r="A590" s="354">
        <f t="shared" si="9"/>
        <v>3032</v>
      </c>
      <c r="B590" s="361" t="s">
        <v>1195</v>
      </c>
      <c r="C590" s="362" t="s">
        <v>1196</v>
      </c>
    </row>
    <row r="591" spans="1:3" ht="15" customHeight="1" x14ac:dyDescent="0.4">
      <c r="A591" s="354">
        <f t="shared" si="9"/>
        <v>3033</v>
      </c>
      <c r="B591" s="361" t="s">
        <v>1197</v>
      </c>
      <c r="C591" s="362" t="s">
        <v>1198</v>
      </c>
    </row>
    <row r="592" spans="1:3" ht="15" customHeight="1" x14ac:dyDescent="0.4">
      <c r="A592" s="354">
        <f t="shared" si="9"/>
        <v>3034</v>
      </c>
      <c r="B592" s="361" t="s">
        <v>1199</v>
      </c>
      <c r="C592" s="362" t="s">
        <v>1200</v>
      </c>
    </row>
    <row r="593" spans="1:3" ht="15" customHeight="1" x14ac:dyDescent="0.4">
      <c r="A593" s="354">
        <f t="shared" si="9"/>
        <v>3035</v>
      </c>
      <c r="B593" s="361" t="s">
        <v>1201</v>
      </c>
      <c r="C593" s="362" t="s">
        <v>1202</v>
      </c>
    </row>
    <row r="594" spans="1:3" ht="15" customHeight="1" x14ac:dyDescent="0.4">
      <c r="A594" s="354">
        <f t="shared" si="9"/>
        <v>3039</v>
      </c>
      <c r="B594" s="361" t="s">
        <v>1203</v>
      </c>
      <c r="C594" s="362" t="s">
        <v>1204</v>
      </c>
    </row>
    <row r="595" spans="1:3" ht="15" customHeight="1" x14ac:dyDescent="0.4">
      <c r="A595" s="354">
        <f t="shared" si="9"/>
        <v>3111</v>
      </c>
      <c r="B595" s="361" t="s">
        <v>1205</v>
      </c>
      <c r="C595" s="362" t="s">
        <v>1206</v>
      </c>
    </row>
    <row r="596" spans="1:3" ht="15" customHeight="1" x14ac:dyDescent="0.4">
      <c r="A596" s="354">
        <f t="shared" si="9"/>
        <v>3112</v>
      </c>
      <c r="B596" s="361" t="s">
        <v>1207</v>
      </c>
      <c r="C596" s="362" t="s">
        <v>1208</v>
      </c>
    </row>
    <row r="597" spans="1:3" ht="15" customHeight="1" x14ac:dyDescent="0.4">
      <c r="A597" s="354">
        <f t="shared" si="9"/>
        <v>3113</v>
      </c>
      <c r="B597" s="361" t="s">
        <v>1209</v>
      </c>
      <c r="C597" s="362" t="s">
        <v>1210</v>
      </c>
    </row>
    <row r="598" spans="1:3" ht="15" customHeight="1" x14ac:dyDescent="0.4">
      <c r="A598" s="354">
        <f t="shared" si="9"/>
        <v>3121</v>
      </c>
      <c r="B598" s="361" t="s">
        <v>1211</v>
      </c>
      <c r="C598" s="362" t="s">
        <v>1212</v>
      </c>
    </row>
    <row r="599" spans="1:3" ht="15" customHeight="1" x14ac:dyDescent="0.4">
      <c r="A599" s="354">
        <f t="shared" si="9"/>
        <v>3122</v>
      </c>
      <c r="B599" s="361" t="s">
        <v>1213</v>
      </c>
      <c r="C599" s="362" t="s">
        <v>1214</v>
      </c>
    </row>
    <row r="600" spans="1:3" ht="15" customHeight="1" x14ac:dyDescent="0.4">
      <c r="A600" s="354">
        <f t="shared" si="9"/>
        <v>3131</v>
      </c>
      <c r="B600" s="361" t="s">
        <v>1215</v>
      </c>
      <c r="C600" s="362" t="s">
        <v>1216</v>
      </c>
    </row>
    <row r="601" spans="1:3" ht="15" customHeight="1" x14ac:dyDescent="0.4">
      <c r="A601" s="354">
        <f t="shared" si="9"/>
        <v>3132</v>
      </c>
      <c r="B601" s="361" t="s">
        <v>1217</v>
      </c>
      <c r="C601" s="362" t="s">
        <v>1218</v>
      </c>
    </row>
    <row r="602" spans="1:3" ht="15" customHeight="1" x14ac:dyDescent="0.4">
      <c r="A602" s="354">
        <f t="shared" si="9"/>
        <v>3133</v>
      </c>
      <c r="B602" s="361" t="s">
        <v>1219</v>
      </c>
      <c r="C602" s="362" t="s">
        <v>1220</v>
      </c>
    </row>
    <row r="603" spans="1:3" ht="15" customHeight="1" x14ac:dyDescent="0.4">
      <c r="A603" s="354">
        <f t="shared" si="9"/>
        <v>3134</v>
      </c>
      <c r="B603" s="361" t="s">
        <v>1221</v>
      </c>
      <c r="C603" s="362" t="s">
        <v>1222</v>
      </c>
    </row>
    <row r="604" spans="1:3" ht="15" customHeight="1" x14ac:dyDescent="0.4">
      <c r="A604" s="354">
        <f t="shared" si="9"/>
        <v>3141</v>
      </c>
      <c r="B604" s="361" t="s">
        <v>1223</v>
      </c>
      <c r="C604" s="362" t="s">
        <v>1224</v>
      </c>
    </row>
    <row r="605" spans="1:3" ht="15" customHeight="1" x14ac:dyDescent="0.4">
      <c r="A605" s="354">
        <f t="shared" si="9"/>
        <v>3142</v>
      </c>
      <c r="B605" s="361" t="s">
        <v>1225</v>
      </c>
      <c r="C605" s="362" t="s">
        <v>1226</v>
      </c>
    </row>
    <row r="606" spans="1:3" ht="15" customHeight="1" x14ac:dyDescent="0.4">
      <c r="A606" s="354">
        <f t="shared" si="9"/>
        <v>3149</v>
      </c>
      <c r="B606" s="361" t="s">
        <v>1227</v>
      </c>
      <c r="C606" s="362" t="s">
        <v>1228</v>
      </c>
    </row>
    <row r="607" spans="1:3" ht="15" customHeight="1" x14ac:dyDescent="0.4">
      <c r="A607" s="354">
        <f t="shared" si="9"/>
        <v>3151</v>
      </c>
      <c r="B607" s="361" t="s">
        <v>1229</v>
      </c>
      <c r="C607" s="362" t="s">
        <v>1230</v>
      </c>
    </row>
    <row r="608" spans="1:3" ht="15" customHeight="1" x14ac:dyDescent="0.4">
      <c r="A608" s="354">
        <f t="shared" si="9"/>
        <v>3159</v>
      </c>
      <c r="B608" s="361" t="s">
        <v>1231</v>
      </c>
      <c r="C608" s="362" t="s">
        <v>1232</v>
      </c>
    </row>
    <row r="609" spans="1:3" ht="15" customHeight="1" x14ac:dyDescent="0.4">
      <c r="A609" s="354">
        <f t="shared" si="9"/>
        <v>3191</v>
      </c>
      <c r="B609" s="361" t="s">
        <v>1233</v>
      </c>
      <c r="C609" s="362" t="s">
        <v>1234</v>
      </c>
    </row>
    <row r="610" spans="1:3" ht="15" customHeight="1" x14ac:dyDescent="0.4">
      <c r="A610" s="354">
        <f t="shared" si="9"/>
        <v>3199</v>
      </c>
      <c r="B610" s="361" t="s">
        <v>1235</v>
      </c>
      <c r="C610" s="362" t="s">
        <v>1236</v>
      </c>
    </row>
    <row r="611" spans="1:3" ht="15" customHeight="1" x14ac:dyDescent="0.4">
      <c r="A611" s="354">
        <f t="shared" si="9"/>
        <v>3211</v>
      </c>
      <c r="B611" s="361" t="s">
        <v>1237</v>
      </c>
      <c r="C611" s="362" t="s">
        <v>1238</v>
      </c>
    </row>
    <row r="612" spans="1:3" ht="15" customHeight="1" x14ac:dyDescent="0.4">
      <c r="A612" s="354">
        <f t="shared" si="9"/>
        <v>3212</v>
      </c>
      <c r="B612" s="361" t="s">
        <v>1239</v>
      </c>
      <c r="C612" s="362" t="s">
        <v>1240</v>
      </c>
    </row>
    <row r="613" spans="1:3" ht="15" customHeight="1" x14ac:dyDescent="0.4">
      <c r="A613" s="354">
        <f t="shared" si="9"/>
        <v>3219</v>
      </c>
      <c r="B613" s="361" t="s">
        <v>1241</v>
      </c>
      <c r="C613" s="362" t="s">
        <v>1242</v>
      </c>
    </row>
    <row r="614" spans="1:3" ht="15" customHeight="1" x14ac:dyDescent="0.4">
      <c r="A614" s="354">
        <f t="shared" si="9"/>
        <v>3221</v>
      </c>
      <c r="B614" s="361" t="s">
        <v>1243</v>
      </c>
      <c r="C614" s="362" t="s">
        <v>1244</v>
      </c>
    </row>
    <row r="615" spans="1:3" ht="15" customHeight="1" x14ac:dyDescent="0.4">
      <c r="A615" s="354">
        <f t="shared" si="9"/>
        <v>3222</v>
      </c>
      <c r="B615" s="361" t="s">
        <v>1245</v>
      </c>
      <c r="C615" s="362" t="s">
        <v>1246</v>
      </c>
    </row>
    <row r="616" spans="1:3" ht="15" customHeight="1" x14ac:dyDescent="0.4">
      <c r="A616" s="354">
        <f t="shared" si="9"/>
        <v>3223</v>
      </c>
      <c r="B616" s="361" t="s">
        <v>1247</v>
      </c>
      <c r="C616" s="362" t="s">
        <v>1248</v>
      </c>
    </row>
    <row r="617" spans="1:3" ht="15" customHeight="1" x14ac:dyDescent="0.4">
      <c r="A617" s="354">
        <f t="shared" si="9"/>
        <v>3224</v>
      </c>
      <c r="B617" s="361" t="s">
        <v>1249</v>
      </c>
      <c r="C617" s="362" t="s">
        <v>1250</v>
      </c>
    </row>
    <row r="618" spans="1:3" ht="15" customHeight="1" x14ac:dyDescent="0.4">
      <c r="A618" s="354">
        <f t="shared" si="9"/>
        <v>3229</v>
      </c>
      <c r="B618" s="361" t="s">
        <v>1251</v>
      </c>
      <c r="C618" s="362" t="s">
        <v>1252</v>
      </c>
    </row>
    <row r="619" spans="1:3" ht="15" customHeight="1" x14ac:dyDescent="0.4">
      <c r="A619" s="354">
        <f t="shared" si="9"/>
        <v>3231</v>
      </c>
      <c r="B619" s="361" t="s">
        <v>1253</v>
      </c>
      <c r="C619" s="362" t="s">
        <v>1254</v>
      </c>
    </row>
    <row r="620" spans="1:3" ht="15" customHeight="1" x14ac:dyDescent="0.4">
      <c r="A620" s="354">
        <f t="shared" si="9"/>
        <v>3241</v>
      </c>
      <c r="B620" s="361" t="s">
        <v>1255</v>
      </c>
      <c r="C620" s="362" t="s">
        <v>1256</v>
      </c>
    </row>
    <row r="621" spans="1:3" ht="15" customHeight="1" x14ac:dyDescent="0.4">
      <c r="A621" s="354">
        <f t="shared" si="9"/>
        <v>3249</v>
      </c>
      <c r="B621" s="361" t="s">
        <v>1257</v>
      </c>
      <c r="C621" s="362" t="s">
        <v>1258</v>
      </c>
    </row>
    <row r="622" spans="1:3" ht="15" customHeight="1" x14ac:dyDescent="0.4">
      <c r="A622" s="354">
        <f t="shared" si="9"/>
        <v>3251</v>
      </c>
      <c r="B622" s="361" t="s">
        <v>1259</v>
      </c>
      <c r="C622" s="362" t="s">
        <v>1260</v>
      </c>
    </row>
    <row r="623" spans="1:3" ht="15" customHeight="1" x14ac:dyDescent="0.4">
      <c r="A623" s="354">
        <f t="shared" si="9"/>
        <v>3252</v>
      </c>
      <c r="B623" s="361" t="s">
        <v>1261</v>
      </c>
      <c r="C623" s="362" t="s">
        <v>1262</v>
      </c>
    </row>
    <row r="624" spans="1:3" ht="15" customHeight="1" x14ac:dyDescent="0.4">
      <c r="A624" s="354">
        <f t="shared" si="9"/>
        <v>3253</v>
      </c>
      <c r="B624" s="361" t="s">
        <v>1263</v>
      </c>
      <c r="C624" s="362" t="s">
        <v>1264</v>
      </c>
    </row>
    <row r="625" spans="1:3" ht="15" customHeight="1" x14ac:dyDescent="0.4">
      <c r="A625" s="354">
        <f t="shared" si="9"/>
        <v>3261</v>
      </c>
      <c r="B625" s="361" t="s">
        <v>1265</v>
      </c>
      <c r="C625" s="362" t="s">
        <v>1266</v>
      </c>
    </row>
    <row r="626" spans="1:3" ht="15" customHeight="1" x14ac:dyDescent="0.4">
      <c r="A626" s="354">
        <f t="shared" si="9"/>
        <v>3262</v>
      </c>
      <c r="B626" s="361" t="s">
        <v>1267</v>
      </c>
      <c r="C626" s="362" t="s">
        <v>1268</v>
      </c>
    </row>
    <row r="627" spans="1:3" ht="15" customHeight="1" x14ac:dyDescent="0.4">
      <c r="A627" s="354">
        <f t="shared" si="9"/>
        <v>3269</v>
      </c>
      <c r="B627" s="361" t="s">
        <v>1269</v>
      </c>
      <c r="C627" s="362" t="s">
        <v>1270</v>
      </c>
    </row>
    <row r="628" spans="1:3" ht="15" customHeight="1" x14ac:dyDescent="0.4">
      <c r="A628" s="354">
        <f t="shared" si="9"/>
        <v>3271</v>
      </c>
      <c r="B628" s="361" t="s">
        <v>1271</v>
      </c>
      <c r="C628" s="362" t="s">
        <v>1272</v>
      </c>
    </row>
    <row r="629" spans="1:3" ht="15" customHeight="1" x14ac:dyDescent="0.4">
      <c r="A629" s="354">
        <f t="shared" si="9"/>
        <v>3281</v>
      </c>
      <c r="B629" s="361" t="s">
        <v>1273</v>
      </c>
      <c r="C629" s="362" t="s">
        <v>1274</v>
      </c>
    </row>
    <row r="630" spans="1:3" ht="15" customHeight="1" x14ac:dyDescent="0.4">
      <c r="A630" s="354">
        <f t="shared" si="9"/>
        <v>3282</v>
      </c>
      <c r="B630" s="361" t="s">
        <v>1275</v>
      </c>
      <c r="C630" s="362" t="s">
        <v>1276</v>
      </c>
    </row>
    <row r="631" spans="1:3" ht="15" customHeight="1" x14ac:dyDescent="0.4">
      <c r="A631" s="354">
        <f t="shared" si="9"/>
        <v>3283</v>
      </c>
      <c r="B631" s="361" t="s">
        <v>1277</v>
      </c>
      <c r="C631" s="362" t="s">
        <v>1278</v>
      </c>
    </row>
    <row r="632" spans="1:3" ht="15" customHeight="1" x14ac:dyDescent="0.4">
      <c r="A632" s="354">
        <f t="shared" si="9"/>
        <v>3284</v>
      </c>
      <c r="B632" s="361" t="s">
        <v>1279</v>
      </c>
      <c r="C632" s="362" t="s">
        <v>1280</v>
      </c>
    </row>
    <row r="633" spans="1:3" ht="15" customHeight="1" x14ac:dyDescent="0.4">
      <c r="A633" s="354">
        <f t="shared" si="9"/>
        <v>3285</v>
      </c>
      <c r="B633" s="361" t="s">
        <v>1281</v>
      </c>
      <c r="C633" s="362" t="s">
        <v>1282</v>
      </c>
    </row>
    <row r="634" spans="1:3" ht="15" customHeight="1" x14ac:dyDescent="0.4">
      <c r="A634" s="354">
        <f t="shared" si="9"/>
        <v>3289</v>
      </c>
      <c r="B634" s="361" t="s">
        <v>1283</v>
      </c>
      <c r="C634" s="362" t="s">
        <v>1284</v>
      </c>
    </row>
    <row r="635" spans="1:3" ht="15" customHeight="1" x14ac:dyDescent="0.4">
      <c r="A635" s="354">
        <f t="shared" si="9"/>
        <v>3291</v>
      </c>
      <c r="B635" s="361" t="s">
        <v>1285</v>
      </c>
      <c r="C635" s="362" t="s">
        <v>1286</v>
      </c>
    </row>
    <row r="636" spans="1:3" ht="15" customHeight="1" x14ac:dyDescent="0.4">
      <c r="A636" s="354">
        <f t="shared" si="9"/>
        <v>3292</v>
      </c>
      <c r="B636" s="361" t="s">
        <v>1287</v>
      </c>
      <c r="C636" s="362" t="s">
        <v>1288</v>
      </c>
    </row>
    <row r="637" spans="1:3" ht="15" customHeight="1" x14ac:dyDescent="0.4">
      <c r="A637" s="354">
        <f t="shared" si="9"/>
        <v>3293</v>
      </c>
      <c r="B637" s="363" t="s">
        <v>1289</v>
      </c>
      <c r="C637" s="362" t="s">
        <v>1290</v>
      </c>
    </row>
    <row r="638" spans="1:3" ht="15" customHeight="1" x14ac:dyDescent="0.4">
      <c r="A638" s="354">
        <f t="shared" si="9"/>
        <v>3294</v>
      </c>
      <c r="B638" s="361" t="s">
        <v>1291</v>
      </c>
      <c r="C638" s="362" t="s">
        <v>1292</v>
      </c>
    </row>
    <row r="639" spans="1:3" ht="15" customHeight="1" x14ac:dyDescent="0.4">
      <c r="A639" s="354">
        <f t="shared" si="9"/>
        <v>3295</v>
      </c>
      <c r="B639" s="361" t="s">
        <v>1293</v>
      </c>
      <c r="C639" s="362" t="s">
        <v>1294</v>
      </c>
    </row>
    <row r="640" spans="1:3" ht="15" customHeight="1" x14ac:dyDescent="0.4">
      <c r="A640" s="354">
        <f t="shared" si="9"/>
        <v>3296</v>
      </c>
      <c r="B640" s="361" t="s">
        <v>1295</v>
      </c>
      <c r="C640" s="362" t="s">
        <v>1296</v>
      </c>
    </row>
    <row r="641" spans="1:3" ht="15" customHeight="1" x14ac:dyDescent="0.4">
      <c r="A641" s="354">
        <f t="shared" si="9"/>
        <v>3297</v>
      </c>
      <c r="B641" s="361" t="s">
        <v>1297</v>
      </c>
      <c r="C641" s="362" t="s">
        <v>1298</v>
      </c>
    </row>
    <row r="642" spans="1:3" ht="15" customHeight="1" x14ac:dyDescent="0.4">
      <c r="A642" s="354">
        <f t="shared" si="9"/>
        <v>3299</v>
      </c>
      <c r="B642" s="361" t="s">
        <v>1299</v>
      </c>
      <c r="C642" s="362" t="s">
        <v>1300</v>
      </c>
    </row>
    <row r="643" spans="1:3" ht="15" customHeight="1" x14ac:dyDescent="0.4">
      <c r="A643" s="354">
        <f t="shared" ref="A643:A706" si="10">VALUE(B643)</f>
        <v>3311</v>
      </c>
      <c r="B643" s="361" t="s">
        <v>1301</v>
      </c>
      <c r="C643" s="362" t="s">
        <v>2477</v>
      </c>
    </row>
    <row r="644" spans="1:3" ht="15" customHeight="1" x14ac:dyDescent="0.4">
      <c r="A644" s="354">
        <f t="shared" si="10"/>
        <v>3312</v>
      </c>
      <c r="B644" s="361" t="s">
        <v>1302</v>
      </c>
      <c r="C644" s="362" t="s">
        <v>2478</v>
      </c>
    </row>
    <row r="645" spans="1:3" ht="15" customHeight="1" x14ac:dyDescent="0.4">
      <c r="A645" s="354">
        <f t="shared" si="10"/>
        <v>3313</v>
      </c>
      <c r="B645" s="361">
        <v>3313</v>
      </c>
      <c r="C645" s="362" t="s">
        <v>2479</v>
      </c>
    </row>
    <row r="646" spans="1:3" ht="15" customHeight="1" x14ac:dyDescent="0.4">
      <c r="A646" s="354">
        <f t="shared" si="10"/>
        <v>3314</v>
      </c>
      <c r="B646" s="361">
        <v>3314</v>
      </c>
      <c r="C646" s="362" t="s">
        <v>2480</v>
      </c>
    </row>
    <row r="647" spans="1:3" ht="15" customHeight="1" x14ac:dyDescent="0.4">
      <c r="A647" s="354">
        <f t="shared" si="10"/>
        <v>3411</v>
      </c>
      <c r="B647" s="361" t="s">
        <v>1303</v>
      </c>
      <c r="C647" s="362" t="s">
        <v>2481</v>
      </c>
    </row>
    <row r="648" spans="1:3" ht="15" customHeight="1" x14ac:dyDescent="0.4">
      <c r="A648" s="354">
        <f t="shared" si="10"/>
        <v>3412</v>
      </c>
      <c r="B648" s="361" t="s">
        <v>1304</v>
      </c>
      <c r="C648" s="362" t="s">
        <v>2482</v>
      </c>
    </row>
    <row r="649" spans="1:3" ht="15" customHeight="1" x14ac:dyDescent="0.4">
      <c r="A649" s="354">
        <f t="shared" si="10"/>
        <v>3413</v>
      </c>
      <c r="B649" s="361">
        <v>3413</v>
      </c>
      <c r="C649" s="362" t="s">
        <v>2483</v>
      </c>
    </row>
    <row r="650" spans="1:3" ht="15" customHeight="1" x14ac:dyDescent="0.4">
      <c r="A650" s="354">
        <f t="shared" si="10"/>
        <v>3511</v>
      </c>
      <c r="B650" s="361" t="s">
        <v>1305</v>
      </c>
      <c r="C650" s="362" t="s">
        <v>1306</v>
      </c>
    </row>
    <row r="651" spans="1:3" ht="15" customHeight="1" x14ac:dyDescent="0.4">
      <c r="A651" s="354">
        <f t="shared" si="10"/>
        <v>3611</v>
      </c>
      <c r="B651" s="361" t="s">
        <v>1307</v>
      </c>
      <c r="C651" s="362" t="s">
        <v>1308</v>
      </c>
    </row>
    <row r="652" spans="1:3" ht="15" customHeight="1" x14ac:dyDescent="0.4">
      <c r="A652" s="354">
        <f t="shared" si="10"/>
        <v>3621</v>
      </c>
      <c r="B652" s="361" t="s">
        <v>1309</v>
      </c>
      <c r="C652" s="362" t="s">
        <v>1310</v>
      </c>
    </row>
    <row r="653" spans="1:3" ht="15" customHeight="1" x14ac:dyDescent="0.4">
      <c r="A653" s="354">
        <f t="shared" si="10"/>
        <v>3631</v>
      </c>
      <c r="B653" s="361" t="s">
        <v>1311</v>
      </c>
      <c r="C653" s="362" t="s">
        <v>1312</v>
      </c>
    </row>
    <row r="654" spans="1:3" ht="15" customHeight="1" x14ac:dyDescent="0.4">
      <c r="A654" s="354">
        <f t="shared" si="10"/>
        <v>3632</v>
      </c>
      <c r="B654" s="361" t="s">
        <v>1313</v>
      </c>
      <c r="C654" s="362" t="s">
        <v>1314</v>
      </c>
    </row>
    <row r="655" spans="1:3" ht="15" customHeight="1" x14ac:dyDescent="0.4">
      <c r="A655" s="354">
        <f t="shared" si="10"/>
        <v>3711</v>
      </c>
      <c r="B655" s="361" t="s">
        <v>1315</v>
      </c>
      <c r="C655" s="362" t="s">
        <v>1316</v>
      </c>
    </row>
    <row r="656" spans="1:3" ht="15" customHeight="1" x14ac:dyDescent="0.4">
      <c r="A656" s="354">
        <f t="shared" si="10"/>
        <v>3712</v>
      </c>
      <c r="B656" s="361" t="s">
        <v>1317</v>
      </c>
      <c r="C656" s="362" t="s">
        <v>1318</v>
      </c>
    </row>
    <row r="657" spans="1:3" ht="15" customHeight="1" x14ac:dyDescent="0.4">
      <c r="A657" s="354">
        <f t="shared" si="10"/>
        <v>3713</v>
      </c>
      <c r="B657" s="361" t="s">
        <v>1319</v>
      </c>
      <c r="C657" s="362" t="s">
        <v>1320</v>
      </c>
    </row>
    <row r="658" spans="1:3" ht="15" customHeight="1" x14ac:dyDescent="0.4">
      <c r="A658" s="354">
        <f t="shared" si="10"/>
        <v>3719</v>
      </c>
      <c r="B658" s="361" t="s">
        <v>1321</v>
      </c>
      <c r="C658" s="362" t="s">
        <v>1322</v>
      </c>
    </row>
    <row r="659" spans="1:3" ht="15" customHeight="1" x14ac:dyDescent="0.4">
      <c r="A659" s="354">
        <f t="shared" si="10"/>
        <v>3721</v>
      </c>
      <c r="B659" s="361" t="s">
        <v>1323</v>
      </c>
      <c r="C659" s="362" t="s">
        <v>1324</v>
      </c>
    </row>
    <row r="660" spans="1:3" ht="15" customHeight="1" x14ac:dyDescent="0.4">
      <c r="A660" s="354">
        <f t="shared" si="10"/>
        <v>3731</v>
      </c>
      <c r="B660" s="361" t="s">
        <v>1325</v>
      </c>
      <c r="C660" s="362" t="s">
        <v>1326</v>
      </c>
    </row>
    <row r="661" spans="1:3" ht="15" customHeight="1" x14ac:dyDescent="0.4">
      <c r="A661" s="354">
        <f t="shared" si="10"/>
        <v>3821</v>
      </c>
      <c r="B661" s="361" t="s">
        <v>1327</v>
      </c>
      <c r="C661" s="362" t="s">
        <v>1328</v>
      </c>
    </row>
    <row r="662" spans="1:3" ht="15" customHeight="1" x14ac:dyDescent="0.4">
      <c r="A662" s="354">
        <f t="shared" si="10"/>
        <v>3822</v>
      </c>
      <c r="B662" s="361" t="s">
        <v>1329</v>
      </c>
      <c r="C662" s="362" t="s">
        <v>1330</v>
      </c>
    </row>
    <row r="663" spans="1:3" ht="15" customHeight="1" x14ac:dyDescent="0.4">
      <c r="A663" s="354">
        <f t="shared" si="10"/>
        <v>3823</v>
      </c>
      <c r="B663" s="361" t="s">
        <v>1331</v>
      </c>
      <c r="C663" s="362" t="s">
        <v>1332</v>
      </c>
    </row>
    <row r="664" spans="1:3" ht="15" customHeight="1" x14ac:dyDescent="0.4">
      <c r="A664" s="354">
        <f t="shared" si="10"/>
        <v>3829</v>
      </c>
      <c r="B664" s="361" t="s">
        <v>1333</v>
      </c>
      <c r="C664" s="362" t="s">
        <v>1334</v>
      </c>
    </row>
    <row r="665" spans="1:3" ht="15" customHeight="1" x14ac:dyDescent="0.4">
      <c r="A665" s="354">
        <f t="shared" si="10"/>
        <v>3831</v>
      </c>
      <c r="B665" s="361" t="s">
        <v>1335</v>
      </c>
      <c r="C665" s="362" t="s">
        <v>1336</v>
      </c>
    </row>
    <row r="666" spans="1:3" ht="15" customHeight="1" x14ac:dyDescent="0.4">
      <c r="A666" s="354">
        <f t="shared" si="10"/>
        <v>3832</v>
      </c>
      <c r="B666" s="361" t="s">
        <v>1337</v>
      </c>
      <c r="C666" s="362" t="s">
        <v>1338</v>
      </c>
    </row>
    <row r="667" spans="1:3" ht="15" customHeight="1" x14ac:dyDescent="0.4">
      <c r="A667" s="354">
        <f t="shared" si="10"/>
        <v>3911</v>
      </c>
      <c r="B667" s="361" t="s">
        <v>1339</v>
      </c>
      <c r="C667" s="362" t="s">
        <v>1340</v>
      </c>
    </row>
    <row r="668" spans="1:3" ht="15" customHeight="1" x14ac:dyDescent="0.4">
      <c r="A668" s="354">
        <f t="shared" si="10"/>
        <v>3912</v>
      </c>
      <c r="B668" s="361" t="s">
        <v>1341</v>
      </c>
      <c r="C668" s="362" t="s">
        <v>1342</v>
      </c>
    </row>
    <row r="669" spans="1:3" ht="15" customHeight="1" x14ac:dyDescent="0.4">
      <c r="A669" s="354">
        <f t="shared" si="10"/>
        <v>3913</v>
      </c>
      <c r="B669" s="361" t="s">
        <v>1343</v>
      </c>
      <c r="C669" s="362" t="s">
        <v>1344</v>
      </c>
    </row>
    <row r="670" spans="1:3" ht="15" customHeight="1" x14ac:dyDescent="0.4">
      <c r="A670" s="354">
        <f t="shared" si="10"/>
        <v>3914</v>
      </c>
      <c r="B670" s="361" t="s">
        <v>1345</v>
      </c>
      <c r="C670" s="362" t="s">
        <v>1346</v>
      </c>
    </row>
    <row r="671" spans="1:3" ht="15" customHeight="1" x14ac:dyDescent="0.4">
      <c r="A671" s="354">
        <f t="shared" si="10"/>
        <v>3921</v>
      </c>
      <c r="B671" s="361" t="s">
        <v>1347</v>
      </c>
      <c r="C671" s="362" t="s">
        <v>1348</v>
      </c>
    </row>
    <row r="672" spans="1:3" ht="15" customHeight="1" x14ac:dyDescent="0.4">
      <c r="A672" s="354">
        <f t="shared" si="10"/>
        <v>3922</v>
      </c>
      <c r="B672" s="361" t="s">
        <v>1349</v>
      </c>
      <c r="C672" s="362" t="s">
        <v>1350</v>
      </c>
    </row>
    <row r="673" spans="1:3" ht="15" customHeight="1" x14ac:dyDescent="0.4">
      <c r="A673" s="354">
        <f t="shared" si="10"/>
        <v>3923</v>
      </c>
      <c r="B673" s="361" t="s">
        <v>1351</v>
      </c>
      <c r="C673" s="362" t="s">
        <v>1352</v>
      </c>
    </row>
    <row r="674" spans="1:3" ht="15" customHeight="1" x14ac:dyDescent="0.4">
      <c r="A674" s="354">
        <f t="shared" si="10"/>
        <v>3929</v>
      </c>
      <c r="B674" s="361" t="s">
        <v>1353</v>
      </c>
      <c r="C674" s="362" t="s">
        <v>1354</v>
      </c>
    </row>
    <row r="675" spans="1:3" ht="15" customHeight="1" x14ac:dyDescent="0.4">
      <c r="A675" s="354">
        <f t="shared" si="10"/>
        <v>4011</v>
      </c>
      <c r="B675" s="361" t="s">
        <v>1355</v>
      </c>
      <c r="C675" s="362" t="s">
        <v>1356</v>
      </c>
    </row>
    <row r="676" spans="1:3" ht="15" customHeight="1" x14ac:dyDescent="0.4">
      <c r="A676" s="354">
        <f t="shared" si="10"/>
        <v>4012</v>
      </c>
      <c r="B676" s="361" t="s">
        <v>1357</v>
      </c>
      <c r="C676" s="362" t="s">
        <v>1358</v>
      </c>
    </row>
    <row r="677" spans="1:3" ht="15" customHeight="1" x14ac:dyDescent="0.4">
      <c r="A677" s="354">
        <f t="shared" si="10"/>
        <v>4013</v>
      </c>
      <c r="B677" s="361" t="s">
        <v>1359</v>
      </c>
      <c r="C677" s="362" t="s">
        <v>1360</v>
      </c>
    </row>
    <row r="678" spans="1:3" ht="15" customHeight="1" x14ac:dyDescent="0.4">
      <c r="A678" s="354">
        <f t="shared" si="10"/>
        <v>4111</v>
      </c>
      <c r="B678" s="361" t="s">
        <v>1361</v>
      </c>
      <c r="C678" s="362" t="s">
        <v>1362</v>
      </c>
    </row>
    <row r="679" spans="1:3" ht="15" customHeight="1" x14ac:dyDescent="0.4">
      <c r="A679" s="354">
        <f t="shared" si="10"/>
        <v>4112</v>
      </c>
      <c r="B679" s="361" t="s">
        <v>1363</v>
      </c>
      <c r="C679" s="362" t="s">
        <v>1364</v>
      </c>
    </row>
    <row r="680" spans="1:3" ht="15" customHeight="1" x14ac:dyDescent="0.4">
      <c r="A680" s="354">
        <f t="shared" si="10"/>
        <v>4113</v>
      </c>
      <c r="B680" s="361" t="s">
        <v>1365</v>
      </c>
      <c r="C680" s="362" t="s">
        <v>1366</v>
      </c>
    </row>
    <row r="681" spans="1:3" ht="15" customHeight="1" x14ac:dyDescent="0.4">
      <c r="A681" s="354">
        <f t="shared" si="10"/>
        <v>4114</v>
      </c>
      <c r="B681" s="361" t="s">
        <v>1367</v>
      </c>
      <c r="C681" s="362" t="s">
        <v>1368</v>
      </c>
    </row>
    <row r="682" spans="1:3" ht="15" customHeight="1" x14ac:dyDescent="0.4">
      <c r="A682" s="354">
        <f t="shared" si="10"/>
        <v>4121</v>
      </c>
      <c r="B682" s="361" t="s">
        <v>1369</v>
      </c>
      <c r="C682" s="362" t="s">
        <v>1370</v>
      </c>
    </row>
    <row r="683" spans="1:3" ht="15" customHeight="1" x14ac:dyDescent="0.4">
      <c r="A683" s="354">
        <f t="shared" si="10"/>
        <v>4122</v>
      </c>
      <c r="B683" s="361" t="s">
        <v>1371</v>
      </c>
      <c r="C683" s="362" t="s">
        <v>1372</v>
      </c>
    </row>
    <row r="684" spans="1:3" ht="15" customHeight="1" x14ac:dyDescent="0.4">
      <c r="A684" s="354">
        <f t="shared" si="10"/>
        <v>4131</v>
      </c>
      <c r="B684" s="361" t="s">
        <v>1373</v>
      </c>
      <c r="C684" s="362" t="s">
        <v>1374</v>
      </c>
    </row>
    <row r="685" spans="1:3" ht="15" customHeight="1" x14ac:dyDescent="0.4">
      <c r="A685" s="354">
        <f t="shared" si="10"/>
        <v>4141</v>
      </c>
      <c r="B685" s="361" t="s">
        <v>1375</v>
      </c>
      <c r="C685" s="362" t="s">
        <v>1376</v>
      </c>
    </row>
    <row r="686" spans="1:3" ht="15" customHeight="1" x14ac:dyDescent="0.4">
      <c r="A686" s="354">
        <f t="shared" si="10"/>
        <v>4151</v>
      </c>
      <c r="B686" s="361" t="s">
        <v>1377</v>
      </c>
      <c r="C686" s="362" t="s">
        <v>1378</v>
      </c>
    </row>
    <row r="687" spans="1:3" ht="15" customHeight="1" x14ac:dyDescent="0.4">
      <c r="A687" s="354">
        <f t="shared" si="10"/>
        <v>4161</v>
      </c>
      <c r="B687" s="361" t="s">
        <v>1379</v>
      </c>
      <c r="C687" s="362" t="s">
        <v>1380</v>
      </c>
    </row>
    <row r="688" spans="1:3" ht="15" customHeight="1" x14ac:dyDescent="0.4">
      <c r="A688" s="354">
        <f t="shared" si="10"/>
        <v>4169</v>
      </c>
      <c r="B688" s="361" t="s">
        <v>1381</v>
      </c>
      <c r="C688" s="362" t="s">
        <v>1382</v>
      </c>
    </row>
    <row r="689" spans="1:3" ht="15" customHeight="1" x14ac:dyDescent="0.4">
      <c r="A689" s="354">
        <f t="shared" si="10"/>
        <v>4211</v>
      </c>
      <c r="B689" s="361" t="s">
        <v>1383</v>
      </c>
      <c r="C689" s="362" t="s">
        <v>1384</v>
      </c>
    </row>
    <row r="690" spans="1:3" ht="15" customHeight="1" x14ac:dyDescent="0.4">
      <c r="A690" s="354">
        <f t="shared" si="10"/>
        <v>4212</v>
      </c>
      <c r="B690" s="361" t="s">
        <v>1385</v>
      </c>
      <c r="C690" s="362" t="s">
        <v>1386</v>
      </c>
    </row>
    <row r="691" spans="1:3" ht="15" customHeight="1" x14ac:dyDescent="0.4">
      <c r="A691" s="354">
        <f t="shared" si="10"/>
        <v>4213</v>
      </c>
      <c r="B691" s="361" t="s">
        <v>1387</v>
      </c>
      <c r="C691" s="362" t="s">
        <v>1388</v>
      </c>
    </row>
    <row r="692" spans="1:3" ht="15" customHeight="1" x14ac:dyDescent="0.4">
      <c r="A692" s="354">
        <f t="shared" si="10"/>
        <v>4214</v>
      </c>
      <c r="B692" s="361" t="s">
        <v>1389</v>
      </c>
      <c r="C692" s="362" t="s">
        <v>1390</v>
      </c>
    </row>
    <row r="693" spans="1:3" ht="15" customHeight="1" x14ac:dyDescent="0.4">
      <c r="A693" s="354">
        <f t="shared" si="10"/>
        <v>4215</v>
      </c>
      <c r="B693" s="361" t="s">
        <v>1391</v>
      </c>
      <c r="C693" s="362" t="s">
        <v>1392</v>
      </c>
    </row>
    <row r="694" spans="1:3" ht="15" customHeight="1" x14ac:dyDescent="0.4">
      <c r="A694" s="354">
        <f t="shared" si="10"/>
        <v>4216</v>
      </c>
      <c r="B694" s="361" t="s">
        <v>1393</v>
      </c>
      <c r="C694" s="362" t="s">
        <v>1394</v>
      </c>
    </row>
    <row r="695" spans="1:3" ht="15" customHeight="1" x14ac:dyDescent="0.4">
      <c r="A695" s="354">
        <f t="shared" si="10"/>
        <v>4217</v>
      </c>
      <c r="B695" s="361" t="s">
        <v>1395</v>
      </c>
      <c r="C695" s="362" t="s">
        <v>1396</v>
      </c>
    </row>
    <row r="696" spans="1:3" ht="15" customHeight="1" x14ac:dyDescent="0.4">
      <c r="A696" s="354">
        <f t="shared" si="10"/>
        <v>4219</v>
      </c>
      <c r="B696" s="361" t="s">
        <v>1397</v>
      </c>
      <c r="C696" s="362" t="s">
        <v>1398</v>
      </c>
    </row>
    <row r="697" spans="1:3" ht="15" customHeight="1" x14ac:dyDescent="0.4">
      <c r="A697" s="354">
        <f t="shared" si="10"/>
        <v>4311</v>
      </c>
      <c r="B697" s="361" t="s">
        <v>1399</v>
      </c>
      <c r="C697" s="362" t="s">
        <v>1400</v>
      </c>
    </row>
    <row r="698" spans="1:3" ht="15" customHeight="1" x14ac:dyDescent="0.4">
      <c r="A698" s="354">
        <f t="shared" si="10"/>
        <v>4321</v>
      </c>
      <c r="B698" s="361" t="s">
        <v>1401</v>
      </c>
      <c r="C698" s="362" t="s">
        <v>1402</v>
      </c>
    </row>
    <row r="699" spans="1:3" ht="15" customHeight="1" x14ac:dyDescent="0.4">
      <c r="A699" s="354">
        <f t="shared" si="10"/>
        <v>4331</v>
      </c>
      <c r="B699" s="361" t="s">
        <v>1403</v>
      </c>
      <c r="C699" s="362" t="s">
        <v>1404</v>
      </c>
    </row>
    <row r="700" spans="1:3" ht="15" customHeight="1" x14ac:dyDescent="0.4">
      <c r="A700" s="354">
        <f t="shared" si="10"/>
        <v>4391</v>
      </c>
      <c r="B700" s="361" t="s">
        <v>1405</v>
      </c>
      <c r="C700" s="362" t="s">
        <v>1406</v>
      </c>
    </row>
    <row r="701" spans="1:3" ht="15" customHeight="1" x14ac:dyDescent="0.4">
      <c r="A701" s="354">
        <f t="shared" si="10"/>
        <v>4399</v>
      </c>
      <c r="B701" s="361" t="s">
        <v>1407</v>
      </c>
      <c r="C701" s="362" t="s">
        <v>1408</v>
      </c>
    </row>
    <row r="702" spans="1:3" ht="15" customHeight="1" x14ac:dyDescent="0.4">
      <c r="A702" s="354">
        <f t="shared" si="10"/>
        <v>4411</v>
      </c>
      <c r="B702" s="361" t="s">
        <v>1409</v>
      </c>
      <c r="C702" s="362" t="s">
        <v>1410</v>
      </c>
    </row>
    <row r="703" spans="1:3" ht="15" customHeight="1" x14ac:dyDescent="0.4">
      <c r="A703" s="354">
        <f t="shared" si="10"/>
        <v>4412</v>
      </c>
      <c r="B703" s="361" t="s">
        <v>1411</v>
      </c>
      <c r="C703" s="362" t="s">
        <v>1412</v>
      </c>
    </row>
    <row r="704" spans="1:3" ht="15" customHeight="1" x14ac:dyDescent="0.4">
      <c r="A704" s="354">
        <f t="shared" si="10"/>
        <v>4421</v>
      </c>
      <c r="B704" s="361" t="s">
        <v>1413</v>
      </c>
      <c r="C704" s="362" t="s">
        <v>1414</v>
      </c>
    </row>
    <row r="705" spans="1:3" ht="15" customHeight="1" x14ac:dyDescent="0.4">
      <c r="A705" s="354">
        <f t="shared" si="10"/>
        <v>4431</v>
      </c>
      <c r="B705" s="361" t="s">
        <v>1415</v>
      </c>
      <c r="C705" s="362" t="s">
        <v>1416</v>
      </c>
    </row>
    <row r="706" spans="1:3" ht="15" customHeight="1" x14ac:dyDescent="0.4">
      <c r="A706" s="354">
        <f t="shared" si="10"/>
        <v>4441</v>
      </c>
      <c r="B706" s="361" t="s">
        <v>1417</v>
      </c>
      <c r="C706" s="362" t="s">
        <v>1418</v>
      </c>
    </row>
    <row r="707" spans="1:3" ht="15" customHeight="1" x14ac:dyDescent="0.4">
      <c r="A707" s="354">
        <f t="shared" ref="A707:A770" si="11">VALUE(B707)</f>
        <v>4499</v>
      </c>
      <c r="B707" s="361" t="s">
        <v>1419</v>
      </c>
      <c r="C707" s="362" t="s">
        <v>1420</v>
      </c>
    </row>
    <row r="708" spans="1:3" ht="15" customHeight="1" x14ac:dyDescent="0.4">
      <c r="A708" s="354">
        <f t="shared" si="11"/>
        <v>4511</v>
      </c>
      <c r="B708" s="361" t="s">
        <v>1421</v>
      </c>
      <c r="C708" s="362" t="s">
        <v>1422</v>
      </c>
    </row>
    <row r="709" spans="1:3" ht="15" customHeight="1" x14ac:dyDescent="0.4">
      <c r="A709" s="354">
        <f t="shared" si="11"/>
        <v>4512</v>
      </c>
      <c r="B709" s="361" t="s">
        <v>1423</v>
      </c>
      <c r="C709" s="362" t="s">
        <v>1424</v>
      </c>
    </row>
    <row r="710" spans="1:3" ht="15" customHeight="1" x14ac:dyDescent="0.4">
      <c r="A710" s="354">
        <f t="shared" si="11"/>
        <v>4521</v>
      </c>
      <c r="B710" s="361" t="s">
        <v>1425</v>
      </c>
      <c r="C710" s="362" t="s">
        <v>1426</v>
      </c>
    </row>
    <row r="711" spans="1:3" ht="15" customHeight="1" x14ac:dyDescent="0.4">
      <c r="A711" s="354">
        <f t="shared" si="11"/>
        <v>4522</v>
      </c>
      <c r="B711" s="361" t="s">
        <v>1427</v>
      </c>
      <c r="C711" s="362" t="s">
        <v>1428</v>
      </c>
    </row>
    <row r="712" spans="1:3" ht="15" customHeight="1" x14ac:dyDescent="0.4">
      <c r="A712" s="354">
        <f t="shared" si="11"/>
        <v>4531</v>
      </c>
      <c r="B712" s="361" t="s">
        <v>1429</v>
      </c>
      <c r="C712" s="362" t="s">
        <v>1430</v>
      </c>
    </row>
    <row r="713" spans="1:3" ht="15" customHeight="1" x14ac:dyDescent="0.4">
      <c r="A713" s="354">
        <f t="shared" si="11"/>
        <v>4532</v>
      </c>
      <c r="B713" s="361" t="s">
        <v>1431</v>
      </c>
      <c r="C713" s="362" t="s">
        <v>1432</v>
      </c>
    </row>
    <row r="714" spans="1:3" ht="15" customHeight="1" x14ac:dyDescent="0.4">
      <c r="A714" s="354">
        <f t="shared" si="11"/>
        <v>4533</v>
      </c>
      <c r="B714" s="361" t="s">
        <v>1433</v>
      </c>
      <c r="C714" s="362" t="s">
        <v>1434</v>
      </c>
    </row>
    <row r="715" spans="1:3" ht="15" customHeight="1" x14ac:dyDescent="0.4">
      <c r="A715" s="354">
        <f t="shared" si="11"/>
        <v>4541</v>
      </c>
      <c r="B715" s="361" t="s">
        <v>1435</v>
      </c>
      <c r="C715" s="362" t="s">
        <v>1436</v>
      </c>
    </row>
    <row r="716" spans="1:3" ht="15" customHeight="1" x14ac:dyDescent="0.4">
      <c r="A716" s="354">
        <f t="shared" si="11"/>
        <v>4542</v>
      </c>
      <c r="B716" s="361" t="s">
        <v>1437</v>
      </c>
      <c r="C716" s="362" t="s">
        <v>1438</v>
      </c>
    </row>
    <row r="717" spans="1:3" ht="15" customHeight="1" x14ac:dyDescent="0.4">
      <c r="A717" s="354">
        <f t="shared" si="11"/>
        <v>4611</v>
      </c>
      <c r="B717" s="361" t="s">
        <v>1439</v>
      </c>
      <c r="C717" s="362" t="s">
        <v>1440</v>
      </c>
    </row>
    <row r="718" spans="1:3" ht="15" customHeight="1" x14ac:dyDescent="0.4">
      <c r="A718" s="354">
        <f t="shared" si="11"/>
        <v>4621</v>
      </c>
      <c r="B718" s="361" t="s">
        <v>1441</v>
      </c>
      <c r="C718" s="362" t="s">
        <v>1442</v>
      </c>
    </row>
    <row r="719" spans="1:3" ht="15" customHeight="1" x14ac:dyDescent="0.4">
      <c r="A719" s="354">
        <f t="shared" si="11"/>
        <v>4711</v>
      </c>
      <c r="B719" s="361" t="s">
        <v>1443</v>
      </c>
      <c r="C719" s="362" t="s">
        <v>1444</v>
      </c>
    </row>
    <row r="720" spans="1:3" ht="15" customHeight="1" x14ac:dyDescent="0.4">
      <c r="A720" s="354">
        <f t="shared" si="11"/>
        <v>4721</v>
      </c>
      <c r="B720" s="361" t="s">
        <v>1445</v>
      </c>
      <c r="C720" s="362" t="s">
        <v>1446</v>
      </c>
    </row>
    <row r="721" spans="1:3" ht="15" customHeight="1" x14ac:dyDescent="0.4">
      <c r="A721" s="354">
        <f t="shared" si="11"/>
        <v>4811</v>
      </c>
      <c r="B721" s="361" t="s">
        <v>1447</v>
      </c>
      <c r="C721" s="362" t="s">
        <v>1448</v>
      </c>
    </row>
    <row r="722" spans="1:3" ht="15" customHeight="1" x14ac:dyDescent="0.4">
      <c r="A722" s="354">
        <f t="shared" si="11"/>
        <v>4821</v>
      </c>
      <c r="B722" s="361" t="s">
        <v>1449</v>
      </c>
      <c r="C722" s="362" t="s">
        <v>1450</v>
      </c>
    </row>
    <row r="723" spans="1:3" ht="15" customHeight="1" x14ac:dyDescent="0.4">
      <c r="A723" s="354">
        <f t="shared" si="11"/>
        <v>4822</v>
      </c>
      <c r="B723" s="361" t="s">
        <v>1451</v>
      </c>
      <c r="C723" s="362" t="s">
        <v>1452</v>
      </c>
    </row>
    <row r="724" spans="1:3" ht="15" customHeight="1" x14ac:dyDescent="0.4">
      <c r="A724" s="354">
        <f t="shared" si="11"/>
        <v>4831</v>
      </c>
      <c r="B724" s="361" t="s">
        <v>1453</v>
      </c>
      <c r="C724" s="362" t="s">
        <v>1454</v>
      </c>
    </row>
    <row r="725" spans="1:3" ht="15" customHeight="1" x14ac:dyDescent="0.4">
      <c r="A725" s="354">
        <f t="shared" si="11"/>
        <v>4841</v>
      </c>
      <c r="B725" s="361" t="s">
        <v>1455</v>
      </c>
      <c r="C725" s="362" t="s">
        <v>1456</v>
      </c>
    </row>
    <row r="726" spans="1:3" ht="15" customHeight="1" x14ac:dyDescent="0.4">
      <c r="A726" s="354">
        <f t="shared" si="11"/>
        <v>4842</v>
      </c>
      <c r="B726" s="361" t="s">
        <v>1457</v>
      </c>
      <c r="C726" s="362" t="s">
        <v>1458</v>
      </c>
    </row>
    <row r="727" spans="1:3" ht="15" customHeight="1" x14ac:dyDescent="0.4">
      <c r="A727" s="354">
        <f t="shared" si="11"/>
        <v>4851</v>
      </c>
      <c r="B727" s="361" t="s">
        <v>1459</v>
      </c>
      <c r="C727" s="362" t="s">
        <v>1460</v>
      </c>
    </row>
    <row r="728" spans="1:3" ht="15" customHeight="1" x14ac:dyDescent="0.4">
      <c r="A728" s="354">
        <f t="shared" si="11"/>
        <v>4852</v>
      </c>
      <c r="B728" s="361" t="s">
        <v>1461</v>
      </c>
      <c r="C728" s="362" t="s">
        <v>1462</v>
      </c>
    </row>
    <row r="729" spans="1:3" ht="15" customHeight="1" x14ac:dyDescent="0.4">
      <c r="A729" s="354">
        <f t="shared" si="11"/>
        <v>4853</v>
      </c>
      <c r="B729" s="361" t="s">
        <v>1463</v>
      </c>
      <c r="C729" s="362" t="s">
        <v>1464</v>
      </c>
    </row>
    <row r="730" spans="1:3" ht="15" customHeight="1" x14ac:dyDescent="0.4">
      <c r="A730" s="354">
        <f t="shared" si="11"/>
        <v>4854</v>
      </c>
      <c r="B730" s="361" t="s">
        <v>1465</v>
      </c>
      <c r="C730" s="362" t="s">
        <v>1466</v>
      </c>
    </row>
    <row r="731" spans="1:3" ht="15" customHeight="1" x14ac:dyDescent="0.4">
      <c r="A731" s="354">
        <f t="shared" si="11"/>
        <v>4855</v>
      </c>
      <c r="B731" s="361" t="s">
        <v>1467</v>
      </c>
      <c r="C731" s="362" t="s">
        <v>1468</v>
      </c>
    </row>
    <row r="732" spans="1:3" ht="15" customHeight="1" x14ac:dyDescent="0.4">
      <c r="A732" s="354">
        <f t="shared" si="11"/>
        <v>4856</v>
      </c>
      <c r="B732" s="361" t="s">
        <v>1469</v>
      </c>
      <c r="C732" s="362" t="s">
        <v>1470</v>
      </c>
    </row>
    <row r="733" spans="1:3" ht="15" customHeight="1" x14ac:dyDescent="0.4">
      <c r="A733" s="354">
        <f t="shared" si="11"/>
        <v>4891</v>
      </c>
      <c r="B733" s="361" t="s">
        <v>1471</v>
      </c>
      <c r="C733" s="362" t="s">
        <v>1472</v>
      </c>
    </row>
    <row r="734" spans="1:3" ht="15" customHeight="1" x14ac:dyDescent="0.4">
      <c r="A734" s="354">
        <f t="shared" si="11"/>
        <v>4892</v>
      </c>
      <c r="B734" s="361">
        <v>4892</v>
      </c>
      <c r="C734" s="362" t="s">
        <v>2484</v>
      </c>
    </row>
    <row r="735" spans="1:3" ht="15" customHeight="1" x14ac:dyDescent="0.4">
      <c r="A735" s="354">
        <f t="shared" si="11"/>
        <v>4899</v>
      </c>
      <c r="B735" s="361" t="s">
        <v>1473</v>
      </c>
      <c r="C735" s="362" t="s">
        <v>1474</v>
      </c>
    </row>
    <row r="736" spans="1:3" ht="15" customHeight="1" x14ac:dyDescent="0.4">
      <c r="A736" s="354">
        <f t="shared" si="11"/>
        <v>4911</v>
      </c>
      <c r="B736" s="361" t="s">
        <v>1475</v>
      </c>
      <c r="C736" s="362" t="s">
        <v>1476</v>
      </c>
    </row>
    <row r="737" spans="1:3" ht="15" customHeight="1" x14ac:dyDescent="0.4">
      <c r="A737" s="354">
        <f t="shared" si="11"/>
        <v>5011</v>
      </c>
      <c r="B737" s="361" t="s">
        <v>1477</v>
      </c>
      <c r="C737" s="362" t="s">
        <v>1478</v>
      </c>
    </row>
    <row r="738" spans="1:3" ht="15" customHeight="1" x14ac:dyDescent="0.4">
      <c r="A738" s="354">
        <f t="shared" si="11"/>
        <v>5019</v>
      </c>
      <c r="B738" s="361" t="s">
        <v>1479</v>
      </c>
      <c r="C738" s="362" t="s">
        <v>1480</v>
      </c>
    </row>
    <row r="739" spans="1:3" ht="15" customHeight="1" x14ac:dyDescent="0.4">
      <c r="A739" s="354">
        <f t="shared" si="11"/>
        <v>5111</v>
      </c>
      <c r="B739" s="361" t="s">
        <v>1481</v>
      </c>
      <c r="C739" s="362" t="s">
        <v>1482</v>
      </c>
    </row>
    <row r="740" spans="1:3" ht="15" customHeight="1" x14ac:dyDescent="0.4">
      <c r="A740" s="354">
        <f t="shared" si="11"/>
        <v>5112</v>
      </c>
      <c r="B740" s="361" t="s">
        <v>1483</v>
      </c>
      <c r="C740" s="362" t="s">
        <v>1484</v>
      </c>
    </row>
    <row r="741" spans="1:3" ht="15" customHeight="1" x14ac:dyDescent="0.4">
      <c r="A741" s="354">
        <f t="shared" si="11"/>
        <v>5113</v>
      </c>
      <c r="B741" s="361" t="s">
        <v>1485</v>
      </c>
      <c r="C741" s="362" t="s">
        <v>1486</v>
      </c>
    </row>
    <row r="742" spans="1:3" ht="15" customHeight="1" x14ac:dyDescent="0.4">
      <c r="A742" s="354">
        <f t="shared" si="11"/>
        <v>5121</v>
      </c>
      <c r="B742" s="361" t="s">
        <v>1487</v>
      </c>
      <c r="C742" s="362" t="s">
        <v>1488</v>
      </c>
    </row>
    <row r="743" spans="1:3" ht="15" customHeight="1" x14ac:dyDescent="0.4">
      <c r="A743" s="354">
        <f t="shared" si="11"/>
        <v>5122</v>
      </c>
      <c r="B743" s="361" t="s">
        <v>1489</v>
      </c>
      <c r="C743" s="362" t="s">
        <v>1490</v>
      </c>
    </row>
    <row r="744" spans="1:3" ht="15" customHeight="1" x14ac:dyDescent="0.4">
      <c r="A744" s="354">
        <f t="shared" si="11"/>
        <v>5123</v>
      </c>
      <c r="B744" s="361" t="s">
        <v>1491</v>
      </c>
      <c r="C744" s="362" t="s">
        <v>1492</v>
      </c>
    </row>
    <row r="745" spans="1:3" ht="15" customHeight="1" x14ac:dyDescent="0.4">
      <c r="A745" s="354">
        <f t="shared" si="11"/>
        <v>5129</v>
      </c>
      <c r="B745" s="361" t="s">
        <v>1493</v>
      </c>
      <c r="C745" s="362" t="s">
        <v>1494</v>
      </c>
    </row>
    <row r="746" spans="1:3" ht="15" customHeight="1" x14ac:dyDescent="0.4">
      <c r="A746" s="354">
        <f t="shared" si="11"/>
        <v>5131</v>
      </c>
      <c r="B746" s="361" t="s">
        <v>1495</v>
      </c>
      <c r="C746" s="362" t="s">
        <v>1496</v>
      </c>
    </row>
    <row r="747" spans="1:3" ht="15" customHeight="1" x14ac:dyDescent="0.4">
      <c r="A747" s="354">
        <f t="shared" si="11"/>
        <v>5132</v>
      </c>
      <c r="B747" s="361" t="s">
        <v>1497</v>
      </c>
      <c r="C747" s="362" t="s">
        <v>1498</v>
      </c>
    </row>
    <row r="748" spans="1:3" ht="15" customHeight="1" x14ac:dyDescent="0.4">
      <c r="A748" s="354">
        <f t="shared" si="11"/>
        <v>5133</v>
      </c>
      <c r="B748" s="361" t="s">
        <v>1499</v>
      </c>
      <c r="C748" s="362" t="s">
        <v>1500</v>
      </c>
    </row>
    <row r="749" spans="1:3" ht="15" customHeight="1" x14ac:dyDescent="0.4">
      <c r="A749" s="354">
        <f t="shared" si="11"/>
        <v>5139</v>
      </c>
      <c r="B749" s="361" t="s">
        <v>1501</v>
      </c>
      <c r="C749" s="362" t="s">
        <v>1502</v>
      </c>
    </row>
    <row r="750" spans="1:3" ht="15" customHeight="1" x14ac:dyDescent="0.4">
      <c r="A750" s="354">
        <f t="shared" si="11"/>
        <v>5211</v>
      </c>
      <c r="B750" s="361" t="s">
        <v>1503</v>
      </c>
      <c r="C750" s="362" t="s">
        <v>1504</v>
      </c>
    </row>
    <row r="751" spans="1:3" ht="15" customHeight="1" x14ac:dyDescent="0.4">
      <c r="A751" s="354">
        <f t="shared" si="11"/>
        <v>5212</v>
      </c>
      <c r="B751" s="361" t="s">
        <v>1505</v>
      </c>
      <c r="C751" s="362" t="s">
        <v>1506</v>
      </c>
    </row>
    <row r="752" spans="1:3" ht="15" customHeight="1" x14ac:dyDescent="0.4">
      <c r="A752" s="354">
        <f t="shared" si="11"/>
        <v>5213</v>
      </c>
      <c r="B752" s="361" t="s">
        <v>1507</v>
      </c>
      <c r="C752" s="362" t="s">
        <v>1508</v>
      </c>
    </row>
    <row r="753" spans="1:3" ht="15" customHeight="1" x14ac:dyDescent="0.4">
      <c r="A753" s="354">
        <f t="shared" si="11"/>
        <v>5214</v>
      </c>
      <c r="B753" s="361" t="s">
        <v>1509</v>
      </c>
      <c r="C753" s="362" t="s">
        <v>1510</v>
      </c>
    </row>
    <row r="754" spans="1:3" ht="15" customHeight="1" x14ac:dyDescent="0.4">
      <c r="A754" s="354">
        <f t="shared" si="11"/>
        <v>5215</v>
      </c>
      <c r="B754" s="361" t="s">
        <v>1511</v>
      </c>
      <c r="C754" s="362" t="s">
        <v>1512</v>
      </c>
    </row>
    <row r="755" spans="1:3" ht="15" customHeight="1" x14ac:dyDescent="0.4">
      <c r="A755" s="354">
        <f t="shared" si="11"/>
        <v>5216</v>
      </c>
      <c r="B755" s="361" t="s">
        <v>1513</v>
      </c>
      <c r="C755" s="362" t="s">
        <v>1514</v>
      </c>
    </row>
    <row r="756" spans="1:3" ht="15" customHeight="1" x14ac:dyDescent="0.4">
      <c r="A756" s="354">
        <f t="shared" si="11"/>
        <v>5219</v>
      </c>
      <c r="B756" s="361" t="s">
        <v>1515</v>
      </c>
      <c r="C756" s="362" t="s">
        <v>1516</v>
      </c>
    </row>
    <row r="757" spans="1:3" ht="15" customHeight="1" x14ac:dyDescent="0.4">
      <c r="A757" s="354">
        <f t="shared" si="11"/>
        <v>5221</v>
      </c>
      <c r="B757" s="361" t="s">
        <v>1517</v>
      </c>
      <c r="C757" s="362" t="s">
        <v>1518</v>
      </c>
    </row>
    <row r="758" spans="1:3" ht="15" customHeight="1" x14ac:dyDescent="0.4">
      <c r="A758" s="354">
        <f t="shared" si="11"/>
        <v>5222</v>
      </c>
      <c r="B758" s="361" t="s">
        <v>1519</v>
      </c>
      <c r="C758" s="362" t="s">
        <v>1520</v>
      </c>
    </row>
    <row r="759" spans="1:3" ht="15" customHeight="1" x14ac:dyDescent="0.4">
      <c r="A759" s="354">
        <f t="shared" si="11"/>
        <v>5223</v>
      </c>
      <c r="B759" s="361" t="s">
        <v>1521</v>
      </c>
      <c r="C759" s="362" t="s">
        <v>1522</v>
      </c>
    </row>
    <row r="760" spans="1:3" ht="15" customHeight="1" x14ac:dyDescent="0.4">
      <c r="A760" s="354">
        <f t="shared" si="11"/>
        <v>5224</v>
      </c>
      <c r="B760" s="361" t="s">
        <v>1523</v>
      </c>
      <c r="C760" s="362" t="s">
        <v>1524</v>
      </c>
    </row>
    <row r="761" spans="1:3" ht="15" customHeight="1" x14ac:dyDescent="0.4">
      <c r="A761" s="354">
        <f t="shared" si="11"/>
        <v>5225</v>
      </c>
      <c r="B761" s="361" t="s">
        <v>1525</v>
      </c>
      <c r="C761" s="362" t="s">
        <v>1526</v>
      </c>
    </row>
    <row r="762" spans="1:3" ht="15" customHeight="1" x14ac:dyDescent="0.4">
      <c r="A762" s="354">
        <f t="shared" si="11"/>
        <v>5226</v>
      </c>
      <c r="B762" s="361" t="s">
        <v>1527</v>
      </c>
      <c r="C762" s="362" t="s">
        <v>1528</v>
      </c>
    </row>
    <row r="763" spans="1:3" ht="15" customHeight="1" x14ac:dyDescent="0.4">
      <c r="A763" s="354">
        <f t="shared" si="11"/>
        <v>5227</v>
      </c>
      <c r="B763" s="361" t="s">
        <v>1529</v>
      </c>
      <c r="C763" s="362" t="s">
        <v>1530</v>
      </c>
    </row>
    <row r="764" spans="1:3" ht="15" customHeight="1" x14ac:dyDescent="0.4">
      <c r="A764" s="354">
        <f t="shared" si="11"/>
        <v>5229</v>
      </c>
      <c r="B764" s="361" t="s">
        <v>1531</v>
      </c>
      <c r="C764" s="362" t="s">
        <v>1532</v>
      </c>
    </row>
    <row r="765" spans="1:3" ht="15" customHeight="1" x14ac:dyDescent="0.4">
      <c r="A765" s="354">
        <f t="shared" si="11"/>
        <v>5311</v>
      </c>
      <c r="B765" s="361" t="s">
        <v>1533</v>
      </c>
      <c r="C765" s="362" t="s">
        <v>1534</v>
      </c>
    </row>
    <row r="766" spans="1:3" ht="15" customHeight="1" x14ac:dyDescent="0.4">
      <c r="A766" s="354">
        <f t="shared" si="11"/>
        <v>5312</v>
      </c>
      <c r="B766" s="361" t="s">
        <v>1535</v>
      </c>
      <c r="C766" s="362" t="s">
        <v>1536</v>
      </c>
    </row>
    <row r="767" spans="1:3" ht="15" customHeight="1" x14ac:dyDescent="0.4">
      <c r="A767" s="354">
        <f t="shared" si="11"/>
        <v>5313</v>
      </c>
      <c r="B767" s="361" t="s">
        <v>1537</v>
      </c>
      <c r="C767" s="362" t="s">
        <v>1538</v>
      </c>
    </row>
    <row r="768" spans="1:3" ht="15" customHeight="1" x14ac:dyDescent="0.4">
      <c r="A768" s="354">
        <f t="shared" si="11"/>
        <v>5314</v>
      </c>
      <c r="B768" s="361" t="s">
        <v>1539</v>
      </c>
      <c r="C768" s="362" t="s">
        <v>1540</v>
      </c>
    </row>
    <row r="769" spans="1:3" ht="15" customHeight="1" x14ac:dyDescent="0.4">
      <c r="A769" s="354">
        <f t="shared" si="11"/>
        <v>5319</v>
      </c>
      <c r="B769" s="361" t="s">
        <v>1541</v>
      </c>
      <c r="C769" s="362" t="s">
        <v>1542</v>
      </c>
    </row>
    <row r="770" spans="1:3" ht="15" customHeight="1" x14ac:dyDescent="0.4">
      <c r="A770" s="354">
        <f t="shared" si="11"/>
        <v>5321</v>
      </c>
      <c r="B770" s="361" t="s">
        <v>1543</v>
      </c>
      <c r="C770" s="362" t="s">
        <v>1544</v>
      </c>
    </row>
    <row r="771" spans="1:3" ht="15" customHeight="1" x14ac:dyDescent="0.4">
      <c r="A771" s="354">
        <f t="shared" ref="A771:A834" si="12">VALUE(B771)</f>
        <v>5322</v>
      </c>
      <c r="B771" s="361" t="s">
        <v>1545</v>
      </c>
      <c r="C771" s="362" t="s">
        <v>1546</v>
      </c>
    </row>
    <row r="772" spans="1:3" ht="15" customHeight="1" x14ac:dyDescent="0.4">
      <c r="A772" s="354">
        <f t="shared" si="12"/>
        <v>5329</v>
      </c>
      <c r="B772" s="361" t="s">
        <v>1547</v>
      </c>
      <c r="C772" s="362" t="s">
        <v>1548</v>
      </c>
    </row>
    <row r="773" spans="1:3" ht="15" customHeight="1" x14ac:dyDescent="0.4">
      <c r="A773" s="354">
        <f t="shared" si="12"/>
        <v>5331</v>
      </c>
      <c r="B773" s="361" t="s">
        <v>1549</v>
      </c>
      <c r="C773" s="362" t="s">
        <v>1550</v>
      </c>
    </row>
    <row r="774" spans="1:3" ht="15" customHeight="1" x14ac:dyDescent="0.4">
      <c r="A774" s="354">
        <f t="shared" si="12"/>
        <v>5332</v>
      </c>
      <c r="B774" s="361" t="s">
        <v>1551</v>
      </c>
      <c r="C774" s="362" t="s">
        <v>1552</v>
      </c>
    </row>
    <row r="775" spans="1:3" ht="15" customHeight="1" x14ac:dyDescent="0.4">
      <c r="A775" s="354">
        <f t="shared" si="12"/>
        <v>5341</v>
      </c>
      <c r="B775" s="361" t="s">
        <v>1553</v>
      </c>
      <c r="C775" s="362" t="s">
        <v>1554</v>
      </c>
    </row>
    <row r="776" spans="1:3" ht="15" customHeight="1" x14ac:dyDescent="0.4">
      <c r="A776" s="354">
        <f t="shared" si="12"/>
        <v>5342</v>
      </c>
      <c r="B776" s="361" t="s">
        <v>1555</v>
      </c>
      <c r="C776" s="362" t="s">
        <v>1556</v>
      </c>
    </row>
    <row r="777" spans="1:3" ht="15" customHeight="1" x14ac:dyDescent="0.4">
      <c r="A777" s="354">
        <f t="shared" si="12"/>
        <v>5349</v>
      </c>
      <c r="B777" s="361" t="s">
        <v>1557</v>
      </c>
      <c r="C777" s="362" t="s">
        <v>1558</v>
      </c>
    </row>
    <row r="778" spans="1:3" ht="15" customHeight="1" x14ac:dyDescent="0.4">
      <c r="A778" s="354">
        <f t="shared" si="12"/>
        <v>5351</v>
      </c>
      <c r="B778" s="361" t="s">
        <v>1559</v>
      </c>
      <c r="C778" s="362" t="s">
        <v>1560</v>
      </c>
    </row>
    <row r="779" spans="1:3" ht="15" customHeight="1" x14ac:dyDescent="0.4">
      <c r="A779" s="354">
        <f t="shared" si="12"/>
        <v>5352</v>
      </c>
      <c r="B779" s="361" t="s">
        <v>1561</v>
      </c>
      <c r="C779" s="362" t="s">
        <v>1562</v>
      </c>
    </row>
    <row r="780" spans="1:3" ht="15" customHeight="1" x14ac:dyDescent="0.4">
      <c r="A780" s="354">
        <f t="shared" si="12"/>
        <v>5361</v>
      </c>
      <c r="B780" s="361" t="s">
        <v>1563</v>
      </c>
      <c r="C780" s="362" t="s">
        <v>1564</v>
      </c>
    </row>
    <row r="781" spans="1:3" ht="15" customHeight="1" x14ac:dyDescent="0.4">
      <c r="A781" s="354">
        <f t="shared" si="12"/>
        <v>5362</v>
      </c>
      <c r="B781" s="361" t="s">
        <v>1565</v>
      </c>
      <c r="C781" s="362" t="s">
        <v>1566</v>
      </c>
    </row>
    <row r="782" spans="1:3" ht="15" customHeight="1" x14ac:dyDescent="0.4">
      <c r="A782" s="354">
        <f t="shared" si="12"/>
        <v>5363</v>
      </c>
      <c r="B782" s="361" t="s">
        <v>1567</v>
      </c>
      <c r="C782" s="362" t="s">
        <v>1568</v>
      </c>
    </row>
    <row r="783" spans="1:3" ht="15" customHeight="1" x14ac:dyDescent="0.4">
      <c r="A783" s="354">
        <f t="shared" si="12"/>
        <v>5364</v>
      </c>
      <c r="B783" s="361" t="s">
        <v>1569</v>
      </c>
      <c r="C783" s="362" t="s">
        <v>1570</v>
      </c>
    </row>
    <row r="784" spans="1:3" ht="15" customHeight="1" x14ac:dyDescent="0.4">
      <c r="A784" s="354">
        <f t="shared" si="12"/>
        <v>5369</v>
      </c>
      <c r="B784" s="361" t="s">
        <v>1571</v>
      </c>
      <c r="C784" s="362" t="s">
        <v>1572</v>
      </c>
    </row>
    <row r="785" spans="1:3" ht="15" customHeight="1" x14ac:dyDescent="0.4">
      <c r="A785" s="354">
        <f t="shared" si="12"/>
        <v>5411</v>
      </c>
      <c r="B785" s="361" t="s">
        <v>1573</v>
      </c>
      <c r="C785" s="362" t="s">
        <v>1574</v>
      </c>
    </row>
    <row r="786" spans="1:3" ht="15" customHeight="1" x14ac:dyDescent="0.4">
      <c r="A786" s="354">
        <f t="shared" si="12"/>
        <v>5412</v>
      </c>
      <c r="B786" s="361" t="s">
        <v>1575</v>
      </c>
      <c r="C786" s="362" t="s">
        <v>1576</v>
      </c>
    </row>
    <row r="787" spans="1:3" ht="15" customHeight="1" x14ac:dyDescent="0.4">
      <c r="A787" s="354">
        <f t="shared" si="12"/>
        <v>5413</v>
      </c>
      <c r="B787" s="361" t="s">
        <v>1577</v>
      </c>
      <c r="C787" s="362" t="s">
        <v>1578</v>
      </c>
    </row>
    <row r="788" spans="1:3" ht="15" customHeight="1" x14ac:dyDescent="0.4">
      <c r="A788" s="354">
        <f t="shared" si="12"/>
        <v>5414</v>
      </c>
      <c r="B788" s="361" t="s">
        <v>1579</v>
      </c>
      <c r="C788" s="362" t="s">
        <v>1580</v>
      </c>
    </row>
    <row r="789" spans="1:3" ht="15" customHeight="1" x14ac:dyDescent="0.4">
      <c r="A789" s="354">
        <f t="shared" si="12"/>
        <v>5419</v>
      </c>
      <c r="B789" s="361" t="s">
        <v>1581</v>
      </c>
      <c r="C789" s="362" t="s">
        <v>1582</v>
      </c>
    </row>
    <row r="790" spans="1:3" ht="15" customHeight="1" x14ac:dyDescent="0.4">
      <c r="A790" s="354">
        <f t="shared" si="12"/>
        <v>5421</v>
      </c>
      <c r="B790" s="361" t="s">
        <v>1583</v>
      </c>
      <c r="C790" s="362" t="s">
        <v>1584</v>
      </c>
    </row>
    <row r="791" spans="1:3" ht="15" customHeight="1" x14ac:dyDescent="0.4">
      <c r="A791" s="354">
        <f t="shared" si="12"/>
        <v>5422</v>
      </c>
      <c r="B791" s="361" t="s">
        <v>1585</v>
      </c>
      <c r="C791" s="362" t="s">
        <v>1586</v>
      </c>
    </row>
    <row r="792" spans="1:3" ht="15" customHeight="1" x14ac:dyDescent="0.4">
      <c r="A792" s="354">
        <f t="shared" si="12"/>
        <v>5423</v>
      </c>
      <c r="B792" s="361" t="s">
        <v>1587</v>
      </c>
      <c r="C792" s="362" t="s">
        <v>1588</v>
      </c>
    </row>
    <row r="793" spans="1:3" ht="15" customHeight="1" x14ac:dyDescent="0.4">
      <c r="A793" s="354">
        <f t="shared" si="12"/>
        <v>5431</v>
      </c>
      <c r="B793" s="361" t="s">
        <v>1589</v>
      </c>
      <c r="C793" s="362" t="s">
        <v>1590</v>
      </c>
    </row>
    <row r="794" spans="1:3" ht="15" customHeight="1" x14ac:dyDescent="0.4">
      <c r="A794" s="354">
        <f t="shared" si="12"/>
        <v>5432</v>
      </c>
      <c r="B794" s="361" t="s">
        <v>1591</v>
      </c>
      <c r="C794" s="362" t="s">
        <v>1592</v>
      </c>
    </row>
    <row r="795" spans="1:3" ht="15" customHeight="1" x14ac:dyDescent="0.4">
      <c r="A795" s="354">
        <f t="shared" si="12"/>
        <v>5491</v>
      </c>
      <c r="B795" s="361" t="s">
        <v>1593</v>
      </c>
      <c r="C795" s="362" t="s">
        <v>1594</v>
      </c>
    </row>
    <row r="796" spans="1:3" ht="15" customHeight="1" x14ac:dyDescent="0.4">
      <c r="A796" s="354">
        <f t="shared" si="12"/>
        <v>5492</v>
      </c>
      <c r="B796" s="361" t="s">
        <v>1595</v>
      </c>
      <c r="C796" s="362" t="s">
        <v>1596</v>
      </c>
    </row>
    <row r="797" spans="1:3" ht="15" customHeight="1" x14ac:dyDescent="0.4">
      <c r="A797" s="354">
        <f t="shared" si="12"/>
        <v>5493</v>
      </c>
      <c r="B797" s="361" t="s">
        <v>1597</v>
      </c>
      <c r="C797" s="362" t="s">
        <v>1598</v>
      </c>
    </row>
    <row r="798" spans="1:3" ht="15" customHeight="1" x14ac:dyDescent="0.4">
      <c r="A798" s="354">
        <f t="shared" si="12"/>
        <v>5511</v>
      </c>
      <c r="B798" s="361" t="s">
        <v>1599</v>
      </c>
      <c r="C798" s="362" t="s">
        <v>1600</v>
      </c>
    </row>
    <row r="799" spans="1:3" ht="15" customHeight="1" x14ac:dyDescent="0.4">
      <c r="A799" s="354">
        <f t="shared" si="12"/>
        <v>5512</v>
      </c>
      <c r="B799" s="361" t="s">
        <v>1601</v>
      </c>
      <c r="C799" s="362" t="s">
        <v>1602</v>
      </c>
    </row>
    <row r="800" spans="1:3" ht="15" customHeight="1" x14ac:dyDescent="0.4">
      <c r="A800" s="354">
        <f t="shared" si="12"/>
        <v>5513</v>
      </c>
      <c r="B800" s="361" t="s">
        <v>1603</v>
      </c>
      <c r="C800" s="362" t="s">
        <v>1604</v>
      </c>
    </row>
    <row r="801" spans="1:3" ht="15" customHeight="1" x14ac:dyDescent="0.4">
      <c r="A801" s="354">
        <f t="shared" si="12"/>
        <v>5514</v>
      </c>
      <c r="B801" s="361" t="s">
        <v>1605</v>
      </c>
      <c r="C801" s="362" t="s">
        <v>1606</v>
      </c>
    </row>
    <row r="802" spans="1:3" ht="15" customHeight="1" x14ac:dyDescent="0.4">
      <c r="A802" s="354">
        <f t="shared" si="12"/>
        <v>5515</v>
      </c>
      <c r="B802" s="361" t="s">
        <v>1607</v>
      </c>
      <c r="C802" s="362" t="s">
        <v>1608</v>
      </c>
    </row>
    <row r="803" spans="1:3" ht="15" customHeight="1" x14ac:dyDescent="0.4">
      <c r="A803" s="354">
        <f t="shared" si="12"/>
        <v>5519</v>
      </c>
      <c r="B803" s="361" t="s">
        <v>1609</v>
      </c>
      <c r="C803" s="362" t="s">
        <v>1610</v>
      </c>
    </row>
    <row r="804" spans="1:3" ht="15" customHeight="1" x14ac:dyDescent="0.4">
      <c r="A804" s="354">
        <f t="shared" si="12"/>
        <v>5521</v>
      </c>
      <c r="B804" s="361" t="s">
        <v>1611</v>
      </c>
      <c r="C804" s="362" t="s">
        <v>1612</v>
      </c>
    </row>
    <row r="805" spans="1:3" ht="15" customHeight="1" x14ac:dyDescent="0.4">
      <c r="A805" s="354">
        <f t="shared" si="12"/>
        <v>5522</v>
      </c>
      <c r="B805" s="361" t="s">
        <v>1613</v>
      </c>
      <c r="C805" s="362" t="s">
        <v>1614</v>
      </c>
    </row>
    <row r="806" spans="1:3" ht="15" customHeight="1" x14ac:dyDescent="0.4">
      <c r="A806" s="354">
        <f t="shared" si="12"/>
        <v>5523</v>
      </c>
      <c r="B806" s="361" t="s">
        <v>1615</v>
      </c>
      <c r="C806" s="362" t="s">
        <v>1616</v>
      </c>
    </row>
    <row r="807" spans="1:3" ht="15" customHeight="1" x14ac:dyDescent="0.4">
      <c r="A807" s="354">
        <f t="shared" si="12"/>
        <v>5524</v>
      </c>
      <c r="B807" s="361" t="s">
        <v>1617</v>
      </c>
      <c r="C807" s="362" t="s">
        <v>1618</v>
      </c>
    </row>
    <row r="808" spans="1:3" ht="15" customHeight="1" x14ac:dyDescent="0.4">
      <c r="A808" s="354">
        <f t="shared" si="12"/>
        <v>5531</v>
      </c>
      <c r="B808" s="361" t="s">
        <v>1619</v>
      </c>
      <c r="C808" s="362" t="s">
        <v>1620</v>
      </c>
    </row>
    <row r="809" spans="1:3" ht="15" customHeight="1" x14ac:dyDescent="0.4">
      <c r="A809" s="354">
        <f t="shared" si="12"/>
        <v>5532</v>
      </c>
      <c r="B809" s="361" t="s">
        <v>1621</v>
      </c>
      <c r="C809" s="362" t="s">
        <v>1622</v>
      </c>
    </row>
    <row r="810" spans="1:3" ht="15" customHeight="1" x14ac:dyDescent="0.4">
      <c r="A810" s="354">
        <f t="shared" si="12"/>
        <v>5591</v>
      </c>
      <c r="B810" s="361" t="s">
        <v>1623</v>
      </c>
      <c r="C810" s="362" t="s">
        <v>1624</v>
      </c>
    </row>
    <row r="811" spans="1:3" ht="15" customHeight="1" x14ac:dyDescent="0.4">
      <c r="A811" s="354">
        <f t="shared" si="12"/>
        <v>5592</v>
      </c>
      <c r="B811" s="361" t="s">
        <v>1625</v>
      </c>
      <c r="C811" s="362" t="s">
        <v>1626</v>
      </c>
    </row>
    <row r="812" spans="1:3" ht="15" customHeight="1" x14ac:dyDescent="0.4">
      <c r="A812" s="354">
        <f t="shared" si="12"/>
        <v>5593</v>
      </c>
      <c r="B812" s="361" t="s">
        <v>1627</v>
      </c>
      <c r="C812" s="362" t="s">
        <v>1628</v>
      </c>
    </row>
    <row r="813" spans="1:3" ht="15" customHeight="1" x14ac:dyDescent="0.4">
      <c r="A813" s="354">
        <f t="shared" si="12"/>
        <v>5594</v>
      </c>
      <c r="B813" s="361" t="s">
        <v>1629</v>
      </c>
      <c r="C813" s="362" t="s">
        <v>1630</v>
      </c>
    </row>
    <row r="814" spans="1:3" ht="15" customHeight="1" x14ac:dyDescent="0.4">
      <c r="A814" s="354">
        <f t="shared" si="12"/>
        <v>5595</v>
      </c>
      <c r="B814" s="361" t="s">
        <v>1631</v>
      </c>
      <c r="C814" s="362" t="s">
        <v>1632</v>
      </c>
    </row>
    <row r="815" spans="1:3" ht="15" customHeight="1" x14ac:dyDescent="0.4">
      <c r="A815" s="354">
        <f t="shared" si="12"/>
        <v>5596</v>
      </c>
      <c r="B815" s="361" t="s">
        <v>1633</v>
      </c>
      <c r="C815" s="362" t="s">
        <v>1634</v>
      </c>
    </row>
    <row r="816" spans="1:3" ht="15" customHeight="1" x14ac:dyDescent="0.4">
      <c r="A816" s="354">
        <f t="shared" si="12"/>
        <v>5597</v>
      </c>
      <c r="B816" s="361" t="s">
        <v>1635</v>
      </c>
      <c r="C816" s="362" t="s">
        <v>1636</v>
      </c>
    </row>
    <row r="817" spans="1:3" ht="15" customHeight="1" x14ac:dyDescent="0.4">
      <c r="A817" s="354">
        <f t="shared" si="12"/>
        <v>5598</v>
      </c>
      <c r="B817" s="361" t="s">
        <v>1637</v>
      </c>
      <c r="C817" s="362" t="s">
        <v>1638</v>
      </c>
    </row>
    <row r="818" spans="1:3" ht="15" customHeight="1" x14ac:dyDescent="0.4">
      <c r="A818" s="354">
        <f t="shared" si="12"/>
        <v>5599</v>
      </c>
      <c r="B818" s="361" t="s">
        <v>1639</v>
      </c>
      <c r="C818" s="362" t="s">
        <v>1640</v>
      </c>
    </row>
    <row r="819" spans="1:3" ht="15" customHeight="1" x14ac:dyDescent="0.4">
      <c r="A819" s="354">
        <f t="shared" si="12"/>
        <v>5611</v>
      </c>
      <c r="B819" s="361" t="s">
        <v>1641</v>
      </c>
      <c r="C819" s="362" t="s">
        <v>2485</v>
      </c>
    </row>
    <row r="820" spans="1:3" ht="15" customHeight="1" x14ac:dyDescent="0.4">
      <c r="A820" s="354">
        <f t="shared" si="12"/>
        <v>5621</v>
      </c>
      <c r="B820" s="361">
        <v>5621</v>
      </c>
      <c r="C820" s="362" t="s">
        <v>2486</v>
      </c>
    </row>
    <row r="821" spans="1:3" ht="15" customHeight="1" x14ac:dyDescent="0.4">
      <c r="A821" s="354">
        <f t="shared" si="12"/>
        <v>5631</v>
      </c>
      <c r="B821" s="361">
        <v>5631</v>
      </c>
      <c r="C821" s="362" t="s">
        <v>2487</v>
      </c>
    </row>
    <row r="822" spans="1:3" ht="15" customHeight="1" x14ac:dyDescent="0.4">
      <c r="A822" s="354">
        <f t="shared" si="12"/>
        <v>5641</v>
      </c>
      <c r="B822" s="361">
        <v>5641</v>
      </c>
      <c r="C822" s="362" t="s">
        <v>2488</v>
      </c>
    </row>
    <row r="823" spans="1:3" ht="15" customHeight="1" x14ac:dyDescent="0.4">
      <c r="A823" s="354">
        <f t="shared" si="12"/>
        <v>5651</v>
      </c>
      <c r="B823" s="361">
        <v>5651</v>
      </c>
      <c r="C823" s="362" t="s">
        <v>2489</v>
      </c>
    </row>
    <row r="824" spans="1:3" ht="15" customHeight="1" x14ac:dyDescent="0.4">
      <c r="A824" s="354">
        <f t="shared" si="12"/>
        <v>5661</v>
      </c>
      <c r="B824" s="361">
        <v>5661</v>
      </c>
      <c r="C824" s="362" t="s">
        <v>2490</v>
      </c>
    </row>
    <row r="825" spans="1:3" ht="15" customHeight="1" x14ac:dyDescent="0.4">
      <c r="A825" s="354">
        <f t="shared" si="12"/>
        <v>5699</v>
      </c>
      <c r="B825" s="361" t="s">
        <v>1642</v>
      </c>
      <c r="C825" s="362" t="s">
        <v>2491</v>
      </c>
    </row>
    <row r="826" spans="1:3" ht="15" customHeight="1" x14ac:dyDescent="0.4">
      <c r="A826" s="354">
        <f t="shared" si="12"/>
        <v>5711</v>
      </c>
      <c r="B826" s="361" t="s">
        <v>1643</v>
      </c>
      <c r="C826" s="362" t="s">
        <v>1644</v>
      </c>
    </row>
    <row r="827" spans="1:3" ht="15" customHeight="1" x14ac:dyDescent="0.4">
      <c r="A827" s="354">
        <f t="shared" si="12"/>
        <v>5712</v>
      </c>
      <c r="B827" s="361" t="s">
        <v>1645</v>
      </c>
      <c r="C827" s="362" t="s">
        <v>1646</v>
      </c>
    </row>
    <row r="828" spans="1:3" ht="15" customHeight="1" x14ac:dyDescent="0.4">
      <c r="A828" s="354">
        <f t="shared" si="12"/>
        <v>5721</v>
      </c>
      <c r="B828" s="361" t="s">
        <v>1647</v>
      </c>
      <c r="C828" s="362" t="s">
        <v>1648</v>
      </c>
    </row>
    <row r="829" spans="1:3" ht="15" customHeight="1" x14ac:dyDescent="0.4">
      <c r="A829" s="354">
        <f t="shared" si="12"/>
        <v>5731</v>
      </c>
      <c r="B829" s="361" t="s">
        <v>1649</v>
      </c>
      <c r="C829" s="362" t="s">
        <v>1650</v>
      </c>
    </row>
    <row r="830" spans="1:3" ht="15" customHeight="1" x14ac:dyDescent="0.4">
      <c r="A830" s="354">
        <f t="shared" si="12"/>
        <v>5732</v>
      </c>
      <c r="B830" s="361" t="s">
        <v>1651</v>
      </c>
      <c r="C830" s="362" t="s">
        <v>1652</v>
      </c>
    </row>
    <row r="831" spans="1:3" ht="15" customHeight="1" x14ac:dyDescent="0.4">
      <c r="A831" s="354">
        <f t="shared" si="12"/>
        <v>5741</v>
      </c>
      <c r="B831" s="361" t="s">
        <v>1653</v>
      </c>
      <c r="C831" s="362" t="s">
        <v>1654</v>
      </c>
    </row>
    <row r="832" spans="1:3" ht="15" customHeight="1" x14ac:dyDescent="0.4">
      <c r="A832" s="354">
        <f t="shared" si="12"/>
        <v>5742</v>
      </c>
      <c r="B832" s="361" t="s">
        <v>1655</v>
      </c>
      <c r="C832" s="362" t="s">
        <v>1656</v>
      </c>
    </row>
    <row r="833" spans="1:3" ht="15" customHeight="1" x14ac:dyDescent="0.4">
      <c r="A833" s="354">
        <f t="shared" si="12"/>
        <v>5791</v>
      </c>
      <c r="B833" s="361" t="s">
        <v>1657</v>
      </c>
      <c r="C833" s="362" t="s">
        <v>1658</v>
      </c>
    </row>
    <row r="834" spans="1:3" ht="15" customHeight="1" x14ac:dyDescent="0.4">
      <c r="A834" s="354">
        <f t="shared" si="12"/>
        <v>5792</v>
      </c>
      <c r="B834" s="361" t="s">
        <v>1659</v>
      </c>
      <c r="C834" s="362" t="s">
        <v>1660</v>
      </c>
    </row>
    <row r="835" spans="1:3" ht="15" customHeight="1" x14ac:dyDescent="0.4">
      <c r="A835" s="354">
        <f t="shared" ref="A835:A898" si="13">VALUE(B835)</f>
        <v>5793</v>
      </c>
      <c r="B835" s="361" t="s">
        <v>1661</v>
      </c>
      <c r="C835" s="362" t="s">
        <v>1662</v>
      </c>
    </row>
    <row r="836" spans="1:3" ht="15" customHeight="1" x14ac:dyDescent="0.4">
      <c r="A836" s="354">
        <f t="shared" si="13"/>
        <v>5799</v>
      </c>
      <c r="B836" s="361" t="s">
        <v>1663</v>
      </c>
      <c r="C836" s="362" t="s">
        <v>1664</v>
      </c>
    </row>
    <row r="837" spans="1:3" ht="15" customHeight="1" x14ac:dyDescent="0.4">
      <c r="A837" s="354">
        <f t="shared" si="13"/>
        <v>5811</v>
      </c>
      <c r="B837" s="361" t="s">
        <v>1665</v>
      </c>
      <c r="C837" s="362" t="s">
        <v>2492</v>
      </c>
    </row>
    <row r="838" spans="1:3" ht="15" customHeight="1" x14ac:dyDescent="0.4">
      <c r="A838" s="354">
        <f t="shared" si="13"/>
        <v>5819</v>
      </c>
      <c r="B838" s="361">
        <v>5819</v>
      </c>
      <c r="C838" s="362" t="s">
        <v>2493</v>
      </c>
    </row>
    <row r="839" spans="1:3" ht="15" customHeight="1" x14ac:dyDescent="0.4">
      <c r="A839" s="354">
        <f t="shared" si="13"/>
        <v>5821</v>
      </c>
      <c r="B839" s="361" t="s">
        <v>1666</v>
      </c>
      <c r="C839" s="362" t="s">
        <v>1667</v>
      </c>
    </row>
    <row r="840" spans="1:3" ht="15" customHeight="1" x14ac:dyDescent="0.4">
      <c r="A840" s="354">
        <f t="shared" si="13"/>
        <v>5822</v>
      </c>
      <c r="B840" s="361" t="s">
        <v>1668</v>
      </c>
      <c r="C840" s="362" t="s">
        <v>1669</v>
      </c>
    </row>
    <row r="841" spans="1:3" ht="15" customHeight="1" x14ac:dyDescent="0.4">
      <c r="A841" s="354">
        <f t="shared" si="13"/>
        <v>5831</v>
      </c>
      <c r="B841" s="361" t="s">
        <v>1670</v>
      </c>
      <c r="C841" s="362" t="s">
        <v>1671</v>
      </c>
    </row>
    <row r="842" spans="1:3" ht="15" customHeight="1" x14ac:dyDescent="0.4">
      <c r="A842" s="354">
        <f t="shared" si="13"/>
        <v>5832</v>
      </c>
      <c r="B842" s="361" t="s">
        <v>1672</v>
      </c>
      <c r="C842" s="362" t="s">
        <v>1673</v>
      </c>
    </row>
    <row r="843" spans="1:3" ht="15" customHeight="1" x14ac:dyDescent="0.4">
      <c r="A843" s="354">
        <f t="shared" si="13"/>
        <v>5841</v>
      </c>
      <c r="B843" s="361" t="s">
        <v>1674</v>
      </c>
      <c r="C843" s="362" t="s">
        <v>1675</v>
      </c>
    </row>
    <row r="844" spans="1:3" ht="15" customHeight="1" x14ac:dyDescent="0.4">
      <c r="A844" s="354">
        <f t="shared" si="13"/>
        <v>5851</v>
      </c>
      <c r="B844" s="361" t="s">
        <v>1676</v>
      </c>
      <c r="C844" s="362" t="s">
        <v>1677</v>
      </c>
    </row>
    <row r="845" spans="1:3" ht="15" customHeight="1" x14ac:dyDescent="0.4">
      <c r="A845" s="354">
        <f t="shared" si="13"/>
        <v>5861</v>
      </c>
      <c r="B845" s="361" t="s">
        <v>1678</v>
      </c>
      <c r="C845" s="362" t="s">
        <v>1679</v>
      </c>
    </row>
    <row r="846" spans="1:3" ht="15" customHeight="1" x14ac:dyDescent="0.4">
      <c r="A846" s="354">
        <f t="shared" si="13"/>
        <v>5862</v>
      </c>
      <c r="B846" s="361" t="s">
        <v>1680</v>
      </c>
      <c r="C846" s="362" t="s">
        <v>1681</v>
      </c>
    </row>
    <row r="847" spans="1:3" ht="15" customHeight="1" x14ac:dyDescent="0.4">
      <c r="A847" s="354">
        <f t="shared" si="13"/>
        <v>5863</v>
      </c>
      <c r="B847" s="361" t="s">
        <v>1682</v>
      </c>
      <c r="C847" s="362" t="s">
        <v>1683</v>
      </c>
    </row>
    <row r="848" spans="1:3" ht="15" customHeight="1" x14ac:dyDescent="0.4">
      <c r="A848" s="354">
        <f t="shared" si="13"/>
        <v>5864</v>
      </c>
      <c r="B848" s="361" t="s">
        <v>1684</v>
      </c>
      <c r="C848" s="362" t="s">
        <v>1685</v>
      </c>
    </row>
    <row r="849" spans="1:3" ht="15" customHeight="1" x14ac:dyDescent="0.4">
      <c r="A849" s="354">
        <f t="shared" si="13"/>
        <v>5891</v>
      </c>
      <c r="B849" s="361">
        <v>5891</v>
      </c>
      <c r="C849" s="362" t="s">
        <v>2494</v>
      </c>
    </row>
    <row r="850" spans="1:3" ht="15" customHeight="1" x14ac:dyDescent="0.4">
      <c r="A850" s="354">
        <f t="shared" si="13"/>
        <v>5892</v>
      </c>
      <c r="B850" s="361">
        <v>5892</v>
      </c>
      <c r="C850" s="362" t="s">
        <v>1686</v>
      </c>
    </row>
    <row r="851" spans="1:3" ht="15" customHeight="1" x14ac:dyDescent="0.4">
      <c r="A851" s="354">
        <f t="shared" si="13"/>
        <v>5893</v>
      </c>
      <c r="B851" s="361">
        <v>5893</v>
      </c>
      <c r="C851" s="362" t="s">
        <v>1687</v>
      </c>
    </row>
    <row r="852" spans="1:3" ht="15" customHeight="1" x14ac:dyDescent="0.4">
      <c r="A852" s="354">
        <f t="shared" si="13"/>
        <v>5894</v>
      </c>
      <c r="B852" s="361">
        <v>5894</v>
      </c>
      <c r="C852" s="362" t="s">
        <v>1688</v>
      </c>
    </row>
    <row r="853" spans="1:3" ht="15" customHeight="1" x14ac:dyDescent="0.4">
      <c r="A853" s="354">
        <f t="shared" si="13"/>
        <v>5895</v>
      </c>
      <c r="B853" s="361">
        <v>5895</v>
      </c>
      <c r="C853" s="362" t="s">
        <v>1689</v>
      </c>
    </row>
    <row r="854" spans="1:3" ht="15" customHeight="1" x14ac:dyDescent="0.4">
      <c r="A854" s="354">
        <f t="shared" si="13"/>
        <v>5896</v>
      </c>
      <c r="B854" s="361">
        <v>5896</v>
      </c>
      <c r="C854" s="362" t="s">
        <v>1690</v>
      </c>
    </row>
    <row r="855" spans="1:3" ht="15" customHeight="1" x14ac:dyDescent="0.4">
      <c r="A855" s="354">
        <f t="shared" si="13"/>
        <v>5897</v>
      </c>
      <c r="B855" s="361">
        <v>5897</v>
      </c>
      <c r="C855" s="362" t="s">
        <v>1691</v>
      </c>
    </row>
    <row r="856" spans="1:3" ht="15" customHeight="1" x14ac:dyDescent="0.4">
      <c r="A856" s="354">
        <f t="shared" si="13"/>
        <v>5899</v>
      </c>
      <c r="B856" s="361" t="s">
        <v>1692</v>
      </c>
      <c r="C856" s="362" t="s">
        <v>1693</v>
      </c>
    </row>
    <row r="857" spans="1:3" ht="15" customHeight="1" x14ac:dyDescent="0.4">
      <c r="A857" s="354">
        <f t="shared" si="13"/>
        <v>5911</v>
      </c>
      <c r="B857" s="361" t="s">
        <v>1694</v>
      </c>
      <c r="C857" s="362" t="s">
        <v>1695</v>
      </c>
    </row>
    <row r="858" spans="1:3" ht="15" customHeight="1" x14ac:dyDescent="0.4">
      <c r="A858" s="354">
        <f t="shared" si="13"/>
        <v>5912</v>
      </c>
      <c r="B858" s="361" t="s">
        <v>1696</v>
      </c>
      <c r="C858" s="362" t="s">
        <v>1697</v>
      </c>
    </row>
    <row r="859" spans="1:3" ht="15" customHeight="1" x14ac:dyDescent="0.4">
      <c r="A859" s="354">
        <f t="shared" si="13"/>
        <v>5913</v>
      </c>
      <c r="B859" s="361" t="s">
        <v>1698</v>
      </c>
      <c r="C859" s="362" t="s">
        <v>1699</v>
      </c>
    </row>
    <row r="860" spans="1:3" ht="15" customHeight="1" x14ac:dyDescent="0.4">
      <c r="A860" s="354">
        <f t="shared" si="13"/>
        <v>5914</v>
      </c>
      <c r="B860" s="361" t="s">
        <v>1700</v>
      </c>
      <c r="C860" s="362" t="s">
        <v>1701</v>
      </c>
    </row>
    <row r="861" spans="1:3" ht="15" customHeight="1" x14ac:dyDescent="0.4">
      <c r="A861" s="354">
        <f t="shared" si="13"/>
        <v>5921</v>
      </c>
      <c r="B861" s="361" t="s">
        <v>1702</v>
      </c>
      <c r="C861" s="362" t="s">
        <v>1703</v>
      </c>
    </row>
    <row r="862" spans="1:3" ht="15" customHeight="1" x14ac:dyDescent="0.4">
      <c r="A862" s="354">
        <f t="shared" si="13"/>
        <v>5931</v>
      </c>
      <c r="B862" s="361" t="s">
        <v>1704</v>
      </c>
      <c r="C862" s="362" t="s">
        <v>1705</v>
      </c>
    </row>
    <row r="863" spans="1:3" ht="15" customHeight="1" x14ac:dyDescent="0.4">
      <c r="A863" s="354">
        <f t="shared" si="13"/>
        <v>5932</v>
      </c>
      <c r="B863" s="361" t="s">
        <v>1706</v>
      </c>
      <c r="C863" s="362" t="s">
        <v>1707</v>
      </c>
    </row>
    <row r="864" spans="1:3" ht="15" customHeight="1" x14ac:dyDescent="0.4">
      <c r="A864" s="354">
        <f t="shared" si="13"/>
        <v>5933</v>
      </c>
      <c r="B864" s="361" t="s">
        <v>1708</v>
      </c>
      <c r="C864" s="362" t="s">
        <v>1709</v>
      </c>
    </row>
    <row r="865" spans="1:3" ht="15" customHeight="1" x14ac:dyDescent="0.4">
      <c r="A865" s="354">
        <f t="shared" si="13"/>
        <v>5939</v>
      </c>
      <c r="B865" s="361" t="s">
        <v>1710</v>
      </c>
      <c r="C865" s="362" t="s">
        <v>1711</v>
      </c>
    </row>
    <row r="866" spans="1:3" ht="15" customHeight="1" x14ac:dyDescent="0.4">
      <c r="A866" s="354">
        <f t="shared" si="13"/>
        <v>6011</v>
      </c>
      <c r="B866" s="361" t="s">
        <v>1712</v>
      </c>
      <c r="C866" s="362" t="s">
        <v>1713</v>
      </c>
    </row>
    <row r="867" spans="1:3" ht="15" customHeight="1" x14ac:dyDescent="0.4">
      <c r="A867" s="354">
        <f t="shared" si="13"/>
        <v>6012</v>
      </c>
      <c r="B867" s="361" t="s">
        <v>1714</v>
      </c>
      <c r="C867" s="362" t="s">
        <v>1715</v>
      </c>
    </row>
    <row r="868" spans="1:3" ht="15" customHeight="1" x14ac:dyDescent="0.4">
      <c r="A868" s="354">
        <f t="shared" si="13"/>
        <v>6013</v>
      </c>
      <c r="B868" s="361" t="s">
        <v>1716</v>
      </c>
      <c r="C868" s="362" t="s">
        <v>1717</v>
      </c>
    </row>
    <row r="869" spans="1:3" ht="15" customHeight="1" x14ac:dyDescent="0.4">
      <c r="A869" s="354">
        <f t="shared" si="13"/>
        <v>6014</v>
      </c>
      <c r="B869" s="361" t="s">
        <v>1718</v>
      </c>
      <c r="C869" s="362" t="s">
        <v>1719</v>
      </c>
    </row>
    <row r="870" spans="1:3" ht="15" customHeight="1" x14ac:dyDescent="0.4">
      <c r="A870" s="354">
        <f t="shared" si="13"/>
        <v>6021</v>
      </c>
      <c r="B870" s="361" t="s">
        <v>1720</v>
      </c>
      <c r="C870" s="362" t="s">
        <v>1721</v>
      </c>
    </row>
    <row r="871" spans="1:3" ht="15" customHeight="1" x14ac:dyDescent="0.4">
      <c r="A871" s="354">
        <f t="shared" si="13"/>
        <v>6022</v>
      </c>
      <c r="B871" s="361" t="s">
        <v>1722</v>
      </c>
      <c r="C871" s="362" t="s">
        <v>1723</v>
      </c>
    </row>
    <row r="872" spans="1:3" ht="15" customHeight="1" x14ac:dyDescent="0.4">
      <c r="A872" s="354">
        <f t="shared" si="13"/>
        <v>6023</v>
      </c>
      <c r="B872" s="361" t="s">
        <v>1724</v>
      </c>
      <c r="C872" s="362" t="s">
        <v>1725</v>
      </c>
    </row>
    <row r="873" spans="1:3" ht="15" customHeight="1" x14ac:dyDescent="0.4">
      <c r="A873" s="354">
        <f t="shared" si="13"/>
        <v>6029</v>
      </c>
      <c r="B873" s="361" t="s">
        <v>1726</v>
      </c>
      <c r="C873" s="362" t="s">
        <v>1727</v>
      </c>
    </row>
    <row r="874" spans="1:3" ht="15" customHeight="1" x14ac:dyDescent="0.4">
      <c r="A874" s="354">
        <f t="shared" si="13"/>
        <v>6031</v>
      </c>
      <c r="B874" s="361">
        <v>6031</v>
      </c>
      <c r="C874" s="362" t="s">
        <v>2495</v>
      </c>
    </row>
    <row r="875" spans="1:3" ht="15" customHeight="1" x14ac:dyDescent="0.4">
      <c r="A875" s="354">
        <f t="shared" si="13"/>
        <v>6032</v>
      </c>
      <c r="B875" s="361">
        <v>6032</v>
      </c>
      <c r="C875" s="362" t="s">
        <v>2496</v>
      </c>
    </row>
    <row r="876" spans="1:3" ht="15" customHeight="1" x14ac:dyDescent="0.4">
      <c r="A876" s="354">
        <f t="shared" si="13"/>
        <v>6033</v>
      </c>
      <c r="B876" s="361">
        <v>6033</v>
      </c>
      <c r="C876" s="362" t="s">
        <v>1728</v>
      </c>
    </row>
    <row r="877" spans="1:3" ht="15" customHeight="1" x14ac:dyDescent="0.4">
      <c r="A877" s="354">
        <f t="shared" si="13"/>
        <v>6041</v>
      </c>
      <c r="B877" s="361" t="s">
        <v>1729</v>
      </c>
      <c r="C877" s="362" t="s">
        <v>1730</v>
      </c>
    </row>
    <row r="878" spans="1:3" ht="15" customHeight="1" x14ac:dyDescent="0.4">
      <c r="A878" s="354">
        <f t="shared" si="13"/>
        <v>6042</v>
      </c>
      <c r="B878" s="361" t="s">
        <v>1731</v>
      </c>
      <c r="C878" s="362" t="s">
        <v>1732</v>
      </c>
    </row>
    <row r="879" spans="1:3" ht="15" customHeight="1" x14ac:dyDescent="0.4">
      <c r="A879" s="354">
        <f t="shared" si="13"/>
        <v>6043</v>
      </c>
      <c r="B879" s="361" t="s">
        <v>1733</v>
      </c>
      <c r="C879" s="362" t="s">
        <v>1734</v>
      </c>
    </row>
    <row r="880" spans="1:3" ht="15" customHeight="1" x14ac:dyDescent="0.4">
      <c r="A880" s="354">
        <f t="shared" si="13"/>
        <v>6051</v>
      </c>
      <c r="B880" s="361" t="s">
        <v>1735</v>
      </c>
      <c r="C880" s="362" t="s">
        <v>1736</v>
      </c>
    </row>
    <row r="881" spans="1:3" ht="15" customHeight="1" x14ac:dyDescent="0.4">
      <c r="A881" s="354">
        <f t="shared" si="13"/>
        <v>6052</v>
      </c>
      <c r="B881" s="361" t="s">
        <v>1737</v>
      </c>
      <c r="C881" s="362" t="s">
        <v>1738</v>
      </c>
    </row>
    <row r="882" spans="1:3" ht="15" customHeight="1" x14ac:dyDescent="0.4">
      <c r="A882" s="354">
        <f t="shared" si="13"/>
        <v>6061</v>
      </c>
      <c r="B882" s="361" t="s">
        <v>1739</v>
      </c>
      <c r="C882" s="362" t="s">
        <v>1740</v>
      </c>
    </row>
    <row r="883" spans="1:3" ht="15" customHeight="1" x14ac:dyDescent="0.4">
      <c r="A883" s="354">
        <f t="shared" si="13"/>
        <v>6062</v>
      </c>
      <c r="B883" s="361" t="s">
        <v>1741</v>
      </c>
      <c r="C883" s="362" t="s">
        <v>1742</v>
      </c>
    </row>
    <row r="884" spans="1:3" ht="15" customHeight="1" x14ac:dyDescent="0.4">
      <c r="A884" s="354">
        <f t="shared" si="13"/>
        <v>6063</v>
      </c>
      <c r="B884" s="361" t="s">
        <v>1743</v>
      </c>
      <c r="C884" s="362" t="s">
        <v>1744</v>
      </c>
    </row>
    <row r="885" spans="1:3" ht="15" customHeight="1" x14ac:dyDescent="0.4">
      <c r="A885" s="354">
        <f t="shared" si="13"/>
        <v>6064</v>
      </c>
      <c r="B885" s="361" t="s">
        <v>1745</v>
      </c>
      <c r="C885" s="362" t="s">
        <v>1746</v>
      </c>
    </row>
    <row r="886" spans="1:3" ht="15" customHeight="1" x14ac:dyDescent="0.4">
      <c r="A886" s="354">
        <f t="shared" si="13"/>
        <v>6071</v>
      </c>
      <c r="B886" s="361" t="s">
        <v>1747</v>
      </c>
      <c r="C886" s="362" t="s">
        <v>1748</v>
      </c>
    </row>
    <row r="887" spans="1:3" ht="15" customHeight="1" x14ac:dyDescent="0.4">
      <c r="A887" s="354">
        <f t="shared" si="13"/>
        <v>6072</v>
      </c>
      <c r="B887" s="361" t="s">
        <v>1749</v>
      </c>
      <c r="C887" s="362" t="s">
        <v>1750</v>
      </c>
    </row>
    <row r="888" spans="1:3" ht="15" customHeight="1" x14ac:dyDescent="0.4">
      <c r="A888" s="354">
        <f t="shared" si="13"/>
        <v>6073</v>
      </c>
      <c r="B888" s="361" t="s">
        <v>1751</v>
      </c>
      <c r="C888" s="362" t="s">
        <v>1752</v>
      </c>
    </row>
    <row r="889" spans="1:3" ht="15" customHeight="1" x14ac:dyDescent="0.4">
      <c r="A889" s="354">
        <f t="shared" si="13"/>
        <v>6081</v>
      </c>
      <c r="B889" s="361" t="s">
        <v>1753</v>
      </c>
      <c r="C889" s="362" t="s">
        <v>1754</v>
      </c>
    </row>
    <row r="890" spans="1:3" ht="15" customHeight="1" x14ac:dyDescent="0.4">
      <c r="A890" s="354">
        <f t="shared" si="13"/>
        <v>6082</v>
      </c>
      <c r="B890" s="361" t="s">
        <v>1755</v>
      </c>
      <c r="C890" s="362" t="s">
        <v>1756</v>
      </c>
    </row>
    <row r="891" spans="1:3" ht="15" customHeight="1" x14ac:dyDescent="0.4">
      <c r="A891" s="354">
        <f t="shared" si="13"/>
        <v>6091</v>
      </c>
      <c r="B891" s="361">
        <v>6091</v>
      </c>
      <c r="C891" s="362" t="s">
        <v>1757</v>
      </c>
    </row>
    <row r="892" spans="1:3" ht="15" customHeight="1" x14ac:dyDescent="0.4">
      <c r="A892" s="354">
        <f t="shared" si="13"/>
        <v>6092</v>
      </c>
      <c r="B892" s="361">
        <v>6092</v>
      </c>
      <c r="C892" s="362" t="s">
        <v>1758</v>
      </c>
    </row>
    <row r="893" spans="1:3" ht="15" customHeight="1" x14ac:dyDescent="0.4">
      <c r="A893" s="354">
        <f t="shared" si="13"/>
        <v>6093</v>
      </c>
      <c r="B893" s="361">
        <v>6093</v>
      </c>
      <c r="C893" s="362" t="s">
        <v>1759</v>
      </c>
    </row>
    <row r="894" spans="1:3" ht="15" customHeight="1" x14ac:dyDescent="0.4">
      <c r="A894" s="354">
        <f t="shared" si="13"/>
        <v>6094</v>
      </c>
      <c r="B894" s="361">
        <v>6094</v>
      </c>
      <c r="C894" s="362" t="s">
        <v>1760</v>
      </c>
    </row>
    <row r="895" spans="1:3" ht="15" customHeight="1" x14ac:dyDescent="0.4">
      <c r="A895" s="354">
        <f t="shared" si="13"/>
        <v>6095</v>
      </c>
      <c r="B895" s="361">
        <v>6095</v>
      </c>
      <c r="C895" s="362" t="s">
        <v>1761</v>
      </c>
    </row>
    <row r="896" spans="1:3" ht="15" customHeight="1" x14ac:dyDescent="0.4">
      <c r="A896" s="354">
        <f t="shared" si="13"/>
        <v>6096</v>
      </c>
      <c r="B896" s="361">
        <v>6096</v>
      </c>
      <c r="C896" s="362" t="s">
        <v>1762</v>
      </c>
    </row>
    <row r="897" spans="1:3" ht="15" customHeight="1" x14ac:dyDescent="0.4">
      <c r="A897" s="354">
        <f t="shared" si="13"/>
        <v>6097</v>
      </c>
      <c r="B897" s="361">
        <v>6097</v>
      </c>
      <c r="C897" s="362" t="s">
        <v>2497</v>
      </c>
    </row>
    <row r="898" spans="1:3" ht="15" customHeight="1" x14ac:dyDescent="0.4">
      <c r="A898" s="354">
        <f t="shared" si="13"/>
        <v>6099</v>
      </c>
      <c r="B898" s="361" t="s">
        <v>1763</v>
      </c>
      <c r="C898" s="362" t="s">
        <v>1764</v>
      </c>
    </row>
    <row r="899" spans="1:3" ht="15" customHeight="1" x14ac:dyDescent="0.4">
      <c r="A899" s="354">
        <f t="shared" ref="A899:A962" si="14">VALUE(B899)</f>
        <v>6111</v>
      </c>
      <c r="B899" s="361" t="s">
        <v>1765</v>
      </c>
      <c r="C899" s="362" t="s">
        <v>1766</v>
      </c>
    </row>
    <row r="900" spans="1:3" ht="15" customHeight="1" x14ac:dyDescent="0.4">
      <c r="A900" s="354">
        <f t="shared" si="14"/>
        <v>6112</v>
      </c>
      <c r="B900" s="361" t="s">
        <v>1767</v>
      </c>
      <c r="C900" s="362" t="s">
        <v>1768</v>
      </c>
    </row>
    <row r="901" spans="1:3" ht="15" customHeight="1" x14ac:dyDescent="0.4">
      <c r="A901" s="354">
        <f t="shared" si="14"/>
        <v>6113</v>
      </c>
      <c r="B901" s="361" t="s">
        <v>1769</v>
      </c>
      <c r="C901" s="362" t="s">
        <v>1770</v>
      </c>
    </row>
    <row r="902" spans="1:3" ht="15" customHeight="1" x14ac:dyDescent="0.4">
      <c r="A902" s="354">
        <f t="shared" si="14"/>
        <v>6114</v>
      </c>
      <c r="B902" s="361" t="s">
        <v>1771</v>
      </c>
      <c r="C902" s="362" t="s">
        <v>1772</v>
      </c>
    </row>
    <row r="903" spans="1:3" ht="15" customHeight="1" x14ac:dyDescent="0.4">
      <c r="A903" s="354">
        <f t="shared" si="14"/>
        <v>6119</v>
      </c>
      <c r="B903" s="361" t="s">
        <v>1773</v>
      </c>
      <c r="C903" s="362" t="s">
        <v>1774</v>
      </c>
    </row>
    <row r="904" spans="1:3" ht="15" customHeight="1" x14ac:dyDescent="0.4">
      <c r="A904" s="354">
        <f t="shared" si="14"/>
        <v>6121</v>
      </c>
      <c r="B904" s="361" t="s">
        <v>1775</v>
      </c>
      <c r="C904" s="362" t="s">
        <v>1776</v>
      </c>
    </row>
    <row r="905" spans="1:3" ht="15" customHeight="1" x14ac:dyDescent="0.4">
      <c r="A905" s="354">
        <f t="shared" si="14"/>
        <v>6199</v>
      </c>
      <c r="B905" s="361" t="s">
        <v>1777</v>
      </c>
      <c r="C905" s="362" t="s">
        <v>1778</v>
      </c>
    </row>
    <row r="906" spans="1:3" ht="15" customHeight="1" x14ac:dyDescent="0.4">
      <c r="A906" s="354">
        <f t="shared" si="14"/>
        <v>6431</v>
      </c>
      <c r="B906" s="361" t="s">
        <v>1779</v>
      </c>
      <c r="C906" s="362" t="s">
        <v>1780</v>
      </c>
    </row>
    <row r="907" spans="1:3" ht="15" customHeight="1" x14ac:dyDescent="0.4">
      <c r="A907" s="354">
        <f t="shared" si="14"/>
        <v>6432</v>
      </c>
      <c r="B907" s="361" t="s">
        <v>1781</v>
      </c>
      <c r="C907" s="362" t="s">
        <v>1782</v>
      </c>
    </row>
    <row r="908" spans="1:3" ht="15" customHeight="1" x14ac:dyDescent="0.4">
      <c r="A908" s="354">
        <f t="shared" si="14"/>
        <v>6511</v>
      </c>
      <c r="B908" s="361" t="s">
        <v>1783</v>
      </c>
      <c r="C908" s="362" t="s">
        <v>1784</v>
      </c>
    </row>
    <row r="909" spans="1:3" ht="15" customHeight="1" x14ac:dyDescent="0.4">
      <c r="A909" s="354">
        <f t="shared" si="14"/>
        <v>6512</v>
      </c>
      <c r="B909" s="361" t="s">
        <v>1785</v>
      </c>
      <c r="C909" s="362" t="s">
        <v>1786</v>
      </c>
    </row>
    <row r="910" spans="1:3" ht="15" customHeight="1" x14ac:dyDescent="0.4">
      <c r="A910" s="354">
        <f t="shared" si="14"/>
        <v>6513</v>
      </c>
      <c r="B910" s="361" t="s">
        <v>1787</v>
      </c>
      <c r="C910" s="362" t="s">
        <v>1788</v>
      </c>
    </row>
    <row r="911" spans="1:3" ht="15" customHeight="1" x14ac:dyDescent="0.4">
      <c r="A911" s="354">
        <f t="shared" si="14"/>
        <v>6521</v>
      </c>
      <c r="B911" s="361" t="s">
        <v>1789</v>
      </c>
      <c r="C911" s="362" t="s">
        <v>1790</v>
      </c>
    </row>
    <row r="912" spans="1:3" ht="15" customHeight="1" x14ac:dyDescent="0.4">
      <c r="A912" s="354">
        <f t="shared" si="14"/>
        <v>6522</v>
      </c>
      <c r="B912" s="361" t="s">
        <v>1791</v>
      </c>
      <c r="C912" s="362" t="s">
        <v>1792</v>
      </c>
    </row>
    <row r="913" spans="1:3" ht="15" customHeight="1" x14ac:dyDescent="0.4">
      <c r="A913" s="354">
        <f t="shared" si="14"/>
        <v>6529</v>
      </c>
      <c r="B913" s="361" t="s">
        <v>1793</v>
      </c>
      <c r="C913" s="362" t="s">
        <v>1794</v>
      </c>
    </row>
    <row r="914" spans="1:3" ht="15" customHeight="1" x14ac:dyDescent="0.4">
      <c r="A914" s="354">
        <f t="shared" si="14"/>
        <v>6619</v>
      </c>
      <c r="B914" s="361" t="s">
        <v>1795</v>
      </c>
      <c r="C914" s="362" t="s">
        <v>1796</v>
      </c>
    </row>
    <row r="915" spans="1:3" ht="15" customHeight="1" x14ac:dyDescent="0.4">
      <c r="A915" s="354">
        <f t="shared" si="14"/>
        <v>6631</v>
      </c>
      <c r="B915" s="361" t="s">
        <v>1797</v>
      </c>
      <c r="C915" s="362" t="s">
        <v>1798</v>
      </c>
    </row>
    <row r="916" spans="1:3" ht="15" customHeight="1" x14ac:dyDescent="0.4">
      <c r="A916" s="354">
        <f t="shared" si="14"/>
        <v>6741</v>
      </c>
      <c r="B916" s="361" t="s">
        <v>1799</v>
      </c>
      <c r="C916" s="362" t="s">
        <v>1800</v>
      </c>
    </row>
    <row r="917" spans="1:3" ht="15" customHeight="1" x14ac:dyDescent="0.4">
      <c r="A917" s="354">
        <f t="shared" si="14"/>
        <v>6742</v>
      </c>
      <c r="B917" s="361" t="s">
        <v>1801</v>
      </c>
      <c r="C917" s="362" t="s">
        <v>1802</v>
      </c>
    </row>
    <row r="918" spans="1:3" ht="15" customHeight="1" x14ac:dyDescent="0.4">
      <c r="A918" s="354">
        <f t="shared" si="14"/>
        <v>6743</v>
      </c>
      <c r="B918" s="361" t="s">
        <v>1803</v>
      </c>
      <c r="C918" s="362" t="s">
        <v>1804</v>
      </c>
    </row>
    <row r="919" spans="1:3" ht="15" customHeight="1" x14ac:dyDescent="0.4">
      <c r="A919" s="354">
        <f t="shared" si="14"/>
        <v>6751</v>
      </c>
      <c r="B919" s="361" t="s">
        <v>1805</v>
      </c>
      <c r="C919" s="362" t="s">
        <v>1806</v>
      </c>
    </row>
    <row r="920" spans="1:3" ht="15" customHeight="1" x14ac:dyDescent="0.4">
      <c r="A920" s="354">
        <f t="shared" si="14"/>
        <v>6752</v>
      </c>
      <c r="B920" s="361" t="s">
        <v>1807</v>
      </c>
      <c r="C920" s="362" t="s">
        <v>1808</v>
      </c>
    </row>
    <row r="921" spans="1:3" ht="15" customHeight="1" x14ac:dyDescent="0.4">
      <c r="A921" s="354">
        <f t="shared" si="14"/>
        <v>6759</v>
      </c>
      <c r="B921" s="361" t="s">
        <v>1809</v>
      </c>
      <c r="C921" s="362" t="s">
        <v>1810</v>
      </c>
    </row>
    <row r="922" spans="1:3" ht="15" customHeight="1" x14ac:dyDescent="0.4">
      <c r="A922" s="354">
        <f t="shared" si="14"/>
        <v>6811</v>
      </c>
      <c r="B922" s="361" t="s">
        <v>1811</v>
      </c>
      <c r="C922" s="362" t="s">
        <v>1812</v>
      </c>
    </row>
    <row r="923" spans="1:3" ht="15" customHeight="1" x14ac:dyDescent="0.4">
      <c r="A923" s="354">
        <f t="shared" si="14"/>
        <v>6812</v>
      </c>
      <c r="B923" s="361" t="s">
        <v>1813</v>
      </c>
      <c r="C923" s="362" t="s">
        <v>1814</v>
      </c>
    </row>
    <row r="924" spans="1:3" ht="15" customHeight="1" x14ac:dyDescent="0.4">
      <c r="A924" s="354">
        <f t="shared" si="14"/>
        <v>6821</v>
      </c>
      <c r="B924" s="361" t="s">
        <v>1815</v>
      </c>
      <c r="C924" s="362" t="s">
        <v>1816</v>
      </c>
    </row>
    <row r="925" spans="1:3" ht="15" customHeight="1" x14ac:dyDescent="0.4">
      <c r="A925" s="354">
        <f t="shared" si="14"/>
        <v>6911</v>
      </c>
      <c r="B925" s="361" t="s">
        <v>1817</v>
      </c>
      <c r="C925" s="362" t="s">
        <v>1818</v>
      </c>
    </row>
    <row r="926" spans="1:3" ht="15" customHeight="1" x14ac:dyDescent="0.4">
      <c r="A926" s="354">
        <f t="shared" si="14"/>
        <v>6912</v>
      </c>
      <c r="B926" s="361" t="s">
        <v>1819</v>
      </c>
      <c r="C926" s="362" t="s">
        <v>1820</v>
      </c>
    </row>
    <row r="927" spans="1:3" ht="15" customHeight="1" x14ac:dyDescent="0.4">
      <c r="A927" s="354">
        <f t="shared" si="14"/>
        <v>6919</v>
      </c>
      <c r="B927" s="361" t="s">
        <v>1821</v>
      </c>
      <c r="C927" s="362" t="s">
        <v>1822</v>
      </c>
    </row>
    <row r="928" spans="1:3" ht="15" customHeight="1" x14ac:dyDescent="0.4">
      <c r="A928" s="354">
        <f t="shared" si="14"/>
        <v>6921</v>
      </c>
      <c r="B928" s="361" t="s">
        <v>1823</v>
      </c>
      <c r="C928" s="362" t="s">
        <v>1824</v>
      </c>
    </row>
    <row r="929" spans="1:3" ht="15" customHeight="1" x14ac:dyDescent="0.4">
      <c r="A929" s="354">
        <f t="shared" si="14"/>
        <v>6922</v>
      </c>
      <c r="B929" s="361" t="s">
        <v>1825</v>
      </c>
      <c r="C929" s="362" t="s">
        <v>1826</v>
      </c>
    </row>
    <row r="930" spans="1:3" ht="15" customHeight="1" x14ac:dyDescent="0.4">
      <c r="A930" s="354">
        <f t="shared" si="14"/>
        <v>6931</v>
      </c>
      <c r="B930" s="361" t="s">
        <v>1827</v>
      </c>
      <c r="C930" s="362" t="s">
        <v>1828</v>
      </c>
    </row>
    <row r="931" spans="1:3" ht="15" customHeight="1" x14ac:dyDescent="0.4">
      <c r="A931" s="354">
        <f t="shared" si="14"/>
        <v>6941</v>
      </c>
      <c r="B931" s="361" t="s">
        <v>1829</v>
      </c>
      <c r="C931" s="362" t="s">
        <v>1830</v>
      </c>
    </row>
    <row r="932" spans="1:3" ht="15" customHeight="1" x14ac:dyDescent="0.4">
      <c r="A932" s="354">
        <f t="shared" si="14"/>
        <v>7011</v>
      </c>
      <c r="B932" s="361" t="s">
        <v>1831</v>
      </c>
      <c r="C932" s="362" t="s">
        <v>1832</v>
      </c>
    </row>
    <row r="933" spans="1:3" ht="15" customHeight="1" x14ac:dyDescent="0.4">
      <c r="A933" s="354">
        <f t="shared" si="14"/>
        <v>7019</v>
      </c>
      <c r="B933" s="361" t="s">
        <v>1833</v>
      </c>
      <c r="C933" s="362" t="s">
        <v>1834</v>
      </c>
    </row>
    <row r="934" spans="1:3" ht="15" customHeight="1" x14ac:dyDescent="0.4">
      <c r="A934" s="354">
        <f t="shared" si="14"/>
        <v>7021</v>
      </c>
      <c r="B934" s="361" t="s">
        <v>1835</v>
      </c>
      <c r="C934" s="362" t="s">
        <v>1836</v>
      </c>
    </row>
    <row r="935" spans="1:3" ht="15" customHeight="1" x14ac:dyDescent="0.4">
      <c r="A935" s="354">
        <f t="shared" si="14"/>
        <v>7022</v>
      </c>
      <c r="B935" s="361" t="s">
        <v>1837</v>
      </c>
      <c r="C935" s="362" t="s">
        <v>1838</v>
      </c>
    </row>
    <row r="936" spans="1:3" ht="15" customHeight="1" x14ac:dyDescent="0.4">
      <c r="A936" s="354">
        <f t="shared" si="14"/>
        <v>7031</v>
      </c>
      <c r="B936" s="361" t="s">
        <v>1839</v>
      </c>
      <c r="C936" s="362" t="s">
        <v>1840</v>
      </c>
    </row>
    <row r="937" spans="1:3" ht="15" customHeight="1" x14ac:dyDescent="0.4">
      <c r="A937" s="354">
        <f t="shared" si="14"/>
        <v>7032</v>
      </c>
      <c r="B937" s="361" t="s">
        <v>1841</v>
      </c>
      <c r="C937" s="362" t="s">
        <v>1842</v>
      </c>
    </row>
    <row r="938" spans="1:3" ht="15" customHeight="1" x14ac:dyDescent="0.4">
      <c r="A938" s="354">
        <f t="shared" si="14"/>
        <v>7041</v>
      </c>
      <c r="B938" s="361" t="s">
        <v>1843</v>
      </c>
      <c r="C938" s="362" t="s">
        <v>1844</v>
      </c>
    </row>
    <row r="939" spans="1:3" ht="15" customHeight="1" x14ac:dyDescent="0.4">
      <c r="A939" s="354">
        <f t="shared" si="14"/>
        <v>7051</v>
      </c>
      <c r="B939" s="361" t="s">
        <v>1845</v>
      </c>
      <c r="C939" s="362" t="s">
        <v>2498</v>
      </c>
    </row>
    <row r="940" spans="1:3" ht="15" customHeight="1" x14ac:dyDescent="0.4">
      <c r="A940" s="354">
        <f t="shared" si="14"/>
        <v>7091</v>
      </c>
      <c r="B940" s="361" t="s">
        <v>1846</v>
      </c>
      <c r="C940" s="362" t="s">
        <v>1847</v>
      </c>
    </row>
    <row r="941" spans="1:3" ht="15" customHeight="1" x14ac:dyDescent="0.4">
      <c r="A941" s="354">
        <f t="shared" si="14"/>
        <v>7092</v>
      </c>
      <c r="B941" s="361" t="s">
        <v>1848</v>
      </c>
      <c r="C941" s="362" t="s">
        <v>1849</v>
      </c>
    </row>
    <row r="942" spans="1:3" ht="15" customHeight="1" x14ac:dyDescent="0.4">
      <c r="A942" s="354">
        <f t="shared" si="14"/>
        <v>7093</v>
      </c>
      <c r="B942" s="361" t="s">
        <v>1850</v>
      </c>
      <c r="C942" s="362" t="s">
        <v>2499</v>
      </c>
    </row>
    <row r="943" spans="1:3" ht="15" customHeight="1" x14ac:dyDescent="0.4">
      <c r="A943" s="354">
        <f t="shared" si="14"/>
        <v>7099</v>
      </c>
      <c r="B943" s="361" t="s">
        <v>1851</v>
      </c>
      <c r="C943" s="362" t="s">
        <v>1852</v>
      </c>
    </row>
    <row r="944" spans="1:3" ht="15" customHeight="1" x14ac:dyDescent="0.4">
      <c r="A944" s="354">
        <f t="shared" si="14"/>
        <v>7111</v>
      </c>
      <c r="B944" s="361" t="s">
        <v>1853</v>
      </c>
      <c r="C944" s="362" t="s">
        <v>1854</v>
      </c>
    </row>
    <row r="945" spans="1:3" ht="15" customHeight="1" x14ac:dyDescent="0.4">
      <c r="A945" s="354">
        <f t="shared" si="14"/>
        <v>7112</v>
      </c>
      <c r="B945" s="361" t="s">
        <v>1855</v>
      </c>
      <c r="C945" s="362" t="s">
        <v>1856</v>
      </c>
    </row>
    <row r="946" spans="1:3" ht="15" customHeight="1" x14ac:dyDescent="0.4">
      <c r="A946" s="354">
        <f t="shared" si="14"/>
        <v>7113</v>
      </c>
      <c r="B946" s="361" t="s">
        <v>1857</v>
      </c>
      <c r="C946" s="362" t="s">
        <v>1858</v>
      </c>
    </row>
    <row r="947" spans="1:3" ht="15" customHeight="1" x14ac:dyDescent="0.4">
      <c r="A947" s="354">
        <f t="shared" si="14"/>
        <v>7114</v>
      </c>
      <c r="B947" s="361" t="s">
        <v>1859</v>
      </c>
      <c r="C947" s="362" t="s">
        <v>1860</v>
      </c>
    </row>
    <row r="948" spans="1:3" ht="15" customHeight="1" x14ac:dyDescent="0.4">
      <c r="A948" s="354">
        <f t="shared" si="14"/>
        <v>7121</v>
      </c>
      <c r="B948" s="361" t="s">
        <v>1861</v>
      </c>
      <c r="C948" s="362" t="s">
        <v>1862</v>
      </c>
    </row>
    <row r="949" spans="1:3" ht="15" customHeight="1" x14ac:dyDescent="0.4">
      <c r="A949" s="354">
        <f t="shared" si="14"/>
        <v>7211</v>
      </c>
      <c r="B949" s="361" t="s">
        <v>1863</v>
      </c>
      <c r="C949" s="362" t="s">
        <v>1864</v>
      </c>
    </row>
    <row r="950" spans="1:3" ht="15" customHeight="1" x14ac:dyDescent="0.4">
      <c r="A950" s="354">
        <f t="shared" si="14"/>
        <v>7212</v>
      </c>
      <c r="B950" s="361" t="s">
        <v>1865</v>
      </c>
      <c r="C950" s="362" t="s">
        <v>1866</v>
      </c>
    </row>
    <row r="951" spans="1:3" ht="15" customHeight="1" x14ac:dyDescent="0.4">
      <c r="A951" s="354">
        <f t="shared" si="14"/>
        <v>7221</v>
      </c>
      <c r="B951" s="361" t="s">
        <v>1867</v>
      </c>
      <c r="C951" s="362" t="s">
        <v>1868</v>
      </c>
    </row>
    <row r="952" spans="1:3" ht="15" customHeight="1" x14ac:dyDescent="0.4">
      <c r="A952" s="354">
        <f t="shared" si="14"/>
        <v>7222</v>
      </c>
      <c r="B952" s="361" t="s">
        <v>1869</v>
      </c>
      <c r="C952" s="362" t="s">
        <v>1870</v>
      </c>
    </row>
    <row r="953" spans="1:3" ht="15" customHeight="1" x14ac:dyDescent="0.4">
      <c r="A953" s="354">
        <f t="shared" si="14"/>
        <v>7231</v>
      </c>
      <c r="B953" s="361" t="s">
        <v>1871</v>
      </c>
      <c r="C953" s="362" t="s">
        <v>1872</v>
      </c>
    </row>
    <row r="954" spans="1:3" ht="15" customHeight="1" x14ac:dyDescent="0.4">
      <c r="A954" s="354">
        <f t="shared" si="14"/>
        <v>7241</v>
      </c>
      <c r="B954" s="361" t="s">
        <v>1873</v>
      </c>
      <c r="C954" s="362" t="s">
        <v>1874</v>
      </c>
    </row>
    <row r="955" spans="1:3" ht="15" customHeight="1" x14ac:dyDescent="0.4">
      <c r="A955" s="354">
        <f t="shared" si="14"/>
        <v>7242</v>
      </c>
      <c r="B955" s="361" t="s">
        <v>1875</v>
      </c>
      <c r="C955" s="362" t="s">
        <v>1876</v>
      </c>
    </row>
    <row r="956" spans="1:3" ht="15" customHeight="1" x14ac:dyDescent="0.4">
      <c r="A956" s="354">
        <f t="shared" si="14"/>
        <v>7251</v>
      </c>
      <c r="B956" s="361" t="s">
        <v>1877</v>
      </c>
      <c r="C956" s="362" t="s">
        <v>1878</v>
      </c>
    </row>
    <row r="957" spans="1:3" ht="15" customHeight="1" x14ac:dyDescent="0.4">
      <c r="A957" s="354">
        <f t="shared" si="14"/>
        <v>7261</v>
      </c>
      <c r="B957" s="361" t="s">
        <v>1879</v>
      </c>
      <c r="C957" s="362" t="s">
        <v>1880</v>
      </c>
    </row>
    <row r="958" spans="1:3" ht="15" customHeight="1" x14ac:dyDescent="0.4">
      <c r="A958" s="354">
        <f t="shared" si="14"/>
        <v>7271</v>
      </c>
      <c r="B958" s="361" t="s">
        <v>1881</v>
      </c>
      <c r="C958" s="362" t="s">
        <v>1882</v>
      </c>
    </row>
    <row r="959" spans="1:3" ht="15" customHeight="1" x14ac:dyDescent="0.4">
      <c r="A959" s="354">
        <f t="shared" si="14"/>
        <v>7272</v>
      </c>
      <c r="B959" s="361" t="s">
        <v>1883</v>
      </c>
      <c r="C959" s="362" t="s">
        <v>1884</v>
      </c>
    </row>
    <row r="960" spans="1:3" ht="15" customHeight="1" x14ac:dyDescent="0.4">
      <c r="A960" s="354">
        <f t="shared" si="14"/>
        <v>7281</v>
      </c>
      <c r="B960" s="361" t="s">
        <v>1885</v>
      </c>
      <c r="C960" s="362" t="s">
        <v>1886</v>
      </c>
    </row>
    <row r="961" spans="1:3" ht="15" customHeight="1" x14ac:dyDescent="0.4">
      <c r="A961" s="354">
        <f t="shared" si="14"/>
        <v>7291</v>
      </c>
      <c r="B961" s="361" t="s">
        <v>1887</v>
      </c>
      <c r="C961" s="362" t="s">
        <v>1888</v>
      </c>
    </row>
    <row r="962" spans="1:3" ht="15" customHeight="1" x14ac:dyDescent="0.4">
      <c r="A962" s="354">
        <f t="shared" si="14"/>
        <v>7292</v>
      </c>
      <c r="B962" s="361" t="s">
        <v>1889</v>
      </c>
      <c r="C962" s="362" t="s">
        <v>1890</v>
      </c>
    </row>
    <row r="963" spans="1:3" ht="15" customHeight="1" x14ac:dyDescent="0.4">
      <c r="A963" s="354">
        <f t="shared" ref="A963:A1026" si="15">VALUE(B963)</f>
        <v>7293</v>
      </c>
      <c r="B963" s="361" t="s">
        <v>1891</v>
      </c>
      <c r="C963" s="362" t="s">
        <v>1892</v>
      </c>
    </row>
    <row r="964" spans="1:3" ht="15" customHeight="1" x14ac:dyDescent="0.4">
      <c r="A964" s="354">
        <f t="shared" si="15"/>
        <v>7294</v>
      </c>
      <c r="B964" s="361" t="s">
        <v>1893</v>
      </c>
      <c r="C964" s="362" t="s">
        <v>1894</v>
      </c>
    </row>
    <row r="965" spans="1:3" ht="15" customHeight="1" x14ac:dyDescent="0.4">
      <c r="A965" s="354">
        <f t="shared" si="15"/>
        <v>7299</v>
      </c>
      <c r="B965" s="361" t="s">
        <v>1895</v>
      </c>
      <c r="C965" s="362" t="s">
        <v>1896</v>
      </c>
    </row>
    <row r="966" spans="1:3" ht="15" customHeight="1" x14ac:dyDescent="0.4">
      <c r="A966" s="354">
        <f t="shared" si="15"/>
        <v>7311</v>
      </c>
      <c r="B966" s="361" t="s">
        <v>1897</v>
      </c>
      <c r="C966" s="362" t="s">
        <v>1898</v>
      </c>
    </row>
    <row r="967" spans="1:3" ht="15" customHeight="1" x14ac:dyDescent="0.4">
      <c r="A967" s="354">
        <f t="shared" si="15"/>
        <v>7411</v>
      </c>
      <c r="B967" s="361" t="s">
        <v>1899</v>
      </c>
      <c r="C967" s="362" t="s">
        <v>1900</v>
      </c>
    </row>
    <row r="968" spans="1:3" ht="15" customHeight="1" x14ac:dyDescent="0.4">
      <c r="A968" s="354">
        <f t="shared" si="15"/>
        <v>7421</v>
      </c>
      <c r="B968" s="361" t="s">
        <v>1901</v>
      </c>
      <c r="C968" s="362" t="s">
        <v>1902</v>
      </c>
    </row>
    <row r="969" spans="1:3" ht="15" customHeight="1" x14ac:dyDescent="0.4">
      <c r="A969" s="354">
        <f t="shared" si="15"/>
        <v>7422</v>
      </c>
      <c r="B969" s="361" t="s">
        <v>1903</v>
      </c>
      <c r="C969" s="362" t="s">
        <v>1904</v>
      </c>
    </row>
    <row r="970" spans="1:3" ht="15" customHeight="1" x14ac:dyDescent="0.4">
      <c r="A970" s="354">
        <f t="shared" si="15"/>
        <v>7429</v>
      </c>
      <c r="B970" s="361" t="s">
        <v>1905</v>
      </c>
      <c r="C970" s="362" t="s">
        <v>1906</v>
      </c>
    </row>
    <row r="971" spans="1:3" ht="15" customHeight="1" x14ac:dyDescent="0.4">
      <c r="A971" s="354">
        <f t="shared" si="15"/>
        <v>7431</v>
      </c>
      <c r="B971" s="361" t="s">
        <v>1907</v>
      </c>
      <c r="C971" s="362" t="s">
        <v>1908</v>
      </c>
    </row>
    <row r="972" spans="1:3" ht="15" customHeight="1" x14ac:dyDescent="0.4">
      <c r="A972" s="354">
        <f t="shared" si="15"/>
        <v>7441</v>
      </c>
      <c r="B972" s="361" t="s">
        <v>1909</v>
      </c>
      <c r="C972" s="362" t="s">
        <v>1910</v>
      </c>
    </row>
    <row r="973" spans="1:3" ht="15" customHeight="1" x14ac:dyDescent="0.4">
      <c r="A973" s="354">
        <f t="shared" si="15"/>
        <v>7442</v>
      </c>
      <c r="B973" s="361" t="s">
        <v>1911</v>
      </c>
      <c r="C973" s="362" t="s">
        <v>1912</v>
      </c>
    </row>
    <row r="974" spans="1:3" ht="15" customHeight="1" x14ac:dyDescent="0.4">
      <c r="A974" s="354">
        <f t="shared" si="15"/>
        <v>7451</v>
      </c>
      <c r="B974" s="361" t="s">
        <v>1913</v>
      </c>
      <c r="C974" s="362" t="s">
        <v>1914</v>
      </c>
    </row>
    <row r="975" spans="1:3" ht="15" customHeight="1" x14ac:dyDescent="0.4">
      <c r="A975" s="354">
        <f t="shared" si="15"/>
        <v>7452</v>
      </c>
      <c r="B975" s="361" t="s">
        <v>1915</v>
      </c>
      <c r="C975" s="362" t="s">
        <v>1916</v>
      </c>
    </row>
    <row r="976" spans="1:3" ht="15" customHeight="1" x14ac:dyDescent="0.4">
      <c r="A976" s="354">
        <f t="shared" si="15"/>
        <v>7459</v>
      </c>
      <c r="B976" s="361" t="s">
        <v>1917</v>
      </c>
      <c r="C976" s="362" t="s">
        <v>1918</v>
      </c>
    </row>
    <row r="977" spans="1:3" ht="15" customHeight="1" x14ac:dyDescent="0.4">
      <c r="A977" s="354">
        <f t="shared" si="15"/>
        <v>7461</v>
      </c>
      <c r="B977" s="361" t="s">
        <v>1919</v>
      </c>
      <c r="C977" s="362" t="s">
        <v>1920</v>
      </c>
    </row>
    <row r="978" spans="1:3" ht="15" customHeight="1" x14ac:dyDescent="0.4">
      <c r="A978" s="354">
        <f t="shared" si="15"/>
        <v>7462</v>
      </c>
      <c r="B978" s="361" t="s">
        <v>1921</v>
      </c>
      <c r="C978" s="362" t="s">
        <v>1922</v>
      </c>
    </row>
    <row r="979" spans="1:3" ht="15" customHeight="1" x14ac:dyDescent="0.4">
      <c r="A979" s="354">
        <f t="shared" si="15"/>
        <v>7499</v>
      </c>
      <c r="B979" s="361" t="s">
        <v>1923</v>
      </c>
      <c r="C979" s="362" t="s">
        <v>1924</v>
      </c>
    </row>
    <row r="980" spans="1:3" ht="15" customHeight="1" x14ac:dyDescent="0.4">
      <c r="A980" s="354">
        <f t="shared" si="15"/>
        <v>7511</v>
      </c>
      <c r="B980" s="361" t="s">
        <v>1925</v>
      </c>
      <c r="C980" s="362" t="s">
        <v>1926</v>
      </c>
    </row>
    <row r="981" spans="1:3" ht="15" customHeight="1" x14ac:dyDescent="0.4">
      <c r="A981" s="354">
        <f t="shared" si="15"/>
        <v>7521</v>
      </c>
      <c r="B981" s="361" t="s">
        <v>1927</v>
      </c>
      <c r="C981" s="362" t="s">
        <v>1928</v>
      </c>
    </row>
    <row r="982" spans="1:3" ht="15" customHeight="1" x14ac:dyDescent="0.4">
      <c r="A982" s="354">
        <f t="shared" si="15"/>
        <v>7531</v>
      </c>
      <c r="B982" s="361" t="s">
        <v>1929</v>
      </c>
      <c r="C982" s="362" t="s">
        <v>1930</v>
      </c>
    </row>
    <row r="983" spans="1:3" ht="15" customHeight="1" x14ac:dyDescent="0.4">
      <c r="A983" s="354">
        <f t="shared" si="15"/>
        <v>7591</v>
      </c>
      <c r="B983" s="361" t="s">
        <v>1931</v>
      </c>
      <c r="C983" s="362" t="s">
        <v>1932</v>
      </c>
    </row>
    <row r="984" spans="1:3" ht="15" customHeight="1" x14ac:dyDescent="0.4">
      <c r="A984" s="354">
        <f t="shared" si="15"/>
        <v>7592</v>
      </c>
      <c r="B984" s="361" t="s">
        <v>1933</v>
      </c>
      <c r="C984" s="362" t="s">
        <v>1934</v>
      </c>
    </row>
    <row r="985" spans="1:3" ht="15" customHeight="1" x14ac:dyDescent="0.4">
      <c r="A985" s="354">
        <f t="shared" si="15"/>
        <v>7599</v>
      </c>
      <c r="B985" s="361" t="s">
        <v>1935</v>
      </c>
      <c r="C985" s="362" t="s">
        <v>1936</v>
      </c>
    </row>
    <row r="986" spans="1:3" ht="15" customHeight="1" x14ac:dyDescent="0.4">
      <c r="A986" s="354">
        <f t="shared" si="15"/>
        <v>7611</v>
      </c>
      <c r="B986" s="361" t="s">
        <v>1937</v>
      </c>
      <c r="C986" s="362" t="s">
        <v>1938</v>
      </c>
    </row>
    <row r="987" spans="1:3" ht="15" customHeight="1" x14ac:dyDescent="0.4">
      <c r="A987" s="354">
        <f t="shared" si="15"/>
        <v>7621</v>
      </c>
      <c r="B987" s="361" t="s">
        <v>1939</v>
      </c>
      <c r="C987" s="362" t="s">
        <v>1940</v>
      </c>
    </row>
    <row r="988" spans="1:3" ht="15" customHeight="1" x14ac:dyDescent="0.4">
      <c r="A988" s="354">
        <f t="shared" si="15"/>
        <v>7622</v>
      </c>
      <c r="B988" s="361" t="s">
        <v>1941</v>
      </c>
      <c r="C988" s="362" t="s">
        <v>1942</v>
      </c>
    </row>
    <row r="989" spans="1:3" ht="15" customHeight="1" x14ac:dyDescent="0.4">
      <c r="A989" s="354">
        <f t="shared" si="15"/>
        <v>7623</v>
      </c>
      <c r="B989" s="361" t="s">
        <v>1943</v>
      </c>
      <c r="C989" s="362" t="s">
        <v>1944</v>
      </c>
    </row>
    <row r="990" spans="1:3" ht="15" customHeight="1" x14ac:dyDescent="0.4">
      <c r="A990" s="354">
        <f t="shared" si="15"/>
        <v>7624</v>
      </c>
      <c r="B990" s="361" t="s">
        <v>1945</v>
      </c>
      <c r="C990" s="362" t="s">
        <v>1946</v>
      </c>
    </row>
    <row r="991" spans="1:3" ht="15" customHeight="1" x14ac:dyDescent="0.4">
      <c r="A991" s="354">
        <f t="shared" si="15"/>
        <v>7625</v>
      </c>
      <c r="B991" s="361" t="s">
        <v>1947</v>
      </c>
      <c r="C991" s="362" t="s">
        <v>1948</v>
      </c>
    </row>
    <row r="992" spans="1:3" ht="15" customHeight="1" x14ac:dyDescent="0.4">
      <c r="A992" s="354">
        <f t="shared" si="15"/>
        <v>7629</v>
      </c>
      <c r="B992" s="361" t="s">
        <v>1949</v>
      </c>
      <c r="C992" s="362" t="s">
        <v>1950</v>
      </c>
    </row>
    <row r="993" spans="1:3" ht="15" customHeight="1" x14ac:dyDescent="0.4">
      <c r="A993" s="354">
        <f t="shared" si="15"/>
        <v>7631</v>
      </c>
      <c r="B993" s="361" t="s">
        <v>1951</v>
      </c>
      <c r="C993" s="362" t="s">
        <v>1952</v>
      </c>
    </row>
    <row r="994" spans="1:3" ht="15" customHeight="1" x14ac:dyDescent="0.4">
      <c r="A994" s="354">
        <f t="shared" si="15"/>
        <v>7641</v>
      </c>
      <c r="B994" s="361" t="s">
        <v>1953</v>
      </c>
      <c r="C994" s="362" t="s">
        <v>1954</v>
      </c>
    </row>
    <row r="995" spans="1:3" ht="15" customHeight="1" x14ac:dyDescent="0.4">
      <c r="A995" s="354">
        <f t="shared" si="15"/>
        <v>7651</v>
      </c>
      <c r="B995" s="361" t="s">
        <v>1955</v>
      </c>
      <c r="C995" s="362" t="s">
        <v>1956</v>
      </c>
    </row>
    <row r="996" spans="1:3" ht="15" customHeight="1" x14ac:dyDescent="0.4">
      <c r="A996" s="354">
        <f t="shared" si="15"/>
        <v>7661</v>
      </c>
      <c r="B996" s="361" t="s">
        <v>1957</v>
      </c>
      <c r="C996" s="362" t="s">
        <v>1958</v>
      </c>
    </row>
    <row r="997" spans="1:3" ht="15" customHeight="1" x14ac:dyDescent="0.4">
      <c r="A997" s="354">
        <f t="shared" si="15"/>
        <v>7671</v>
      </c>
      <c r="B997" s="361" t="s">
        <v>1959</v>
      </c>
      <c r="C997" s="362" t="s">
        <v>1960</v>
      </c>
    </row>
    <row r="998" spans="1:3" ht="15" customHeight="1" x14ac:dyDescent="0.4">
      <c r="A998" s="354">
        <f t="shared" si="15"/>
        <v>7691</v>
      </c>
      <c r="B998" s="361" t="s">
        <v>1961</v>
      </c>
      <c r="C998" s="362" t="s">
        <v>1962</v>
      </c>
    </row>
    <row r="999" spans="1:3" ht="15" customHeight="1" x14ac:dyDescent="0.4">
      <c r="A999" s="354">
        <f t="shared" si="15"/>
        <v>7692</v>
      </c>
      <c r="B999" s="361" t="s">
        <v>1963</v>
      </c>
      <c r="C999" s="362" t="s">
        <v>1964</v>
      </c>
    </row>
    <row r="1000" spans="1:3" ht="15" customHeight="1" x14ac:dyDescent="0.4">
      <c r="A1000" s="354">
        <f t="shared" si="15"/>
        <v>7699</v>
      </c>
      <c r="B1000" s="361" t="s">
        <v>1965</v>
      </c>
      <c r="C1000" s="362" t="s">
        <v>1966</v>
      </c>
    </row>
    <row r="1001" spans="1:3" ht="15" customHeight="1" x14ac:dyDescent="0.4">
      <c r="A1001" s="354">
        <f t="shared" si="15"/>
        <v>7711</v>
      </c>
      <c r="B1001" s="361" t="s">
        <v>1967</v>
      </c>
      <c r="C1001" s="362" t="s">
        <v>1968</v>
      </c>
    </row>
    <row r="1002" spans="1:3" ht="15" customHeight="1" x14ac:dyDescent="0.4">
      <c r="A1002" s="354">
        <f t="shared" si="15"/>
        <v>7721</v>
      </c>
      <c r="B1002" s="361" t="s">
        <v>1969</v>
      </c>
      <c r="C1002" s="362" t="s">
        <v>1970</v>
      </c>
    </row>
    <row r="1003" spans="1:3" ht="15" customHeight="1" x14ac:dyDescent="0.4">
      <c r="A1003" s="354">
        <f t="shared" si="15"/>
        <v>7731</v>
      </c>
      <c r="B1003" s="361">
        <v>7731</v>
      </c>
      <c r="C1003" s="362" t="s">
        <v>2500</v>
      </c>
    </row>
    <row r="1004" spans="1:3" ht="15" customHeight="1" x14ac:dyDescent="0.4">
      <c r="A1004" s="354">
        <f t="shared" si="15"/>
        <v>7811</v>
      </c>
      <c r="B1004" s="361" t="s">
        <v>1971</v>
      </c>
      <c r="C1004" s="362" t="s">
        <v>1972</v>
      </c>
    </row>
    <row r="1005" spans="1:3" ht="15" customHeight="1" x14ac:dyDescent="0.4">
      <c r="A1005" s="354">
        <f t="shared" si="15"/>
        <v>7812</v>
      </c>
      <c r="B1005" s="361" t="s">
        <v>1973</v>
      </c>
      <c r="C1005" s="362" t="s">
        <v>1974</v>
      </c>
    </row>
    <row r="1006" spans="1:3" ht="15" customHeight="1" x14ac:dyDescent="0.4">
      <c r="A1006" s="354">
        <f t="shared" si="15"/>
        <v>7813</v>
      </c>
      <c r="B1006" s="361" t="s">
        <v>1975</v>
      </c>
      <c r="C1006" s="362" t="s">
        <v>1976</v>
      </c>
    </row>
    <row r="1007" spans="1:3" ht="15" customHeight="1" x14ac:dyDescent="0.4">
      <c r="A1007" s="354">
        <f t="shared" si="15"/>
        <v>7821</v>
      </c>
      <c r="B1007" s="361" t="s">
        <v>1977</v>
      </c>
      <c r="C1007" s="362" t="s">
        <v>1978</v>
      </c>
    </row>
    <row r="1008" spans="1:3" ht="15" customHeight="1" x14ac:dyDescent="0.4">
      <c r="A1008" s="354">
        <f t="shared" si="15"/>
        <v>7831</v>
      </c>
      <c r="B1008" s="361" t="s">
        <v>1979</v>
      </c>
      <c r="C1008" s="362" t="s">
        <v>1980</v>
      </c>
    </row>
    <row r="1009" spans="1:3" ht="15" customHeight="1" x14ac:dyDescent="0.4">
      <c r="A1009" s="354">
        <f t="shared" si="15"/>
        <v>7841</v>
      </c>
      <c r="B1009" s="361" t="s">
        <v>1981</v>
      </c>
      <c r="C1009" s="362" t="s">
        <v>1982</v>
      </c>
    </row>
    <row r="1010" spans="1:3" ht="15" customHeight="1" x14ac:dyDescent="0.4">
      <c r="A1010" s="354">
        <f t="shared" si="15"/>
        <v>7851</v>
      </c>
      <c r="B1010" s="361" t="s">
        <v>1983</v>
      </c>
      <c r="C1010" s="362" t="s">
        <v>1984</v>
      </c>
    </row>
    <row r="1011" spans="1:3" ht="15" customHeight="1" x14ac:dyDescent="0.4">
      <c r="A1011" s="354">
        <f t="shared" si="15"/>
        <v>7891</v>
      </c>
      <c r="B1011" s="361" t="s">
        <v>1985</v>
      </c>
      <c r="C1011" s="362" t="s">
        <v>1986</v>
      </c>
    </row>
    <row r="1012" spans="1:3" ht="15" customHeight="1" x14ac:dyDescent="0.4">
      <c r="A1012" s="354">
        <f t="shared" si="15"/>
        <v>7892</v>
      </c>
      <c r="B1012" s="361" t="s">
        <v>1987</v>
      </c>
      <c r="C1012" s="362" t="s">
        <v>1988</v>
      </c>
    </row>
    <row r="1013" spans="1:3" ht="15" customHeight="1" x14ac:dyDescent="0.4">
      <c r="A1013" s="354">
        <f t="shared" si="15"/>
        <v>7893</v>
      </c>
      <c r="B1013" s="361" t="s">
        <v>1989</v>
      </c>
      <c r="C1013" s="362" t="s">
        <v>2501</v>
      </c>
    </row>
    <row r="1014" spans="1:3" ht="15" customHeight="1" x14ac:dyDescent="0.4">
      <c r="A1014" s="354">
        <f t="shared" si="15"/>
        <v>7894</v>
      </c>
      <c r="B1014" s="361" t="s">
        <v>1990</v>
      </c>
      <c r="C1014" s="362" t="s">
        <v>1991</v>
      </c>
    </row>
    <row r="1015" spans="1:3" ht="15" customHeight="1" x14ac:dyDescent="0.4">
      <c r="A1015" s="354">
        <f t="shared" si="15"/>
        <v>7899</v>
      </c>
      <c r="B1015" s="361" t="s">
        <v>1992</v>
      </c>
      <c r="C1015" s="362" t="s">
        <v>1993</v>
      </c>
    </row>
    <row r="1016" spans="1:3" ht="15" customHeight="1" x14ac:dyDescent="0.4">
      <c r="A1016" s="354">
        <f t="shared" si="15"/>
        <v>7911</v>
      </c>
      <c r="B1016" s="361" t="s">
        <v>1994</v>
      </c>
      <c r="C1016" s="362" t="s">
        <v>1995</v>
      </c>
    </row>
    <row r="1017" spans="1:3" ht="15" customHeight="1" x14ac:dyDescent="0.4">
      <c r="A1017" s="354">
        <f t="shared" si="15"/>
        <v>7912</v>
      </c>
      <c r="B1017" s="361" t="s">
        <v>1996</v>
      </c>
      <c r="C1017" s="362" t="s">
        <v>1997</v>
      </c>
    </row>
    <row r="1018" spans="1:3" ht="15" customHeight="1" x14ac:dyDescent="0.4">
      <c r="A1018" s="354">
        <f t="shared" si="15"/>
        <v>7921</v>
      </c>
      <c r="B1018" s="361" t="s">
        <v>1998</v>
      </c>
      <c r="C1018" s="362" t="s">
        <v>1999</v>
      </c>
    </row>
    <row r="1019" spans="1:3" ht="15" customHeight="1" x14ac:dyDescent="0.4">
      <c r="A1019" s="354">
        <f t="shared" si="15"/>
        <v>7922</v>
      </c>
      <c r="B1019" s="361" t="s">
        <v>2000</v>
      </c>
      <c r="C1019" s="362" t="s">
        <v>2001</v>
      </c>
    </row>
    <row r="1020" spans="1:3" ht="15" customHeight="1" x14ac:dyDescent="0.4">
      <c r="A1020" s="354">
        <f t="shared" si="15"/>
        <v>7931</v>
      </c>
      <c r="B1020" s="361" t="s">
        <v>2002</v>
      </c>
      <c r="C1020" s="362" t="s">
        <v>2003</v>
      </c>
    </row>
    <row r="1021" spans="1:3" ht="15" customHeight="1" x14ac:dyDescent="0.4">
      <c r="A1021" s="354">
        <f t="shared" si="15"/>
        <v>7941</v>
      </c>
      <c r="B1021" s="361" t="s">
        <v>2004</v>
      </c>
      <c r="C1021" s="362" t="s">
        <v>2005</v>
      </c>
    </row>
    <row r="1022" spans="1:3" ht="15" customHeight="1" x14ac:dyDescent="0.4">
      <c r="A1022" s="354">
        <f t="shared" si="15"/>
        <v>7951</v>
      </c>
      <c r="B1022" s="361" t="s">
        <v>2006</v>
      </c>
      <c r="C1022" s="362" t="s">
        <v>2007</v>
      </c>
    </row>
    <row r="1023" spans="1:3" ht="15" customHeight="1" x14ac:dyDescent="0.4">
      <c r="A1023" s="354">
        <f t="shared" si="15"/>
        <v>7952</v>
      </c>
      <c r="B1023" s="361" t="s">
        <v>2008</v>
      </c>
      <c r="C1023" s="362" t="s">
        <v>2009</v>
      </c>
    </row>
    <row r="1024" spans="1:3" ht="15" customHeight="1" x14ac:dyDescent="0.4">
      <c r="A1024" s="354">
        <f t="shared" si="15"/>
        <v>7961</v>
      </c>
      <c r="B1024" s="361" t="s">
        <v>2010</v>
      </c>
      <c r="C1024" s="362" t="s">
        <v>2011</v>
      </c>
    </row>
    <row r="1025" spans="1:3" ht="15" customHeight="1" x14ac:dyDescent="0.4">
      <c r="A1025" s="354">
        <f t="shared" si="15"/>
        <v>7962</v>
      </c>
      <c r="B1025" s="361" t="s">
        <v>2012</v>
      </c>
      <c r="C1025" s="362" t="s">
        <v>2013</v>
      </c>
    </row>
    <row r="1026" spans="1:3" ht="15" customHeight="1" x14ac:dyDescent="0.4">
      <c r="A1026" s="354">
        <f t="shared" si="15"/>
        <v>7963</v>
      </c>
      <c r="B1026" s="361" t="s">
        <v>2014</v>
      </c>
      <c r="C1026" s="362" t="s">
        <v>2015</v>
      </c>
    </row>
    <row r="1027" spans="1:3" ht="15" customHeight="1" x14ac:dyDescent="0.4">
      <c r="A1027" s="354">
        <f t="shared" ref="A1027:A1090" si="16">VALUE(B1027)</f>
        <v>7991</v>
      </c>
      <c r="B1027" s="361" t="s">
        <v>2016</v>
      </c>
      <c r="C1027" s="362" t="s">
        <v>2017</v>
      </c>
    </row>
    <row r="1028" spans="1:3" ht="15" customHeight="1" x14ac:dyDescent="0.4">
      <c r="A1028" s="354">
        <f t="shared" si="16"/>
        <v>7992</v>
      </c>
      <c r="B1028" s="361" t="s">
        <v>2018</v>
      </c>
      <c r="C1028" s="362" t="s">
        <v>2019</v>
      </c>
    </row>
    <row r="1029" spans="1:3" ht="15" customHeight="1" x14ac:dyDescent="0.4">
      <c r="A1029" s="354">
        <f t="shared" si="16"/>
        <v>7993</v>
      </c>
      <c r="B1029" s="361" t="s">
        <v>2020</v>
      </c>
      <c r="C1029" s="362" t="s">
        <v>2021</v>
      </c>
    </row>
    <row r="1030" spans="1:3" ht="15" customHeight="1" x14ac:dyDescent="0.4">
      <c r="A1030" s="354">
        <f t="shared" si="16"/>
        <v>7999</v>
      </c>
      <c r="B1030" s="361" t="s">
        <v>2022</v>
      </c>
      <c r="C1030" s="362" t="s">
        <v>2023</v>
      </c>
    </row>
    <row r="1031" spans="1:3" ht="15" customHeight="1" x14ac:dyDescent="0.4">
      <c r="A1031" s="354">
        <f t="shared" si="16"/>
        <v>8011</v>
      </c>
      <c r="B1031" s="361" t="s">
        <v>2024</v>
      </c>
      <c r="C1031" s="362" t="s">
        <v>2025</v>
      </c>
    </row>
    <row r="1032" spans="1:3" ht="15" customHeight="1" x14ac:dyDescent="0.4">
      <c r="A1032" s="354">
        <f t="shared" si="16"/>
        <v>8021</v>
      </c>
      <c r="B1032" s="361" t="s">
        <v>2026</v>
      </c>
      <c r="C1032" s="362" t="s">
        <v>2027</v>
      </c>
    </row>
    <row r="1033" spans="1:3" ht="15" customHeight="1" x14ac:dyDescent="0.4">
      <c r="A1033" s="354">
        <f t="shared" si="16"/>
        <v>8022</v>
      </c>
      <c r="B1033" s="361" t="s">
        <v>2028</v>
      </c>
      <c r="C1033" s="362" t="s">
        <v>2029</v>
      </c>
    </row>
    <row r="1034" spans="1:3" ht="15" customHeight="1" x14ac:dyDescent="0.4">
      <c r="A1034" s="354">
        <f t="shared" si="16"/>
        <v>8023</v>
      </c>
      <c r="B1034" s="361" t="s">
        <v>2030</v>
      </c>
      <c r="C1034" s="362" t="s">
        <v>2031</v>
      </c>
    </row>
    <row r="1035" spans="1:3" ht="15" customHeight="1" x14ac:dyDescent="0.4">
      <c r="A1035" s="354">
        <f t="shared" si="16"/>
        <v>8024</v>
      </c>
      <c r="B1035" s="361" t="s">
        <v>2032</v>
      </c>
      <c r="C1035" s="362" t="s">
        <v>2033</v>
      </c>
    </row>
    <row r="1036" spans="1:3" ht="15" customHeight="1" x14ac:dyDescent="0.4">
      <c r="A1036" s="354">
        <f t="shared" si="16"/>
        <v>8025</v>
      </c>
      <c r="B1036" s="361" t="s">
        <v>2034</v>
      </c>
      <c r="C1036" s="362" t="s">
        <v>2035</v>
      </c>
    </row>
    <row r="1037" spans="1:3" ht="15" customHeight="1" x14ac:dyDescent="0.4">
      <c r="A1037" s="354">
        <f t="shared" si="16"/>
        <v>8031</v>
      </c>
      <c r="B1037" s="361" t="s">
        <v>2036</v>
      </c>
      <c r="C1037" s="362" t="s">
        <v>2037</v>
      </c>
    </row>
    <row r="1038" spans="1:3" ht="15" customHeight="1" x14ac:dyDescent="0.4">
      <c r="A1038" s="354">
        <f t="shared" si="16"/>
        <v>8032</v>
      </c>
      <c r="B1038" s="361" t="s">
        <v>2038</v>
      </c>
      <c r="C1038" s="362" t="s">
        <v>2039</v>
      </c>
    </row>
    <row r="1039" spans="1:3" ht="15" customHeight="1" x14ac:dyDescent="0.4">
      <c r="A1039" s="354">
        <f t="shared" si="16"/>
        <v>8033</v>
      </c>
      <c r="B1039" s="361" t="s">
        <v>2040</v>
      </c>
      <c r="C1039" s="362" t="s">
        <v>2502</v>
      </c>
    </row>
    <row r="1040" spans="1:3" ht="15" customHeight="1" x14ac:dyDescent="0.4">
      <c r="A1040" s="354">
        <f t="shared" si="16"/>
        <v>8034</v>
      </c>
      <c r="B1040" s="361" t="s">
        <v>2041</v>
      </c>
      <c r="C1040" s="362" t="s">
        <v>2042</v>
      </c>
    </row>
    <row r="1041" spans="1:3" ht="15" customHeight="1" x14ac:dyDescent="0.4">
      <c r="A1041" s="354">
        <f t="shared" si="16"/>
        <v>8035</v>
      </c>
      <c r="B1041" s="361" t="s">
        <v>2043</v>
      </c>
      <c r="C1041" s="362" t="s">
        <v>2044</v>
      </c>
    </row>
    <row r="1042" spans="1:3" ht="15" customHeight="1" x14ac:dyDescent="0.4">
      <c r="A1042" s="354">
        <f t="shared" si="16"/>
        <v>8036</v>
      </c>
      <c r="B1042" s="361" t="s">
        <v>2045</v>
      </c>
      <c r="C1042" s="362" t="s">
        <v>2503</v>
      </c>
    </row>
    <row r="1043" spans="1:3" ht="15" customHeight="1" x14ac:dyDescent="0.4">
      <c r="A1043" s="354">
        <f t="shared" si="16"/>
        <v>8041</v>
      </c>
      <c r="B1043" s="361" t="s">
        <v>2046</v>
      </c>
      <c r="C1043" s="362" t="s">
        <v>2047</v>
      </c>
    </row>
    <row r="1044" spans="1:3" ht="15" customHeight="1" x14ac:dyDescent="0.4">
      <c r="A1044" s="354">
        <f t="shared" si="16"/>
        <v>8042</v>
      </c>
      <c r="B1044" s="361" t="s">
        <v>2048</v>
      </c>
      <c r="C1044" s="362" t="s">
        <v>2049</v>
      </c>
    </row>
    <row r="1045" spans="1:3" ht="15" customHeight="1" x14ac:dyDescent="0.4">
      <c r="A1045" s="354">
        <f t="shared" si="16"/>
        <v>8043</v>
      </c>
      <c r="B1045" s="361" t="s">
        <v>2050</v>
      </c>
      <c r="C1045" s="362" t="s">
        <v>2051</v>
      </c>
    </row>
    <row r="1046" spans="1:3" ht="15" customHeight="1" x14ac:dyDescent="0.4">
      <c r="A1046" s="354">
        <f t="shared" si="16"/>
        <v>8044</v>
      </c>
      <c r="B1046" s="361" t="s">
        <v>2052</v>
      </c>
      <c r="C1046" s="362" t="s">
        <v>2053</v>
      </c>
    </row>
    <row r="1047" spans="1:3" ht="15" customHeight="1" x14ac:dyDescent="0.4">
      <c r="A1047" s="354">
        <f t="shared" si="16"/>
        <v>8045</v>
      </c>
      <c r="B1047" s="361" t="s">
        <v>2054</v>
      </c>
      <c r="C1047" s="362" t="s">
        <v>2055</v>
      </c>
    </row>
    <row r="1048" spans="1:3" ht="15" customHeight="1" x14ac:dyDescent="0.4">
      <c r="A1048" s="354">
        <f t="shared" si="16"/>
        <v>8046</v>
      </c>
      <c r="B1048" s="361" t="s">
        <v>2056</v>
      </c>
      <c r="C1048" s="362" t="s">
        <v>2057</v>
      </c>
    </row>
    <row r="1049" spans="1:3" ht="15" customHeight="1" x14ac:dyDescent="0.4">
      <c r="A1049" s="354">
        <f t="shared" si="16"/>
        <v>8047</v>
      </c>
      <c r="B1049" s="361" t="s">
        <v>2058</v>
      </c>
      <c r="C1049" s="362" t="s">
        <v>2059</v>
      </c>
    </row>
    <row r="1050" spans="1:3" ht="15" customHeight="1" x14ac:dyDescent="0.4">
      <c r="A1050" s="354">
        <f t="shared" si="16"/>
        <v>8048</v>
      </c>
      <c r="B1050" s="361" t="s">
        <v>2060</v>
      </c>
      <c r="C1050" s="362" t="s">
        <v>2061</v>
      </c>
    </row>
    <row r="1051" spans="1:3" ht="15" customHeight="1" x14ac:dyDescent="0.4">
      <c r="A1051" s="354">
        <f t="shared" si="16"/>
        <v>8051</v>
      </c>
      <c r="B1051" s="361" t="s">
        <v>2062</v>
      </c>
      <c r="C1051" s="362" t="s">
        <v>2063</v>
      </c>
    </row>
    <row r="1052" spans="1:3" ht="15" customHeight="1" x14ac:dyDescent="0.4">
      <c r="A1052" s="354">
        <f t="shared" si="16"/>
        <v>8052</v>
      </c>
      <c r="B1052" s="361" t="s">
        <v>2064</v>
      </c>
      <c r="C1052" s="362" t="s">
        <v>2065</v>
      </c>
    </row>
    <row r="1053" spans="1:3" ht="15" customHeight="1" x14ac:dyDescent="0.4">
      <c r="A1053" s="354">
        <f t="shared" si="16"/>
        <v>8053</v>
      </c>
      <c r="B1053" s="361" t="s">
        <v>2066</v>
      </c>
      <c r="C1053" s="362" t="s">
        <v>2067</v>
      </c>
    </row>
    <row r="1054" spans="1:3" ht="15" customHeight="1" x14ac:dyDescent="0.4">
      <c r="A1054" s="354">
        <f t="shared" si="16"/>
        <v>8061</v>
      </c>
      <c r="B1054" s="361" t="s">
        <v>2068</v>
      </c>
      <c r="C1054" s="362" t="s">
        <v>2069</v>
      </c>
    </row>
    <row r="1055" spans="1:3" ht="15" customHeight="1" x14ac:dyDescent="0.4">
      <c r="A1055" s="354">
        <f t="shared" si="16"/>
        <v>8062</v>
      </c>
      <c r="B1055" s="361" t="s">
        <v>2070</v>
      </c>
      <c r="C1055" s="362" t="s">
        <v>2071</v>
      </c>
    </row>
    <row r="1056" spans="1:3" ht="15" customHeight="1" x14ac:dyDescent="0.4">
      <c r="A1056" s="354">
        <f t="shared" si="16"/>
        <v>8063</v>
      </c>
      <c r="B1056" s="361" t="s">
        <v>2072</v>
      </c>
      <c r="C1056" s="362" t="s">
        <v>2073</v>
      </c>
    </row>
    <row r="1057" spans="1:3" ht="15" customHeight="1" x14ac:dyDescent="0.4">
      <c r="A1057" s="354">
        <f t="shared" si="16"/>
        <v>8064</v>
      </c>
      <c r="B1057" s="361" t="s">
        <v>2074</v>
      </c>
      <c r="C1057" s="362" t="s">
        <v>2075</v>
      </c>
    </row>
    <row r="1058" spans="1:3" ht="15" customHeight="1" x14ac:dyDescent="0.4">
      <c r="A1058" s="354">
        <f t="shared" si="16"/>
        <v>8065</v>
      </c>
      <c r="B1058" s="361" t="s">
        <v>2076</v>
      </c>
      <c r="C1058" s="362" t="s">
        <v>2077</v>
      </c>
    </row>
    <row r="1059" spans="1:3" ht="15" customHeight="1" x14ac:dyDescent="0.4">
      <c r="A1059" s="354">
        <f t="shared" si="16"/>
        <v>8069</v>
      </c>
      <c r="B1059" s="361" t="s">
        <v>2078</v>
      </c>
      <c r="C1059" s="362" t="s">
        <v>2079</v>
      </c>
    </row>
    <row r="1060" spans="1:3" ht="15" customHeight="1" x14ac:dyDescent="0.4">
      <c r="A1060" s="354">
        <f t="shared" si="16"/>
        <v>8091</v>
      </c>
      <c r="B1060" s="361" t="s">
        <v>2080</v>
      </c>
      <c r="C1060" s="362" t="s">
        <v>2081</v>
      </c>
    </row>
    <row r="1061" spans="1:3" ht="15" customHeight="1" x14ac:dyDescent="0.4">
      <c r="A1061" s="354">
        <f t="shared" si="16"/>
        <v>8092</v>
      </c>
      <c r="B1061" s="361" t="s">
        <v>2082</v>
      </c>
      <c r="C1061" s="362" t="s">
        <v>2083</v>
      </c>
    </row>
    <row r="1062" spans="1:3" ht="15" customHeight="1" x14ac:dyDescent="0.4">
      <c r="A1062" s="354">
        <f t="shared" si="16"/>
        <v>8093</v>
      </c>
      <c r="B1062" s="361" t="s">
        <v>2084</v>
      </c>
      <c r="C1062" s="362" t="s">
        <v>2085</v>
      </c>
    </row>
    <row r="1063" spans="1:3" ht="15" customHeight="1" x14ac:dyDescent="0.4">
      <c r="A1063" s="354">
        <f t="shared" si="16"/>
        <v>8094</v>
      </c>
      <c r="B1063" s="361" t="s">
        <v>2086</v>
      </c>
      <c r="C1063" s="362" t="s">
        <v>2087</v>
      </c>
    </row>
    <row r="1064" spans="1:3" ht="15" customHeight="1" x14ac:dyDescent="0.4">
      <c r="A1064" s="354">
        <f t="shared" si="16"/>
        <v>8095</v>
      </c>
      <c r="B1064" s="361" t="s">
        <v>2088</v>
      </c>
      <c r="C1064" s="362" t="s">
        <v>2089</v>
      </c>
    </row>
    <row r="1065" spans="1:3" ht="15" customHeight="1" x14ac:dyDescent="0.4">
      <c r="A1065" s="354">
        <f t="shared" si="16"/>
        <v>8096</v>
      </c>
      <c r="B1065" s="361" t="s">
        <v>2090</v>
      </c>
      <c r="C1065" s="362" t="s">
        <v>2091</v>
      </c>
    </row>
    <row r="1066" spans="1:3" ht="15" customHeight="1" x14ac:dyDescent="0.4">
      <c r="A1066" s="354">
        <f t="shared" si="16"/>
        <v>8099</v>
      </c>
      <c r="B1066" s="361" t="s">
        <v>2092</v>
      </c>
      <c r="C1066" s="362" t="s">
        <v>2093</v>
      </c>
    </row>
    <row r="1067" spans="1:3" ht="15" customHeight="1" x14ac:dyDescent="0.4">
      <c r="A1067" s="354">
        <f t="shared" si="16"/>
        <v>8111</v>
      </c>
      <c r="B1067" s="361" t="s">
        <v>2094</v>
      </c>
      <c r="C1067" s="362" t="s">
        <v>2095</v>
      </c>
    </row>
    <row r="1068" spans="1:3" ht="15" customHeight="1" x14ac:dyDescent="0.4">
      <c r="A1068" s="354">
        <f t="shared" si="16"/>
        <v>8132</v>
      </c>
      <c r="B1068" s="361">
        <v>8132</v>
      </c>
      <c r="C1068" s="362" t="s">
        <v>2504</v>
      </c>
    </row>
    <row r="1069" spans="1:3" ht="15" customHeight="1" x14ac:dyDescent="0.4">
      <c r="A1069" s="354">
        <f t="shared" si="16"/>
        <v>8171</v>
      </c>
      <c r="B1069" s="361" t="s">
        <v>2096</v>
      </c>
      <c r="C1069" s="362" t="s">
        <v>2097</v>
      </c>
    </row>
    <row r="1070" spans="1:3" ht="15" customHeight="1" x14ac:dyDescent="0.4">
      <c r="A1070" s="354">
        <f t="shared" si="16"/>
        <v>8172</v>
      </c>
      <c r="B1070" s="361" t="s">
        <v>2098</v>
      </c>
      <c r="C1070" s="362" t="s">
        <v>2099</v>
      </c>
    </row>
    <row r="1071" spans="1:3" ht="15" customHeight="1" x14ac:dyDescent="0.4">
      <c r="A1071" s="354">
        <f t="shared" si="16"/>
        <v>8181</v>
      </c>
      <c r="B1071" s="361" t="s">
        <v>2100</v>
      </c>
      <c r="C1071" s="362" t="s">
        <v>2505</v>
      </c>
    </row>
    <row r="1072" spans="1:3" ht="15" customHeight="1" x14ac:dyDescent="0.4">
      <c r="A1072" s="354">
        <f t="shared" si="16"/>
        <v>8191</v>
      </c>
      <c r="B1072" s="361" t="s">
        <v>2101</v>
      </c>
      <c r="C1072" s="362" t="s">
        <v>2102</v>
      </c>
    </row>
    <row r="1073" spans="1:3" ht="15" customHeight="1" x14ac:dyDescent="0.4">
      <c r="A1073" s="354">
        <f t="shared" si="16"/>
        <v>8211</v>
      </c>
      <c r="B1073" s="361" t="s">
        <v>2103</v>
      </c>
      <c r="C1073" s="362" t="s">
        <v>2104</v>
      </c>
    </row>
    <row r="1074" spans="1:3" ht="15" customHeight="1" x14ac:dyDescent="0.4">
      <c r="A1074" s="354">
        <f t="shared" si="16"/>
        <v>8212</v>
      </c>
      <c r="B1074" s="361" t="s">
        <v>2105</v>
      </c>
      <c r="C1074" s="362" t="s">
        <v>2106</v>
      </c>
    </row>
    <row r="1075" spans="1:3" ht="15" customHeight="1" x14ac:dyDescent="0.4">
      <c r="A1075" s="354">
        <f t="shared" si="16"/>
        <v>8213</v>
      </c>
      <c r="B1075" s="361" t="s">
        <v>2107</v>
      </c>
      <c r="C1075" s="362" t="s">
        <v>2108</v>
      </c>
    </row>
    <row r="1076" spans="1:3" ht="15" customHeight="1" x14ac:dyDescent="0.4">
      <c r="A1076" s="354">
        <f t="shared" si="16"/>
        <v>8214</v>
      </c>
      <c r="B1076" s="361" t="s">
        <v>2109</v>
      </c>
      <c r="C1076" s="362" t="s">
        <v>2110</v>
      </c>
    </row>
    <row r="1077" spans="1:3" ht="15" customHeight="1" x14ac:dyDescent="0.4">
      <c r="A1077" s="354">
        <f t="shared" si="16"/>
        <v>8215</v>
      </c>
      <c r="B1077" s="361" t="s">
        <v>2111</v>
      </c>
      <c r="C1077" s="362" t="s">
        <v>2112</v>
      </c>
    </row>
    <row r="1078" spans="1:3" ht="15" customHeight="1" x14ac:dyDescent="0.4">
      <c r="A1078" s="354">
        <f t="shared" si="16"/>
        <v>8216</v>
      </c>
      <c r="B1078" s="361" t="s">
        <v>2113</v>
      </c>
      <c r="C1078" s="362" t="s">
        <v>2114</v>
      </c>
    </row>
    <row r="1079" spans="1:3" ht="15" customHeight="1" x14ac:dyDescent="0.4">
      <c r="A1079" s="354">
        <f t="shared" si="16"/>
        <v>8219</v>
      </c>
      <c r="B1079" s="361" t="s">
        <v>2115</v>
      </c>
      <c r="C1079" s="362" t="s">
        <v>2116</v>
      </c>
    </row>
    <row r="1080" spans="1:3" ht="15" customHeight="1" x14ac:dyDescent="0.4">
      <c r="A1080" s="354">
        <f t="shared" si="16"/>
        <v>8221</v>
      </c>
      <c r="B1080" s="361" t="s">
        <v>2117</v>
      </c>
      <c r="C1080" s="362" t="s">
        <v>2118</v>
      </c>
    </row>
    <row r="1081" spans="1:3" ht="15" customHeight="1" x14ac:dyDescent="0.4">
      <c r="A1081" s="354">
        <f t="shared" si="16"/>
        <v>8222</v>
      </c>
      <c r="B1081" s="361" t="s">
        <v>2119</v>
      </c>
      <c r="C1081" s="362" t="s">
        <v>2120</v>
      </c>
    </row>
    <row r="1082" spans="1:3" ht="15" customHeight="1" x14ac:dyDescent="0.4">
      <c r="A1082" s="354">
        <f t="shared" si="16"/>
        <v>8229</v>
      </c>
      <c r="B1082" s="361" t="s">
        <v>2121</v>
      </c>
      <c r="C1082" s="362" t="s">
        <v>2122</v>
      </c>
    </row>
    <row r="1083" spans="1:3" ht="15" customHeight="1" x14ac:dyDescent="0.4">
      <c r="A1083" s="354">
        <f t="shared" si="16"/>
        <v>8231</v>
      </c>
      <c r="B1083" s="361" t="s">
        <v>2123</v>
      </c>
      <c r="C1083" s="362" t="s">
        <v>2124</v>
      </c>
    </row>
    <row r="1084" spans="1:3" ht="15" customHeight="1" x14ac:dyDescent="0.4">
      <c r="A1084" s="354">
        <f t="shared" si="16"/>
        <v>8241</v>
      </c>
      <c r="B1084" s="361" t="s">
        <v>2125</v>
      </c>
      <c r="C1084" s="362" t="s">
        <v>2126</v>
      </c>
    </row>
    <row r="1085" spans="1:3" ht="15" customHeight="1" x14ac:dyDescent="0.4">
      <c r="A1085" s="354">
        <f t="shared" si="16"/>
        <v>8242</v>
      </c>
      <c r="B1085" s="361" t="s">
        <v>2127</v>
      </c>
      <c r="C1085" s="362" t="s">
        <v>2128</v>
      </c>
    </row>
    <row r="1086" spans="1:3" ht="15" customHeight="1" x14ac:dyDescent="0.4">
      <c r="A1086" s="354">
        <f t="shared" si="16"/>
        <v>8243</v>
      </c>
      <c r="B1086" s="361" t="s">
        <v>2129</v>
      </c>
      <c r="C1086" s="362" t="s">
        <v>2130</v>
      </c>
    </row>
    <row r="1087" spans="1:3" ht="15" customHeight="1" x14ac:dyDescent="0.4">
      <c r="A1087" s="354">
        <f t="shared" si="16"/>
        <v>8244</v>
      </c>
      <c r="B1087" s="361" t="s">
        <v>2131</v>
      </c>
      <c r="C1087" s="362" t="s">
        <v>2132</v>
      </c>
    </row>
    <row r="1088" spans="1:3" ht="15" customHeight="1" x14ac:dyDescent="0.4">
      <c r="A1088" s="354">
        <f t="shared" si="16"/>
        <v>8245</v>
      </c>
      <c r="B1088" s="361" t="s">
        <v>2133</v>
      </c>
      <c r="C1088" s="362" t="s">
        <v>2134</v>
      </c>
    </row>
    <row r="1089" spans="1:3" ht="15" customHeight="1" x14ac:dyDescent="0.4">
      <c r="A1089" s="354">
        <f t="shared" si="16"/>
        <v>8246</v>
      </c>
      <c r="B1089" s="361" t="s">
        <v>2135</v>
      </c>
      <c r="C1089" s="362" t="s">
        <v>2136</v>
      </c>
    </row>
    <row r="1090" spans="1:3" ht="15" customHeight="1" x14ac:dyDescent="0.4">
      <c r="A1090" s="354">
        <f t="shared" si="16"/>
        <v>8249</v>
      </c>
      <c r="B1090" s="361" t="s">
        <v>2137</v>
      </c>
      <c r="C1090" s="362" t="s">
        <v>2138</v>
      </c>
    </row>
    <row r="1091" spans="1:3" ht="15" customHeight="1" x14ac:dyDescent="0.4">
      <c r="A1091" s="354">
        <f t="shared" ref="A1091:A1154" si="17">VALUE(B1091)</f>
        <v>8299</v>
      </c>
      <c r="B1091" s="361" t="s">
        <v>2139</v>
      </c>
      <c r="C1091" s="362" t="s">
        <v>2140</v>
      </c>
    </row>
    <row r="1092" spans="1:3" ht="15" customHeight="1" x14ac:dyDescent="0.4">
      <c r="A1092" s="354">
        <f t="shared" si="17"/>
        <v>8311</v>
      </c>
      <c r="B1092" s="361" t="s">
        <v>2141</v>
      </c>
      <c r="C1092" s="362" t="s">
        <v>2142</v>
      </c>
    </row>
    <row r="1093" spans="1:3" ht="15" customHeight="1" x14ac:dyDescent="0.4">
      <c r="A1093" s="354">
        <f t="shared" si="17"/>
        <v>8312</v>
      </c>
      <c r="B1093" s="361" t="s">
        <v>2143</v>
      </c>
      <c r="C1093" s="362" t="s">
        <v>2144</v>
      </c>
    </row>
    <row r="1094" spans="1:3" ht="15" customHeight="1" x14ac:dyDescent="0.4">
      <c r="A1094" s="354">
        <f t="shared" si="17"/>
        <v>8321</v>
      </c>
      <c r="B1094" s="361" t="s">
        <v>2145</v>
      </c>
      <c r="C1094" s="362" t="s">
        <v>2146</v>
      </c>
    </row>
    <row r="1095" spans="1:3" ht="15" customHeight="1" x14ac:dyDescent="0.4">
      <c r="A1095" s="354">
        <f t="shared" si="17"/>
        <v>8322</v>
      </c>
      <c r="B1095" s="361" t="s">
        <v>2147</v>
      </c>
      <c r="C1095" s="362" t="s">
        <v>2148</v>
      </c>
    </row>
    <row r="1096" spans="1:3" ht="15" customHeight="1" x14ac:dyDescent="0.4">
      <c r="A1096" s="354">
        <f t="shared" si="17"/>
        <v>8331</v>
      </c>
      <c r="B1096" s="361" t="s">
        <v>2149</v>
      </c>
      <c r="C1096" s="362" t="s">
        <v>2150</v>
      </c>
    </row>
    <row r="1097" spans="1:3" ht="15" customHeight="1" x14ac:dyDescent="0.4">
      <c r="A1097" s="354">
        <f t="shared" si="17"/>
        <v>8341</v>
      </c>
      <c r="B1097" s="361" t="s">
        <v>2151</v>
      </c>
      <c r="C1097" s="362" t="s">
        <v>2152</v>
      </c>
    </row>
    <row r="1098" spans="1:3" ht="15" customHeight="1" x14ac:dyDescent="0.4">
      <c r="A1098" s="354">
        <f t="shared" si="17"/>
        <v>8342</v>
      </c>
      <c r="B1098" s="361" t="s">
        <v>2153</v>
      </c>
      <c r="C1098" s="362" t="s">
        <v>2154</v>
      </c>
    </row>
    <row r="1099" spans="1:3" ht="15" customHeight="1" x14ac:dyDescent="0.4">
      <c r="A1099" s="354">
        <f t="shared" si="17"/>
        <v>8351</v>
      </c>
      <c r="B1099" s="361" t="s">
        <v>2155</v>
      </c>
      <c r="C1099" s="362" t="s">
        <v>2156</v>
      </c>
    </row>
    <row r="1100" spans="1:3" ht="15" customHeight="1" x14ac:dyDescent="0.4">
      <c r="A1100" s="354">
        <f t="shared" si="17"/>
        <v>8352</v>
      </c>
      <c r="B1100" s="361">
        <v>8352</v>
      </c>
      <c r="C1100" s="362" t="s">
        <v>2506</v>
      </c>
    </row>
    <row r="1101" spans="1:3" ht="15" customHeight="1" x14ac:dyDescent="0.4">
      <c r="A1101" s="354">
        <f t="shared" si="17"/>
        <v>8361</v>
      </c>
      <c r="B1101" s="361" t="s">
        <v>2157</v>
      </c>
      <c r="C1101" s="362" t="s">
        <v>2158</v>
      </c>
    </row>
    <row r="1102" spans="1:3" ht="15" customHeight="1" x14ac:dyDescent="0.4">
      <c r="A1102" s="354">
        <f t="shared" si="17"/>
        <v>8369</v>
      </c>
      <c r="B1102" s="361" t="s">
        <v>2159</v>
      </c>
      <c r="C1102" s="362" t="s">
        <v>2160</v>
      </c>
    </row>
    <row r="1103" spans="1:3" ht="15" customHeight="1" x14ac:dyDescent="0.4">
      <c r="A1103" s="354">
        <f t="shared" si="17"/>
        <v>8421</v>
      </c>
      <c r="B1103" s="361" t="s">
        <v>2161</v>
      </c>
      <c r="C1103" s="362" t="s">
        <v>2162</v>
      </c>
    </row>
    <row r="1104" spans="1:3" ht="15" customHeight="1" x14ac:dyDescent="0.4">
      <c r="A1104" s="354">
        <f t="shared" si="17"/>
        <v>8422</v>
      </c>
      <c r="B1104" s="361" t="s">
        <v>2163</v>
      </c>
      <c r="C1104" s="362" t="s">
        <v>2164</v>
      </c>
    </row>
    <row r="1105" spans="1:3" ht="15" customHeight="1" x14ac:dyDescent="0.4">
      <c r="A1105" s="354">
        <f t="shared" si="17"/>
        <v>8423</v>
      </c>
      <c r="B1105" s="361" t="s">
        <v>2165</v>
      </c>
      <c r="C1105" s="362" t="s">
        <v>2166</v>
      </c>
    </row>
    <row r="1106" spans="1:3" ht="15" customHeight="1" x14ac:dyDescent="0.4">
      <c r="A1106" s="354">
        <f t="shared" si="17"/>
        <v>8429</v>
      </c>
      <c r="B1106" s="361" t="s">
        <v>2167</v>
      </c>
      <c r="C1106" s="362" t="s">
        <v>2168</v>
      </c>
    </row>
    <row r="1107" spans="1:3" ht="15" customHeight="1" x14ac:dyDescent="0.4">
      <c r="A1107" s="354">
        <f t="shared" si="17"/>
        <v>8491</v>
      </c>
      <c r="B1107" s="361" t="s">
        <v>2169</v>
      </c>
      <c r="C1107" s="362" t="s">
        <v>2170</v>
      </c>
    </row>
    <row r="1108" spans="1:3" ht="15" customHeight="1" x14ac:dyDescent="0.4">
      <c r="A1108" s="354">
        <f t="shared" si="17"/>
        <v>8492</v>
      </c>
      <c r="B1108" s="361" t="s">
        <v>2171</v>
      </c>
      <c r="C1108" s="362" t="s">
        <v>2172</v>
      </c>
    </row>
    <row r="1109" spans="1:3" ht="15" customHeight="1" x14ac:dyDescent="0.4">
      <c r="A1109" s="354">
        <f t="shared" si="17"/>
        <v>8499</v>
      </c>
      <c r="B1109" s="361" t="s">
        <v>2173</v>
      </c>
      <c r="C1109" s="362" t="s">
        <v>2174</v>
      </c>
    </row>
    <row r="1110" spans="1:3" ht="15" customHeight="1" x14ac:dyDescent="0.4">
      <c r="A1110" s="354">
        <f t="shared" si="17"/>
        <v>8511</v>
      </c>
      <c r="B1110" s="361" t="s">
        <v>2175</v>
      </c>
      <c r="C1110" s="362" t="s">
        <v>2176</v>
      </c>
    </row>
    <row r="1111" spans="1:3" ht="15" customHeight="1" x14ac:dyDescent="0.4">
      <c r="A1111" s="354">
        <f t="shared" si="17"/>
        <v>8531</v>
      </c>
      <c r="B1111" s="361" t="s">
        <v>2177</v>
      </c>
      <c r="C1111" s="362" t="s">
        <v>2178</v>
      </c>
    </row>
    <row r="1112" spans="1:3" ht="15" customHeight="1" x14ac:dyDescent="0.4">
      <c r="A1112" s="354">
        <f t="shared" si="17"/>
        <v>8539</v>
      </c>
      <c r="B1112" s="361" t="s">
        <v>2179</v>
      </c>
      <c r="C1112" s="362" t="s">
        <v>2180</v>
      </c>
    </row>
    <row r="1113" spans="1:3" ht="15" customHeight="1" x14ac:dyDescent="0.4">
      <c r="A1113" s="354">
        <f t="shared" si="17"/>
        <v>8541</v>
      </c>
      <c r="B1113" s="361" t="s">
        <v>2181</v>
      </c>
      <c r="C1113" s="362" t="s">
        <v>2182</v>
      </c>
    </row>
    <row r="1114" spans="1:3" ht="15" customHeight="1" x14ac:dyDescent="0.4">
      <c r="A1114" s="354">
        <f t="shared" si="17"/>
        <v>8542</v>
      </c>
      <c r="B1114" s="361" t="s">
        <v>2183</v>
      </c>
      <c r="C1114" s="362" t="s">
        <v>2184</v>
      </c>
    </row>
    <row r="1115" spans="1:3" ht="15" customHeight="1" x14ac:dyDescent="0.4">
      <c r="A1115" s="354">
        <f t="shared" si="17"/>
        <v>8543</v>
      </c>
      <c r="B1115" s="361" t="s">
        <v>2185</v>
      </c>
      <c r="C1115" s="362" t="s">
        <v>2507</v>
      </c>
    </row>
    <row r="1116" spans="1:3" ht="15" customHeight="1" x14ac:dyDescent="0.4">
      <c r="A1116" s="354">
        <f t="shared" si="17"/>
        <v>8544</v>
      </c>
      <c r="B1116" s="361">
        <v>8544</v>
      </c>
      <c r="C1116" s="362" t="s">
        <v>2508</v>
      </c>
    </row>
    <row r="1117" spans="1:3" ht="15" customHeight="1" x14ac:dyDescent="0.4">
      <c r="A1117" s="354">
        <f t="shared" si="17"/>
        <v>8545</v>
      </c>
      <c r="B1117" s="361">
        <v>8545</v>
      </c>
      <c r="C1117" s="362" t="s">
        <v>2186</v>
      </c>
    </row>
    <row r="1118" spans="1:3" ht="15" customHeight="1" x14ac:dyDescent="0.4">
      <c r="A1118" s="354">
        <f t="shared" si="17"/>
        <v>8546</v>
      </c>
      <c r="B1118" s="361">
        <v>8546</v>
      </c>
      <c r="C1118" s="362" t="s">
        <v>2187</v>
      </c>
    </row>
    <row r="1119" spans="1:3" ht="15" customHeight="1" x14ac:dyDescent="0.4">
      <c r="A1119" s="354">
        <f t="shared" si="17"/>
        <v>8547</v>
      </c>
      <c r="B1119" s="361">
        <v>8547</v>
      </c>
      <c r="C1119" s="362" t="s">
        <v>2188</v>
      </c>
    </row>
    <row r="1120" spans="1:3" ht="15" customHeight="1" x14ac:dyDescent="0.4">
      <c r="A1120" s="354">
        <f t="shared" si="17"/>
        <v>8549</v>
      </c>
      <c r="B1120" s="361" t="s">
        <v>2189</v>
      </c>
      <c r="C1120" s="362" t="s">
        <v>2190</v>
      </c>
    </row>
    <row r="1121" spans="1:3" ht="15" customHeight="1" x14ac:dyDescent="0.4">
      <c r="A1121" s="354">
        <f t="shared" si="17"/>
        <v>8551</v>
      </c>
      <c r="B1121" s="361" t="s">
        <v>2191</v>
      </c>
      <c r="C1121" s="362" t="s">
        <v>2192</v>
      </c>
    </row>
    <row r="1122" spans="1:3" ht="15" customHeight="1" x14ac:dyDescent="0.4">
      <c r="A1122" s="354">
        <f t="shared" si="17"/>
        <v>8559</v>
      </c>
      <c r="B1122" s="361" t="s">
        <v>2193</v>
      </c>
      <c r="C1122" s="362" t="s">
        <v>2194</v>
      </c>
    </row>
    <row r="1123" spans="1:3" ht="15" customHeight="1" x14ac:dyDescent="0.4">
      <c r="A1123" s="354">
        <f t="shared" si="17"/>
        <v>8591</v>
      </c>
      <c r="B1123" s="361" t="s">
        <v>2195</v>
      </c>
      <c r="C1123" s="362" t="s">
        <v>2196</v>
      </c>
    </row>
    <row r="1124" spans="1:3" ht="15" customHeight="1" x14ac:dyDescent="0.4">
      <c r="A1124" s="354">
        <f t="shared" si="17"/>
        <v>8599</v>
      </c>
      <c r="B1124" s="361" t="s">
        <v>2197</v>
      </c>
      <c r="C1124" s="362" t="s">
        <v>2198</v>
      </c>
    </row>
    <row r="1125" spans="1:3" ht="15" customHeight="1" x14ac:dyDescent="0.4">
      <c r="A1125" s="354">
        <f t="shared" si="17"/>
        <v>8621</v>
      </c>
      <c r="B1125" s="361" t="s">
        <v>2199</v>
      </c>
      <c r="C1125" s="362" t="s">
        <v>2200</v>
      </c>
    </row>
    <row r="1126" spans="1:3" ht="15" customHeight="1" x14ac:dyDescent="0.4">
      <c r="A1126" s="354">
        <f t="shared" si="17"/>
        <v>8629</v>
      </c>
      <c r="B1126" s="361" t="s">
        <v>2201</v>
      </c>
      <c r="C1126" s="362" t="s">
        <v>2202</v>
      </c>
    </row>
    <row r="1127" spans="1:3" ht="15" customHeight="1" x14ac:dyDescent="0.4">
      <c r="A1127" s="354">
        <f t="shared" si="17"/>
        <v>8711</v>
      </c>
      <c r="B1127" s="361" t="s">
        <v>2203</v>
      </c>
      <c r="C1127" s="362" t="s">
        <v>2204</v>
      </c>
    </row>
    <row r="1128" spans="1:3" ht="15" customHeight="1" x14ac:dyDescent="0.4">
      <c r="A1128" s="354">
        <f t="shared" si="17"/>
        <v>8712</v>
      </c>
      <c r="B1128" s="361" t="s">
        <v>2205</v>
      </c>
      <c r="C1128" s="362" t="s">
        <v>2206</v>
      </c>
    </row>
    <row r="1129" spans="1:3" ht="15" customHeight="1" x14ac:dyDescent="0.4">
      <c r="A1129" s="354">
        <f t="shared" si="17"/>
        <v>8713</v>
      </c>
      <c r="B1129" s="361" t="s">
        <v>2207</v>
      </c>
      <c r="C1129" s="362" t="s">
        <v>2208</v>
      </c>
    </row>
    <row r="1130" spans="1:3" ht="15" customHeight="1" x14ac:dyDescent="0.4">
      <c r="A1130" s="354">
        <f t="shared" si="17"/>
        <v>8714</v>
      </c>
      <c r="B1130" s="361" t="s">
        <v>2209</v>
      </c>
      <c r="C1130" s="362" t="s">
        <v>2210</v>
      </c>
    </row>
    <row r="1131" spans="1:3" ht="15" customHeight="1" x14ac:dyDescent="0.4">
      <c r="A1131" s="354">
        <f t="shared" si="17"/>
        <v>8721</v>
      </c>
      <c r="B1131" s="361" t="s">
        <v>2211</v>
      </c>
      <c r="C1131" s="362" t="s">
        <v>2212</v>
      </c>
    </row>
    <row r="1132" spans="1:3" ht="15" customHeight="1" x14ac:dyDescent="0.4">
      <c r="A1132" s="354">
        <f t="shared" si="17"/>
        <v>8811</v>
      </c>
      <c r="B1132" s="361" t="s">
        <v>2213</v>
      </c>
      <c r="C1132" s="362" t="s">
        <v>2214</v>
      </c>
    </row>
    <row r="1133" spans="1:3" ht="15" customHeight="1" x14ac:dyDescent="0.4">
      <c r="A1133" s="354">
        <f t="shared" si="17"/>
        <v>8812</v>
      </c>
      <c r="B1133" s="361" t="s">
        <v>2215</v>
      </c>
      <c r="C1133" s="362" t="s">
        <v>2216</v>
      </c>
    </row>
    <row r="1134" spans="1:3" ht="15" customHeight="1" x14ac:dyDescent="0.4">
      <c r="A1134" s="354">
        <f t="shared" si="17"/>
        <v>8813</v>
      </c>
      <c r="B1134" s="361" t="s">
        <v>2217</v>
      </c>
      <c r="C1134" s="362" t="s">
        <v>2218</v>
      </c>
    </row>
    <row r="1135" spans="1:3" ht="15" customHeight="1" x14ac:dyDescent="0.4">
      <c r="A1135" s="354">
        <f t="shared" si="17"/>
        <v>8814</v>
      </c>
      <c r="B1135" s="361" t="s">
        <v>2219</v>
      </c>
      <c r="C1135" s="362" t="s">
        <v>2220</v>
      </c>
    </row>
    <row r="1136" spans="1:3" ht="15" customHeight="1" x14ac:dyDescent="0.4">
      <c r="A1136" s="354">
        <f t="shared" si="17"/>
        <v>8815</v>
      </c>
      <c r="B1136" s="361" t="s">
        <v>2221</v>
      </c>
      <c r="C1136" s="362" t="s">
        <v>2222</v>
      </c>
    </row>
    <row r="1137" spans="1:3" ht="15" customHeight="1" x14ac:dyDescent="0.4">
      <c r="A1137" s="354">
        <f t="shared" si="17"/>
        <v>8816</v>
      </c>
      <c r="B1137" s="361" t="s">
        <v>2223</v>
      </c>
      <c r="C1137" s="362" t="s">
        <v>2224</v>
      </c>
    </row>
    <row r="1138" spans="1:3" ht="15" customHeight="1" x14ac:dyDescent="0.4">
      <c r="A1138" s="354">
        <f t="shared" si="17"/>
        <v>8817</v>
      </c>
      <c r="B1138" s="361" t="s">
        <v>2225</v>
      </c>
      <c r="C1138" s="362" t="s">
        <v>2226</v>
      </c>
    </row>
    <row r="1139" spans="1:3" ht="15" customHeight="1" x14ac:dyDescent="0.4">
      <c r="A1139" s="354">
        <f t="shared" si="17"/>
        <v>8821</v>
      </c>
      <c r="B1139" s="361" t="s">
        <v>2227</v>
      </c>
      <c r="C1139" s="362" t="s">
        <v>2228</v>
      </c>
    </row>
    <row r="1140" spans="1:3" ht="15" customHeight="1" x14ac:dyDescent="0.4">
      <c r="A1140" s="354">
        <f t="shared" si="17"/>
        <v>8822</v>
      </c>
      <c r="B1140" s="361" t="s">
        <v>2229</v>
      </c>
      <c r="C1140" s="362" t="s">
        <v>2230</v>
      </c>
    </row>
    <row r="1141" spans="1:3" ht="15" customHeight="1" x14ac:dyDescent="0.4">
      <c r="A1141" s="354">
        <f t="shared" si="17"/>
        <v>8823</v>
      </c>
      <c r="B1141" s="361" t="s">
        <v>2231</v>
      </c>
      <c r="C1141" s="362" t="s">
        <v>2232</v>
      </c>
    </row>
    <row r="1142" spans="1:3" ht="15" customHeight="1" x14ac:dyDescent="0.4">
      <c r="A1142" s="354">
        <f t="shared" si="17"/>
        <v>8824</v>
      </c>
      <c r="B1142" s="361" t="s">
        <v>2233</v>
      </c>
      <c r="C1142" s="362" t="s">
        <v>2234</v>
      </c>
    </row>
    <row r="1143" spans="1:3" ht="15" customHeight="1" x14ac:dyDescent="0.4">
      <c r="A1143" s="354">
        <f t="shared" si="17"/>
        <v>8891</v>
      </c>
      <c r="B1143" s="361" t="s">
        <v>2235</v>
      </c>
      <c r="C1143" s="362" t="s">
        <v>2236</v>
      </c>
    </row>
    <row r="1144" spans="1:3" ht="15" customHeight="1" x14ac:dyDescent="0.4">
      <c r="A1144" s="354">
        <f t="shared" si="17"/>
        <v>8899</v>
      </c>
      <c r="B1144" s="361" t="s">
        <v>2237</v>
      </c>
      <c r="C1144" s="362" t="s">
        <v>2238</v>
      </c>
    </row>
    <row r="1145" spans="1:3" ht="15" customHeight="1" x14ac:dyDescent="0.4">
      <c r="A1145" s="354">
        <f t="shared" si="17"/>
        <v>8911</v>
      </c>
      <c r="B1145" s="361" t="s">
        <v>2239</v>
      </c>
      <c r="C1145" s="362" t="s">
        <v>2240</v>
      </c>
    </row>
    <row r="1146" spans="1:3" ht="15" customHeight="1" x14ac:dyDescent="0.4">
      <c r="A1146" s="354">
        <f t="shared" si="17"/>
        <v>8919</v>
      </c>
      <c r="B1146" s="361" t="s">
        <v>2241</v>
      </c>
      <c r="C1146" s="362" t="s">
        <v>2242</v>
      </c>
    </row>
    <row r="1147" spans="1:3" ht="15" customHeight="1" x14ac:dyDescent="0.4">
      <c r="A1147" s="354">
        <f t="shared" si="17"/>
        <v>9011</v>
      </c>
      <c r="B1147" s="361" t="s">
        <v>2243</v>
      </c>
      <c r="C1147" s="362" t="s">
        <v>2244</v>
      </c>
    </row>
    <row r="1148" spans="1:3" ht="15" customHeight="1" x14ac:dyDescent="0.4">
      <c r="A1148" s="354">
        <f t="shared" si="17"/>
        <v>9012</v>
      </c>
      <c r="B1148" s="361" t="s">
        <v>2245</v>
      </c>
      <c r="C1148" s="362" t="s">
        <v>2246</v>
      </c>
    </row>
    <row r="1149" spans="1:3" ht="15" customHeight="1" x14ac:dyDescent="0.4">
      <c r="A1149" s="354">
        <f t="shared" si="17"/>
        <v>9021</v>
      </c>
      <c r="B1149" s="361" t="s">
        <v>2247</v>
      </c>
      <c r="C1149" s="362" t="s">
        <v>2248</v>
      </c>
    </row>
    <row r="1150" spans="1:3" ht="15" customHeight="1" x14ac:dyDescent="0.4">
      <c r="A1150" s="354">
        <f t="shared" si="17"/>
        <v>9031</v>
      </c>
      <c r="B1150" s="361" t="s">
        <v>2249</v>
      </c>
      <c r="C1150" s="362" t="s">
        <v>2250</v>
      </c>
    </row>
    <row r="1151" spans="1:3" ht="15" customHeight="1" x14ac:dyDescent="0.4">
      <c r="A1151" s="354">
        <f t="shared" si="17"/>
        <v>9091</v>
      </c>
      <c r="B1151" s="361" t="s">
        <v>2251</v>
      </c>
      <c r="C1151" s="362" t="s">
        <v>2252</v>
      </c>
    </row>
    <row r="1152" spans="1:3" ht="15" customHeight="1" x14ac:dyDescent="0.4">
      <c r="A1152" s="354">
        <f t="shared" si="17"/>
        <v>9092</v>
      </c>
      <c r="B1152" s="361" t="s">
        <v>2253</v>
      </c>
      <c r="C1152" s="362" t="s">
        <v>2254</v>
      </c>
    </row>
    <row r="1153" spans="1:3" ht="15" customHeight="1" x14ac:dyDescent="0.4">
      <c r="A1153" s="354">
        <f t="shared" si="17"/>
        <v>9093</v>
      </c>
      <c r="B1153" s="361" t="s">
        <v>2255</v>
      </c>
      <c r="C1153" s="362" t="s">
        <v>2256</v>
      </c>
    </row>
    <row r="1154" spans="1:3" ht="15" customHeight="1" x14ac:dyDescent="0.4">
      <c r="A1154" s="354">
        <f t="shared" si="17"/>
        <v>9094</v>
      </c>
      <c r="B1154" s="361" t="s">
        <v>2257</v>
      </c>
      <c r="C1154" s="362" t="s">
        <v>2258</v>
      </c>
    </row>
    <row r="1155" spans="1:3" ht="15" customHeight="1" x14ac:dyDescent="0.4">
      <c r="A1155" s="354">
        <f t="shared" ref="A1155:A1171" si="18">VALUE(B1155)</f>
        <v>9099</v>
      </c>
      <c r="B1155" s="361" t="s">
        <v>2259</v>
      </c>
      <c r="C1155" s="362" t="s">
        <v>2260</v>
      </c>
    </row>
    <row r="1156" spans="1:3" ht="15" customHeight="1" x14ac:dyDescent="0.4">
      <c r="A1156" s="354">
        <f t="shared" si="18"/>
        <v>9111</v>
      </c>
      <c r="B1156" s="361" t="s">
        <v>2261</v>
      </c>
      <c r="C1156" s="362" t="s">
        <v>2262</v>
      </c>
    </row>
    <row r="1157" spans="1:3" ht="15" customHeight="1" x14ac:dyDescent="0.4">
      <c r="A1157" s="354">
        <f t="shared" si="18"/>
        <v>9121</v>
      </c>
      <c r="B1157" s="361" t="s">
        <v>2263</v>
      </c>
      <c r="C1157" s="362" t="s">
        <v>2264</v>
      </c>
    </row>
    <row r="1158" spans="1:3" ht="15" customHeight="1" x14ac:dyDescent="0.4">
      <c r="A1158" s="354">
        <f t="shared" si="18"/>
        <v>9211</v>
      </c>
      <c r="B1158" s="361" t="s">
        <v>2265</v>
      </c>
      <c r="C1158" s="362" t="s">
        <v>2266</v>
      </c>
    </row>
    <row r="1159" spans="1:3" ht="15" customHeight="1" x14ac:dyDescent="0.4">
      <c r="A1159" s="354">
        <f t="shared" si="18"/>
        <v>9212</v>
      </c>
      <c r="B1159" s="361" t="s">
        <v>2267</v>
      </c>
      <c r="C1159" s="362" t="s">
        <v>2268</v>
      </c>
    </row>
    <row r="1160" spans="1:3" ht="15" customHeight="1" x14ac:dyDescent="0.4">
      <c r="A1160" s="354">
        <f t="shared" si="18"/>
        <v>9221</v>
      </c>
      <c r="B1160" s="361" t="s">
        <v>2269</v>
      </c>
      <c r="C1160" s="362" t="s">
        <v>2270</v>
      </c>
    </row>
    <row r="1161" spans="1:3" ht="15" customHeight="1" x14ac:dyDescent="0.4">
      <c r="A1161" s="354">
        <f t="shared" si="18"/>
        <v>9229</v>
      </c>
      <c r="B1161" s="361" t="s">
        <v>2271</v>
      </c>
      <c r="C1161" s="362" t="s">
        <v>2509</v>
      </c>
    </row>
    <row r="1162" spans="1:3" ht="15" customHeight="1" x14ac:dyDescent="0.4">
      <c r="A1162" s="354">
        <f t="shared" si="18"/>
        <v>9231</v>
      </c>
      <c r="B1162" s="361" t="s">
        <v>2272</v>
      </c>
      <c r="C1162" s="362" t="s">
        <v>2273</v>
      </c>
    </row>
    <row r="1163" spans="1:3" ht="15" customHeight="1" x14ac:dyDescent="0.4">
      <c r="A1163" s="354">
        <f t="shared" si="18"/>
        <v>9291</v>
      </c>
      <c r="B1163" s="361" t="s">
        <v>2274</v>
      </c>
      <c r="C1163" s="362" t="s">
        <v>2510</v>
      </c>
    </row>
    <row r="1164" spans="1:3" ht="15" customHeight="1" x14ac:dyDescent="0.4">
      <c r="A1164" s="354">
        <f t="shared" si="18"/>
        <v>9292</v>
      </c>
      <c r="B1164" s="361" t="s">
        <v>2275</v>
      </c>
      <c r="C1164" s="362" t="s">
        <v>2276</v>
      </c>
    </row>
    <row r="1165" spans="1:3" ht="15" customHeight="1" x14ac:dyDescent="0.4">
      <c r="A1165" s="354">
        <f t="shared" si="18"/>
        <v>9293</v>
      </c>
      <c r="B1165" s="361" t="s">
        <v>2277</v>
      </c>
      <c r="C1165" s="362" t="s">
        <v>2278</v>
      </c>
    </row>
    <row r="1166" spans="1:3" ht="15" customHeight="1" x14ac:dyDescent="0.4">
      <c r="A1166" s="354">
        <f t="shared" si="18"/>
        <v>9294</v>
      </c>
      <c r="B1166" s="361" t="s">
        <v>2279</v>
      </c>
      <c r="C1166" s="362" t="s">
        <v>2280</v>
      </c>
    </row>
    <row r="1167" spans="1:3" ht="15" customHeight="1" x14ac:dyDescent="0.4">
      <c r="A1167" s="354">
        <f t="shared" si="18"/>
        <v>9295</v>
      </c>
      <c r="B1167" s="361">
        <v>9295</v>
      </c>
      <c r="C1167" s="362" t="s">
        <v>2511</v>
      </c>
    </row>
    <row r="1168" spans="1:3" ht="15" customHeight="1" x14ac:dyDescent="0.4">
      <c r="A1168" s="354">
        <f t="shared" si="18"/>
        <v>9299</v>
      </c>
      <c r="B1168" s="361" t="s">
        <v>2281</v>
      </c>
      <c r="C1168" s="362" t="s">
        <v>2282</v>
      </c>
    </row>
    <row r="1169" spans="1:3" ht="15" customHeight="1" x14ac:dyDescent="0.4">
      <c r="A1169" s="354">
        <f t="shared" si="18"/>
        <v>9511</v>
      </c>
      <c r="B1169" s="361" t="s">
        <v>2283</v>
      </c>
      <c r="C1169" s="362" t="s">
        <v>2284</v>
      </c>
    </row>
    <row r="1170" spans="1:3" ht="15" customHeight="1" x14ac:dyDescent="0.4">
      <c r="A1170" s="354">
        <f t="shared" si="18"/>
        <v>9521</v>
      </c>
      <c r="B1170" s="361" t="s">
        <v>2285</v>
      </c>
      <c r="C1170" s="362" t="s">
        <v>2286</v>
      </c>
    </row>
    <row r="1171" spans="1:3" ht="15" customHeight="1" thickBot="1" x14ac:dyDescent="0.45">
      <c r="A1171" s="354">
        <f t="shared" si="18"/>
        <v>9599</v>
      </c>
      <c r="B1171" s="364" t="s">
        <v>2287</v>
      </c>
      <c r="C1171" s="365" t="s">
        <v>2288</v>
      </c>
    </row>
  </sheetData>
  <sheetProtection algorithmName="SHA-512" hashValue="we1+zw4nXxSG3yERXoCAbA//qyWxRtbD2lY615JoHP92kwKEPErnyD1XP4p191nq1wTCZmOilp3OzFc8QzSWZg==" saltValue="vrcssf9OXAlAQMOOUR9Gzw==" spinCount="100000" sheet="1" objects="1" scenarios="1"/>
  <mergeCells count="1">
    <mergeCell ref="B1:C1"/>
  </mergeCells>
  <phoneticPr fontId="3"/>
  <conditionalFormatting sqref="B3:C7">
    <cfRule type="expression" dxfId="3" priority="4">
      <formula>BL="×"</formula>
    </cfRule>
  </conditionalFormatting>
  <conditionalFormatting sqref="B3:C1171">
    <cfRule type="expression" dxfId="2" priority="1">
      <formula>BN=""</formula>
    </cfRule>
    <cfRule type="expression" dxfId="1" priority="2">
      <formula>BO=""</formula>
    </cfRule>
    <cfRule type="expression" dxfId="0" priority="3">
      <formula>BO="-"</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3B55-D0FC-41F8-9F80-843F83E343D2}">
  <dimension ref="A1:M65"/>
  <sheetViews>
    <sheetView workbookViewId="0"/>
  </sheetViews>
  <sheetFormatPr defaultRowHeight="18.75" x14ac:dyDescent="0.4"/>
  <cols>
    <col min="3" max="3" width="11.375" bestFit="1" customWidth="1"/>
    <col min="4" max="4" width="17.25" bestFit="1" customWidth="1"/>
    <col min="5" max="7" width="17.25" customWidth="1"/>
    <col min="8" max="8" width="5.25" bestFit="1" customWidth="1"/>
    <col min="9" max="9" width="4.375" customWidth="1"/>
    <col min="10" max="11" width="11.375" bestFit="1" customWidth="1"/>
    <col min="12" max="13" width="19.625" customWidth="1"/>
  </cols>
  <sheetData>
    <row r="1" spans="1:13" x14ac:dyDescent="0.4">
      <c r="D1" t="s">
        <v>2300</v>
      </c>
      <c r="E1" t="s">
        <v>2301</v>
      </c>
      <c r="F1" t="s">
        <v>2302</v>
      </c>
      <c r="G1" t="s">
        <v>2303</v>
      </c>
      <c r="J1" t="s">
        <v>2304</v>
      </c>
      <c r="K1" t="s">
        <v>2305</v>
      </c>
      <c r="L1" t="s">
        <v>2366</v>
      </c>
      <c r="M1" t="s">
        <v>2367</v>
      </c>
    </row>
    <row r="2" spans="1:13" x14ac:dyDescent="0.4">
      <c r="A2">
        <v>2019</v>
      </c>
      <c r="B2">
        <v>1</v>
      </c>
      <c r="C2" s="2">
        <v>45505</v>
      </c>
      <c r="D2" s="3" t="e">
        <f>EDATE(#REF!,-6)</f>
        <v>#REF!</v>
      </c>
      <c r="E2" s="3" t="e">
        <f>EDATE(#REF!,-6)</f>
        <v>#REF!</v>
      </c>
      <c r="F2" s="3" t="e">
        <f>EDATE(#REF!,-6)</f>
        <v>#REF!</v>
      </c>
      <c r="G2" s="3" t="e">
        <f>EDATE(#REF!,-6)</f>
        <v>#REF!</v>
      </c>
      <c r="H2" t="s">
        <v>2290</v>
      </c>
      <c r="I2">
        <v>1</v>
      </c>
      <c r="J2" s="3" t="e">
        <f>EDATE('入力シート（イ）③'!$C$12,-4)</f>
        <v>#NUM!</v>
      </c>
      <c r="K2" s="3" t="e">
        <f>EDATE('入力シート（イ）④'!$C$12,-4)</f>
        <v>#NUM!</v>
      </c>
      <c r="L2" s="3" t="e">
        <f>EDATE('入力シート（イ）③'!$C$12,-17)</f>
        <v>#NUM!</v>
      </c>
      <c r="M2" s="3" t="e">
        <f>EDATE('入力シート（イ）④'!$C$12,-17)</f>
        <v>#NUM!</v>
      </c>
    </row>
    <row r="3" spans="1:13" x14ac:dyDescent="0.4">
      <c r="A3">
        <v>2020</v>
      </c>
      <c r="B3">
        <v>2</v>
      </c>
      <c r="C3" s="2">
        <v>45536</v>
      </c>
      <c r="D3" s="3" t="e">
        <f>EDATE(#REF!,-5)</f>
        <v>#REF!</v>
      </c>
      <c r="E3" s="3" t="e">
        <f>EDATE(#REF!,-5)</f>
        <v>#REF!</v>
      </c>
      <c r="F3" s="3" t="e">
        <f>EDATE(#REF!,-5)</f>
        <v>#REF!</v>
      </c>
      <c r="G3" s="3" t="e">
        <f>EDATE(#REF!,-5)</f>
        <v>#REF!</v>
      </c>
      <c r="H3" t="s">
        <v>2291</v>
      </c>
      <c r="I3">
        <v>2</v>
      </c>
      <c r="J3" s="3" t="e">
        <f>EDATE('入力シート（イ）③'!$C$12,-3)</f>
        <v>#NUM!</v>
      </c>
      <c r="K3" s="3" t="e">
        <f>EDATE('入力シート（イ）④'!$C$12,-3)</f>
        <v>#NUM!</v>
      </c>
      <c r="L3" s="3" t="e">
        <f>EDATE('入力シート（イ）③'!$C$12,-16)</f>
        <v>#NUM!</v>
      </c>
      <c r="M3" s="3" t="e">
        <f>EDATE('入力シート（イ）④'!$C$12,-16)</f>
        <v>#NUM!</v>
      </c>
    </row>
    <row r="4" spans="1:13" x14ac:dyDescent="0.4">
      <c r="A4">
        <v>2021</v>
      </c>
      <c r="B4">
        <v>3</v>
      </c>
      <c r="C4" s="2">
        <v>45566</v>
      </c>
      <c r="D4" s="3" t="e">
        <f>EDATE(#REF!,-4)</f>
        <v>#REF!</v>
      </c>
      <c r="E4" s="3" t="e">
        <f>EDATE(#REF!,-4)</f>
        <v>#REF!</v>
      </c>
      <c r="F4" s="3" t="e">
        <f>EDATE(#REF!,-4)</f>
        <v>#REF!</v>
      </c>
      <c r="G4" s="3" t="e">
        <f>EDATE(#REF!,-4)</f>
        <v>#REF!</v>
      </c>
      <c r="H4" t="s">
        <v>2292</v>
      </c>
      <c r="I4">
        <v>3</v>
      </c>
      <c r="J4" s="3" t="e">
        <f>EDATE('入力シート（イ）③'!$C$12,-2)</f>
        <v>#NUM!</v>
      </c>
      <c r="K4" s="3" t="e">
        <f>EDATE('入力シート（イ）④'!$C$12,-2)</f>
        <v>#NUM!</v>
      </c>
      <c r="L4" s="3" t="e">
        <f>EDATE('入力シート（イ）③'!$C$12,-15)</f>
        <v>#NUM!</v>
      </c>
      <c r="M4" s="3" t="e">
        <f>EDATE('入力シート（イ）④'!$C$12,-15)</f>
        <v>#NUM!</v>
      </c>
    </row>
    <row r="5" spans="1:13" x14ac:dyDescent="0.4">
      <c r="A5">
        <v>2022</v>
      </c>
      <c r="B5">
        <v>4</v>
      </c>
      <c r="C5" s="2">
        <v>45597</v>
      </c>
      <c r="D5" s="3" t="e">
        <f>EDATE(#REF!,-3)</f>
        <v>#REF!</v>
      </c>
      <c r="E5" s="3" t="e">
        <f>EDATE(#REF!,-3)</f>
        <v>#REF!</v>
      </c>
      <c r="F5" s="3" t="e">
        <f>EDATE(#REF!,-3)</f>
        <v>#REF!</v>
      </c>
      <c r="G5" s="3" t="e">
        <f>EDATE(#REF!,-3)</f>
        <v>#REF!</v>
      </c>
      <c r="I5">
        <v>4</v>
      </c>
      <c r="J5" s="3" t="e">
        <f>EDATE('入力シート（イ）③'!$C$12,-1)</f>
        <v>#NUM!</v>
      </c>
      <c r="K5" s="3" t="e">
        <f>EDATE('入力シート（イ）④'!$C$12,-1)</f>
        <v>#NUM!</v>
      </c>
      <c r="L5" s="3" t="e">
        <f>EDATE('入力シート（イ）③'!$C$12,-14)</f>
        <v>#NUM!</v>
      </c>
      <c r="M5" s="3" t="e">
        <f>EDATE('入力シート（イ）④'!$C$12,-14)</f>
        <v>#NUM!</v>
      </c>
    </row>
    <row r="6" spans="1:13" x14ac:dyDescent="0.4">
      <c r="A6">
        <v>2023</v>
      </c>
      <c r="B6">
        <v>5</v>
      </c>
      <c r="C6" s="2">
        <v>45627</v>
      </c>
      <c r="D6" s="3"/>
      <c r="E6" s="3"/>
      <c r="F6" s="3"/>
      <c r="G6" s="3"/>
      <c r="I6">
        <v>5</v>
      </c>
      <c r="L6" s="3" t="e">
        <f>EDATE('入力シート（イ）③'!$C$12,-13)</f>
        <v>#NUM!</v>
      </c>
      <c r="M6" s="3" t="e">
        <f>EDATE('入力シート（イ）④'!$C$12,-13)</f>
        <v>#NUM!</v>
      </c>
    </row>
    <row r="7" spans="1:13" x14ac:dyDescent="0.4">
      <c r="A7">
        <v>2024</v>
      </c>
      <c r="B7">
        <v>6</v>
      </c>
      <c r="C7" s="2">
        <v>45658</v>
      </c>
      <c r="D7" s="3"/>
      <c r="E7" s="3"/>
      <c r="F7" s="3"/>
      <c r="G7" s="3"/>
      <c r="I7">
        <v>6</v>
      </c>
      <c r="L7" s="3" t="e">
        <f>EDATE('入力シート（イ）③'!$C$12,-12)</f>
        <v>#NUM!</v>
      </c>
      <c r="M7" s="3" t="e">
        <f>EDATE('入力シート（イ）④'!$C$12,-12)</f>
        <v>#NUM!</v>
      </c>
    </row>
    <row r="8" spans="1:13" x14ac:dyDescent="0.4">
      <c r="A8">
        <v>2025</v>
      </c>
      <c r="B8">
        <v>7</v>
      </c>
      <c r="C8" s="2">
        <v>45689</v>
      </c>
      <c r="I8">
        <v>7</v>
      </c>
      <c r="L8" s="3" t="e">
        <f>EDATE('入力シート（イ）③'!$C$12,-11)</f>
        <v>#NUM!</v>
      </c>
      <c r="M8" s="3" t="e">
        <f>EDATE('入力シート（イ）④'!$C$12,-11)</f>
        <v>#NUM!</v>
      </c>
    </row>
    <row r="9" spans="1:13" x14ac:dyDescent="0.4">
      <c r="B9">
        <v>8</v>
      </c>
      <c r="C9" s="2">
        <v>45717</v>
      </c>
      <c r="I9">
        <v>8</v>
      </c>
      <c r="L9" s="3" t="e">
        <f>EDATE('入力シート（イ）③'!$C$12,-10)</f>
        <v>#NUM!</v>
      </c>
      <c r="M9" s="3" t="e">
        <f>EDATE('入力シート（イ）④'!$C$12,-10)</f>
        <v>#NUM!</v>
      </c>
    </row>
    <row r="10" spans="1:13" x14ac:dyDescent="0.4">
      <c r="B10">
        <v>9</v>
      </c>
      <c r="C10" s="2">
        <v>45748</v>
      </c>
      <c r="I10">
        <v>9</v>
      </c>
      <c r="L10" s="3" t="e">
        <f>EDATE('入力シート（イ）③'!$C$12,-9)</f>
        <v>#NUM!</v>
      </c>
      <c r="M10" s="3" t="e">
        <f>EDATE('入力シート（イ）④'!$C$12,-9)</f>
        <v>#NUM!</v>
      </c>
    </row>
    <row r="11" spans="1:13" x14ac:dyDescent="0.4">
      <c r="B11">
        <v>10</v>
      </c>
      <c r="C11" s="2">
        <v>45778</v>
      </c>
      <c r="I11">
        <v>10</v>
      </c>
      <c r="L11" s="3" t="e">
        <f>EDATE('入力シート（イ）③'!$C$12,-8)</f>
        <v>#NUM!</v>
      </c>
      <c r="M11" s="3" t="e">
        <f>EDATE('入力シート（イ）④'!$C$12,-8)</f>
        <v>#NUM!</v>
      </c>
    </row>
    <row r="12" spans="1:13" x14ac:dyDescent="0.4">
      <c r="B12">
        <v>11</v>
      </c>
      <c r="C12" s="2">
        <v>45809</v>
      </c>
      <c r="I12">
        <v>11</v>
      </c>
      <c r="L12" s="3"/>
    </row>
    <row r="13" spans="1:13" x14ac:dyDescent="0.4">
      <c r="B13">
        <v>12</v>
      </c>
      <c r="C13" s="2">
        <v>45839</v>
      </c>
      <c r="I13">
        <v>12</v>
      </c>
      <c r="L13" s="3"/>
    </row>
    <row r="14" spans="1:13" x14ac:dyDescent="0.4">
      <c r="C14" s="2">
        <v>45870</v>
      </c>
      <c r="I14">
        <v>13</v>
      </c>
      <c r="L14" s="3"/>
    </row>
    <row r="15" spans="1:13" x14ac:dyDescent="0.4">
      <c r="C15" s="2">
        <v>45901</v>
      </c>
      <c r="I15">
        <v>14</v>
      </c>
      <c r="L15" s="3"/>
    </row>
    <row r="16" spans="1:13" x14ac:dyDescent="0.4">
      <c r="C16" s="2">
        <v>45931</v>
      </c>
      <c r="I16">
        <v>15</v>
      </c>
      <c r="L16" s="3"/>
    </row>
    <row r="17" spans="3:9" x14ac:dyDescent="0.4">
      <c r="C17" s="2">
        <v>45962</v>
      </c>
      <c r="I17">
        <v>16</v>
      </c>
    </row>
    <row r="18" spans="3:9" x14ac:dyDescent="0.4">
      <c r="C18" s="2">
        <v>45992</v>
      </c>
      <c r="I18">
        <v>17</v>
      </c>
    </row>
    <row r="19" spans="3:9" x14ac:dyDescent="0.4">
      <c r="C19" s="2">
        <v>46023</v>
      </c>
      <c r="I19">
        <v>18</v>
      </c>
    </row>
    <row r="20" spans="3:9" x14ac:dyDescent="0.4">
      <c r="C20" s="2">
        <v>46054</v>
      </c>
      <c r="I20">
        <v>19</v>
      </c>
    </row>
    <row r="21" spans="3:9" x14ac:dyDescent="0.4">
      <c r="C21" s="2">
        <v>46082</v>
      </c>
      <c r="I21">
        <v>20</v>
      </c>
    </row>
    <row r="22" spans="3:9" x14ac:dyDescent="0.4">
      <c r="I22">
        <v>21</v>
      </c>
    </row>
    <row r="23" spans="3:9" x14ac:dyDescent="0.4">
      <c r="I23">
        <v>22</v>
      </c>
    </row>
    <row r="24" spans="3:9" x14ac:dyDescent="0.4">
      <c r="I24">
        <v>23</v>
      </c>
    </row>
    <row r="25" spans="3:9" x14ac:dyDescent="0.4">
      <c r="I25">
        <v>24</v>
      </c>
    </row>
    <row r="26" spans="3:9" x14ac:dyDescent="0.4">
      <c r="I26">
        <v>25</v>
      </c>
    </row>
    <row r="27" spans="3:9" x14ac:dyDescent="0.4">
      <c r="I27">
        <v>26</v>
      </c>
    </row>
    <row r="28" spans="3:9" x14ac:dyDescent="0.4">
      <c r="I28">
        <v>27</v>
      </c>
    </row>
    <row r="29" spans="3:9" x14ac:dyDescent="0.4">
      <c r="I29">
        <v>28</v>
      </c>
    </row>
    <row r="30" spans="3:9" x14ac:dyDescent="0.4">
      <c r="I30">
        <v>29</v>
      </c>
    </row>
    <row r="31" spans="3:9" x14ac:dyDescent="0.4">
      <c r="I31">
        <v>30</v>
      </c>
    </row>
    <row r="32" spans="3:9" x14ac:dyDescent="0.4">
      <c r="I32">
        <v>31</v>
      </c>
    </row>
    <row r="33" spans="9:9" x14ac:dyDescent="0.4">
      <c r="I33">
        <v>32</v>
      </c>
    </row>
    <row r="34" spans="9:9" x14ac:dyDescent="0.4">
      <c r="I34">
        <v>33</v>
      </c>
    </row>
    <row r="35" spans="9:9" x14ac:dyDescent="0.4">
      <c r="I35">
        <v>34</v>
      </c>
    </row>
    <row r="36" spans="9:9" x14ac:dyDescent="0.4">
      <c r="I36">
        <v>35</v>
      </c>
    </row>
    <row r="37" spans="9:9" x14ac:dyDescent="0.4">
      <c r="I37">
        <v>36</v>
      </c>
    </row>
    <row r="38" spans="9:9" x14ac:dyDescent="0.4">
      <c r="I38">
        <v>37</v>
      </c>
    </row>
    <row r="39" spans="9:9" x14ac:dyDescent="0.4">
      <c r="I39">
        <v>38</v>
      </c>
    </row>
    <row r="40" spans="9:9" x14ac:dyDescent="0.4">
      <c r="I40">
        <v>39</v>
      </c>
    </row>
    <row r="41" spans="9:9" x14ac:dyDescent="0.4">
      <c r="I41">
        <v>40</v>
      </c>
    </row>
    <row r="42" spans="9:9" x14ac:dyDescent="0.4">
      <c r="I42">
        <v>41</v>
      </c>
    </row>
    <row r="43" spans="9:9" x14ac:dyDescent="0.4">
      <c r="I43">
        <v>42</v>
      </c>
    </row>
    <row r="44" spans="9:9" x14ac:dyDescent="0.4">
      <c r="I44">
        <v>43</v>
      </c>
    </row>
    <row r="45" spans="9:9" x14ac:dyDescent="0.4">
      <c r="I45">
        <v>44</v>
      </c>
    </row>
    <row r="46" spans="9:9" x14ac:dyDescent="0.4">
      <c r="I46">
        <v>45</v>
      </c>
    </row>
    <row r="47" spans="9:9" x14ac:dyDescent="0.4">
      <c r="I47">
        <v>46</v>
      </c>
    </row>
    <row r="48" spans="9:9" x14ac:dyDescent="0.4">
      <c r="I48">
        <v>47</v>
      </c>
    </row>
    <row r="49" spans="9:9" x14ac:dyDescent="0.4">
      <c r="I49">
        <v>48</v>
      </c>
    </row>
    <row r="50" spans="9:9" x14ac:dyDescent="0.4">
      <c r="I50">
        <v>49</v>
      </c>
    </row>
    <row r="51" spans="9:9" x14ac:dyDescent="0.4">
      <c r="I51">
        <v>50</v>
      </c>
    </row>
    <row r="52" spans="9:9" x14ac:dyDescent="0.4">
      <c r="I52">
        <v>51</v>
      </c>
    </row>
    <row r="53" spans="9:9" x14ac:dyDescent="0.4">
      <c r="I53">
        <v>52</v>
      </c>
    </row>
    <row r="54" spans="9:9" x14ac:dyDescent="0.4">
      <c r="I54">
        <v>53</v>
      </c>
    </row>
    <row r="55" spans="9:9" x14ac:dyDescent="0.4">
      <c r="I55">
        <v>54</v>
      </c>
    </row>
    <row r="56" spans="9:9" x14ac:dyDescent="0.4">
      <c r="I56">
        <v>55</v>
      </c>
    </row>
    <row r="57" spans="9:9" x14ac:dyDescent="0.4">
      <c r="I57">
        <v>56</v>
      </c>
    </row>
    <row r="58" spans="9:9" x14ac:dyDescent="0.4">
      <c r="I58">
        <v>57</v>
      </c>
    </row>
    <row r="59" spans="9:9" x14ac:dyDescent="0.4">
      <c r="I59">
        <v>58</v>
      </c>
    </row>
    <row r="60" spans="9:9" x14ac:dyDescent="0.4">
      <c r="I60">
        <v>59</v>
      </c>
    </row>
    <row r="61" spans="9:9" x14ac:dyDescent="0.4">
      <c r="I61">
        <v>60</v>
      </c>
    </row>
    <row r="62" spans="9:9" x14ac:dyDescent="0.4">
      <c r="I62">
        <v>61</v>
      </c>
    </row>
    <row r="63" spans="9:9" x14ac:dyDescent="0.4">
      <c r="I63">
        <v>62</v>
      </c>
    </row>
    <row r="64" spans="9:9" x14ac:dyDescent="0.4">
      <c r="I64">
        <v>63</v>
      </c>
    </row>
    <row r="65" spans="9:9" x14ac:dyDescent="0.4">
      <c r="I65">
        <v>64</v>
      </c>
    </row>
  </sheetData>
  <sheetProtection algorithmName="SHA-512" hashValue="Y8brN6e+yLKegfT1zt7xjRhVOsJRhuCB3CDclbmfFOpxyzCL1XfONYd6iBcOTrxPM4vfp6YkuB1v/r+uiKPpGw==" saltValue="1QgmTea65oQ2b0O295HSZQ==" spinCount="100000"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提出書類等について（イ）③④</vt:lpstr>
      <vt:lpstr>入力シート（イ）③</vt:lpstr>
      <vt:lpstr>印刷シート（イ）③</vt:lpstr>
      <vt:lpstr>入力シート（イ）④</vt:lpstr>
      <vt:lpstr>印刷シート（イ）④</vt:lpstr>
      <vt:lpstr>業種リスト</vt:lpstr>
      <vt:lpstr>年月リスト</vt:lpstr>
      <vt:lpstr>'印刷シート（イ）③'!Print_Area</vt:lpstr>
      <vt:lpstr>'印刷シート（イ）④'!Print_Area</vt:lpstr>
      <vt:lpstr>'提出書類等について（イ）③④'!Print_Area</vt:lpstr>
      <vt:lpstr>'入力シート（イ）③'!Print_Area</vt:lpstr>
      <vt:lpstr>'入力シート（イ）④'!Print_Area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郁子</dc:creator>
  <cp:lastModifiedBy>Kyoto</cp:lastModifiedBy>
  <cp:lastPrinted>2025-03-27T09:08:43Z</cp:lastPrinted>
  <dcterms:created xsi:type="dcterms:W3CDTF">2024-10-11T01:02:53Z</dcterms:created>
  <dcterms:modified xsi:type="dcterms:W3CDTF">2025-03-28T11:27:44Z</dcterms:modified>
</cp:coreProperties>
</file>