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aqbd425\Desktop\快適トイレ\"/>
    </mc:Choice>
  </mc:AlternateContent>
  <xr:revisionPtr revIDLastSave="0" documentId="13_ncr:1_{3B5517B8-51DB-411F-9126-CACD950974B2}" xr6:coauthVersionLast="47" xr6:coauthVersionMax="47" xr10:uidLastSave="{00000000-0000-0000-0000-000000000000}"/>
  <bookViews>
    <workbookView xWindow="-120" yWindow="-120" windowWidth="20730" windowHeight="11040" xr2:uid="{3EA9409E-6547-4524-A5F6-A4DEA5EC7F55}"/>
  </bookViews>
  <sheets>
    <sheet name="協議様式" sheetId="1" r:id="rId1"/>
    <sheet name="提出様式" sheetId="11" r:id="rId2"/>
    <sheet name="報告様式" sheetId="8" r:id="rId3"/>
  </sheets>
  <definedNames>
    <definedName name="_xlnm.Print_Area" localSheetId="0">協議様式!$A$1:$K$41</definedName>
    <definedName name="_xlnm.Print_Area" localSheetId="1">提出様式!$A$1:$K$41</definedName>
    <definedName name="_xlnm.Print_Area" localSheetId="2">報告様式!$A$1:$K$15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8" l="1"/>
  <c r="M11" i="11"/>
  <c r="M10" i="11"/>
  <c r="M11" i="1"/>
  <c r="M10" i="1"/>
  <c r="F10" i="1"/>
  <c r="N8" i="8"/>
  <c r="N8" i="11"/>
  <c r="N8" i="1"/>
  <c r="F8" i="11" l="1"/>
  <c r="F9" i="11"/>
  <c r="F7" i="11"/>
  <c r="F5" i="11"/>
  <c r="F4" i="11"/>
  <c r="F6" i="11" l="1"/>
  <c r="F10" i="11" s="1"/>
  <c r="F6" i="8"/>
  <c r="M10" i="8" s="1"/>
  <c r="F10" i="8" s="1"/>
  <c r="F6" i="1"/>
  <c r="F11" i="1" l="1"/>
  <c r="F12" i="1" s="1"/>
  <c r="F11" i="8"/>
  <c r="F12" i="8" s="1"/>
  <c r="F11" i="11"/>
  <c r="F12" i="11" s="1"/>
</calcChain>
</file>

<file path=xl/sharedStrings.xml><?xml version="1.0" encoding="utf-8"?>
<sst xmlns="http://schemas.openxmlformats.org/spreadsheetml/2006/main" count="226" uniqueCount="86">
  <si>
    <t>快適トイレチェックシート（協議）</t>
    <rPh sb="0" eb="2">
      <t>カイテキ</t>
    </rPh>
    <rPh sb="13" eb="15">
      <t>キョウギ</t>
    </rPh>
    <phoneticPr fontId="4"/>
  </si>
  <si>
    <t>快適トイレ
設置予定期間</t>
    <rPh sb="0" eb="2">
      <t>カイテキ</t>
    </rPh>
    <rPh sb="6" eb="8">
      <t>セッチ</t>
    </rPh>
    <rPh sb="8" eb="10">
      <t>ヨテイ</t>
    </rPh>
    <rPh sb="10" eb="12">
      <t>キカン</t>
    </rPh>
    <phoneticPr fontId="4"/>
  </si>
  <si>
    <t>月</t>
    <rPh sb="0" eb="1">
      <t>ツキ</t>
    </rPh>
    <phoneticPr fontId="4"/>
  </si>
  <si>
    <t>メーカー名　</t>
    <rPh sb="4" eb="5">
      <t>メイ</t>
    </rPh>
    <phoneticPr fontId="7"/>
  </si>
  <si>
    <t>製品名（型式）</t>
    <phoneticPr fontId="4"/>
  </si>
  <si>
    <t>快適トイレ設置費用（見積）</t>
    <rPh sb="5" eb="7">
      <t>セッチ</t>
    </rPh>
    <rPh sb="7" eb="9">
      <t>ヒヨウ</t>
    </rPh>
    <rPh sb="10" eb="12">
      <t>ミツモリ</t>
    </rPh>
    <phoneticPr fontId="4"/>
  </si>
  <si>
    <t>基</t>
    <rPh sb="0" eb="1">
      <t>キ</t>
    </rPh>
    <phoneticPr fontId="4"/>
  </si>
  <si>
    <t>円</t>
    <rPh sb="0" eb="1">
      <t>エン</t>
    </rPh>
    <phoneticPr fontId="4"/>
  </si>
  <si>
    <t>快適トイレ仕様確認</t>
    <rPh sb="0" eb="2">
      <t>カイテキ</t>
    </rPh>
    <rPh sb="7" eb="9">
      <t>カクニン</t>
    </rPh>
    <phoneticPr fontId="4"/>
  </si>
  <si>
    <t>（１）快適トイレに求める標準仕様</t>
    <rPh sb="3" eb="5">
      <t>カイテキ</t>
    </rPh>
    <rPh sb="9" eb="10">
      <t>モト</t>
    </rPh>
    <rPh sb="12" eb="14">
      <t>ヒョウジュン</t>
    </rPh>
    <rPh sb="14" eb="16">
      <t>シヨウ</t>
    </rPh>
    <phoneticPr fontId="4"/>
  </si>
  <si>
    <t>洋式便座</t>
    <rPh sb="0" eb="2">
      <t>ヨウシキ</t>
    </rPh>
    <rPh sb="2" eb="4">
      <t>ベンザ</t>
    </rPh>
    <phoneticPr fontId="4"/>
  </si>
  <si>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4"/>
  </si>
  <si>
    <r>
      <t xml:space="preserve">臭い逆流防止機能（フラッパー機能）
</t>
    </r>
    <r>
      <rPr>
        <sz val="8"/>
        <color indexed="8"/>
        <rFont val="ＭＳ Ｐゴシック"/>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4"/>
  </si>
  <si>
    <r>
      <t xml:space="preserve">容易に開かない施錠機能（二重ロック等）
</t>
    </r>
    <r>
      <rPr>
        <sz val="8"/>
        <color indexed="8"/>
        <rFont val="ＭＳ Ｐゴシック"/>
        <family val="3"/>
        <charset val="128"/>
      </rPr>
      <t>※二重ロックの備えがなくても容易に開かないことを製造者が説明出来るもの</t>
    </r>
    <phoneticPr fontId="4"/>
  </si>
  <si>
    <t>照明設備（電源がなくても良いもの）</t>
    <phoneticPr fontId="4"/>
  </si>
  <si>
    <r>
      <t xml:space="preserve">衣類掛け等のフック付，又は，荷物置き場設備機能
</t>
    </r>
    <r>
      <rPr>
        <sz val="8"/>
        <color indexed="8"/>
        <rFont val="ＭＳ Ｐゴシック"/>
        <family val="3"/>
        <charset val="128"/>
      </rPr>
      <t>（耐荷重５ｋｇ以上）</t>
    </r>
    <phoneticPr fontId="4"/>
  </si>
  <si>
    <t>（２）快適トイレとして活用するために備える付属品</t>
    <rPh sb="3" eb="5">
      <t>カイテキ</t>
    </rPh>
    <rPh sb="11" eb="13">
      <t>カツヨウ</t>
    </rPh>
    <rPh sb="18" eb="19">
      <t>ソナ</t>
    </rPh>
    <rPh sb="21" eb="23">
      <t>フゾク</t>
    </rPh>
    <rPh sb="23" eb="24">
      <t>ヒン</t>
    </rPh>
    <phoneticPr fontId="4"/>
  </si>
  <si>
    <t>現場に男女がいる場合に男女別の明確な表示</t>
    <rPh sb="0" eb="2">
      <t>ゲンバ</t>
    </rPh>
    <rPh sb="3" eb="5">
      <t>ダンジョ</t>
    </rPh>
    <rPh sb="8" eb="10">
      <t>バアイ</t>
    </rPh>
    <phoneticPr fontId="4"/>
  </si>
  <si>
    <r>
      <t xml:space="preserve">入口の目隠しの設置
</t>
    </r>
    <r>
      <rPr>
        <sz val="8"/>
        <color indexed="8"/>
        <rFont val="游ゴシック"/>
        <family val="3"/>
        <charset val="128"/>
        <scheme val="minor"/>
      </rPr>
      <t>（男女別トイレ間も含め入口が直接見えないような配置等）</t>
    </r>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4"/>
  </si>
  <si>
    <r>
      <t xml:space="preserve">サニタリーボックス
</t>
    </r>
    <r>
      <rPr>
        <sz val="8"/>
        <color indexed="8"/>
        <rFont val="ＭＳ Ｐゴシック"/>
        <family val="3"/>
        <charset val="128"/>
      </rPr>
      <t>（女性専用トイレに限る）</t>
    </r>
    <phoneticPr fontId="4"/>
  </si>
  <si>
    <t>鏡付き洗面台</t>
    <phoneticPr fontId="4"/>
  </si>
  <si>
    <t>便座除菌シート等の衛生用品（工事期間中常備）</t>
    <phoneticPr fontId="4"/>
  </si>
  <si>
    <t>（３）推奨する仕様、付属品</t>
    <rPh sb="3" eb="5">
      <t>スイショウ</t>
    </rPh>
    <rPh sb="7" eb="9">
      <t>シヨウ</t>
    </rPh>
    <rPh sb="10" eb="12">
      <t>フゾク</t>
    </rPh>
    <rPh sb="12" eb="13">
      <t>ヒン</t>
    </rPh>
    <phoneticPr fontId="4"/>
  </si>
  <si>
    <t>室内寸法900×900mm（半畳程度以上）</t>
    <rPh sb="0" eb="2">
      <t>シツナイ</t>
    </rPh>
    <rPh sb="2" eb="4">
      <t>スンポウ</t>
    </rPh>
    <rPh sb="14" eb="16">
      <t>ハンジョウ</t>
    </rPh>
    <rPh sb="16" eb="18">
      <t>テイド</t>
    </rPh>
    <rPh sb="18" eb="20">
      <t>イジョウ</t>
    </rPh>
    <phoneticPr fontId="4"/>
  </si>
  <si>
    <t>擬音装置</t>
    <rPh sb="0" eb="2">
      <t>ギオン</t>
    </rPh>
    <rPh sb="2" eb="4">
      <t>ソウチ</t>
    </rPh>
    <phoneticPr fontId="4"/>
  </si>
  <si>
    <t>フィッティングボード</t>
    <phoneticPr fontId="4"/>
  </si>
  <si>
    <t>フラッパー機能の多重化</t>
    <rPh sb="5" eb="7">
      <t>キノウ</t>
    </rPh>
    <rPh sb="8" eb="11">
      <t>タジュウカ</t>
    </rPh>
    <phoneticPr fontId="4"/>
  </si>
  <si>
    <t>窓など室内温度の調整が可能な設備</t>
    <rPh sb="0" eb="1">
      <t>マド</t>
    </rPh>
    <rPh sb="3" eb="5">
      <t>シツナイ</t>
    </rPh>
    <rPh sb="5" eb="7">
      <t>オンド</t>
    </rPh>
    <rPh sb="8" eb="10">
      <t>チョウセイ</t>
    </rPh>
    <rPh sb="11" eb="13">
      <t>カノウ</t>
    </rPh>
    <rPh sb="14" eb="16">
      <t>セツビ</t>
    </rPh>
    <phoneticPr fontId="4"/>
  </si>
  <si>
    <t>小物置場等（トイレットペーパー予備置き場）</t>
    <rPh sb="0" eb="2">
      <t>コモノ</t>
    </rPh>
    <rPh sb="2" eb="4">
      <t>オキバ</t>
    </rPh>
    <rPh sb="4" eb="5">
      <t>トウ</t>
    </rPh>
    <rPh sb="15" eb="17">
      <t>ヨビ</t>
    </rPh>
    <rPh sb="17" eb="18">
      <t>オ</t>
    </rPh>
    <rPh sb="19" eb="20">
      <t>バ</t>
    </rPh>
    <phoneticPr fontId="4"/>
  </si>
  <si>
    <t>快適トイレ設置費用（精算）</t>
    <rPh sb="5" eb="7">
      <t>セッチ</t>
    </rPh>
    <rPh sb="7" eb="9">
      <t>ヒヨウ</t>
    </rPh>
    <rPh sb="10" eb="12">
      <t>セイサン</t>
    </rPh>
    <phoneticPr fontId="4"/>
  </si>
  <si>
    <t>設置日：</t>
    <rPh sb="0" eb="3">
      <t>セッチビ</t>
    </rPh>
    <phoneticPr fontId="4"/>
  </si>
  <si>
    <t>撤去日：</t>
    <rPh sb="0" eb="3">
      <t>テッキョビ</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</si>
  <si>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</si>
  <si>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</si>
  <si>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</si>
  <si>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</si>
  <si>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</si>
  <si>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</si>
  <si>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</si>
  <si>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</si>
  <si>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</si>
  <si>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</si>
  <si>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</si>
  <si>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</si>
  <si>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</si>
  <si>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</si>
  <si>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</si>
  <si>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⑯</t>
    <phoneticPr fontId="4"/>
  </si>
  <si>
    <t>⑰</t>
    <phoneticPr fontId="4"/>
  </si>
  <si>
    <t>快適トイレチェックシート（報告）</t>
    <rPh sb="0" eb="2">
      <t>カイテキ</t>
    </rPh>
    <rPh sb="13" eb="15">
      <t>ホウコク</t>
    </rPh>
    <phoneticPr fontId="4"/>
  </si>
  <si>
    <t>受注者名　</t>
    <rPh sb="0" eb="3">
      <t>ジュチュウシャ</t>
    </rPh>
    <rPh sb="3" eb="4">
      <t>メイ</t>
    </rPh>
    <phoneticPr fontId="7"/>
  </si>
  <si>
    <t>工事名/工事番号</t>
    <rPh sb="0" eb="3">
      <t>コウジメイ</t>
    </rPh>
    <rPh sb="4" eb="6">
      <t>コウジ</t>
    </rPh>
    <rPh sb="6" eb="8">
      <t>バンゴウ</t>
    </rPh>
    <phoneticPr fontId="7"/>
  </si>
  <si>
    <t>設置基数</t>
    <rPh sb="0" eb="2">
      <t>セッチ</t>
    </rPh>
    <rPh sb="2" eb="4">
      <t>キスウ</t>
    </rPh>
    <phoneticPr fontId="4"/>
  </si>
  <si>
    <t>設置予定費用計</t>
    <rPh sb="0" eb="2">
      <t>セッチ</t>
    </rPh>
    <rPh sb="2" eb="4">
      <t>ヨテイ</t>
    </rPh>
    <rPh sb="4" eb="6">
      <t>ヒヨウ</t>
    </rPh>
    <rPh sb="6" eb="7">
      <t>ケイ</t>
    </rPh>
    <phoneticPr fontId="4"/>
  </si>
  <si>
    <t>快適トイレ
設置実績期間</t>
    <rPh sb="0" eb="2">
      <t>カイテキ</t>
    </rPh>
    <rPh sb="6" eb="8">
      <t>セッチ</t>
    </rPh>
    <rPh sb="8" eb="10">
      <t>ジッセキ</t>
    </rPh>
    <rPh sb="10" eb="12">
      <t>キカン</t>
    </rPh>
    <phoneticPr fontId="4"/>
  </si>
  <si>
    <t>設置費用計</t>
    <rPh sb="0" eb="2">
      <t>セッチ</t>
    </rPh>
    <rPh sb="2" eb="4">
      <t>ヒヨウ</t>
    </rPh>
    <rPh sb="4" eb="5">
      <t>ケイ</t>
    </rPh>
    <phoneticPr fontId="4"/>
  </si>
  <si>
    <t>受注者確認(事前協議時)</t>
    <rPh sb="0" eb="3">
      <t>ジュチュウシャ</t>
    </rPh>
    <rPh sb="3" eb="5">
      <t>カクニン</t>
    </rPh>
    <rPh sb="6" eb="8">
      <t>ジゼン</t>
    </rPh>
    <rPh sb="8" eb="11">
      <t>キョウギジ</t>
    </rPh>
    <phoneticPr fontId="4"/>
  </si>
  <si>
    <t>受注者確認
(設置完了時)</t>
    <rPh sb="0" eb="3">
      <t>ジュチュウシャ</t>
    </rPh>
    <rPh sb="3" eb="5">
      <t>カクニン</t>
    </rPh>
    <rPh sb="7" eb="9">
      <t>セッチ</t>
    </rPh>
    <rPh sb="9" eb="11">
      <t>カンリョウ</t>
    </rPh>
    <rPh sb="11" eb="12">
      <t>ジ</t>
    </rPh>
    <phoneticPr fontId="4"/>
  </si>
  <si>
    <t>注１）設置に関する協議時には別添資料として、上記仕様等を示す資料（カタログ、見積書等）を添付すること。</t>
    <rPh sb="0" eb="1">
      <t>チュウ</t>
    </rPh>
    <rPh sb="3" eb="5">
      <t>セッチ</t>
    </rPh>
    <rPh sb="11" eb="12">
      <t>ジ</t>
    </rPh>
    <rPh sb="14" eb="16">
      <t>ベッテン</t>
    </rPh>
    <rPh sb="16" eb="18">
      <t>シリョウ</t>
    </rPh>
    <rPh sb="22" eb="24">
      <t>ジョウキ</t>
    </rPh>
    <rPh sb="24" eb="26">
      <t>シヨウ</t>
    </rPh>
    <rPh sb="26" eb="27">
      <t>トウ</t>
    </rPh>
    <rPh sb="28" eb="29">
      <t>シメ</t>
    </rPh>
    <rPh sb="30" eb="32">
      <t>シリョウ</t>
    </rPh>
    <rPh sb="38" eb="41">
      <t>ミツモリショ</t>
    </rPh>
    <rPh sb="41" eb="42">
      <t>トウ</t>
    </rPh>
    <rPh sb="44" eb="46">
      <t>テンプ</t>
    </rPh>
    <phoneticPr fontId="4"/>
  </si>
  <si>
    <t>注２）設置完了後は上記仕様が確認できる資料（写真等）を添付すること。</t>
    <rPh sb="0" eb="1">
      <t>チュウ</t>
    </rPh>
    <rPh sb="3" eb="5">
      <t>セッチ</t>
    </rPh>
    <rPh sb="5" eb="7">
      <t>カンリョウ</t>
    </rPh>
    <rPh sb="7" eb="8">
      <t>ゴ</t>
    </rPh>
    <rPh sb="9" eb="11">
      <t>ジョウキ</t>
    </rPh>
    <rPh sb="11" eb="13">
      <t>シヨウ</t>
    </rPh>
    <rPh sb="14" eb="16">
      <t>カクニン</t>
    </rPh>
    <rPh sb="19" eb="21">
      <t>シリョウ</t>
    </rPh>
    <rPh sb="22" eb="24">
      <t>シャシン</t>
    </rPh>
    <rPh sb="24" eb="25">
      <t>トウ</t>
    </rPh>
    <rPh sb="27" eb="29">
      <t>テンプ</t>
    </rPh>
    <phoneticPr fontId="4"/>
  </si>
  <si>
    <t>トイレ種別</t>
    <rPh sb="3" eb="5">
      <t>シュベツ</t>
    </rPh>
    <phoneticPr fontId="4"/>
  </si>
  <si>
    <t>設置期間</t>
    <rPh sb="0" eb="2">
      <t>セッチ</t>
    </rPh>
    <rPh sb="2" eb="4">
      <t>キカン</t>
    </rPh>
    <phoneticPr fontId="4"/>
  </si>
  <si>
    <t>設置日数÷30　少数2位を四捨五入</t>
    <rPh sb="0" eb="2">
      <t>セッチ</t>
    </rPh>
    <rPh sb="2" eb="4">
      <t>ニッスウ</t>
    </rPh>
    <rPh sb="8" eb="10">
      <t>ショウスウ</t>
    </rPh>
    <rPh sb="11" eb="12">
      <t>イ</t>
    </rPh>
    <rPh sb="13" eb="17">
      <t>シシャゴニュウ</t>
    </rPh>
    <phoneticPr fontId="4"/>
  </si>
  <si>
    <t>個別or男女一体型</t>
    <rPh sb="0" eb="2">
      <t>コベツ</t>
    </rPh>
    <rPh sb="4" eb="6">
      <t>ダンジョ</t>
    </rPh>
    <rPh sb="6" eb="8">
      <t>イッタイ</t>
    </rPh>
    <rPh sb="8" eb="9">
      <t>ガタ</t>
    </rPh>
    <phoneticPr fontId="4"/>
  </si>
  <si>
    <t>税抜き</t>
    <rPh sb="0" eb="2">
      <t>ゼイヌ</t>
    </rPh>
    <phoneticPr fontId="4"/>
  </si>
  <si>
    <t>積算上の差額(通常の計算)</t>
    <rPh sb="0" eb="2">
      <t>セキサン</t>
    </rPh>
    <rPh sb="2" eb="3">
      <t>ジョウ</t>
    </rPh>
    <rPh sb="4" eb="6">
      <t>サガク</t>
    </rPh>
    <rPh sb="7" eb="9">
      <t>ツウジョウ</t>
    </rPh>
    <rPh sb="10" eb="12">
      <t>ケイサン</t>
    </rPh>
    <phoneticPr fontId="4"/>
  </si>
  <si>
    <t>積算上の差額(上限)</t>
    <rPh sb="0" eb="2">
      <t>セキサン</t>
    </rPh>
    <rPh sb="2" eb="3">
      <t>ジョウ</t>
    </rPh>
    <rPh sb="4" eb="6">
      <t>サガク</t>
    </rPh>
    <rPh sb="7" eb="9">
      <t>ジョウゲン</t>
    </rPh>
    <phoneticPr fontId="4"/>
  </si>
  <si>
    <t>積算上の差額(採用額)</t>
    <rPh sb="0" eb="2">
      <t>セキサン</t>
    </rPh>
    <rPh sb="2" eb="3">
      <t>ジョウ</t>
    </rPh>
    <rPh sb="4" eb="6">
      <t>サガク</t>
    </rPh>
    <rPh sb="7" eb="9">
      <t>サイヨウ</t>
    </rPh>
    <rPh sb="9" eb="10">
      <t>ガク</t>
    </rPh>
    <phoneticPr fontId="4"/>
  </si>
  <si>
    <t>有効4桁止め　税抜き</t>
    <rPh sb="0" eb="2">
      <t>ユウコウ</t>
    </rPh>
    <rPh sb="3" eb="4">
      <t>ケタ</t>
    </rPh>
    <rPh sb="4" eb="5">
      <t>ド</t>
    </rPh>
    <rPh sb="7" eb="9">
      <t>ゼイヌ</t>
    </rPh>
    <phoneticPr fontId="4"/>
  </si>
  <si>
    <t>個別</t>
  </si>
  <si>
    <t>個別</t>
    <rPh sb="0" eb="2">
      <t>コベツ</t>
    </rPh>
    <phoneticPr fontId="4"/>
  </si>
  <si>
    <t>男女別一体型</t>
    <rPh sb="0" eb="2">
      <t>ダンジョ</t>
    </rPh>
    <rPh sb="2" eb="3">
      <t>ベツ</t>
    </rPh>
    <rPh sb="3" eb="6">
      <t>イッタイガタ</t>
    </rPh>
    <phoneticPr fontId="4"/>
  </si>
  <si>
    <t>個別：上限2基、一体型：上限１基</t>
    <rPh sb="0" eb="2">
      <t>コベツ</t>
    </rPh>
    <rPh sb="3" eb="5">
      <t>ジョウゲン</t>
    </rPh>
    <rPh sb="6" eb="7">
      <t>モト</t>
    </rPh>
    <rPh sb="8" eb="10">
      <t>イッタイ</t>
    </rPh>
    <rPh sb="10" eb="11">
      <t>ガタ</t>
    </rPh>
    <rPh sb="12" eb="14">
      <t>ジョウゲン</t>
    </rPh>
    <rPh sb="15" eb="16">
      <t>モト</t>
    </rPh>
    <phoneticPr fontId="4"/>
  </si>
  <si>
    <t>令和　年　月　日</t>
    <rPh sb="0" eb="2">
      <t>レイワ</t>
    </rPh>
    <rPh sb="3" eb="4">
      <t>ネン</t>
    </rPh>
    <rPh sb="5" eb="6">
      <t>ガツ</t>
    </rPh>
    <rPh sb="7" eb="8">
      <t>ニチ</t>
    </rPh>
    <phoneticPr fontId="4"/>
  </si>
  <si>
    <t>▽設置完了日</t>
    <rPh sb="1" eb="3">
      <t>セッチ</t>
    </rPh>
    <rPh sb="3" eb="5">
      <t>カンリョウ</t>
    </rPh>
    <rPh sb="5" eb="6">
      <t>ビ</t>
    </rPh>
    <phoneticPr fontId="4"/>
  </si>
  <si>
    <t>　</t>
    <phoneticPr fontId="4"/>
  </si>
  <si>
    <t>注３）男女別に2基設置する場合、本シートを2枚用意し、2枚目には快適トイレ仕様確認以降を記載すること。</t>
    <rPh sb="0" eb="1">
      <t>チュウ</t>
    </rPh>
    <rPh sb="3" eb="6">
      <t>ダンジョベツ</t>
    </rPh>
    <rPh sb="8" eb="9">
      <t>キ</t>
    </rPh>
    <rPh sb="9" eb="11">
      <t>セッチ</t>
    </rPh>
    <rPh sb="13" eb="15">
      <t>バアイ</t>
    </rPh>
    <rPh sb="16" eb="17">
      <t>ホン</t>
    </rPh>
    <rPh sb="22" eb="23">
      <t>マイ</t>
    </rPh>
    <rPh sb="23" eb="25">
      <t>ヨウイ</t>
    </rPh>
    <rPh sb="28" eb="30">
      <t>マイメ</t>
    </rPh>
    <rPh sb="32" eb="34">
      <t>カイテキ</t>
    </rPh>
    <rPh sb="37" eb="39">
      <t>シヨウ</t>
    </rPh>
    <rPh sb="39" eb="41">
      <t>カクニン</t>
    </rPh>
    <rPh sb="41" eb="43">
      <t>イコウ</t>
    </rPh>
    <rPh sb="44" eb="46">
      <t>キサイ</t>
    </rPh>
    <phoneticPr fontId="4"/>
  </si>
  <si>
    <t>注４）見積金額に運搬・設置・撤去費が含まれる場合、その内訳を記載すること。</t>
    <rPh sb="0" eb="1">
      <t>チュウ</t>
    </rPh>
    <rPh sb="3" eb="5">
      <t>ミツモリ</t>
    </rPh>
    <rPh sb="5" eb="7">
      <t>キンガク</t>
    </rPh>
    <rPh sb="8" eb="10">
      <t>ウンパン</t>
    </rPh>
    <rPh sb="11" eb="13">
      <t>セッチ</t>
    </rPh>
    <rPh sb="14" eb="16">
      <t>テッキョ</t>
    </rPh>
    <rPh sb="16" eb="17">
      <t>ヒ</t>
    </rPh>
    <rPh sb="18" eb="19">
      <t>フク</t>
    </rPh>
    <rPh sb="22" eb="24">
      <t>バアイ</t>
    </rPh>
    <rPh sb="27" eb="29">
      <t>ウチワケ</t>
    </rPh>
    <rPh sb="30" eb="32">
      <t>キサイ</t>
    </rPh>
    <phoneticPr fontId="4"/>
  </si>
  <si>
    <t>注２）請求書等の金額に運搬・設置・撤去費が含まれる場合、その内訳を記載すること。</t>
    <rPh sb="0" eb="1">
      <t>チュウ</t>
    </rPh>
    <rPh sb="3" eb="5">
      <t>セイキュウ</t>
    </rPh>
    <rPh sb="5" eb="6">
      <t>ショ</t>
    </rPh>
    <rPh sb="6" eb="7">
      <t>トウ</t>
    </rPh>
    <rPh sb="8" eb="10">
      <t>キンガク</t>
    </rPh>
    <phoneticPr fontId="4"/>
  </si>
  <si>
    <t>快適トイレチェックシート（提出）</t>
    <rPh sb="0" eb="2">
      <t>カイテキ</t>
    </rPh>
    <rPh sb="13" eb="15">
      <t>テイシュツ</t>
    </rPh>
    <phoneticPr fontId="4"/>
  </si>
  <si>
    <t>注１）別添資料として、上記項目が確認できる資料(請求書・領収書の写し)を添付すること。</t>
    <rPh sb="0" eb="1">
      <t>チュウ</t>
    </rPh>
    <rPh sb="3" eb="5">
      <t>ベッテン</t>
    </rPh>
    <rPh sb="5" eb="7">
      <t>シリョウ</t>
    </rPh>
    <rPh sb="11" eb="13">
      <t>ジョウキ</t>
    </rPh>
    <rPh sb="13" eb="15">
      <t>コウモク</t>
    </rPh>
    <rPh sb="16" eb="18">
      <t>カクニン</t>
    </rPh>
    <rPh sb="21" eb="23">
      <t>シリョウ</t>
    </rPh>
    <rPh sb="24" eb="27">
      <t>セイキュウショ</t>
    </rPh>
    <rPh sb="28" eb="31">
      <t>リョウシュウショ</t>
    </rPh>
    <rPh sb="32" eb="33">
      <t>ウツ</t>
    </rPh>
    <rPh sb="36" eb="38">
      <t>テンプ</t>
    </rPh>
    <phoneticPr fontId="4"/>
  </si>
  <si>
    <t>注５）受注者は仕様確認欄を用い、機能の有無についてチェックを行う。（機能が確認出来れば〇、対象外であればー）</t>
    <rPh sb="0" eb="1">
      <t>チュウ</t>
    </rPh>
    <rPh sb="3" eb="6">
      <t>ジュチュウシャ</t>
    </rPh>
    <rPh sb="7" eb="9">
      <t>シヨウ</t>
    </rPh>
    <rPh sb="9" eb="12">
      <t>カクニンラン</t>
    </rPh>
    <rPh sb="13" eb="14">
      <t>モチ</t>
    </rPh>
    <rPh sb="16" eb="18">
      <t>キノウ</t>
    </rPh>
    <rPh sb="19" eb="21">
      <t>ウム</t>
    </rPh>
    <rPh sb="30" eb="31">
      <t>オコナ</t>
    </rPh>
    <rPh sb="34" eb="36">
      <t>キノウ</t>
    </rPh>
    <rPh sb="37" eb="39">
      <t>カクニン</t>
    </rPh>
    <rPh sb="39" eb="41">
      <t>デキ</t>
    </rPh>
    <rPh sb="45" eb="47">
      <t>タイショウ</t>
    </rPh>
    <rPh sb="47" eb="48">
      <t>ガイ</t>
    </rPh>
    <phoneticPr fontId="4"/>
  </si>
  <si>
    <t>,</t>
    <phoneticPr fontId="1"/>
  </si>
  <si>
    <t>注５）受注者は確認欄へ〇、×、-（対象外）によりチェックを行い、監督職員へ提出する。</t>
    <rPh sb="0" eb="1">
      <t>チュウ</t>
    </rPh>
    <rPh sb="3" eb="6">
      <t>ジュチュウシャ</t>
    </rPh>
    <rPh sb="7" eb="10">
      <t>カクニンラン</t>
    </rPh>
    <rPh sb="17" eb="19">
      <t>タイショウ</t>
    </rPh>
    <rPh sb="19" eb="20">
      <t>ガイ</t>
    </rPh>
    <rPh sb="29" eb="30">
      <t>オコナ</t>
    </rPh>
    <rPh sb="32" eb="34">
      <t>カントク</t>
    </rPh>
    <rPh sb="34" eb="36">
      <t>ショクイン</t>
    </rPh>
    <rPh sb="37" eb="39">
      <t>テイシュツ</t>
    </rPh>
    <phoneticPr fontId="4"/>
  </si>
  <si>
    <t>積算上の差額
(実際にかかった費用)</t>
    <rPh sb="0" eb="2">
      <t>セキサン</t>
    </rPh>
    <rPh sb="2" eb="3">
      <t>ジョウ</t>
    </rPh>
    <rPh sb="4" eb="6">
      <t>サガク</t>
    </rPh>
    <rPh sb="8" eb="10">
      <t>ジッサイ</t>
    </rPh>
    <rPh sb="15" eb="17">
      <t>ヒヨウ</t>
    </rPh>
    <phoneticPr fontId="4"/>
  </si>
  <si>
    <t>円／基・月</t>
    <rPh sb="0" eb="1">
      <t>エン</t>
    </rPh>
    <rPh sb="2" eb="3">
      <t>キ</t>
    </rPh>
    <rPh sb="4" eb="5">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</si>
</sst>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 ;[Red]\-#,##0\ "/>
  </numFmts>
  <fonts count="18">
    <font>
      <sz val="11"/>
      <color theme="1"/>
      <name val="游ゴシック"/>
      <family val="2"/>
      <charset val="128"/>
      <scheme val="minor"/>
    </font>
    <font>
      <sz val="6"/>
      <name val="游ゴシック"/>
      <family val="2"/>
      <charset val="128"/>
      <scheme val="minor"/>
    </font>
    <font>
      <sz val="11"/>
      <color indexed="8"/>
      <name val="游ゴシック"/>
      <family val="3"/>
      <charset val="128"/>
      <scheme val="minor"/>
    </font>
    <font>
      <b/>
      <sz val="20"/>
      <color indexed="8"/>
      <name val="游ゴシック"/>
      <family val="3"/>
      <charset val="128"/>
      <scheme val="minor"/>
    </font>
    <font>
      <sz val="6"/>
      <name val="ＭＳ Ｐゴシック"/>
      <family val="3"/>
      <charset val="128"/>
    </font>
    <font>
      <sz val="18"/>
      <color indexed="8"/>
      <name val="游ゴシック"/>
      <family val="3"/>
      <charset val="128"/>
      <scheme val="minor"/>
    </font>
    <font>
      <sz val="11"/>
      <name val="ＭＳ Ｐゴシック"/>
      <family val="3"/>
      <charset val="128"/>
    </font>
    <font>
      <sz val="8"/>
      <name val="ＭＳ Ｐゴシック"/>
      <family val="3"/>
      <charset val="128"/>
    </font>
    <font>
      <sz val="8"/>
      <color indexed="8"/>
      <name val="游ゴシック"/>
      <family val="3"/>
      <charset val="128"/>
      <scheme val="minor"/>
    </font>
    <font>
      <sz val="10"/>
      <color indexed="8"/>
      <name val="游ゴシック"/>
      <family val="3"/>
      <charset val="128"/>
      <scheme val="minor"/>
    </font>
    <font>
      <sz val="8"/>
      <color indexed="8"/>
      <name val="ＭＳ Ｐゴシック"/>
      <family val="3"/>
      <charset val="128"/>
    </font>
    <font>
      <sz val="8"/>
      <color theme="1"/>
      <name val="游ゴシック"/>
      <family val="2"/>
      <charset val="128"/>
      <scheme val="minor"/>
    </font>
    <font>
      <b/>
      <sz val="14"/>
      <color indexed="8"/>
      <name val="游ゴシック"/>
      <family val="3"/>
      <charset val="128"/>
      <scheme val="minor"/>
    </font>
    <font>
      <sz val="9"/>
      <color indexed="8"/>
      <name val="游ゴシック"/>
      <family val="3"/>
      <charset val="128"/>
      <scheme val="minor"/>
    </font>
    <font>
      <sz val="6"/>
      <color theme="1"/>
      <name val="游ゴシック"/>
      <family val="3"/>
      <charset val="128"/>
      <scheme val="minor"/>
    </font>
    <font>
      <sz val="14"/>
      <name val="ＭＳ Ｐゴシック"/>
      <family val="3"/>
      <charset val="128"/>
    </font>
    <font>
      <sz val="10"/>
      <color theme="1"/>
      <name val="游ゴシック"/>
      <family val="3"/>
      <charset val="128"/>
      <scheme val="minor"/>
    </font>
    <font>
      <sz val="11"/>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38" fontId="2" fillId="0" borderId="0" applyFill="0" applyBorder="0" applyAlignment="0" applyProtection="0">
      <alignment vertical="center"/>
    </xf>
    <xf numFmtId="0" fontId="6" fillId="0" borderId="0"/>
    <xf numFmtId="0" fontId="15" fillId="0" borderId="0"/>
    <xf numFmtId="38" fontId="17" fillId="0" borderId="0" applyFont="0" applyFill="0" applyBorder="0" applyAlignment="0" applyProtection="0">
      <alignment vertical="center"/>
    </xf>
  </cellStyleXfs>
  <cellXfs count="74">
    <xf numFmtId="0" fontId="0" fillId="0" borderId="0" xfId="0">
      <alignment vertical="center"/>
    </xf>
    <xf numFmtId="0" fontId="2" fillId="0" borderId="0" xfId="1" applyFont="1" applyAlignment="1">
      <alignment vertical="center"/>
    </xf>
    <xf numFmtId="0" fontId="2" fillId="0" borderId="0" xfId="1" applyFont="1" applyBorder="1" applyAlignment="1">
      <alignment vertical="center"/>
    </xf>
    <xf numFmtId="0" fontId="3" fillId="0" borderId="0" xfId="1" applyFont="1" applyAlignment="1">
      <alignment horizontal="left" vertical="center"/>
    </xf>
    <xf numFmtId="0" fontId="2" fillId="0" borderId="8" xfId="1" applyFont="1" applyBorder="1" applyAlignment="1">
      <alignment vertical="center"/>
    </xf>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shrinkToFit="1"/>
    </xf>
    <xf numFmtId="0" fontId="8" fillId="0" borderId="1" xfId="1" applyFont="1" applyFill="1" applyBorder="1" applyAlignment="1">
      <alignment horizontal="center" vertical="center" wrapText="1" shrinkToFit="1"/>
    </xf>
    <xf numFmtId="0" fontId="2" fillId="0" borderId="0" xfId="1" applyFont="1" applyFill="1" applyBorder="1" applyAlignment="1">
      <alignment horizontal="left" vertical="center" shrinkToFit="1"/>
    </xf>
    <xf numFmtId="178" fontId="2" fillId="0" borderId="0" xfId="2" applyNumberFormat="1" applyFont="1" applyFill="1" applyBorder="1" applyAlignment="1">
      <alignment horizontal="center" vertical="center"/>
    </xf>
    <xf numFmtId="178" fontId="2" fillId="0" borderId="7" xfId="2" applyNumberFormat="1" applyFont="1" applyFill="1" applyBorder="1" applyAlignment="1">
      <alignment horizontal="center" vertical="center"/>
    </xf>
    <xf numFmtId="0" fontId="2" fillId="0" borderId="7" xfId="1" applyFont="1" applyFill="1" applyBorder="1" applyAlignment="1">
      <alignment horizontal="center" vertical="center" shrinkToFit="1"/>
    </xf>
    <xf numFmtId="0" fontId="5" fillId="2" borderId="1" xfId="1" applyFont="1" applyFill="1" applyBorder="1" applyAlignment="1" applyProtection="1">
      <alignment horizontal="center" vertical="center"/>
      <protection locked="0"/>
    </xf>
    <xf numFmtId="0" fontId="13" fillId="0" borderId="1" xfId="1" applyFont="1" applyFill="1" applyBorder="1" applyAlignment="1">
      <alignment horizontal="center" vertical="center" wrapText="1"/>
    </xf>
    <xf numFmtId="0" fontId="2" fillId="0" borderId="0" xfId="1" applyFont="1" applyFill="1" applyBorder="1" applyAlignment="1">
      <alignment horizontal="left" vertical="center" shrinkToFit="1"/>
    </xf>
    <xf numFmtId="0" fontId="8" fillId="0" borderId="1" xfId="1" applyFont="1" applyFill="1" applyBorder="1" applyAlignment="1">
      <alignment horizontal="center" vertical="center" wrapText="1"/>
    </xf>
    <xf numFmtId="0" fontId="9" fillId="0" borderId="3" xfId="1" applyFont="1" applyFill="1" applyBorder="1" applyAlignment="1">
      <alignment horizontal="left" vertical="top"/>
    </xf>
    <xf numFmtId="0" fontId="9" fillId="0" borderId="0" xfId="1" applyFont="1" applyFill="1" applyBorder="1" applyAlignment="1">
      <alignment vertical="top" shrinkToFit="1"/>
    </xf>
    <xf numFmtId="0" fontId="9" fillId="0" borderId="0" xfId="1" applyFont="1" applyFill="1" applyBorder="1" applyAlignment="1">
      <alignment horizontal="left" vertical="center"/>
    </xf>
    <xf numFmtId="0" fontId="9" fillId="0" borderId="3" xfId="1" applyFont="1" applyFill="1" applyBorder="1" applyAlignment="1">
      <alignment vertical="center"/>
    </xf>
    <xf numFmtId="0" fontId="2" fillId="0" borderId="1" xfId="1" applyFont="1" applyFill="1" applyBorder="1" applyAlignment="1">
      <alignment horizontal="left" vertical="center" shrinkToFit="1"/>
    </xf>
    <xf numFmtId="0" fontId="2" fillId="0" borderId="1" xfId="1" applyNumberFormat="1" applyFont="1" applyFill="1" applyBorder="1" applyAlignment="1">
      <alignment horizontal="center" vertical="center"/>
    </xf>
    <xf numFmtId="0" fontId="2" fillId="0" borderId="13"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3" fontId="0" fillId="0" borderId="0" xfId="0" applyNumberFormat="1">
      <alignment vertical="center"/>
    </xf>
    <xf numFmtId="0" fontId="0" fillId="0" borderId="0" xfId="0" applyBorder="1">
      <alignment vertical="center"/>
    </xf>
    <xf numFmtId="177" fontId="2" fillId="4" borderId="0" xfId="1" applyNumberFormat="1" applyFont="1" applyFill="1" applyBorder="1" applyAlignment="1" applyProtection="1">
      <alignment vertical="center" shrinkToFit="1"/>
      <protection locked="0"/>
    </xf>
    <xf numFmtId="177" fontId="0" fillId="0" borderId="0" xfId="0" applyNumberFormat="1" applyBorder="1">
      <alignment vertical="center"/>
    </xf>
    <xf numFmtId="0" fontId="2" fillId="4" borderId="14" xfId="1" applyFont="1" applyFill="1" applyBorder="1" applyAlignment="1" applyProtection="1">
      <alignment vertical="center"/>
      <protection locked="0"/>
    </xf>
    <xf numFmtId="0" fontId="2" fillId="2" borderId="1" xfId="1" applyFont="1" applyFill="1" applyBorder="1" applyAlignment="1" applyProtection="1">
      <alignment vertical="center" shrinkToFit="1"/>
      <protection locked="0"/>
    </xf>
    <xf numFmtId="0" fontId="2" fillId="4" borderId="1" xfId="1" applyFont="1" applyFill="1" applyBorder="1" applyAlignment="1" applyProtection="1">
      <alignment vertical="center" shrinkToFit="1"/>
      <protection locked="0"/>
    </xf>
    <xf numFmtId="0" fontId="2" fillId="0" borderId="1" xfId="1" applyFont="1" applyFill="1" applyBorder="1" applyAlignment="1">
      <alignment horizontal="center" vertical="center" shrinkToFit="1"/>
    </xf>
    <xf numFmtId="0" fontId="2" fillId="2" borderId="14" xfId="1" applyFont="1" applyFill="1" applyBorder="1" applyAlignment="1" applyProtection="1">
      <alignment vertical="center" shrinkToFit="1"/>
      <protection locked="0"/>
    </xf>
    <xf numFmtId="0" fontId="5" fillId="2" borderId="14" xfId="1" applyFont="1" applyFill="1" applyBorder="1" applyAlignment="1" applyProtection="1">
      <alignment horizontal="center" vertical="center"/>
      <protection locked="0"/>
    </xf>
    <xf numFmtId="0" fontId="2" fillId="4" borderId="14" xfId="1" applyFont="1" applyFill="1" applyBorder="1" applyAlignment="1" applyProtection="1">
      <alignment vertical="center" shrinkToFit="1"/>
      <protection locked="0"/>
    </xf>
    <xf numFmtId="0" fontId="12" fillId="0" borderId="7" xfId="1" applyFont="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5" xfId="1" applyFont="1" applyFill="1" applyBorder="1" applyAlignment="1">
      <alignment horizontal="center" vertical="center"/>
    </xf>
    <xf numFmtId="177" fontId="2" fillId="4" borderId="1" xfId="1" applyNumberFormat="1" applyFont="1" applyFill="1" applyBorder="1" applyAlignment="1" applyProtection="1">
      <alignment horizontal="right" vertical="center" shrinkToFit="1"/>
      <protection locked="0"/>
    </xf>
    <xf numFmtId="0" fontId="2" fillId="3" borderId="1" xfId="1" applyFont="1" applyFill="1" applyBorder="1" applyAlignment="1">
      <alignment horizontal="left" vertical="center"/>
    </xf>
    <xf numFmtId="0" fontId="11" fillId="0" borderId="1" xfId="0" applyFont="1" applyBorder="1" applyAlignment="1">
      <alignment horizontal="center" vertical="center"/>
    </xf>
    <xf numFmtId="0" fontId="16" fillId="0" borderId="1" xfId="0" applyFont="1" applyBorder="1" applyAlignment="1">
      <alignment horizontal="left" vertical="center" shrinkToFit="1"/>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4" borderId="1" xfId="1" applyFont="1" applyFill="1" applyBorder="1" applyAlignment="1" applyProtection="1">
      <alignment horizontal="right" vertical="center" shrinkToFit="1"/>
      <protection locked="0"/>
    </xf>
    <xf numFmtId="0" fontId="6" fillId="0" borderId="11" xfId="3" applyFont="1" applyFill="1" applyBorder="1" applyAlignment="1">
      <alignment horizontal="left" vertical="center"/>
    </xf>
    <xf numFmtId="0" fontId="6" fillId="0" borderId="12" xfId="3" applyFont="1" applyFill="1" applyBorder="1" applyAlignment="1">
      <alignment horizontal="left" vertical="center"/>
    </xf>
    <xf numFmtId="0" fontId="6" fillId="0" borderId="5" xfId="3" applyFont="1" applyFill="1" applyBorder="1" applyAlignment="1">
      <alignment horizontal="left" vertical="center"/>
    </xf>
    <xf numFmtId="0" fontId="12" fillId="0" borderId="1" xfId="1" applyFont="1" applyBorder="1" applyAlignment="1">
      <alignment horizontal="center" vertical="center"/>
    </xf>
    <xf numFmtId="176" fontId="2" fillId="2" borderId="11" xfId="1" applyNumberFormat="1" applyFont="1" applyFill="1" applyBorder="1" applyAlignment="1" applyProtection="1">
      <alignment horizontal="left" vertical="center"/>
      <protection locked="0"/>
    </xf>
    <xf numFmtId="176" fontId="2" fillId="2" borderId="12" xfId="1" applyNumberFormat="1" applyFont="1" applyFill="1" applyBorder="1" applyAlignment="1" applyProtection="1">
      <alignment horizontal="left" vertical="center"/>
      <protection locked="0"/>
    </xf>
    <xf numFmtId="176" fontId="2" fillId="2" borderId="5" xfId="1" applyNumberFormat="1" applyFont="1" applyFill="1" applyBorder="1" applyAlignment="1" applyProtection="1">
      <alignment horizontal="left" vertical="center"/>
      <protection locked="0"/>
    </xf>
    <xf numFmtId="176" fontId="2" fillId="2" borderId="1" xfId="1" applyNumberFormat="1" applyFont="1" applyFill="1" applyBorder="1" applyAlignment="1" applyProtection="1">
      <alignment horizontal="left" vertical="center"/>
      <protection locked="0"/>
    </xf>
    <xf numFmtId="0" fontId="14" fillId="0" borderId="1" xfId="0" applyFont="1" applyBorder="1" applyAlignment="1">
      <alignment horizontal="center" vertical="center" shrinkToFit="1"/>
    </xf>
    <xf numFmtId="0" fontId="2" fillId="0" borderId="1" xfId="1" applyFont="1" applyFill="1" applyBorder="1" applyAlignment="1">
      <alignment horizontal="left" vertical="center" wrapText="1"/>
    </xf>
    <xf numFmtId="0" fontId="6" fillId="0" borderId="1" xfId="3" applyFont="1" applyFill="1" applyBorder="1" applyAlignment="1">
      <alignment horizontal="left" vertical="center"/>
    </xf>
    <xf numFmtId="0" fontId="2" fillId="0" borderId="1" xfId="1" applyFont="1" applyFill="1" applyBorder="1" applyAlignment="1">
      <alignment horizontal="center" vertical="center" shrinkToFit="1"/>
    </xf>
    <xf numFmtId="0" fontId="0" fillId="0" borderId="11" xfId="0" applyBorder="1" applyAlignment="1">
      <alignment horizontal="center" vertical="center"/>
    </xf>
    <xf numFmtId="0" fontId="0" fillId="0" borderId="5" xfId="0" applyBorder="1" applyAlignment="1">
      <alignment horizontal="center" vertical="center"/>
    </xf>
    <xf numFmtId="0" fontId="2" fillId="2" borderId="1" xfId="1" applyFont="1" applyFill="1" applyBorder="1" applyAlignment="1" applyProtection="1">
      <alignment horizontal="right" vertical="center" shrinkToFit="1"/>
      <protection locked="0"/>
    </xf>
    <xf numFmtId="177" fontId="2" fillId="2" borderId="1" xfId="1" applyNumberFormat="1" applyFont="1" applyFill="1" applyBorder="1" applyAlignment="1" applyProtection="1">
      <alignment horizontal="right" vertical="center" shrinkToFit="1"/>
      <protection locked="0"/>
    </xf>
    <xf numFmtId="0" fontId="2" fillId="2" borderId="1" xfId="1" applyFont="1" applyFill="1" applyBorder="1" applyAlignment="1" applyProtection="1">
      <alignment horizontal="center" vertical="center" shrinkToFit="1"/>
      <protection locked="0"/>
    </xf>
    <xf numFmtId="0" fontId="11" fillId="0" borderId="1" xfId="0" applyFont="1" applyBorder="1" applyAlignment="1">
      <alignment horizontal="center" vertical="center" wrapText="1" shrinkToFit="1"/>
    </xf>
    <xf numFmtId="0" fontId="2" fillId="0" borderId="1" xfId="1" applyFont="1" applyFill="1" applyBorder="1" applyAlignment="1">
      <alignment horizontal="left" vertical="center"/>
    </xf>
    <xf numFmtId="0" fontId="2" fillId="2" borderId="1" xfId="1" applyFont="1" applyFill="1" applyBorder="1" applyAlignment="1" applyProtection="1">
      <alignment horizontal="center" vertical="center"/>
      <protection locked="0"/>
    </xf>
    <xf numFmtId="38" fontId="2" fillId="2" borderId="1" xfId="5" applyFont="1" applyFill="1" applyBorder="1" applyAlignment="1" applyProtection="1">
      <alignment horizontal="right" vertical="center" shrinkToFit="1"/>
      <protection locked="0"/>
    </xf>
  </cellXfs>
  <cellStyles count="6">
    <cellStyle name="桁区切り" xfId="5" builtinId="6"/>
    <cellStyle name="桁区切り 2" xfId="2" xr:uid="{599F5CC3-01C8-45E6-89EB-A0987CEDF5C7}"/>
    <cellStyle name="標準" xfId="0" builtinId="0"/>
    <cellStyle name="標準 2" xfId="1" xr:uid="{0A50CA1B-2CA3-4713-9E1D-3E16319AA37D}"/>
    <cellStyle name="標準 3" xfId="4" xr:uid="{5B505A5D-B1C9-4E87-A72F-D1684F8DDA58}"/>
    <cellStyle name="標準_Book1" xfId="3" xr:uid="{670822B6-B02E-4B9C-A3CC-A7666FFEB8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48BF-EC0B-46EA-BEC0-12A92DE6E13C}">
  <dimension ref="A1:N41"/>
  <sheetViews>
    <sheetView tabSelected="1" view="pageBreakPreview" zoomScaleNormal="100" zoomScaleSheetLayoutView="100" workbookViewId="0">
      <selection activeCell="F12" sqref="F12:G12"/>
    </sheetView>
  </sheetViews>
  <sheetFormatPr defaultRowHeight="18.75"/>
  <cols>
    <col min="1" max="1" width="2.375" customWidth="1"/>
    <col min="5" max="5" width="18.375" customWidth="1"/>
    <col min="7" max="7" width="8.625" customWidth="1"/>
    <col min="9" max="9" width="9.5" customWidth="1"/>
    <col min="10" max="10" width="9.375" customWidth="1"/>
    <col min="11" max="11" width="2.875" customWidth="1"/>
    <col min="13" max="13" width="11.375" customWidth="1"/>
  </cols>
  <sheetData>
    <row r="1" spans="1:14" ht="33">
      <c r="A1" s="3"/>
      <c r="B1" s="35" t="s">
        <v>0</v>
      </c>
      <c r="C1" s="35"/>
      <c r="D1" s="35"/>
      <c r="E1" s="35"/>
      <c r="F1" s="35"/>
      <c r="G1" s="35"/>
      <c r="H1" s="35"/>
      <c r="I1" s="35"/>
      <c r="J1" s="35"/>
    </row>
    <row r="2" spans="1:14" ht="18" customHeight="1">
      <c r="A2" s="3"/>
      <c r="B2" s="53" t="s">
        <v>51</v>
      </c>
      <c r="C2" s="54"/>
      <c r="D2" s="55"/>
      <c r="E2" s="56"/>
      <c r="F2" s="56"/>
      <c r="G2" s="56"/>
      <c r="H2" s="56"/>
      <c r="I2" s="56"/>
      <c r="J2" s="56"/>
    </row>
    <row r="3" spans="1:14" ht="18" customHeight="1">
      <c r="A3" s="2"/>
      <c r="B3" s="53" t="s">
        <v>50</v>
      </c>
      <c r="C3" s="54"/>
      <c r="D3" s="55"/>
      <c r="E3" s="56"/>
      <c r="F3" s="56"/>
      <c r="G3" s="56"/>
      <c r="H3" s="56"/>
      <c r="I3" s="56"/>
      <c r="J3" s="56"/>
    </row>
    <row r="4" spans="1:14">
      <c r="A4" s="4"/>
      <c r="B4" s="43" t="s">
        <v>1</v>
      </c>
      <c r="C4" s="44"/>
      <c r="D4" s="45"/>
      <c r="E4" s="22" t="s">
        <v>30</v>
      </c>
      <c r="F4" s="57">
        <v>46113</v>
      </c>
      <c r="G4" s="58"/>
      <c r="H4" s="58"/>
      <c r="I4" s="58"/>
      <c r="J4" s="59"/>
    </row>
    <row r="5" spans="1:14">
      <c r="A5" s="4"/>
      <c r="B5" s="46"/>
      <c r="C5" s="47"/>
      <c r="D5" s="48"/>
      <c r="E5" s="6" t="s">
        <v>31</v>
      </c>
      <c r="F5" s="60">
        <v>46281</v>
      </c>
      <c r="G5" s="60"/>
      <c r="H5" s="60"/>
      <c r="I5" s="60"/>
      <c r="J5" s="60"/>
    </row>
    <row r="6" spans="1:14">
      <c r="A6" s="2"/>
      <c r="B6" s="49"/>
      <c r="C6" s="50"/>
      <c r="D6" s="51"/>
      <c r="E6" s="5" t="s">
        <v>61</v>
      </c>
      <c r="F6" s="52">
        <f>ROUND((F5-F4)/30,1)</f>
        <v>5.6</v>
      </c>
      <c r="G6" s="52"/>
      <c r="H6" s="21" t="s">
        <v>2</v>
      </c>
      <c r="I6" s="61" t="s">
        <v>62</v>
      </c>
      <c r="J6" s="61"/>
    </row>
    <row r="7" spans="1:14">
      <c r="A7" s="2"/>
      <c r="B7" s="64" t="s">
        <v>5</v>
      </c>
      <c r="C7" s="64"/>
      <c r="D7" s="64"/>
      <c r="E7" s="5" t="s">
        <v>60</v>
      </c>
      <c r="F7" s="69" t="s">
        <v>69</v>
      </c>
      <c r="G7" s="69"/>
      <c r="H7" s="21"/>
      <c r="I7" s="70" t="s">
        <v>63</v>
      </c>
      <c r="J7" s="70"/>
      <c r="M7" t="s">
        <v>70</v>
      </c>
      <c r="N7" s="24">
        <v>57000</v>
      </c>
    </row>
    <row r="8" spans="1:14">
      <c r="A8" s="2"/>
      <c r="B8" s="64"/>
      <c r="C8" s="64"/>
      <c r="D8" s="64"/>
      <c r="E8" s="6" t="s">
        <v>52</v>
      </c>
      <c r="F8" s="67">
        <v>1</v>
      </c>
      <c r="G8" s="67"/>
      <c r="H8" s="20" t="s">
        <v>6</v>
      </c>
      <c r="I8" s="42" t="s">
        <v>72</v>
      </c>
      <c r="J8" s="42"/>
      <c r="M8" t="s">
        <v>71</v>
      </c>
      <c r="N8" s="24">
        <f>N7*2</f>
        <v>114000</v>
      </c>
    </row>
    <row r="9" spans="1:14">
      <c r="A9" s="2"/>
      <c r="B9" s="64"/>
      <c r="C9" s="64"/>
      <c r="D9" s="64"/>
      <c r="E9" s="6" t="s">
        <v>53</v>
      </c>
      <c r="F9" s="68">
        <v>300000</v>
      </c>
      <c r="G9" s="68"/>
      <c r="H9" s="20" t="s">
        <v>7</v>
      </c>
      <c r="I9" s="65" t="s">
        <v>64</v>
      </c>
      <c r="J9" s="66"/>
    </row>
    <row r="10" spans="1:14" ht="25.5">
      <c r="A10" s="2"/>
      <c r="B10" s="64"/>
      <c r="C10" s="64"/>
      <c r="D10" s="64"/>
      <c r="E10" s="7" t="s">
        <v>84</v>
      </c>
      <c r="F10" s="39">
        <f xml:space="preserve"> ROUNDDOWN(M10, 3-INT(LOG(ABS(M10))))</f>
        <v>43570</v>
      </c>
      <c r="G10" s="39"/>
      <c r="H10" s="20" t="s">
        <v>85</v>
      </c>
      <c r="I10" s="41" t="s">
        <v>68</v>
      </c>
      <c r="J10" s="41"/>
      <c r="M10" s="27">
        <f>F9/F6-10000</f>
        <v>43571.428571428572</v>
      </c>
      <c r="N10" s="25"/>
    </row>
    <row r="11" spans="1:14">
      <c r="A11" s="2"/>
      <c r="B11" s="64"/>
      <c r="C11" s="64"/>
      <c r="D11" s="64"/>
      <c r="E11" s="7" t="s">
        <v>66</v>
      </c>
      <c r="F11" s="39">
        <f xml:space="preserve"> ROUNDDOWN(M11, 3-INT(LOG(ABS(M11))))</f>
        <v>57000</v>
      </c>
      <c r="G11" s="39"/>
      <c r="H11" s="20" t="s">
        <v>85</v>
      </c>
      <c r="I11" s="41" t="s">
        <v>68</v>
      </c>
      <c r="J11" s="41"/>
      <c r="M11" s="26">
        <f>IF(F7="","",VLOOKUP(F7,M:N,2,0))</f>
        <v>57000</v>
      </c>
      <c r="N11" s="26"/>
    </row>
    <row r="12" spans="1:14" ht="18" customHeight="1">
      <c r="A12" s="2"/>
      <c r="B12" s="64"/>
      <c r="C12" s="64"/>
      <c r="D12" s="64"/>
      <c r="E12" s="7" t="s">
        <v>67</v>
      </c>
      <c r="F12" s="39">
        <f>MIN(F10:G11)</f>
        <v>43570</v>
      </c>
      <c r="G12" s="39"/>
      <c r="H12" s="20" t="s">
        <v>85</v>
      </c>
      <c r="I12" s="65" t="s">
        <v>64</v>
      </c>
      <c r="J12" s="66"/>
      <c r="M12" s="25"/>
      <c r="N12" s="25"/>
    </row>
    <row r="13" spans="1:14" ht="4.5" customHeight="1">
      <c r="A13" s="1"/>
      <c r="B13" s="8"/>
      <c r="C13" s="8"/>
      <c r="D13" s="8"/>
      <c r="E13" s="8"/>
      <c r="F13" s="9"/>
      <c r="G13" s="10"/>
      <c r="H13" s="11"/>
      <c r="M13" s="25"/>
      <c r="N13" s="25"/>
    </row>
    <row r="14" spans="1:14" ht="31.5">
      <c r="A14" s="1"/>
      <c r="B14" s="36" t="s">
        <v>8</v>
      </c>
      <c r="C14" s="37"/>
      <c r="D14" s="37"/>
      <c r="E14" s="37"/>
      <c r="F14" s="37"/>
      <c r="G14" s="38"/>
      <c r="I14" s="15" t="s">
        <v>56</v>
      </c>
      <c r="J14" s="13" t="s">
        <v>57</v>
      </c>
      <c r="L14" s="25"/>
      <c r="M14" s="25"/>
    </row>
    <row r="15" spans="1:14">
      <c r="A15" s="4"/>
      <c r="B15" s="40" t="s">
        <v>9</v>
      </c>
      <c r="C15" s="40"/>
      <c r="D15" s="40"/>
      <c r="E15" s="40"/>
      <c r="F15" s="40"/>
      <c r="G15" s="40"/>
      <c r="H15" s="40"/>
      <c r="I15" s="40"/>
      <c r="J15" s="40"/>
    </row>
    <row r="16" spans="1:14">
      <c r="A16" s="2"/>
      <c r="B16" s="63" t="s">
        <v>3</v>
      </c>
      <c r="C16" s="63"/>
      <c r="D16" s="63"/>
      <c r="E16" s="72"/>
      <c r="F16" s="72"/>
      <c r="G16" s="72"/>
      <c r="H16" s="72"/>
      <c r="I16" s="28"/>
      <c r="J16" s="34" t="s">
        <v>74</v>
      </c>
    </row>
    <row r="17" spans="1:10">
      <c r="A17" s="1"/>
      <c r="B17" s="63" t="s">
        <v>4</v>
      </c>
      <c r="C17" s="63"/>
      <c r="D17" s="63"/>
      <c r="E17" s="72"/>
      <c r="F17" s="72"/>
      <c r="G17" s="72"/>
      <c r="H17" s="72"/>
      <c r="I17" s="28"/>
      <c r="J17" s="32" t="s">
        <v>73</v>
      </c>
    </row>
    <row r="18" spans="1:10" ht="23.1" customHeight="1">
      <c r="A18" s="1"/>
      <c r="B18" s="5" t="s">
        <v>32</v>
      </c>
      <c r="C18" s="71" t="s">
        <v>10</v>
      </c>
      <c r="D18" s="71"/>
      <c r="E18" s="71"/>
      <c r="F18" s="71"/>
      <c r="G18" s="71"/>
      <c r="H18" s="71"/>
      <c r="I18" s="12" t="s">
        <v>75</v>
      </c>
      <c r="J18" s="33" t="s">
        <v>75</v>
      </c>
    </row>
    <row r="19" spans="1:10" ht="23.1" customHeight="1">
      <c r="A19" s="1"/>
      <c r="B19" s="5" t="s">
        <v>33</v>
      </c>
      <c r="C19" s="62" t="s">
        <v>11</v>
      </c>
      <c r="D19" s="62"/>
      <c r="E19" s="62"/>
      <c r="F19" s="62"/>
      <c r="G19" s="62"/>
      <c r="H19" s="62"/>
      <c r="I19" s="12" t="s">
        <v>75</v>
      </c>
      <c r="J19" s="33" t="s">
        <v>75</v>
      </c>
    </row>
    <row r="20" spans="1:10" ht="29.1" customHeight="1">
      <c r="A20" s="1"/>
      <c r="B20" s="5" t="s">
        <v>34</v>
      </c>
      <c r="C20" s="62" t="s">
        <v>12</v>
      </c>
      <c r="D20" s="62"/>
      <c r="E20" s="62"/>
      <c r="F20" s="62"/>
      <c r="G20" s="62"/>
      <c r="H20" s="62"/>
      <c r="I20" s="12" t="s">
        <v>75</v>
      </c>
      <c r="J20" s="33" t="s">
        <v>75</v>
      </c>
    </row>
    <row r="21" spans="1:10" ht="29.1" customHeight="1">
      <c r="A21" s="1"/>
      <c r="B21" s="5" t="s">
        <v>35</v>
      </c>
      <c r="C21" s="62" t="s">
        <v>13</v>
      </c>
      <c r="D21" s="62"/>
      <c r="E21" s="62"/>
      <c r="F21" s="62"/>
      <c r="G21" s="62"/>
      <c r="H21" s="62"/>
      <c r="I21" s="12" t="s">
        <v>75</v>
      </c>
      <c r="J21" s="33" t="s">
        <v>75</v>
      </c>
    </row>
    <row r="22" spans="1:10" ht="24.6" customHeight="1">
      <c r="A22" s="1"/>
      <c r="B22" s="5" t="s">
        <v>36</v>
      </c>
      <c r="C22" s="62" t="s">
        <v>14</v>
      </c>
      <c r="D22" s="62"/>
      <c r="E22" s="62"/>
      <c r="F22" s="62"/>
      <c r="G22" s="62"/>
      <c r="H22" s="62"/>
      <c r="I22" s="12" t="s">
        <v>75</v>
      </c>
      <c r="J22" s="33" t="s">
        <v>75</v>
      </c>
    </row>
    <row r="23" spans="1:10" ht="29.1" customHeight="1">
      <c r="A23" s="1"/>
      <c r="B23" s="5" t="s">
        <v>37</v>
      </c>
      <c r="C23" s="62" t="s">
        <v>15</v>
      </c>
      <c r="D23" s="62"/>
      <c r="E23" s="62"/>
      <c r="F23" s="62"/>
      <c r="G23" s="62"/>
      <c r="H23" s="62"/>
      <c r="I23" s="12" t="s">
        <v>75</v>
      </c>
      <c r="J23" s="33" t="s">
        <v>75</v>
      </c>
    </row>
    <row r="24" spans="1:10">
      <c r="A24" s="1"/>
      <c r="B24" s="40" t="s">
        <v>16</v>
      </c>
      <c r="C24" s="40"/>
      <c r="D24" s="40"/>
      <c r="E24" s="40"/>
      <c r="F24" s="40"/>
      <c r="G24" s="40"/>
      <c r="H24" s="40"/>
      <c r="I24" s="40"/>
      <c r="J24" s="40"/>
    </row>
    <row r="25" spans="1:10" ht="29.1" customHeight="1">
      <c r="A25" s="1"/>
      <c r="B25" s="5" t="s">
        <v>38</v>
      </c>
      <c r="C25" s="62" t="s">
        <v>17</v>
      </c>
      <c r="D25" s="62"/>
      <c r="E25" s="62"/>
      <c r="F25" s="62"/>
      <c r="G25" s="62"/>
      <c r="H25" s="62"/>
      <c r="I25" s="12"/>
      <c r="J25" s="33"/>
    </row>
    <row r="26" spans="1:10" ht="29.1" customHeight="1">
      <c r="A26" s="1"/>
      <c r="B26" s="5" t="s">
        <v>39</v>
      </c>
      <c r="C26" s="62" t="s">
        <v>18</v>
      </c>
      <c r="D26" s="62"/>
      <c r="E26" s="62"/>
      <c r="F26" s="62"/>
      <c r="G26" s="62"/>
      <c r="H26" s="62"/>
      <c r="I26" s="12" t="s">
        <v>75</v>
      </c>
      <c r="J26" s="33" t="s">
        <v>75</v>
      </c>
    </row>
    <row r="27" spans="1:10" ht="29.1" customHeight="1">
      <c r="A27" s="1"/>
      <c r="B27" s="5" t="s">
        <v>40</v>
      </c>
      <c r="C27" s="62" t="s">
        <v>19</v>
      </c>
      <c r="D27" s="62"/>
      <c r="E27" s="62"/>
      <c r="F27" s="62"/>
      <c r="G27" s="62"/>
      <c r="H27" s="62"/>
      <c r="I27" s="12"/>
      <c r="J27" s="33"/>
    </row>
    <row r="28" spans="1:10" ht="29.1" customHeight="1">
      <c r="A28" s="1"/>
      <c r="B28" s="5" t="s">
        <v>41</v>
      </c>
      <c r="C28" s="62" t="s">
        <v>20</v>
      </c>
      <c r="D28" s="62"/>
      <c r="E28" s="62"/>
      <c r="F28" s="62"/>
      <c r="G28" s="62"/>
      <c r="H28" s="62"/>
      <c r="I28" s="12" t="s">
        <v>75</v>
      </c>
      <c r="J28" s="33" t="s">
        <v>75</v>
      </c>
    </row>
    <row r="29" spans="1:10" ht="29.1" customHeight="1">
      <c r="A29" s="1"/>
      <c r="B29" s="5" t="s">
        <v>42</v>
      </c>
      <c r="C29" s="62" t="s">
        <v>21</v>
      </c>
      <c r="D29" s="62"/>
      <c r="E29" s="62"/>
      <c r="F29" s="62"/>
      <c r="G29" s="62"/>
      <c r="H29" s="62"/>
      <c r="I29" s="12" t="s">
        <v>75</v>
      </c>
      <c r="J29" s="33" t="s">
        <v>75</v>
      </c>
    </row>
    <row r="30" spans="1:10">
      <c r="A30" s="1"/>
      <c r="B30" s="40" t="s">
        <v>22</v>
      </c>
      <c r="C30" s="40"/>
      <c r="D30" s="40"/>
      <c r="E30" s="40"/>
      <c r="F30" s="40"/>
      <c r="G30" s="40"/>
      <c r="H30" s="40"/>
      <c r="I30" s="40"/>
      <c r="J30" s="40"/>
    </row>
    <row r="31" spans="1:10" ht="23.45" customHeight="1">
      <c r="A31" s="1"/>
      <c r="B31" s="5" t="s">
        <v>43</v>
      </c>
      <c r="C31" s="62" t="s">
        <v>23</v>
      </c>
      <c r="D31" s="62"/>
      <c r="E31" s="62"/>
      <c r="F31" s="62"/>
      <c r="G31" s="62"/>
      <c r="H31" s="62"/>
      <c r="I31" s="12"/>
      <c r="J31" s="33"/>
    </row>
    <row r="32" spans="1:10" ht="23.45" customHeight="1">
      <c r="A32" s="1"/>
      <c r="B32" s="5" t="s">
        <v>44</v>
      </c>
      <c r="C32" s="62" t="s">
        <v>24</v>
      </c>
      <c r="D32" s="62"/>
      <c r="E32" s="62"/>
      <c r="F32" s="62"/>
      <c r="G32" s="62"/>
      <c r="H32" s="62"/>
      <c r="I32" s="12"/>
      <c r="J32" s="33"/>
    </row>
    <row r="33" spans="1:10" ht="23.45" customHeight="1">
      <c r="A33" s="1"/>
      <c r="B33" s="5" t="s">
        <v>45</v>
      </c>
      <c r="C33" s="62" t="s">
        <v>25</v>
      </c>
      <c r="D33" s="62"/>
      <c r="E33" s="62"/>
      <c r="F33" s="62"/>
      <c r="G33" s="62"/>
      <c r="H33" s="62"/>
      <c r="I33" s="12"/>
      <c r="J33" s="33"/>
    </row>
    <row r="34" spans="1:10" ht="23.45" customHeight="1">
      <c r="A34" s="1"/>
      <c r="B34" s="5" t="s">
        <v>46</v>
      </c>
      <c r="C34" s="62" t="s">
        <v>26</v>
      </c>
      <c r="D34" s="62"/>
      <c r="E34" s="62"/>
      <c r="F34" s="62"/>
      <c r="G34" s="62"/>
      <c r="H34" s="62"/>
      <c r="I34" s="12"/>
      <c r="J34" s="33"/>
    </row>
    <row r="35" spans="1:10" ht="23.45" customHeight="1">
      <c r="A35" s="1"/>
      <c r="B35" s="5" t="s">
        <v>47</v>
      </c>
      <c r="C35" s="62" t="s">
        <v>27</v>
      </c>
      <c r="D35" s="62"/>
      <c r="E35" s="62"/>
      <c r="F35" s="62"/>
      <c r="G35" s="62"/>
      <c r="H35" s="62"/>
      <c r="I35" s="12"/>
      <c r="J35" s="33"/>
    </row>
    <row r="36" spans="1:10" ht="23.45" customHeight="1">
      <c r="A36" s="1"/>
      <c r="B36" s="5" t="s">
        <v>48</v>
      </c>
      <c r="C36" s="62" t="s">
        <v>28</v>
      </c>
      <c r="D36" s="62"/>
      <c r="E36" s="62"/>
      <c r="F36" s="62"/>
      <c r="G36" s="62"/>
      <c r="H36" s="62"/>
      <c r="I36" s="12"/>
      <c r="J36" s="33"/>
    </row>
    <row r="37" spans="1:10">
      <c r="B37" s="19" t="s">
        <v>58</v>
      </c>
      <c r="C37" s="16"/>
      <c r="D37" s="16"/>
      <c r="E37" s="16"/>
      <c r="F37" s="16"/>
      <c r="G37" s="16"/>
      <c r="H37" s="16"/>
      <c r="I37" s="16"/>
      <c r="J37" s="16"/>
    </row>
    <row r="38" spans="1:10">
      <c r="B38" s="18" t="s">
        <v>59</v>
      </c>
      <c r="C38" s="17"/>
      <c r="D38" s="17"/>
      <c r="E38" s="17"/>
      <c r="F38" s="17"/>
      <c r="G38" s="17"/>
      <c r="H38" s="17"/>
    </row>
    <row r="39" spans="1:10">
      <c r="B39" s="18" t="s">
        <v>76</v>
      </c>
    </row>
    <row r="40" spans="1:10">
      <c r="B40" s="18" t="s">
        <v>77</v>
      </c>
    </row>
    <row r="41" spans="1:10">
      <c r="B41" s="18" t="s">
        <v>81</v>
      </c>
    </row>
  </sheetData>
  <protectedRanges>
    <protectedRange sqref="I30 I24 G18:G23 G25:G29 G31:G36 I31:J36 I26:J26 I18:J23 I28:J29" name="範囲2_3"/>
    <protectedRange sqref="E4:H5 E8:H9 F6:G7 M11:N11 I16:J17 E16:G17 F10:H12" name="範囲1_3"/>
    <protectedRange sqref="I25 I27" name="範囲2_3_1"/>
    <protectedRange sqref="J25 J27" name="範囲2_3_1_1"/>
  </protectedRanges>
  <mergeCells count="48">
    <mergeCell ref="E17:H17"/>
    <mergeCell ref="E16:H16"/>
    <mergeCell ref="C23:H23"/>
    <mergeCell ref="C22:H22"/>
    <mergeCell ref="C21:H21"/>
    <mergeCell ref="C20:H20"/>
    <mergeCell ref="C19:H19"/>
    <mergeCell ref="C28:H28"/>
    <mergeCell ref="C27:H27"/>
    <mergeCell ref="C26:H26"/>
    <mergeCell ref="C25:H25"/>
    <mergeCell ref="C18:H18"/>
    <mergeCell ref="C31:H31"/>
    <mergeCell ref="F11:G11"/>
    <mergeCell ref="B24:J24"/>
    <mergeCell ref="B30:J30"/>
    <mergeCell ref="B16:D16"/>
    <mergeCell ref="B17:D17"/>
    <mergeCell ref="C29:H29"/>
    <mergeCell ref="B7:D12"/>
    <mergeCell ref="I10:J10"/>
    <mergeCell ref="I9:J9"/>
    <mergeCell ref="I12:J12"/>
    <mergeCell ref="F8:G8"/>
    <mergeCell ref="F9:G9"/>
    <mergeCell ref="F10:G10"/>
    <mergeCell ref="F7:G7"/>
    <mergeCell ref="I7:J7"/>
    <mergeCell ref="C36:H36"/>
    <mergeCell ref="C35:H35"/>
    <mergeCell ref="C34:H34"/>
    <mergeCell ref="C33:H33"/>
    <mergeCell ref="C32:H32"/>
    <mergeCell ref="B1:J1"/>
    <mergeCell ref="B14:G14"/>
    <mergeCell ref="F12:G12"/>
    <mergeCell ref="B15:J15"/>
    <mergeCell ref="I11:J11"/>
    <mergeCell ref="I8:J8"/>
    <mergeCell ref="B4:D6"/>
    <mergeCell ref="F6:G6"/>
    <mergeCell ref="B2:D2"/>
    <mergeCell ref="B3:D3"/>
    <mergeCell ref="E2:J2"/>
    <mergeCell ref="E3:J3"/>
    <mergeCell ref="F4:J4"/>
    <mergeCell ref="F5:J5"/>
    <mergeCell ref="I6:J6"/>
  </mergeCells>
  <phoneticPr fontId="4"/>
  <dataValidations count="4">
    <dataValidation type="list" allowBlank="1" showInputMessage="1" showErrorMessage="1" sqref="F7:G7" xr:uid="{E2DD28DA-415C-4674-A1B4-6B0726B068FF}">
      <formula1>"個別,男女別一体型"</formula1>
    </dataValidation>
    <dataValidation type="list" allowBlank="1" showInputMessage="1" showErrorMessage="1" sqref="F8:G8" xr:uid="{24B6F64B-E504-434C-AA01-88C8BD942895}">
      <formula1>"1,2"</formula1>
    </dataValidation>
    <dataValidation type="list" allowBlank="1" showInputMessage="1" showErrorMessage="1" sqref="I18:J23 I26:J26 I28:J29" xr:uid="{D69402F4-DF07-4067-83A8-F371852C0B79}">
      <formula1>"　,○"</formula1>
    </dataValidation>
    <dataValidation type="list" allowBlank="1" showInputMessage="1" showErrorMessage="1" sqref="I31:J36 I25:J25 I27:J27" xr:uid="{BAEBDE29-81C9-4086-9676-B9FCBDEBD057}">
      <formula1>"　,○,-"</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E9412-1905-4028-8F69-036DD09650AD}">
  <dimension ref="A1:N42"/>
  <sheetViews>
    <sheetView view="pageBreakPreview" zoomScale="85" zoomScaleNormal="100" zoomScaleSheetLayoutView="85" workbookViewId="0">
      <selection activeCell="H10" sqref="H10:H12"/>
    </sheetView>
  </sheetViews>
  <sheetFormatPr defaultRowHeight="18.75"/>
  <cols>
    <col min="1" max="1" width="2.375" customWidth="1"/>
    <col min="5" max="5" width="18.375" customWidth="1"/>
    <col min="7" max="7" width="8.625" customWidth="1"/>
    <col min="9" max="9" width="9.5" customWidth="1"/>
    <col min="10" max="10" width="9.375" customWidth="1"/>
    <col min="11" max="11" width="2.875" customWidth="1"/>
    <col min="13" max="13" width="11.375" customWidth="1"/>
  </cols>
  <sheetData>
    <row r="1" spans="1:14" ht="33">
      <c r="A1" s="3"/>
      <c r="B1" s="35" t="s">
        <v>79</v>
      </c>
      <c r="C1" s="35"/>
      <c r="D1" s="35"/>
      <c r="E1" s="35"/>
      <c r="F1" s="35"/>
      <c r="G1" s="35"/>
      <c r="H1" s="35"/>
      <c r="I1" s="35"/>
      <c r="J1" s="35"/>
    </row>
    <row r="2" spans="1:14" ht="18" customHeight="1">
      <c r="A2" s="3"/>
      <c r="B2" s="53" t="s">
        <v>51</v>
      </c>
      <c r="C2" s="54"/>
      <c r="D2" s="55"/>
      <c r="E2" s="56"/>
      <c r="F2" s="56"/>
      <c r="G2" s="56"/>
      <c r="H2" s="56"/>
      <c r="I2" s="56"/>
      <c r="J2" s="56"/>
    </row>
    <row r="3" spans="1:14" ht="18" customHeight="1">
      <c r="A3" s="2"/>
      <c r="B3" s="53" t="s">
        <v>50</v>
      </c>
      <c r="C3" s="54"/>
      <c r="D3" s="55"/>
      <c r="E3" s="56"/>
      <c r="F3" s="56"/>
      <c r="G3" s="56"/>
      <c r="H3" s="56"/>
      <c r="I3" s="56"/>
      <c r="J3" s="56"/>
    </row>
    <row r="4" spans="1:14">
      <c r="A4" s="4"/>
      <c r="B4" s="43" t="s">
        <v>1</v>
      </c>
      <c r="C4" s="44"/>
      <c r="D4" s="45"/>
      <c r="E4" s="22" t="s">
        <v>30</v>
      </c>
      <c r="F4" s="57">
        <f>協議様式!F4</f>
        <v>46113</v>
      </c>
      <c r="G4" s="58"/>
      <c r="H4" s="58"/>
      <c r="I4" s="58"/>
      <c r="J4" s="59"/>
    </row>
    <row r="5" spans="1:14">
      <c r="A5" s="4"/>
      <c r="B5" s="46"/>
      <c r="C5" s="47"/>
      <c r="D5" s="48"/>
      <c r="E5" s="31" t="s">
        <v>31</v>
      </c>
      <c r="F5" s="57">
        <f>協議様式!F5</f>
        <v>46281</v>
      </c>
      <c r="G5" s="58"/>
      <c r="H5" s="58"/>
      <c r="I5" s="58"/>
      <c r="J5" s="59"/>
    </row>
    <row r="6" spans="1:14">
      <c r="A6" s="2"/>
      <c r="B6" s="49"/>
      <c r="C6" s="50"/>
      <c r="D6" s="51"/>
      <c r="E6" s="5" t="s">
        <v>61</v>
      </c>
      <c r="F6" s="52">
        <f>ROUND((F5-F4)/30,1)</f>
        <v>5.6</v>
      </c>
      <c r="G6" s="52"/>
      <c r="H6" s="21" t="s">
        <v>2</v>
      </c>
      <c r="I6" s="61" t="s">
        <v>62</v>
      </c>
      <c r="J6" s="61"/>
    </row>
    <row r="7" spans="1:14">
      <c r="A7" s="2"/>
      <c r="B7" s="64" t="s">
        <v>5</v>
      </c>
      <c r="C7" s="64"/>
      <c r="D7" s="64"/>
      <c r="E7" s="5" t="s">
        <v>60</v>
      </c>
      <c r="F7" s="69" t="str">
        <f>協議様式!F7</f>
        <v>個別</v>
      </c>
      <c r="G7" s="69"/>
      <c r="H7" s="21"/>
      <c r="I7" s="70" t="s">
        <v>63</v>
      </c>
      <c r="J7" s="70"/>
      <c r="M7" t="s">
        <v>70</v>
      </c>
      <c r="N7" s="24">
        <v>57000</v>
      </c>
    </row>
    <row r="8" spans="1:14">
      <c r="A8" s="2"/>
      <c r="B8" s="64"/>
      <c r="C8" s="64"/>
      <c r="D8" s="64"/>
      <c r="E8" s="31" t="s">
        <v>52</v>
      </c>
      <c r="F8" s="67">
        <f>協議様式!F8</f>
        <v>1</v>
      </c>
      <c r="G8" s="67"/>
      <c r="H8" s="20" t="s">
        <v>6</v>
      </c>
      <c r="I8" s="42" t="s">
        <v>72</v>
      </c>
      <c r="J8" s="42"/>
      <c r="M8" t="s">
        <v>71</v>
      </c>
      <c r="N8" s="24">
        <f>N7*2</f>
        <v>114000</v>
      </c>
    </row>
    <row r="9" spans="1:14">
      <c r="A9" s="2"/>
      <c r="B9" s="64"/>
      <c r="C9" s="64"/>
      <c r="D9" s="64"/>
      <c r="E9" s="31" t="s">
        <v>53</v>
      </c>
      <c r="F9" s="73">
        <f>協議様式!F9</f>
        <v>300000</v>
      </c>
      <c r="G9" s="73"/>
      <c r="H9" s="20" t="s">
        <v>7</v>
      </c>
      <c r="I9" s="65" t="s">
        <v>64</v>
      </c>
      <c r="J9" s="66"/>
    </row>
    <row r="10" spans="1:14">
      <c r="A10" s="2"/>
      <c r="B10" s="64"/>
      <c r="C10" s="64"/>
      <c r="D10" s="64"/>
      <c r="E10" s="7" t="s">
        <v>65</v>
      </c>
      <c r="F10" s="39">
        <f xml:space="preserve"> ROUNDDOWN(M10, 3-INT(LOG(ABS(M10))))</f>
        <v>43570</v>
      </c>
      <c r="G10" s="39"/>
      <c r="H10" s="20" t="s">
        <v>85</v>
      </c>
      <c r="I10" s="41" t="s">
        <v>68</v>
      </c>
      <c r="J10" s="41"/>
      <c r="M10" s="27">
        <f>F9/F6-10000</f>
        <v>43571.428571428572</v>
      </c>
      <c r="N10" s="25"/>
    </row>
    <row r="11" spans="1:14">
      <c r="A11" s="2"/>
      <c r="B11" s="64"/>
      <c r="C11" s="64"/>
      <c r="D11" s="64"/>
      <c r="E11" s="7" t="s">
        <v>66</v>
      </c>
      <c r="F11" s="39">
        <f xml:space="preserve"> ROUNDDOWN(M11, 3-INT(LOG(ABS(M11))))</f>
        <v>57000</v>
      </c>
      <c r="G11" s="39"/>
      <c r="H11" s="20" t="s">
        <v>85</v>
      </c>
      <c r="I11" s="41" t="s">
        <v>68</v>
      </c>
      <c r="J11" s="41"/>
      <c r="M11" s="26">
        <f>IF(F7="","",VLOOKUP(F7,M:N,2,0))</f>
        <v>57000</v>
      </c>
      <c r="N11" s="26"/>
    </row>
    <row r="12" spans="1:14" ht="18" customHeight="1">
      <c r="A12" s="2"/>
      <c r="B12" s="64"/>
      <c r="C12" s="64"/>
      <c r="D12" s="64"/>
      <c r="E12" s="7" t="s">
        <v>67</v>
      </c>
      <c r="F12" s="39">
        <f>MIN(F10:G11)</f>
        <v>43570</v>
      </c>
      <c r="G12" s="39"/>
      <c r="H12" s="20" t="s">
        <v>85</v>
      </c>
      <c r="I12" s="65" t="s">
        <v>64</v>
      </c>
      <c r="J12" s="66"/>
      <c r="M12" s="25"/>
      <c r="N12" s="25"/>
    </row>
    <row r="13" spans="1:14" ht="4.5" customHeight="1">
      <c r="A13" s="1"/>
      <c r="B13" s="14"/>
      <c r="C13" s="14"/>
      <c r="D13" s="14"/>
      <c r="E13" s="14"/>
      <c r="F13" s="9"/>
      <c r="G13" s="10"/>
      <c r="H13" s="11"/>
      <c r="M13" s="25"/>
      <c r="N13" s="25"/>
    </row>
    <row r="14" spans="1:14" ht="30" customHeight="1">
      <c r="A14" s="1"/>
      <c r="B14" s="36" t="s">
        <v>8</v>
      </c>
      <c r="C14" s="37"/>
      <c r="D14" s="37"/>
      <c r="E14" s="37"/>
      <c r="F14" s="37"/>
      <c r="G14" s="38"/>
      <c r="I14" s="15" t="s">
        <v>56</v>
      </c>
      <c r="J14" s="13" t="s">
        <v>57</v>
      </c>
      <c r="M14" s="25"/>
      <c r="N14" s="25"/>
    </row>
    <row r="15" spans="1:14">
      <c r="A15" s="4"/>
      <c r="B15" s="40" t="s">
        <v>9</v>
      </c>
      <c r="C15" s="40"/>
      <c r="D15" s="40"/>
      <c r="E15" s="40"/>
      <c r="F15" s="40"/>
      <c r="G15" s="40"/>
      <c r="H15" s="40"/>
      <c r="I15" s="40"/>
      <c r="J15" s="40"/>
    </row>
    <row r="16" spans="1:14">
      <c r="A16" s="2"/>
      <c r="B16" s="63" t="s">
        <v>3</v>
      </c>
      <c r="C16" s="63"/>
      <c r="D16" s="63"/>
      <c r="E16" s="72"/>
      <c r="F16" s="72"/>
      <c r="G16" s="72"/>
      <c r="H16" s="72"/>
      <c r="I16" s="28"/>
      <c r="J16" s="30" t="s">
        <v>74</v>
      </c>
    </row>
    <row r="17" spans="1:10">
      <c r="A17" s="1"/>
      <c r="B17" s="63" t="s">
        <v>4</v>
      </c>
      <c r="C17" s="63"/>
      <c r="D17" s="63"/>
      <c r="E17" s="72"/>
      <c r="F17" s="72"/>
      <c r="G17" s="72"/>
      <c r="H17" s="72"/>
      <c r="I17" s="28"/>
      <c r="J17" s="29" t="s">
        <v>73</v>
      </c>
    </row>
    <row r="18" spans="1:10" ht="23.1" customHeight="1">
      <c r="A18" s="1"/>
      <c r="B18" s="5" t="s">
        <v>32</v>
      </c>
      <c r="C18" s="71" t="s">
        <v>10</v>
      </c>
      <c r="D18" s="71"/>
      <c r="E18" s="71"/>
      <c r="F18" s="71"/>
      <c r="G18" s="71"/>
      <c r="H18" s="71"/>
      <c r="I18" s="12" t="s">
        <v>75</v>
      </c>
      <c r="J18" s="12" t="s">
        <v>75</v>
      </c>
    </row>
    <row r="19" spans="1:10" ht="23.1" customHeight="1">
      <c r="A19" s="1"/>
      <c r="B19" s="5" t="s">
        <v>33</v>
      </c>
      <c r="C19" s="62" t="s">
        <v>11</v>
      </c>
      <c r="D19" s="62"/>
      <c r="E19" s="62"/>
      <c r="F19" s="62"/>
      <c r="G19" s="62"/>
      <c r="H19" s="62"/>
      <c r="I19" s="12" t="s">
        <v>75</v>
      </c>
      <c r="J19" s="12" t="s">
        <v>75</v>
      </c>
    </row>
    <row r="20" spans="1:10" ht="29.1" customHeight="1">
      <c r="A20" s="1"/>
      <c r="B20" s="5" t="s">
        <v>34</v>
      </c>
      <c r="C20" s="62" t="s">
        <v>12</v>
      </c>
      <c r="D20" s="62"/>
      <c r="E20" s="62"/>
      <c r="F20" s="62"/>
      <c r="G20" s="62"/>
      <c r="H20" s="62"/>
      <c r="I20" s="12" t="s">
        <v>75</v>
      </c>
      <c r="J20" s="12" t="s">
        <v>75</v>
      </c>
    </row>
    <row r="21" spans="1:10" ht="29.1" customHeight="1">
      <c r="A21" s="1"/>
      <c r="B21" s="5" t="s">
        <v>35</v>
      </c>
      <c r="C21" s="62" t="s">
        <v>13</v>
      </c>
      <c r="D21" s="62"/>
      <c r="E21" s="62"/>
      <c r="F21" s="62"/>
      <c r="G21" s="62"/>
      <c r="H21" s="62"/>
      <c r="I21" s="12" t="s">
        <v>75</v>
      </c>
      <c r="J21" s="12" t="s">
        <v>75</v>
      </c>
    </row>
    <row r="22" spans="1:10" ht="24.6" customHeight="1">
      <c r="A22" s="1"/>
      <c r="B22" s="5" t="s">
        <v>36</v>
      </c>
      <c r="C22" s="62" t="s">
        <v>14</v>
      </c>
      <c r="D22" s="62"/>
      <c r="E22" s="62"/>
      <c r="F22" s="62"/>
      <c r="G22" s="62"/>
      <c r="H22" s="62"/>
      <c r="I22" s="12" t="s">
        <v>75</v>
      </c>
      <c r="J22" s="12" t="s">
        <v>75</v>
      </c>
    </row>
    <row r="23" spans="1:10" ht="29.1" customHeight="1">
      <c r="A23" s="1"/>
      <c r="B23" s="5" t="s">
        <v>37</v>
      </c>
      <c r="C23" s="62" t="s">
        <v>15</v>
      </c>
      <c r="D23" s="62"/>
      <c r="E23" s="62"/>
      <c r="F23" s="62"/>
      <c r="G23" s="62"/>
      <c r="H23" s="62"/>
      <c r="I23" s="12" t="s">
        <v>75</v>
      </c>
      <c r="J23" s="12" t="s">
        <v>75</v>
      </c>
    </row>
    <row r="24" spans="1:10">
      <c r="A24" s="1"/>
      <c r="B24" s="40" t="s">
        <v>16</v>
      </c>
      <c r="C24" s="40"/>
      <c r="D24" s="40"/>
      <c r="E24" s="40"/>
      <c r="F24" s="40"/>
      <c r="G24" s="40"/>
      <c r="H24" s="40"/>
      <c r="I24" s="40"/>
      <c r="J24" s="40"/>
    </row>
    <row r="25" spans="1:10" ht="29.1" customHeight="1">
      <c r="A25" s="1"/>
      <c r="B25" s="5" t="s">
        <v>38</v>
      </c>
      <c r="C25" s="62" t="s">
        <v>17</v>
      </c>
      <c r="D25" s="62"/>
      <c r="E25" s="62"/>
      <c r="F25" s="62"/>
      <c r="G25" s="62"/>
      <c r="H25" s="62"/>
      <c r="I25" s="12"/>
      <c r="J25" s="12"/>
    </row>
    <row r="26" spans="1:10" ht="29.1" customHeight="1">
      <c r="A26" s="1"/>
      <c r="B26" s="5" t="s">
        <v>39</v>
      </c>
      <c r="C26" s="62" t="s">
        <v>18</v>
      </c>
      <c r="D26" s="62"/>
      <c r="E26" s="62"/>
      <c r="F26" s="62"/>
      <c r="G26" s="62"/>
      <c r="H26" s="62"/>
      <c r="I26" s="12" t="s">
        <v>75</v>
      </c>
      <c r="J26" s="12" t="s">
        <v>75</v>
      </c>
    </row>
    <row r="27" spans="1:10" ht="29.1" customHeight="1">
      <c r="A27" s="1"/>
      <c r="B27" s="5" t="s">
        <v>40</v>
      </c>
      <c r="C27" s="62" t="s">
        <v>19</v>
      </c>
      <c r="D27" s="62"/>
      <c r="E27" s="62"/>
      <c r="F27" s="62"/>
      <c r="G27" s="62"/>
      <c r="H27" s="62"/>
      <c r="I27" s="12"/>
      <c r="J27" s="12"/>
    </row>
    <row r="28" spans="1:10" ht="29.1" customHeight="1">
      <c r="A28" s="1"/>
      <c r="B28" s="5" t="s">
        <v>41</v>
      </c>
      <c r="C28" s="62" t="s">
        <v>20</v>
      </c>
      <c r="D28" s="62"/>
      <c r="E28" s="62"/>
      <c r="F28" s="62"/>
      <c r="G28" s="62"/>
      <c r="H28" s="62"/>
      <c r="I28" s="12" t="s">
        <v>75</v>
      </c>
      <c r="J28" s="12" t="s">
        <v>75</v>
      </c>
    </row>
    <row r="29" spans="1:10" ht="29.1" customHeight="1">
      <c r="A29" s="1"/>
      <c r="B29" s="5" t="s">
        <v>42</v>
      </c>
      <c r="C29" s="62" t="s">
        <v>21</v>
      </c>
      <c r="D29" s="62"/>
      <c r="E29" s="62"/>
      <c r="F29" s="62"/>
      <c r="G29" s="62"/>
      <c r="H29" s="62"/>
      <c r="I29" s="12" t="s">
        <v>75</v>
      </c>
      <c r="J29" s="12" t="s">
        <v>75</v>
      </c>
    </row>
    <row r="30" spans="1:10">
      <c r="A30" s="1"/>
      <c r="B30" s="40" t="s">
        <v>22</v>
      </c>
      <c r="C30" s="40"/>
      <c r="D30" s="40"/>
      <c r="E30" s="40"/>
      <c r="F30" s="40"/>
      <c r="G30" s="40"/>
      <c r="H30" s="40"/>
      <c r="I30" s="40"/>
      <c r="J30" s="40"/>
    </row>
    <row r="31" spans="1:10" ht="23.45" customHeight="1">
      <c r="A31" s="1"/>
      <c r="B31" s="5" t="s">
        <v>43</v>
      </c>
      <c r="C31" s="62" t="s">
        <v>23</v>
      </c>
      <c r="D31" s="62"/>
      <c r="E31" s="62"/>
      <c r="F31" s="62"/>
      <c r="G31" s="62"/>
      <c r="H31" s="62"/>
      <c r="I31" s="12"/>
      <c r="J31" s="12"/>
    </row>
    <row r="32" spans="1:10" ht="23.45" customHeight="1">
      <c r="A32" s="1"/>
      <c r="B32" s="5" t="s">
        <v>44</v>
      </c>
      <c r="C32" s="62" t="s">
        <v>24</v>
      </c>
      <c r="D32" s="62"/>
      <c r="E32" s="62"/>
      <c r="F32" s="62"/>
      <c r="G32" s="62"/>
      <c r="H32" s="62"/>
      <c r="I32" s="12"/>
      <c r="J32" s="12"/>
    </row>
    <row r="33" spans="1:10" ht="23.45" customHeight="1">
      <c r="A33" s="1"/>
      <c r="B33" s="5" t="s">
        <v>45</v>
      </c>
      <c r="C33" s="62" t="s">
        <v>25</v>
      </c>
      <c r="D33" s="62"/>
      <c r="E33" s="62"/>
      <c r="F33" s="62"/>
      <c r="G33" s="62"/>
      <c r="H33" s="62"/>
      <c r="I33" s="12"/>
      <c r="J33" s="12"/>
    </row>
    <row r="34" spans="1:10" ht="23.45" customHeight="1">
      <c r="A34" s="1"/>
      <c r="B34" s="5" t="s">
        <v>46</v>
      </c>
      <c r="C34" s="62" t="s">
        <v>26</v>
      </c>
      <c r="D34" s="62"/>
      <c r="E34" s="62"/>
      <c r="F34" s="62"/>
      <c r="G34" s="62"/>
      <c r="H34" s="62"/>
      <c r="I34" s="12"/>
      <c r="J34" s="12"/>
    </row>
    <row r="35" spans="1:10" ht="23.45" customHeight="1">
      <c r="A35" s="1"/>
      <c r="B35" s="5" t="s">
        <v>47</v>
      </c>
      <c r="C35" s="62" t="s">
        <v>27</v>
      </c>
      <c r="D35" s="62"/>
      <c r="E35" s="62"/>
      <c r="F35" s="62"/>
      <c r="G35" s="62"/>
      <c r="H35" s="62"/>
      <c r="I35" s="12"/>
      <c r="J35" s="12"/>
    </row>
    <row r="36" spans="1:10" ht="23.45" customHeight="1">
      <c r="A36" s="1"/>
      <c r="B36" s="5" t="s">
        <v>48</v>
      </c>
      <c r="C36" s="62" t="s">
        <v>28</v>
      </c>
      <c r="D36" s="62"/>
      <c r="E36" s="62"/>
      <c r="F36" s="62"/>
      <c r="G36" s="62"/>
      <c r="H36" s="62"/>
      <c r="I36" s="12"/>
      <c r="J36" s="12"/>
    </row>
    <row r="37" spans="1:10">
      <c r="B37" s="19" t="s">
        <v>58</v>
      </c>
      <c r="C37" s="16"/>
      <c r="D37" s="16"/>
      <c r="E37" s="16"/>
      <c r="F37" s="16"/>
      <c r="G37" s="16"/>
      <c r="H37" s="16"/>
      <c r="I37" s="16"/>
      <c r="J37" s="16"/>
    </row>
    <row r="38" spans="1:10">
      <c r="B38" s="18" t="s">
        <v>59</v>
      </c>
      <c r="C38" s="17"/>
      <c r="D38" s="17"/>
      <c r="E38" s="17"/>
      <c r="F38" s="17"/>
      <c r="G38" s="17"/>
      <c r="H38" s="17"/>
    </row>
    <row r="39" spans="1:10">
      <c r="B39" s="18" t="s">
        <v>76</v>
      </c>
    </row>
    <row r="40" spans="1:10">
      <c r="B40" s="18" t="s">
        <v>77</v>
      </c>
    </row>
    <row r="41" spans="1:10">
      <c r="B41" s="18" t="s">
        <v>83</v>
      </c>
    </row>
    <row r="42" spans="1:10">
      <c r="B42" s="18" t="s">
        <v>82</v>
      </c>
    </row>
  </sheetData>
  <protectedRanges>
    <protectedRange sqref="F6:G7 N11 F10:G12 E4:H5 E8:H9" name="範囲1_3"/>
    <protectedRange sqref="I30 I24 G18:G23 G25:G29 G31:G36 I31:J36 I18:J23 I25:J26 I28:J29" name="範囲2_3_1"/>
    <protectedRange sqref="I16:J17 E16:G17" name="範囲1_3_1"/>
    <protectedRange sqref="I27" name="範囲2_3_1_1"/>
    <protectedRange sqref="J27" name="範囲2_3_1_1_1"/>
    <protectedRange sqref="M11" name="範囲1_3_2"/>
    <protectedRange sqref="H10:H12" name="範囲1_3_3"/>
  </protectedRanges>
  <mergeCells count="48">
    <mergeCell ref="C32:H32"/>
    <mergeCell ref="C33:H33"/>
    <mergeCell ref="C34:H34"/>
    <mergeCell ref="C35:H35"/>
    <mergeCell ref="C36:H36"/>
    <mergeCell ref="C26:H26"/>
    <mergeCell ref="C27:H27"/>
    <mergeCell ref="C28:H28"/>
    <mergeCell ref="C29:H29"/>
    <mergeCell ref="C31:H31"/>
    <mergeCell ref="B30:J30"/>
    <mergeCell ref="C21:H21"/>
    <mergeCell ref="B15:J15"/>
    <mergeCell ref="B17:D17"/>
    <mergeCell ref="B24:J24"/>
    <mergeCell ref="C22:H22"/>
    <mergeCell ref="C23:H23"/>
    <mergeCell ref="E16:H16"/>
    <mergeCell ref="E17:H17"/>
    <mergeCell ref="C18:H18"/>
    <mergeCell ref="C19:H19"/>
    <mergeCell ref="C20:H20"/>
    <mergeCell ref="C25:H25"/>
    <mergeCell ref="B16:D16"/>
    <mergeCell ref="B7:D12"/>
    <mergeCell ref="F7:G7"/>
    <mergeCell ref="I7:J7"/>
    <mergeCell ref="F8:G8"/>
    <mergeCell ref="I8:J8"/>
    <mergeCell ref="F9:G9"/>
    <mergeCell ref="I9:J9"/>
    <mergeCell ref="F10:G10"/>
    <mergeCell ref="I10:J10"/>
    <mergeCell ref="F11:G11"/>
    <mergeCell ref="I11:J11"/>
    <mergeCell ref="F12:G12"/>
    <mergeCell ref="I12:J12"/>
    <mergeCell ref="B14:G14"/>
    <mergeCell ref="B2:D2"/>
    <mergeCell ref="E2:J2"/>
    <mergeCell ref="B3:D3"/>
    <mergeCell ref="E3:J3"/>
    <mergeCell ref="B1:J1"/>
    <mergeCell ref="B4:D6"/>
    <mergeCell ref="F4:J4"/>
    <mergeCell ref="F5:J5"/>
    <mergeCell ref="F6:G6"/>
    <mergeCell ref="I6:J6"/>
  </mergeCells>
  <phoneticPr fontId="1"/>
  <dataValidations count="3">
    <dataValidation type="list" allowBlank="1" showInputMessage="1" showErrorMessage="1" sqref="F7:G9" xr:uid="{F7169850-EBC8-464C-8C8D-C592335EAF05}">
      <formula1>"個別,男女別一体型"</formula1>
    </dataValidation>
    <dataValidation type="list" allowBlank="1" showInputMessage="1" showErrorMessage="1" sqref="I31:J36 I25:J25 I27:J27" xr:uid="{9FFF0B7C-8A3E-4BBA-AB64-8A7E3FD73100}">
      <formula1>"　,○,-"</formula1>
    </dataValidation>
    <dataValidation type="list" allowBlank="1" showInputMessage="1" showErrorMessage="1" sqref="I18:J23 I26:J26 I28:J29" xr:uid="{E9B10C88-5284-45C5-AF5D-084EF791D5E6}">
      <formula1>"　,○"</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99395-7EAF-40E4-B37E-41E6A4B72A6B}">
  <dimension ref="A1:N15"/>
  <sheetViews>
    <sheetView view="pageBreakPreview" zoomScaleNormal="100" zoomScaleSheetLayoutView="100" workbookViewId="0">
      <selection activeCell="F12" sqref="F12:G12"/>
    </sheetView>
  </sheetViews>
  <sheetFormatPr defaultRowHeight="18.75"/>
  <cols>
    <col min="1" max="1" width="2.375" customWidth="1"/>
    <col min="5" max="5" width="18.375" customWidth="1"/>
    <col min="9" max="9" width="9.5" customWidth="1"/>
    <col min="10" max="10" width="9.375" customWidth="1"/>
    <col min="11" max="11" width="2.875" customWidth="1"/>
    <col min="13" max="13" width="13" bestFit="1" customWidth="1"/>
    <col min="14" max="14" width="8" bestFit="1" customWidth="1"/>
  </cols>
  <sheetData>
    <row r="1" spans="1:14" ht="33">
      <c r="A1" s="3"/>
      <c r="B1" s="35" t="s">
        <v>49</v>
      </c>
      <c r="C1" s="35"/>
      <c r="D1" s="35"/>
      <c r="E1" s="35"/>
      <c r="F1" s="35"/>
      <c r="G1" s="35"/>
      <c r="H1" s="35"/>
      <c r="I1" s="35"/>
      <c r="J1" s="35"/>
    </row>
    <row r="2" spans="1:14" ht="18" customHeight="1">
      <c r="A2" s="3"/>
      <c r="B2" s="53" t="s">
        <v>51</v>
      </c>
      <c r="C2" s="54"/>
      <c r="D2" s="55"/>
      <c r="E2" s="56"/>
      <c r="F2" s="56"/>
      <c r="G2" s="56"/>
      <c r="H2" s="56"/>
      <c r="I2" s="56"/>
      <c r="J2" s="56"/>
    </row>
    <row r="3" spans="1:14" ht="18" customHeight="1">
      <c r="A3" s="2"/>
      <c r="B3" s="53" t="s">
        <v>50</v>
      </c>
      <c r="C3" s="54"/>
      <c r="D3" s="55"/>
      <c r="E3" s="56"/>
      <c r="F3" s="56"/>
      <c r="G3" s="56"/>
      <c r="H3" s="56"/>
      <c r="I3" s="56"/>
      <c r="J3" s="56"/>
    </row>
    <row r="4" spans="1:14">
      <c r="A4" s="4"/>
      <c r="B4" s="43" t="s">
        <v>54</v>
      </c>
      <c r="C4" s="44"/>
      <c r="D4" s="45"/>
      <c r="E4" s="22" t="s">
        <v>30</v>
      </c>
      <c r="F4" s="60">
        <v>46113</v>
      </c>
      <c r="G4" s="60"/>
      <c r="H4" s="60"/>
      <c r="I4" s="60"/>
      <c r="J4" s="60"/>
    </row>
    <row r="5" spans="1:14">
      <c r="A5" s="4"/>
      <c r="B5" s="46"/>
      <c r="C5" s="47"/>
      <c r="D5" s="48"/>
      <c r="E5" s="6" t="s">
        <v>31</v>
      </c>
      <c r="F5" s="60">
        <v>46281</v>
      </c>
      <c r="G5" s="60"/>
      <c r="H5" s="60"/>
      <c r="I5" s="60"/>
      <c r="J5" s="60"/>
    </row>
    <row r="6" spans="1:14">
      <c r="A6" s="2"/>
      <c r="B6" s="49"/>
      <c r="C6" s="50"/>
      <c r="D6" s="51"/>
      <c r="E6" s="5" t="s">
        <v>61</v>
      </c>
      <c r="F6" s="52">
        <f>ROUND((F5-F4)/30,1)</f>
        <v>5.6</v>
      </c>
      <c r="G6" s="52"/>
      <c r="H6" s="21" t="s">
        <v>2</v>
      </c>
      <c r="I6" s="61" t="s">
        <v>62</v>
      </c>
      <c r="J6" s="61"/>
    </row>
    <row r="7" spans="1:14" ht="18" customHeight="1">
      <c r="A7" s="2"/>
      <c r="B7" s="64" t="s">
        <v>29</v>
      </c>
      <c r="C7" s="64"/>
      <c r="D7" s="64"/>
      <c r="E7" s="5" t="s">
        <v>60</v>
      </c>
      <c r="F7" s="69" t="s">
        <v>69</v>
      </c>
      <c r="G7" s="69"/>
      <c r="H7" s="21"/>
      <c r="I7" s="70" t="s">
        <v>63</v>
      </c>
      <c r="J7" s="70"/>
      <c r="M7" t="s">
        <v>70</v>
      </c>
      <c r="N7" s="24">
        <v>57000</v>
      </c>
    </row>
    <row r="8" spans="1:14" ht="18" customHeight="1">
      <c r="A8" s="2"/>
      <c r="B8" s="64"/>
      <c r="C8" s="64"/>
      <c r="D8" s="64"/>
      <c r="E8" s="6" t="s">
        <v>52</v>
      </c>
      <c r="F8" s="67">
        <v>1</v>
      </c>
      <c r="G8" s="67"/>
      <c r="H8" s="20" t="s">
        <v>6</v>
      </c>
      <c r="I8" s="42" t="s">
        <v>72</v>
      </c>
      <c r="J8" s="42"/>
      <c r="M8" t="s">
        <v>71</v>
      </c>
      <c r="N8" s="24">
        <f>N7*2</f>
        <v>114000</v>
      </c>
    </row>
    <row r="9" spans="1:14">
      <c r="A9" s="2"/>
      <c r="B9" s="64"/>
      <c r="C9" s="64"/>
      <c r="D9" s="64"/>
      <c r="E9" s="6" t="s">
        <v>55</v>
      </c>
      <c r="F9" s="68">
        <v>300000</v>
      </c>
      <c r="G9" s="68"/>
      <c r="H9" s="20" t="s">
        <v>7</v>
      </c>
      <c r="I9" s="65" t="s">
        <v>64</v>
      </c>
      <c r="J9" s="66"/>
    </row>
    <row r="10" spans="1:14">
      <c r="A10" s="2"/>
      <c r="B10" s="64"/>
      <c r="C10" s="64"/>
      <c r="D10" s="64"/>
      <c r="E10" s="7" t="s">
        <v>65</v>
      </c>
      <c r="F10" s="39">
        <f xml:space="preserve"> ROUNDDOWN(M10, 3-INT(LOG(ABS(M10))))</f>
        <v>43570</v>
      </c>
      <c r="G10" s="39"/>
      <c r="H10" s="20" t="s">
        <v>85</v>
      </c>
      <c r="I10" s="41" t="s">
        <v>68</v>
      </c>
      <c r="J10" s="41"/>
      <c r="M10" s="27">
        <f>F9/F6-10000</f>
        <v>43571.428571428572</v>
      </c>
      <c r="N10" s="25"/>
    </row>
    <row r="11" spans="1:14">
      <c r="A11" s="2"/>
      <c r="B11" s="64"/>
      <c r="C11" s="64"/>
      <c r="D11" s="64"/>
      <c r="E11" s="7" t="s">
        <v>66</v>
      </c>
      <c r="F11" s="39">
        <f xml:space="preserve"> ROUNDDOWN(M11, 3-INT(LOG(ABS(M11))))</f>
        <v>57000</v>
      </c>
      <c r="G11" s="39"/>
      <c r="H11" s="20" t="s">
        <v>85</v>
      </c>
      <c r="I11" s="41" t="s">
        <v>68</v>
      </c>
      <c r="J11" s="41"/>
      <c r="M11" s="26">
        <f>IF(F7="","",VLOOKUP(F7,M:N,2,0))</f>
        <v>57000</v>
      </c>
      <c r="N11" s="26"/>
    </row>
    <row r="12" spans="1:14" ht="18" customHeight="1">
      <c r="A12" s="2"/>
      <c r="B12" s="64"/>
      <c r="C12" s="64"/>
      <c r="D12" s="64"/>
      <c r="E12" s="7" t="s">
        <v>67</v>
      </c>
      <c r="F12" s="39">
        <f>MIN(F10:G11)</f>
        <v>43570</v>
      </c>
      <c r="G12" s="39"/>
      <c r="H12" s="20" t="s">
        <v>85</v>
      </c>
      <c r="I12" s="65" t="s">
        <v>64</v>
      </c>
      <c r="J12" s="66"/>
      <c r="M12" s="25"/>
      <c r="N12" s="25"/>
    </row>
    <row r="13" spans="1:14" ht="4.5" customHeight="1">
      <c r="A13" s="1"/>
      <c r="B13" s="14"/>
      <c r="C13" s="14"/>
      <c r="D13" s="14"/>
      <c r="E13" s="14"/>
      <c r="F13" s="9"/>
      <c r="G13" s="9"/>
      <c r="H13" s="23"/>
    </row>
    <row r="14" spans="1:14">
      <c r="B14" s="18" t="s">
        <v>80</v>
      </c>
      <c r="C14" s="17"/>
      <c r="D14" s="17"/>
      <c r="E14" s="17"/>
      <c r="F14" s="17"/>
      <c r="G14" s="17"/>
      <c r="H14" s="17"/>
    </row>
    <row r="15" spans="1:14">
      <c r="B15" s="18" t="s">
        <v>78</v>
      </c>
    </row>
  </sheetData>
  <protectedRanges>
    <protectedRange sqref="E4:H5 E8:E9" name="範囲1_3"/>
    <protectedRange sqref="F8:H9 F7:G7 N11 F10:G12" name="範囲1_3_1"/>
    <protectedRange sqref="F6:G6" name="範囲1_3_2"/>
    <protectedRange sqref="M11" name="範囲1_3_2_1"/>
    <protectedRange sqref="H10:H12" name="範囲1_3_3"/>
  </protectedRanges>
  <mergeCells count="23">
    <mergeCell ref="B7:D12"/>
    <mergeCell ref="F7:G7"/>
    <mergeCell ref="I7:J7"/>
    <mergeCell ref="F8:G8"/>
    <mergeCell ref="I8:J8"/>
    <mergeCell ref="F9:G9"/>
    <mergeCell ref="I9:J9"/>
    <mergeCell ref="F10:G10"/>
    <mergeCell ref="I10:J10"/>
    <mergeCell ref="F12:G12"/>
    <mergeCell ref="I12:J12"/>
    <mergeCell ref="F11:G11"/>
    <mergeCell ref="I11:J11"/>
    <mergeCell ref="B2:D2"/>
    <mergeCell ref="E2:J2"/>
    <mergeCell ref="B3:D3"/>
    <mergeCell ref="E3:J3"/>
    <mergeCell ref="B1:J1"/>
    <mergeCell ref="B4:D6"/>
    <mergeCell ref="F4:J4"/>
    <mergeCell ref="F5:J5"/>
    <mergeCell ref="F6:G6"/>
    <mergeCell ref="I6:J6"/>
  </mergeCells>
  <phoneticPr fontId="1"/>
  <dataValidations disablePrompts="1" count="2">
    <dataValidation type="list" allowBlank="1" showInputMessage="1" showErrorMessage="1" sqref="F7:G7" xr:uid="{A45DC405-E954-4B87-A562-E05CF46F5B2F}">
      <formula1>"個別,男女別一体型"</formula1>
    </dataValidation>
    <dataValidation type="list" allowBlank="1" showInputMessage="1" showErrorMessage="1" sqref="F8:G8" xr:uid="{B0410683-28E7-4844-BED7-3925A1AD3E04}">
      <formula1>"1,2"</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協議様式</vt:lpstr>
      <vt:lpstr>提出様式</vt:lpstr>
      <vt:lpstr>報告様式</vt:lpstr>
      <vt:lpstr>協議様式!Print_Area</vt:lpstr>
      <vt:lpstr>提出様式!Print_Area</vt:lpstr>
      <vt:lpstr>報告様式!Print_Area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徹哉</dc:creator>
  <cp:lastModifiedBy>Kyoto</cp:lastModifiedBy>
  <cp:lastPrinted>2024-02-16T00:30:02Z</cp:lastPrinted>
  <dcterms:created xsi:type="dcterms:W3CDTF">2023-12-03T13:30:36Z</dcterms:created>
  <dcterms:modified xsi:type="dcterms:W3CDTF">2026-04-13T02:36:54Z</dcterms:modified>
</cp:coreProperties>
</file>