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13_ncr:1_{5CC3002C-81A8-4C54-B38C-5888184D1CD4}" xr6:coauthVersionLast="47" xr6:coauthVersionMax="47" xr10:uidLastSave="{00000000-0000-0000-0000-000000000000}"/>
  <bookViews>
    <workbookView xWindow="20370" yWindow="-120" windowWidth="29040" windowHeight="15720" tabRatio="601" xr2:uid="{EFF61B90-2684-419E-BB30-6DD071E23437}"/>
  </bookViews>
  <sheets>
    <sheet name="第１号様式の２" sheetId="43" r:id="rId1"/>
    <sheet name="第１号様式の２別紙１(トラック)" sheetId="37" r:id="rId2"/>
    <sheet name="第１号様式の２別紙１(バス)" sheetId="38" r:id="rId3"/>
    <sheet name="第１号様式の２別紙１(タクシー)" sheetId="39" r:id="rId4"/>
    <sheet name="様式1の２別紙2" sheetId="13" r:id="rId5"/>
    <sheet name="第4号様式" sheetId="35" r:id="rId6"/>
    <sheet name="第9号様式" sheetId="23" r:id="rId7"/>
    <sheet name="第10号様式" sheetId="40" r:id="rId8"/>
    <sheet name="第12号様式" sheetId="41" r:id="rId9"/>
    <sheet name="リスト" sheetId="2" state="hidden" r:id="rId10"/>
    <sheet name="タクシー" sheetId="1" state="hidden" r:id="rId11"/>
    <sheet name="選択リスト（メーカー・車種）" sheetId="3" state="hidden" r:id="rId12"/>
    <sheet name="選択リスト（グレード）" sheetId="4" state="hidden" r:id="rId13"/>
    <sheet name="選択リスト（トラック・バス）" sheetId="8" state="hidden" r:id="rId14"/>
  </sheets>
  <definedNames>
    <definedName name="__いすゞ">'選択リスト（メーカー・車種）'!$E$58</definedName>
    <definedName name="__トヨタ">'選択リスト（メーカー・車種）'!$K$35</definedName>
    <definedName name="__日野">'選択リスト（メーカー・車種）'!$F$58:$F$59</definedName>
    <definedName name="_23MYeKクロスEV_Gグレード">'選択リスト（トラック・バス）'!$N$3</definedName>
    <definedName name="_23MYeKクロスEV_Gビジネスパッケージグレード">'選択リスト（トラック・バス）'!$M$3</definedName>
    <definedName name="_23MYeKクロスEV_Pグレード">'選択リスト（トラック・バス）'!$O$3</definedName>
    <definedName name="_25MYeKクロスEV_Gグレード">'選択リスト（トラック・バス）'!$Q$3</definedName>
    <definedName name="_25MYeKクロスEV_Gビジネスパッケージグレード">'選択リスト（トラック・バス）'!$P$3</definedName>
    <definedName name="_25MYeKクロスEV_Pグレード">'選択リスト（トラック・バス）'!$R$3</definedName>
    <definedName name="_ASF2.0">'選択リスト（トラック・バス）'!$AP$3:$AP$4</definedName>
    <definedName name="_ATTO_3">'選択リスト（グレード）'!$H$3:$H$5</definedName>
    <definedName name="_BYD">'選択リスト（トラック・バス）'!$E$41:$E$44</definedName>
    <definedName name="_bZ4X">'選択リスト（グレード）'!$D$3:$D$8</definedName>
    <definedName name="_bZ4X_Touring">'選択リスト（グレード）'!$E$3:$E$4</definedName>
    <definedName name="_CEV_BC_スズキ">'選択リスト（トラック・バス）'!$BB$3:$BB$5</definedName>
    <definedName name="_CEV_BC_ニッサン">'選択リスト（トラック・バス）'!$BD$3:$BD$4</definedName>
    <definedName name="_CEV_BC_マツダ">'選択リスト（トラック・バス）'!$BF$3:$BF$5</definedName>
    <definedName name="_CEV_BC_三菱">'選択リスト（トラック・バス）'!$BH$3:$BH$4</definedName>
    <definedName name="_CEV_BF_スズキ">'選択リスト（トラック・バス）'!$BC$3:$BC$5</definedName>
    <definedName name="_CEV_BF_ニッサン">'選択リスト（トラック・バス）'!$BE$3:$BE$4</definedName>
    <definedName name="_CEV_BF_マツダ">'選択リスト（トラック・バス）'!$BG$3:$BG$5</definedName>
    <definedName name="_CEV_BF_三菱">'選択リスト（トラック・バス）'!$BI$3:$BI$4</definedName>
    <definedName name="_CLA">'選択リスト（グレード）'!$X$3:$X$8</definedName>
    <definedName name="_DOLPHIN">'選択リスト（グレード）'!$K$3:$K$9</definedName>
    <definedName name="_e_ATRAI">'選択リスト（トラック・バス）'!$AH$3</definedName>
    <definedName name="_e_HIJET_2シーター">'選択リスト（トラック・バス）'!$AF$3</definedName>
    <definedName name="_e_HIJET_4シーター">'選択リスト（トラック・バス）'!$AG$3</definedName>
    <definedName name="_e_JEST">'選択リスト（トラック・バス）'!$I$41</definedName>
    <definedName name="_e_Palette">'選択リスト（トラック・バス）'!$F$41</definedName>
    <definedName name="_eAUMARK">'選択リスト（トラック・バス）'!$AU$3</definedName>
    <definedName name="_eCanter">'選択リスト（トラック・バス）'!$C$3:$C$19</definedName>
    <definedName name="_ECITY_L10">'選択リスト（トラック・バス）'!$M$41</definedName>
    <definedName name="_ECITY_L12">'選択リスト（トラック・バス）'!$N$41</definedName>
    <definedName name="_ECITY_L6">'選択リスト（トラック・バス）'!$J$41</definedName>
    <definedName name="_ECITY_L7">'選択リスト（トラック・バス）'!$K$41</definedName>
    <definedName name="_ECITY_L9">'選択リスト（トラック・バス）'!$L$41</definedName>
    <definedName name="_ELEC_CITY_TOWN">'選択リスト（トラック・バス）'!$G$41</definedName>
    <definedName name="_ELEMO_K_SPECⅡ">'選択リスト（トラック・バス）'!$AV$3</definedName>
    <definedName name="_ELEMO_L">'選択リスト（トラック・バス）'!$AX$3</definedName>
    <definedName name="_ELEMO_M_SPECⅡ">'選択リスト（トラック・バス）'!$AW$3</definedName>
    <definedName name="_EQA">'選択リスト（グレード）'!$Y$3</definedName>
    <definedName name="_EQB">'選択リスト（グレード）'!$Z$3:$Z$5</definedName>
    <definedName name="_EQE">'選択リスト（グレード）'!$AA$3:$AA$8</definedName>
    <definedName name="_EQS">'選択リスト（グレード）'!$AC$3:$AC$9</definedName>
    <definedName name="_ES350e">'選択リスト（グレード）'!$U$3:$U$5</definedName>
    <definedName name="_ES500e">'選択リスト（グレード）'!$V$3:$V$4</definedName>
    <definedName name="_eエブリイ_2シーター">'選択リスト（トラック・バス）'!$AD$3</definedName>
    <definedName name="_eエブリイ_4シーター">'選択リスト（トラック・バス）'!$AE$3</definedName>
    <definedName name="_eビターラ">'選択リスト（グレード）'!$C$3:$C$5</definedName>
    <definedName name="_F11TS">'選択リスト（トラック・バス）'!$AN$3</definedName>
    <definedName name="_F11VS">'選択リスト（トラック・バス）'!$AM$3</definedName>
    <definedName name="_F1TS">'選択リスト（トラック・バス）'!$AL$3</definedName>
    <definedName name="_F1VS">'選択リスト（トラック・バス）'!$AK$3</definedName>
    <definedName name="_F3T">'選択リスト（トラック・バス）'!$AO$3</definedName>
    <definedName name="_FKT">'選択リスト（トラック・バス）'!$AJ$3</definedName>
    <definedName name="_FKV">'選択リスト（トラック・バス）'!$AI$3</definedName>
    <definedName name="_G_580_with_EQTechnology">'選択リスト（グレード）'!$AF$3:$AF$4</definedName>
    <definedName name="_Hlk55477371" localSheetId="0">第１号様式の２!#REF!</definedName>
    <definedName name="_Hlk60658721" localSheetId="3">'第１号様式の２別紙１(タクシー)'!$A$5</definedName>
    <definedName name="_Hlk60658721" localSheetId="1">'第１号様式の２別紙１(トラック)'!$A$5</definedName>
    <definedName name="_Hlk60658721" localSheetId="2">'第１号様式の２別紙１(バス)'!$A$5</definedName>
    <definedName name="_i4_eDrive_40">'選択リスト（グレード）'!$AK$3:$AK$4</definedName>
    <definedName name="_i4_M50_xDrive">'選択リスト（グレード）'!$AM$3</definedName>
    <definedName name="_i4_M60_xDrive">'選択リスト（グレード）'!$AL$3</definedName>
    <definedName name="_i5_eDrive35L">'選択リスト（グレード）'!$AN$3</definedName>
    <definedName name="_i5_eDrive40">'選択リスト（グレード）'!$AP$3:$AP$12</definedName>
    <definedName name="_i5_eDrive40ツーリング">'選択リスト（グレード）'!$AO$3:$AO$10</definedName>
    <definedName name="_i5_M60_xDrive">'選択リスト（グレード）'!$AR$3:$AR$6</definedName>
    <definedName name="_i5_M60_xDriveツーリング">'選択リスト（グレード）'!$AQ$3:$AQ$6</definedName>
    <definedName name="_i7_eDrive50">'選択リスト（グレード）'!$AS$3:$AS$4</definedName>
    <definedName name="_i7_M70_xDrive">'選択リスト（グレード）'!$AT$3</definedName>
    <definedName name="_i7_xDrive60">'選択リスト（グレード）'!$AU$3:$AU$4</definedName>
    <definedName name="_INSIGHT">'選択リスト（グレード）'!$BO$3</definedName>
    <definedName name="_IONIQ_5">'選択リスト（グレード）'!$M$3:$M$12</definedName>
    <definedName name="_iX_M60">'選択リスト（グレード）'!$AV$3</definedName>
    <definedName name="_iX_M70_xDrive">'選択リスト（グレード）'!$AW$3</definedName>
    <definedName name="_iX_xDrive40">'選択リスト（グレード）'!$AX$3:$AX$4</definedName>
    <definedName name="_iX_xDrive50">'選択リスト（グレード）'!$AY$3</definedName>
    <definedName name="_iX_xDrive60">'選択リスト（グレード）'!$AZ$3:$AZ$4</definedName>
    <definedName name="_iX1_eDrive20">'選択リスト（グレード）'!$BA$3:$BA$4</definedName>
    <definedName name="_iX1_xDrive30">'選択リスト（グレード）'!$BB$3:$BB$5</definedName>
    <definedName name="_iX2_xDrive30">'選択リスト（グレード）'!$BC$3:$BC$4</definedName>
    <definedName name="_iX3">'選択リスト（グレード）'!$BD$3</definedName>
    <definedName name="_iX3_50_xDrive">'選択リスト（グレード）'!$BE$3:$BE$4</definedName>
    <definedName name="_KONA">'選択リスト（グレード）'!$L$3:$L$8</definedName>
    <definedName name="_Mercedes_AMGEQE">'選択リスト（グレード）'!$AB$3:$AB$5</definedName>
    <definedName name="_Mercedes_AMGEQS">'選択リスト（グレード）'!$AD$3</definedName>
    <definedName name="_Mercedes_Maybach_EQS">'選択リスト（グレード）'!$AE$3:$AE$4</definedName>
    <definedName name="_MINI_Aceman">'選択リスト（グレード）'!$BF$3:$BF$4</definedName>
    <definedName name="_MINI_Cooper">'選択リスト（グレード）'!$BH$3:$BH$5</definedName>
    <definedName name="_MINI_Countryman">'選択リスト（グレード）'!$BG$3:$BG$6</definedName>
    <definedName name="_MINI_JCW">'選択リスト（グレード）'!$BI$3:$BI$4</definedName>
    <definedName name="_MINI_JCW_Aceman">'選択リスト（グレード）'!$BJ$3:$BJ$4</definedName>
    <definedName name="_MINICAB_MiEV2シーター">'選択リスト（トラック・バス）'!$S$3</definedName>
    <definedName name="_MINICAB_MiEV4シーター">'選択リスト（トラック・バス）'!$T$3</definedName>
    <definedName name="_MINICABEV2シーター">'選択リスト（トラック・バス）'!$U$3:$U$4</definedName>
    <definedName name="_MINICABEV4シーター">'選択リスト（トラック・バス）'!$V$3:$V$4</definedName>
    <definedName name="_N_ONEe_G">'選択リスト（トラック・バス）'!$K$3</definedName>
    <definedName name="_N_ONEe_L">'選択リスト（トラック・バス）'!$L$3</definedName>
    <definedName name="_N_VANe_FUN">'選択リスト（トラック・バス）'!$J$3</definedName>
    <definedName name="_N_VANe_G">'選択リスト（トラック・バス）'!$G$3</definedName>
    <definedName name="_N_VANe_L2">'選択リスト（トラック・バス）'!$H$3</definedName>
    <definedName name="_N_VANe_L4">'選択リスト（トラック・バス）'!$I$3</definedName>
    <definedName name="_onoenSTAR_10.5mタイプ">'選択リスト（トラック・バス）'!$P$41</definedName>
    <definedName name="_onoenSTAR_11.45mタイプ">'選択リスト（トラック・バス）'!$O$41</definedName>
    <definedName name="_onoenSTAR_6mタイプ">'選択リスト（トラック・バス）'!$S$41</definedName>
    <definedName name="_onoenSTAR_7mタイプ">'選択リスト（トラック・バス）'!$R$41</definedName>
    <definedName name="_onoenSTAR_9mタイプ">'選択リスト（トラック・バス）'!$Q$41</definedName>
    <definedName name="_onoenSTAR_マイクロバスタイプ">'選択リスト（トラック・バス）'!$T$41</definedName>
    <definedName name="_PV5">'選択リスト（グレード）'!$BN$3:$BN$4</definedName>
    <definedName name="_PV5カーゴスタンダード">'選択リスト（トラック・バス）'!$AZ$3</definedName>
    <definedName name="_PV5カーゴロングレンジ">'選択リスト（トラック・バス）'!$BA$3</definedName>
    <definedName name="_RZ_450e">'選択リスト（グレード）'!$P$3:$P$4</definedName>
    <definedName name="_RZ300e">'選択リスト（グレード）'!$O$3</definedName>
    <definedName name="_RZ350e">'選択リスト（グレード）'!$Q$3</definedName>
    <definedName name="_RZ500e">'選択リスト（グレード）'!$R$3</definedName>
    <definedName name="_RZ550e">'選択リスト（グレード）'!$S$3</definedName>
    <definedName name="_RZ600e">'選択リスト（グレード）'!$T$3</definedName>
    <definedName name="_SEAL">'選択リスト（グレード）'!$I$3:$I$10</definedName>
    <definedName name="_SEALION_7">'選択リスト（グレード）'!$J$3:$J$5</definedName>
    <definedName name="_SOLTERRA">'選択リスト（グレード）'!$BL$3:$BL$9</definedName>
    <definedName name="_Super_ONE">'選択リスト（グレード）'!$BP$3</definedName>
    <definedName name="_T35">'選択リスト（トラック・バス）'!$AY$3</definedName>
    <definedName name="_TRAILSEEKER">'選択リスト（グレード）'!$BM$3:$BM$6</definedName>
    <definedName name="_TVC_700">'選択リスト（トラック・バス）'!$BK$3</definedName>
    <definedName name="_TWC_07">'選択リスト（グレード）'!$W$3</definedName>
    <definedName name="_UX_300e">'選択リスト（グレード）'!$N$3:$N$4</definedName>
    <definedName name="_ZM5_ロングシャシ_バッテリーM">'選択リスト（トラック・バス）'!$AS$3</definedName>
    <definedName name="_ZM5_ロングシャシ_バッテリーS">'選択リスト（トラック・バス）'!$AR$3</definedName>
    <definedName name="_ZM5_標準シャシ">'選択リスト（トラック・バス）'!$AQ$3</definedName>
    <definedName name="_ZM6">'選択リスト（トラック・バス）'!$AT$3</definedName>
    <definedName name="_アリア">'選択リスト（グレード）'!$F$3:$F$19</definedName>
    <definedName name="_いすゞ">'選択リスト（メーカー・車種）'!$E$67</definedName>
    <definedName name="_エルガＥＶ">'選択リスト（トラック・バス）'!$C$41</definedName>
    <definedName name="_エルガＥＶ_26.5型">'選択リスト（トラック・バス）'!$D$41</definedName>
    <definedName name="_エルフEV">'選択リスト（トラック・バス）'!$E$3:$E$8</definedName>
    <definedName name="_エルフmio_EV">'選択リスト（トラック・バス）'!$D$3</definedName>
    <definedName name="_クリッパーEV2シーター">'選択リスト（トラック・バス）'!$W$3:$W$6</definedName>
    <definedName name="_クリッパーEV4シーター">'選択リスト（トラック・バス）'!$X$3:$X$4</definedName>
    <definedName name="_サクラ_90周年記念車">'選択リスト（トラック・バス）'!$AB$3</definedName>
    <definedName name="_サクラ_Gグレード">'選択リスト（トラック・バス）'!$AA$3:$AA$4</definedName>
    <definedName name="_サクラ_Sグレード">'選択リスト（トラック・バス）'!$Y$3:$Y$4</definedName>
    <definedName name="_サクラ_Xグレード">'選択リスト（トラック・バス）'!$Z$3:$Z$4</definedName>
    <definedName name="_スズキ">'選択リスト（メーカー・車種）'!$L$35:$L$36</definedName>
    <definedName name="_スペクター">'選択リスト（グレード）'!$BK$3</definedName>
    <definedName name="_デュトロZ_EV">'選択リスト（トラック・バス）'!$F$3:$F$4</definedName>
    <definedName name="_トヨタ">'選択リスト（メーカー・車種）'!$G$67</definedName>
    <definedName name="_ハイゼット改造BEV">'選択リスト（トラック・バス）'!$BJ$3</definedName>
    <definedName name="_ビーワイディージャパン">'選択リスト（メーカー・車種）'!$S$35</definedName>
    <definedName name="_ピクシスバン">'選択リスト（トラック・バス）'!$AC$3</definedName>
    <definedName name="_ブルーリボンZEV">'選択リスト（トラック・バス）'!$H$41</definedName>
    <definedName name="_モデル3">'選択リスト（グレード）'!$AG$3:$AG$11</definedName>
    <definedName name="_モデルS">'選択リスト（グレード）'!$AH$3:$AH$4</definedName>
    <definedName name="_モデルX">'選択リスト（グレード）'!$AI$3:$AI$4</definedName>
    <definedName name="_モデルY">'選択リスト（グレード）'!$AJ$3:$AJ$11</definedName>
    <definedName name="_リーフ">'選択リスト（グレード）'!$G$3:$G$24</definedName>
    <definedName name="_日産">'選択リスト（メーカー・車種）'!$J$35:$J$40</definedName>
    <definedName name="_日野">'選択リスト（メーカー・車種）'!$G$35</definedName>
    <definedName name="ASF">'選択リスト（メーカー・車種）'!$O$35</definedName>
    <definedName name="AZAPA">'選択リスト（メーカー・車種）'!$V$35</definedName>
    <definedName name="BMW">'選択リスト（メーカー・車種）'!$N$3:$N$22</definedName>
    <definedName name="BYD">'選択リスト（メーカー・車種）'!$H$3:$H$6</definedName>
    <definedName name="EV">リスト!$B$20:$B$38</definedName>
    <definedName name="FOMM">'選択リスト（メーカー・車種）'!$U$35:$U$42</definedName>
    <definedName name="HV">リスト!$C$20:$C$21</definedName>
    <definedName name="HW_ELECTRO">'選択リスト（メーカー・車種）'!$R$35:$R$37</definedName>
    <definedName name="Hyundai_Mobility_Japan">'選択リスト（メーカー・車種）'!$H$67</definedName>
    <definedName name="Kia">'選択リスト（メーカー・車種）'!$R$3</definedName>
    <definedName name="Kia_PBVジャパン">'選択リスト（メーカー・車種）'!$T$35:$T$36</definedName>
    <definedName name="MINI">'選択リスト（メーカー・車種）'!$O$3:$O$7</definedName>
    <definedName name="ONO_ENGINEERING">'選択リスト（メーカー・車種）'!$L$67:$L$72</definedName>
    <definedName name="_xlnm.Print_Area" localSheetId="7">第10号様式!$A$1:$I$42</definedName>
    <definedName name="_xlnm.Print_Area" localSheetId="8">第12号様式!$A$1:$I$45</definedName>
    <definedName name="_xlnm.Print_Area" localSheetId="0">第１号様式の２!$A$1:$I$45</definedName>
    <definedName name="_xlnm.Print_Area" localSheetId="3">'第１号様式の２別紙１(タクシー)'!$A$1:$I$38</definedName>
    <definedName name="_xlnm.Print_Area" localSheetId="1">'第１号様式の２別紙１(トラック)'!$A$1:$I$41</definedName>
    <definedName name="_xlnm.Print_Area" localSheetId="2">'第１号様式の２別紙１(バス)'!$A$1:$I$41</definedName>
    <definedName name="_xlnm.Print_Area" localSheetId="5">第4号様式!$A$1:$I$38</definedName>
    <definedName name="_xlnm.Print_Area" localSheetId="6">第9号様式!$A$1:$I$24</definedName>
    <definedName name="_xlnm.Print_Area" localSheetId="4">様式1の２別紙2!$A$1:$I$34</definedName>
    <definedName name="ZO_MOTORS">'選択リスト（メーカー・車種）'!$P$35:$P$38</definedName>
    <definedName name="アルテック">'選択リスト（メーカー・車種）'!$J$67</definedName>
    <definedName name="アルファバスジャパン">'選択リスト（メーカー・車種）'!$K$67:$K$71</definedName>
    <definedName name="いすゞ">'選択リスト（メーカー・車種）'!$F$35:$F$36</definedName>
    <definedName name="エルガハイブリッド">'選択リスト（トラック・バス）'!#REF!</definedName>
    <definedName name="エルフハイブリッド">'選択リスト（トラック・バス）'!$C$24:$C$29</definedName>
    <definedName name="スズキ">'選択リスト（メーカー・車種）'!$E$3</definedName>
    <definedName name="スバル">'選択リスト（メーカー・車種）'!$Q$3:$Q$4</definedName>
    <definedName name="ダイナ">'選択リスト（トラック・バス）'!$C$24:$C$33</definedName>
    <definedName name="ダイハツ">'選択リスト（メーカー・車種）'!$M$35:$M$37</definedName>
    <definedName name="タクシー" localSheetId="7">リスト!$B$2:$B$16</definedName>
    <definedName name="タクシー" localSheetId="8">リスト!$B$2:$B$16</definedName>
    <definedName name="タクシー" localSheetId="5">リスト!$B$2:$B$16</definedName>
    <definedName name="タクシー">リスト!$B$2:$B$16</definedName>
    <definedName name="タジマ">'選択リスト（メーカー・車種）'!$K$3</definedName>
    <definedName name="タジマモーターコーポレーション">'選択リスト（メーカー・車種）'!$W$35</definedName>
    <definedName name="テスラ">'選択リスト（メーカー・車種）'!$M$3:$M$6</definedName>
    <definedName name="デュトロハイブリッド">'選択リスト（トラック・バス）'!$E$24:$E$25</definedName>
    <definedName name="トヨタ">'選択リスト（メーカー・車種）'!$F$3:$F$4</definedName>
    <definedName name="ビーワイディージャパン">'選択リスト（メーカー・車種）'!$F$67</definedName>
    <definedName name="ヒョンデ">'選択リスト（メーカー・車種）'!$I$3:$I$4</definedName>
    <definedName name="フォロフライ">'選択リスト（メーカー・車種）'!$N$35:$N$41</definedName>
    <definedName name="ブルーリボンハイブリッド">'選択リスト（トラック・バス）'!$D$24:$D$24</definedName>
    <definedName name="プロフィアハイブリッド">'選択リスト（トラック・バス）'!#REF!</definedName>
    <definedName name="ホンダ">'選択リスト（メーカー・車種）'!$S$3:$S$4</definedName>
    <definedName name="メルセデス・ベンツ">'選択リスト（メーカー・車種）'!$L$3:$L$11</definedName>
    <definedName name="レクサス">'選択リスト（メーカー・車種）'!$J$3:$J$11</definedName>
    <definedName name="ロールスロイス">'選択リスト（メーカー・車種）'!$P$3</definedName>
    <definedName name="三菱ふそう">'選択リスト（メーカー・車種）'!$E$35</definedName>
    <definedName name="三菱自動車工業">'選択リスト（メーカー・車種）'!$I$35:$I$44</definedName>
    <definedName name="実績タクシー">リスト!$B$2:$B$8</definedName>
    <definedName name="日産">'選択リスト（メーカー・車種）'!$G$3:$G$4</definedName>
    <definedName name="日本福田自動車">'選択リスト（メーカー・車種）'!$Q$35</definedName>
    <definedName name="日野">'選択リスト（メーカー・車種）'!$I$67</definedName>
    <definedName name="本田技研工業">'選択リスト（メーカー・車種）'!$H$35:$H$40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38" l="1"/>
  <c r="G10" i="39"/>
  <c r="G10" i="37" l="1"/>
  <c r="G20" i="39" l="1"/>
  <c r="G18" i="39" s="1"/>
  <c r="E18" i="41" l="1"/>
  <c r="E16" i="41"/>
  <c r="E15" i="41"/>
  <c r="A16" i="41"/>
  <c r="A17" i="41"/>
  <c r="A15" i="41"/>
  <c r="E10" i="41"/>
  <c r="E8" i="41"/>
  <c r="E7" i="41"/>
  <c r="A8" i="41"/>
  <c r="A9" i="41"/>
  <c r="A10" i="41"/>
  <c r="A7" i="41"/>
  <c r="E10" i="40"/>
  <c r="E8" i="40"/>
  <c r="E7" i="40"/>
  <c r="A8" i="40"/>
  <c r="A9" i="40"/>
  <c r="A10" i="40"/>
  <c r="A7" i="40"/>
  <c r="E8" i="23"/>
  <c r="A8" i="23"/>
  <c r="E10" i="35"/>
  <c r="E8" i="35"/>
  <c r="E7" i="35"/>
  <c r="A8" i="35"/>
  <c r="A9" i="35"/>
  <c r="A10" i="35"/>
  <c r="A7" i="35"/>
  <c r="E26" i="13"/>
  <c r="E27" i="13"/>
  <c r="E28" i="13"/>
  <c r="E25" i="13"/>
  <c r="A26" i="13"/>
  <c r="A27" i="13"/>
  <c r="A25" i="13"/>
  <c r="E9" i="13"/>
  <c r="E10" i="13"/>
  <c r="E8" i="13"/>
  <c r="G35" i="39" l="1"/>
  <c r="G36" i="39"/>
  <c r="G37" i="39"/>
  <c r="G38" i="39"/>
  <c r="G34" i="39"/>
  <c r="F33" i="39"/>
  <c r="F30" i="39"/>
  <c r="F31" i="39"/>
  <c r="F33" i="38"/>
  <c r="A31" i="39"/>
  <c r="A32" i="39"/>
  <c r="A30" i="39"/>
  <c r="G38" i="38" l="1"/>
  <c r="G39" i="38"/>
  <c r="G40" i="38"/>
  <c r="G41" i="38"/>
  <c r="G37" i="38"/>
  <c r="F36" i="38"/>
  <c r="F34" i="38"/>
  <c r="A34" i="38"/>
  <c r="A35" i="38"/>
  <c r="A33" i="38"/>
  <c r="G38" i="37"/>
  <c r="G39" i="37"/>
  <c r="G40" i="37"/>
  <c r="G41" i="37"/>
  <c r="G37" i="37"/>
  <c r="F36" i="37"/>
  <c r="F34" i="37"/>
  <c r="F33" i="37"/>
  <c r="A35" i="37"/>
  <c r="A34" i="37"/>
  <c r="A33" i="37"/>
  <c r="G16" i="39" l="1"/>
  <c r="G18" i="38"/>
  <c r="C22" i="38" a="1"/>
  <c r="C22" i="38" s="1"/>
  <c r="G22" i="38" s="1"/>
  <c r="G21" i="38" l="1"/>
  <c r="E21" i="37" a="1"/>
  <c r="E21" i="37" s="1"/>
  <c r="G18" i="37"/>
  <c r="G11" i="37" a="1"/>
  <c r="G11" i="37" s="1"/>
  <c r="C22" i="37" a="1"/>
  <c r="C22" i="37" s="1"/>
  <c r="G22" i="37" s="1"/>
  <c r="G11" i="38" l="1"/>
  <c r="G23" i="38" s="1"/>
  <c r="G20" i="38" s="1"/>
  <c r="G21" i="37" a="1"/>
  <c r="G21" i="37" s="1"/>
  <c r="G23" i="37"/>
  <c r="F4" i="1"/>
  <c r="G20" i="37" l="1"/>
  <c r="E13" i="1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<sst xmlns="http://schemas.openxmlformats.org/spreadsheetml/2006/main" count="2429" uniqueCount="895">
  <si>
    <t>メーカー</t>
    <phoneticPr fontId="1"/>
  </si>
  <si>
    <t>車種</t>
    <rPh sb="0" eb="2">
      <t>シャシュ</t>
    </rPh>
    <phoneticPr fontId="1"/>
  </si>
  <si>
    <t>グレード</t>
    <phoneticPr fontId="1"/>
  </si>
  <si>
    <t>S</t>
  </si>
  <si>
    <t>日産</t>
    <rPh sb="0" eb="2">
      <t>ニッサン</t>
    </rPh>
    <phoneticPr fontId="1"/>
  </si>
  <si>
    <t>B6</t>
  </si>
  <si>
    <t>X</t>
  </si>
  <si>
    <t>アーバンクロム</t>
  </si>
  <si>
    <t>G</t>
  </si>
  <si>
    <t>NISMO</t>
  </si>
  <si>
    <t>e+ アーバンクロム</t>
  </si>
  <si>
    <t>e+ G</t>
  </si>
  <si>
    <t>AUTECH</t>
  </si>
  <si>
    <t>e+ AUTECH</t>
  </si>
  <si>
    <t>Casual</t>
  </si>
  <si>
    <t>Voyage</t>
  </si>
  <si>
    <t>Lounge Two-tone</t>
  </si>
  <si>
    <t>Lounge</t>
  </si>
  <si>
    <t>version L</t>
  </si>
  <si>
    <t>First Edition</t>
  </si>
  <si>
    <t>管理部署</t>
    <rPh sb="0" eb="2">
      <t>カンリ</t>
    </rPh>
    <rPh sb="2" eb="4">
      <t>ブショ</t>
    </rPh>
    <phoneticPr fontId="3"/>
  </si>
  <si>
    <t>メーカー</t>
    <phoneticPr fontId="3"/>
  </si>
  <si>
    <t>車種</t>
    <rPh sb="0" eb="2">
      <t>シャシュ</t>
    </rPh>
    <phoneticPr fontId="5"/>
  </si>
  <si>
    <t>グレード</t>
    <phoneticPr fontId="3"/>
  </si>
  <si>
    <t>車両本体価格</t>
    <rPh sb="0" eb="2">
      <t>シャリョウ</t>
    </rPh>
    <rPh sb="2" eb="4">
      <t>ホンタイ</t>
    </rPh>
    <rPh sb="4" eb="6">
      <t>カカク</t>
    </rPh>
    <phoneticPr fontId="3"/>
  </si>
  <si>
    <t>グレード</t>
    <phoneticPr fontId="5"/>
  </si>
  <si>
    <t>_bZ4X</t>
  </si>
  <si>
    <t>_アリア</t>
  </si>
  <si>
    <t>_リーフ</t>
  </si>
  <si>
    <t>_KONA</t>
  </si>
  <si>
    <t>_ATTO_3</t>
  </si>
  <si>
    <t>_IONIQ_5</t>
  </si>
  <si>
    <t>_UX_300e</t>
  </si>
  <si>
    <t>_RZ_450e</t>
  </si>
  <si>
    <t>車両本体価格</t>
    <rPh sb="0" eb="2">
      <t>シャリョウ</t>
    </rPh>
    <rPh sb="2" eb="4">
      <t>ホンタイ</t>
    </rPh>
    <rPh sb="4" eb="6">
      <t>カカク</t>
    </rPh>
    <phoneticPr fontId="1"/>
  </si>
  <si>
    <t>タクシー</t>
    <phoneticPr fontId="1"/>
  </si>
  <si>
    <t>トラック</t>
    <phoneticPr fontId="1"/>
  </si>
  <si>
    <t>フォロフライ</t>
    <phoneticPr fontId="1"/>
  </si>
  <si>
    <t>ASF</t>
    <phoneticPr fontId="1"/>
  </si>
  <si>
    <t>三菱自動車工業</t>
    <rPh sb="0" eb="2">
      <t>ミツビシ</t>
    </rPh>
    <rPh sb="2" eb="5">
      <t>ジドウシャ</t>
    </rPh>
    <rPh sb="5" eb="7">
      <t>コウギョウ</t>
    </rPh>
    <phoneticPr fontId="1"/>
  </si>
  <si>
    <t>三菱ふそう</t>
    <rPh sb="0" eb="2">
      <t>ミツビシ</t>
    </rPh>
    <phoneticPr fontId="1"/>
  </si>
  <si>
    <t>いすゞ</t>
    <phoneticPr fontId="1"/>
  </si>
  <si>
    <t>担当者</t>
  </si>
  <si>
    <t>□</t>
  </si>
  <si>
    <t>令和　　年　　月　　日</t>
    <rPh sb="0" eb="2">
      <t>レイワ</t>
    </rPh>
    <rPh sb="4" eb="5">
      <t>トシ</t>
    </rPh>
    <rPh sb="7" eb="8">
      <t>ガツ</t>
    </rPh>
    <rPh sb="10" eb="11">
      <t>ヒ</t>
    </rPh>
    <phoneticPr fontId="1"/>
  </si>
  <si>
    <t>記</t>
    <rPh sb="0" eb="1">
      <t>キ</t>
    </rPh>
    <phoneticPr fontId="1"/>
  </si>
  <si>
    <t>メーカー名</t>
  </si>
  <si>
    <t>車名</t>
  </si>
  <si>
    <t>型式</t>
  </si>
  <si>
    <t>用途</t>
    <rPh sb="0" eb="2">
      <t>ヨウト</t>
    </rPh>
    <phoneticPr fontId="1"/>
  </si>
  <si>
    <t>バス</t>
    <phoneticPr fontId="1"/>
  </si>
  <si>
    <t>電気</t>
    <rPh sb="0" eb="2">
      <t>デンキ</t>
    </rPh>
    <phoneticPr fontId="1"/>
  </si>
  <si>
    <t>ハイブリッド</t>
    <phoneticPr fontId="1"/>
  </si>
  <si>
    <t>アウディ</t>
  </si>
  <si>
    <t>－</t>
  </si>
  <si>
    <t>EV</t>
    <phoneticPr fontId="1"/>
  </si>
  <si>
    <t>HV</t>
    <phoneticPr fontId="1"/>
  </si>
  <si>
    <t>円</t>
    <rPh sb="0" eb="1">
      <t>エン</t>
    </rPh>
    <phoneticPr fontId="1"/>
  </si>
  <si>
    <t>国</t>
    <rPh sb="0" eb="1">
      <t>クニ</t>
    </rPh>
    <phoneticPr fontId="1"/>
  </si>
  <si>
    <t>その他</t>
    <rPh sb="2" eb="3">
      <t>タ</t>
    </rPh>
    <phoneticPr fontId="1"/>
  </si>
  <si>
    <t>（　　　　　　　　　　　　）</t>
    <phoneticPr fontId="1"/>
  </si>
  <si>
    <t>市補助金申請額</t>
    <rPh sb="0" eb="1">
      <t>シ</t>
    </rPh>
    <phoneticPr fontId="1"/>
  </si>
  <si>
    <t>合計(C)</t>
    <rPh sb="0" eb="2">
      <t>ゴウケイ</t>
    </rPh>
    <phoneticPr fontId="1"/>
  </si>
  <si>
    <t>導入する電気自動車</t>
    <rPh sb="4" eb="6">
      <t>デンキ</t>
    </rPh>
    <rPh sb="6" eb="8">
      <t>ジドウ</t>
    </rPh>
    <phoneticPr fontId="1"/>
  </si>
  <si>
    <t>①、②のいずれか低い額（千円未満切り捨て）</t>
    <rPh sb="8" eb="9">
      <t>ヒク</t>
    </rPh>
    <rPh sb="12" eb="13">
      <t>セン</t>
    </rPh>
    <rPh sb="13" eb="14">
      <t>エン</t>
    </rPh>
    <rPh sb="14" eb="16">
      <t>ミマン</t>
    </rPh>
    <rPh sb="16" eb="17">
      <t>キ</t>
    </rPh>
    <rPh sb="18" eb="19">
      <t>ス</t>
    </rPh>
    <phoneticPr fontId="1"/>
  </si>
  <si>
    <t>EVトラック</t>
    <phoneticPr fontId="1"/>
  </si>
  <si>
    <t>HVトラック</t>
    <phoneticPr fontId="1"/>
  </si>
  <si>
    <t>EVバス</t>
    <phoneticPr fontId="1"/>
  </si>
  <si>
    <t>基準額</t>
    <rPh sb="0" eb="2">
      <t>キジュン</t>
    </rPh>
    <rPh sb="2" eb="3">
      <t>ガク</t>
    </rPh>
    <phoneticPr fontId="3"/>
  </si>
  <si>
    <t>不明</t>
    <rPh sb="0" eb="2">
      <t>フメイ</t>
    </rPh>
    <phoneticPr fontId="1"/>
  </si>
  <si>
    <t>型式</t>
    <rPh sb="0" eb="2">
      <t>カタシキ</t>
    </rPh>
    <phoneticPr fontId="5"/>
  </si>
  <si>
    <t>型式</t>
    <rPh sb="0" eb="2">
      <t>カタシキ</t>
    </rPh>
    <phoneticPr fontId="3"/>
  </si>
  <si>
    <t>ビーワイディージャパン</t>
    <phoneticPr fontId="1"/>
  </si>
  <si>
    <t>_BYD</t>
    <phoneticPr fontId="1"/>
  </si>
  <si>
    <t>_ASF2.0</t>
  </si>
  <si>
    <t>HW_ELECTRO</t>
    <phoneticPr fontId="1"/>
  </si>
  <si>
    <t>_いすゞ</t>
    <phoneticPr fontId="1"/>
  </si>
  <si>
    <t>①</t>
    <phoneticPr fontId="1"/>
  </si>
  <si>
    <t>小型</t>
    <rPh sb="0" eb="2">
      <t>コガタ</t>
    </rPh>
    <phoneticPr fontId="1"/>
  </si>
  <si>
    <t>大型・中型</t>
    <rPh sb="0" eb="2">
      <t>オオガタ</t>
    </rPh>
    <rPh sb="3" eb="5">
      <t>チュウガタ</t>
    </rPh>
    <phoneticPr fontId="1"/>
  </si>
  <si>
    <t>交付対象車両の区分</t>
    <rPh sb="0" eb="2">
      <t>コウフ</t>
    </rPh>
    <rPh sb="2" eb="4">
      <t>タイショウ</t>
    </rPh>
    <rPh sb="4" eb="6">
      <t>シャリョウ</t>
    </rPh>
    <rPh sb="7" eb="9">
      <t>クブン</t>
    </rPh>
    <phoneticPr fontId="1"/>
  </si>
  <si>
    <t>①～③のいずれか低い額（千円未満切り捨て）</t>
    <rPh sb="8" eb="9">
      <t>ヒク</t>
    </rPh>
    <rPh sb="12" eb="13">
      <t>セン</t>
    </rPh>
    <rPh sb="13" eb="14">
      <t>エン</t>
    </rPh>
    <rPh sb="14" eb="16">
      <t>ミマン</t>
    </rPh>
    <rPh sb="16" eb="17">
      <t>キ</t>
    </rPh>
    <rPh sb="18" eb="19">
      <t>ス</t>
    </rPh>
    <phoneticPr fontId="1"/>
  </si>
  <si>
    <t>③</t>
    <phoneticPr fontId="1"/>
  </si>
  <si>
    <t>②</t>
    <phoneticPr fontId="1"/>
  </si>
  <si>
    <t>万円（上限）</t>
    <rPh sb="3" eb="5">
      <t>ジョウゲン</t>
    </rPh>
    <phoneticPr fontId="1"/>
  </si>
  <si>
    <t>×</t>
    <phoneticPr fontId="1"/>
  </si>
  <si>
    <t>令和　　年　　月　　日</t>
    <rPh sb="0" eb="2">
      <t>レイワ</t>
    </rPh>
    <phoneticPr fontId="1"/>
  </si>
  <si>
    <t>種別</t>
  </si>
  <si>
    <t>補助金請求書</t>
    <rPh sb="0" eb="3">
      <t>ホジョキン</t>
    </rPh>
    <rPh sb="3" eb="5">
      <t>セイキュウ</t>
    </rPh>
    <rPh sb="5" eb="6">
      <t>ショ</t>
    </rPh>
    <phoneticPr fontId="1"/>
  </si>
  <si>
    <t>（あて先）</t>
    <rPh sb="3" eb="4">
      <t>サキ</t>
    </rPh>
    <phoneticPr fontId="1"/>
  </si>
  <si>
    <t>　京都市長</t>
    <rPh sb="1" eb="4">
      <t>キョウトシ</t>
    </rPh>
    <rPh sb="4" eb="5">
      <t>チョウ</t>
    </rPh>
    <phoneticPr fontId="1"/>
  </si>
  <si>
    <t>請求金額</t>
  </si>
  <si>
    <t>補助金の振込先</t>
  </si>
  <si>
    <t>金　融　機　関　名</t>
  </si>
  <si>
    <t>店　舗　名</t>
  </si>
  <si>
    <t>銀行　</t>
  </si>
  <si>
    <t>農協　</t>
  </si>
  <si>
    <t>本　店</t>
  </si>
  <si>
    <t>支　店</t>
  </si>
  <si>
    <t>出張所</t>
  </si>
  <si>
    <t>フリガナ</t>
    <phoneticPr fontId="1"/>
  </si>
  <si>
    <t>漢　字</t>
    <rPh sb="0" eb="1">
      <t>カン</t>
    </rPh>
    <rPh sb="2" eb="3">
      <t>ジ</t>
    </rPh>
    <phoneticPr fontId="1"/>
  </si>
  <si>
    <t>口座
名義人</t>
    <phoneticPr fontId="1"/>
  </si>
  <si>
    <t>口座番号（下欄に右づめで数字を記入すること）</t>
    <phoneticPr fontId="1"/>
  </si>
  <si>
    <t>１　普通
２　当座
３　貯蓄</t>
    <phoneticPr fontId="1"/>
  </si>
  <si>
    <t>備考</t>
    <rPh sb="0" eb="2">
      <t>ビコウ</t>
    </rPh>
    <phoneticPr fontId="1"/>
  </si>
  <si>
    <t>第12号様式（第14条関係）</t>
    <phoneticPr fontId="1"/>
  </si>
  <si>
    <t>4月</t>
    <phoneticPr fontId="1"/>
  </si>
  <si>
    <t>5月</t>
    <phoneticPr fontId="1"/>
  </si>
  <si>
    <t>6月</t>
  </si>
  <si>
    <t>7月</t>
  </si>
  <si>
    <t>8月</t>
  </si>
  <si>
    <t>9月</t>
  </si>
  <si>
    <t>10月</t>
  </si>
  <si>
    <t>11月</t>
  </si>
  <si>
    <t>12月</t>
  </si>
  <si>
    <t>1月</t>
  </si>
  <si>
    <t>2月</t>
  </si>
  <si>
    <t>3月</t>
  </si>
  <si>
    <t>走行距離（km）</t>
    <rPh sb="0" eb="4">
      <t>ソウコウキョル</t>
    </rPh>
    <phoneticPr fontId="1"/>
  </si>
  <si>
    <t>稼働日数</t>
    <rPh sb="0" eb="2">
      <t>カドウ</t>
    </rPh>
    <rPh sb="2" eb="4">
      <t>ニッスウ</t>
    </rPh>
    <phoneticPr fontId="1"/>
  </si>
  <si>
    <t>充電回数</t>
    <rPh sb="0" eb="2">
      <t>ジュウデn</t>
    </rPh>
    <rPh sb="2" eb="4">
      <t>カイ</t>
    </rPh>
    <phoneticPr fontId="1"/>
  </si>
  <si>
    <t>年度計</t>
    <rPh sb="0" eb="2">
      <t>ネn</t>
    </rPh>
    <rPh sb="2" eb="3">
      <t>ケイ</t>
    </rPh>
    <phoneticPr fontId="1"/>
  </si>
  <si>
    <t>_e_tron_GT_quattro</t>
    <phoneticPr fontId="1"/>
  </si>
  <si>
    <t>※　交付申請に添付した書類のうち変更のあるものは、変更後の書類を添付すること。</t>
    <phoneticPr fontId="1"/>
  </si>
  <si>
    <t>第４号様式（第９条第１項関係）</t>
    <phoneticPr fontId="1"/>
  </si>
  <si>
    <t>リース料金の算定根拠明細書</t>
    <phoneticPr fontId="1"/>
  </si>
  <si>
    <r>
      <t>　　</t>
    </r>
    <r>
      <rPr>
        <u/>
        <sz val="12"/>
        <color rgb="FF000000"/>
        <rFont val="ＭＳ 明朝"/>
        <family val="1"/>
        <charset val="128"/>
      </rPr>
      <t>　　　　　　　　　　　　　　　　　　　　　　　</t>
    </r>
  </si>
  <si>
    <t>□</t>
    <phoneticPr fontId="1"/>
  </si>
  <si>
    <t>〒　　　－</t>
    <phoneticPr fontId="1"/>
  </si>
  <si>
    <t>主たる事務所の所在地</t>
    <rPh sb="0" eb="1">
      <t>シュ</t>
    </rPh>
    <rPh sb="3" eb="5">
      <t>ジム</t>
    </rPh>
    <rPh sb="5" eb="6">
      <t>ショ</t>
    </rPh>
    <rPh sb="7" eb="10">
      <t>ショザイチ</t>
    </rPh>
    <phoneticPr fontId="1"/>
  </si>
  <si>
    <t>名称及び代表者名　　　</t>
    <phoneticPr fontId="1"/>
  </si>
  <si>
    <t>申請者（＝補助事業者）</t>
    <rPh sb="0" eb="3">
      <t>シンセイシャ</t>
    </rPh>
    <rPh sb="5" eb="7">
      <t>ホジョ</t>
    </rPh>
    <rPh sb="7" eb="9">
      <t>ジギョウ</t>
    </rPh>
    <rPh sb="9" eb="10">
      <t>シャ</t>
    </rPh>
    <phoneticPr fontId="1"/>
  </si>
  <si>
    <t>貨物運送事業者</t>
    <phoneticPr fontId="1"/>
  </si>
  <si>
    <t>バス事業者</t>
    <phoneticPr fontId="1"/>
  </si>
  <si>
    <t>タクシー事業者</t>
    <phoneticPr fontId="1"/>
  </si>
  <si>
    <t>自動車リース事業者</t>
    <phoneticPr fontId="1"/>
  </si>
  <si>
    <t>京都府京都市</t>
    <phoneticPr fontId="1"/>
  </si>
  <si>
    <t>使用の本拠の位置（京都市内に限る）</t>
    <rPh sb="0" eb="2">
      <t>シヨウ</t>
    </rPh>
    <rPh sb="3" eb="5">
      <t>ホンキョ</t>
    </rPh>
    <rPh sb="6" eb="8">
      <t>イチ</t>
    </rPh>
    <rPh sb="9" eb="13">
      <t>キョウトシナイ</t>
    </rPh>
    <rPh sb="14" eb="15">
      <t>カギ</t>
    </rPh>
    <phoneticPr fontId="1"/>
  </si>
  <si>
    <t>所属、役職、氏名</t>
    <rPh sb="0" eb="2">
      <t>ショゾク</t>
    </rPh>
    <rPh sb="3" eb="5">
      <t>ヤクショク</t>
    </rPh>
    <phoneticPr fontId="1"/>
  </si>
  <si>
    <t>（主たる事務所と異なる場合）</t>
    <phoneticPr fontId="1"/>
  </si>
  <si>
    <t>所属する事務所・営業所所在地</t>
    <rPh sb="0" eb="2">
      <t>ショゾク</t>
    </rPh>
    <rPh sb="4" eb="6">
      <t>ジム</t>
    </rPh>
    <rPh sb="6" eb="7">
      <t>ショ</t>
    </rPh>
    <rPh sb="8" eb="11">
      <t>エイギョウショ</t>
    </rPh>
    <phoneticPr fontId="1"/>
  </si>
  <si>
    <t>（１）交付対象車両の使用者（＝リース先）について（リースの場合のみ記入。）</t>
    <rPh sb="3" eb="5">
      <t>コウフ</t>
    </rPh>
    <rPh sb="5" eb="7">
      <t>タイショウ</t>
    </rPh>
    <rPh sb="7" eb="9">
      <t>シャリョウ</t>
    </rPh>
    <rPh sb="10" eb="13">
      <t>シヨウシャ</t>
    </rPh>
    <rPh sb="18" eb="19">
      <t>サキ</t>
    </rPh>
    <rPh sb="29" eb="31">
      <t>バアイ</t>
    </rPh>
    <rPh sb="33" eb="35">
      <t>キニュウ</t>
    </rPh>
    <phoneticPr fontId="1"/>
  </si>
  <si>
    <t>TEL（日中連絡が取れる番号）</t>
    <rPh sb="4" eb="6">
      <t>ニッチュウ</t>
    </rPh>
    <rPh sb="6" eb="8">
      <t>レンラク</t>
    </rPh>
    <rPh sb="9" eb="10">
      <t>ト</t>
    </rPh>
    <rPh sb="12" eb="14">
      <t>バンゴウ</t>
    </rPh>
    <phoneticPr fontId="1"/>
  </si>
  <si>
    <t>メールアドレス</t>
    <phoneticPr fontId="1"/>
  </si>
  <si>
    <t>（４）誓約事項</t>
    <phoneticPr fontId="1"/>
  </si>
  <si>
    <t>＠</t>
    <phoneticPr fontId="1"/>
  </si>
  <si>
    <t>　申請者及び交付対象車両の使用者は、市税等、水道料金等の公租公課を滞納していません。</t>
    <rPh sb="6" eb="8">
      <t>コウフ</t>
    </rPh>
    <rPh sb="8" eb="10">
      <t>タイショウ</t>
    </rPh>
    <rPh sb="10" eb="12">
      <t>シャリョウ</t>
    </rPh>
    <rPh sb="13" eb="16">
      <t>シヨウシャ</t>
    </rPh>
    <rPh sb="18" eb="19">
      <t>シ</t>
    </rPh>
    <rPh sb="19" eb="20">
      <t>ゼイ</t>
    </rPh>
    <rPh sb="20" eb="21">
      <t>トウ</t>
    </rPh>
    <rPh sb="22" eb="24">
      <t>スイドウ</t>
    </rPh>
    <rPh sb="24" eb="26">
      <t>リョウキン</t>
    </rPh>
    <rPh sb="26" eb="27">
      <t>トウ</t>
    </rPh>
    <rPh sb="28" eb="30">
      <t>コウソ</t>
    </rPh>
    <rPh sb="30" eb="32">
      <t>コウカ</t>
    </rPh>
    <rPh sb="33" eb="35">
      <t>タイノウ</t>
    </rPh>
    <phoneticPr fontId="1"/>
  </si>
  <si>
    <t>　申請者及び交付対象車両の使用者は、京都市暴力団排除条例第２条第１号に規定する暴力団、同条第４号に規定する暴力団員等及び同条第５号に規定する暴力団密接関係者に該当しません。</t>
    <rPh sb="6" eb="8">
      <t>コウフ</t>
    </rPh>
    <rPh sb="8" eb="10">
      <t>タイショウ</t>
    </rPh>
    <rPh sb="10" eb="12">
      <t>シャリョウ</t>
    </rPh>
    <rPh sb="13" eb="16">
      <t>シヨウシャ</t>
    </rPh>
    <phoneticPr fontId="1"/>
  </si>
  <si>
    <t>　本申請書及び添付書類の記載事項と内容に、虚偽のないことを誓約します。</t>
    <rPh sb="9" eb="11">
      <t>ショルイ</t>
    </rPh>
    <phoneticPr fontId="1"/>
  </si>
  <si>
    <t>（あて先）京都市長</t>
    <rPh sb="5" eb="8">
      <t>キョウトシ</t>
    </rPh>
    <rPh sb="8" eb="9">
      <t>チョウ</t>
    </rPh>
    <phoneticPr fontId="1"/>
  </si>
  <si>
    <t>（３）補助事業者の問合せ先（書類内容が分かる方の連絡先）</t>
    <rPh sb="3" eb="5">
      <t>ホジョ</t>
    </rPh>
    <rPh sb="5" eb="7">
      <t>ジギョウ</t>
    </rPh>
    <rPh sb="7" eb="8">
      <t>シャ</t>
    </rPh>
    <phoneticPr fontId="1"/>
  </si>
  <si>
    <t>補助金を活用した場合の、リース料金の算定根拠は次のとおりです。</t>
    <rPh sb="0" eb="3">
      <t>ホジョキン</t>
    </rPh>
    <rPh sb="4" eb="6">
      <t>カツヨウ</t>
    </rPh>
    <rPh sb="8" eb="10">
      <t>バアイ</t>
    </rPh>
    <rPh sb="15" eb="17">
      <t>リョウキン</t>
    </rPh>
    <rPh sb="18" eb="20">
      <t>サンテイ</t>
    </rPh>
    <rPh sb="20" eb="22">
      <t>コンキョ</t>
    </rPh>
    <rPh sb="23" eb="24">
      <t>ツギ</t>
    </rPh>
    <phoneticPr fontId="1"/>
  </si>
  <si>
    <t>交付対象車両の使用者（＝リース先）</t>
    <rPh sb="0" eb="2">
      <t>コウフ</t>
    </rPh>
    <rPh sb="2" eb="4">
      <t>タイショウ</t>
    </rPh>
    <rPh sb="4" eb="6">
      <t>シャリョウ</t>
    </rPh>
    <rPh sb="7" eb="10">
      <t>シヨウシャ</t>
    </rPh>
    <rPh sb="15" eb="16">
      <t>サキ</t>
    </rPh>
    <phoneticPr fontId="1"/>
  </si>
  <si>
    <t>か月</t>
    <rPh sb="1" eb="2">
      <t>ゲツ</t>
    </rPh>
    <phoneticPr fontId="1"/>
  </si>
  <si>
    <t>円</t>
    <rPh sb="0" eb="1">
      <t>エン</t>
    </rPh>
    <phoneticPr fontId="1"/>
  </si>
  <si>
    <t>所有者の氏名又は名称</t>
    <rPh sb="0" eb="3">
      <t>ショユウシャ</t>
    </rPh>
    <rPh sb="4" eb="6">
      <t>シメイ</t>
    </rPh>
    <rPh sb="6" eb="7">
      <t>マタ</t>
    </rPh>
    <rPh sb="8" eb="10">
      <t>メイショウ</t>
    </rPh>
    <phoneticPr fontId="1"/>
  </si>
  <si>
    <t>所有者の住所</t>
    <rPh sb="0" eb="3">
      <t>ショユウシャ</t>
    </rPh>
    <rPh sb="4" eb="6">
      <t>ジュウショ</t>
    </rPh>
    <phoneticPr fontId="1"/>
  </si>
  <si>
    <t>（２）交付対象車両について（自動車検査証に記載される予定の情報）</t>
    <rPh sb="3" eb="5">
      <t>コウフ</t>
    </rPh>
    <rPh sb="5" eb="7">
      <t>タイショウ</t>
    </rPh>
    <rPh sb="7" eb="9">
      <t>シャリョウ</t>
    </rPh>
    <rPh sb="14" eb="20">
      <t>ジドウシャケンサショウ</t>
    </rPh>
    <rPh sb="21" eb="23">
      <t>キサイ</t>
    </rPh>
    <rPh sb="26" eb="28">
      <t>ヨテイ</t>
    </rPh>
    <rPh sb="29" eb="31">
      <t>ジョウホウ</t>
    </rPh>
    <phoneticPr fontId="1"/>
  </si>
  <si>
    <t>事業種別（いずれかを■塗り）</t>
    <rPh sb="0" eb="2">
      <t>ジギョウ</t>
    </rPh>
    <rPh sb="2" eb="3">
      <t>シュ</t>
    </rPh>
    <rPh sb="3" eb="4">
      <t>ベツ</t>
    </rPh>
    <rPh sb="11" eb="12">
      <t>ヌ</t>
    </rPh>
    <phoneticPr fontId="1"/>
  </si>
  <si>
    <t>事業種別（いずれかを■塗り）</t>
    <rPh sb="0" eb="2">
      <t>ジギョウ</t>
    </rPh>
    <rPh sb="2" eb="3">
      <t>シュ</t>
    </rPh>
    <rPh sb="3" eb="4">
      <t>ベツ</t>
    </rPh>
    <phoneticPr fontId="1"/>
  </si>
  <si>
    <t>　　　年　　　月　　　日</t>
    <phoneticPr fontId="1"/>
  </si>
  <si>
    <t>国基準額(A)
（国補助事業の対象車両一覧の基準額）</t>
    <rPh sb="0" eb="1">
      <t>クニ</t>
    </rPh>
    <rPh sb="1" eb="3">
      <t>キジュン</t>
    </rPh>
    <rPh sb="3" eb="4">
      <t>ガク</t>
    </rPh>
    <rPh sb="9" eb="10">
      <t>クニ</t>
    </rPh>
    <rPh sb="10" eb="12">
      <t>ホジョ</t>
    </rPh>
    <rPh sb="12" eb="14">
      <t>ジギョウ</t>
    </rPh>
    <rPh sb="15" eb="17">
      <t>タイショウ</t>
    </rPh>
    <rPh sb="17" eb="19">
      <t>シャリョウ</t>
    </rPh>
    <rPh sb="19" eb="21">
      <t>イチラン</t>
    </rPh>
    <rPh sb="22" eb="24">
      <t>キジュン</t>
    </rPh>
    <rPh sb="24" eb="25">
      <t>ガク</t>
    </rPh>
    <phoneticPr fontId="1"/>
  </si>
  <si>
    <t>導入する電気自動車等</t>
    <rPh sb="4" eb="6">
      <t>デンキ</t>
    </rPh>
    <rPh sb="6" eb="8">
      <t>ジドウ</t>
    </rPh>
    <rPh sb="9" eb="10">
      <t>ナド</t>
    </rPh>
    <phoneticPr fontId="1"/>
  </si>
  <si>
    <t>万円（上限）</t>
    <phoneticPr fontId="1"/>
  </si>
  <si>
    <t>-(B)-(C)</t>
  </si>
  <si>
    <t>20万円（定額）</t>
    <phoneticPr fontId="1"/>
  </si>
  <si>
    <t>車両本体価格
（国補助事業の対象車両一覧に記載の金額）</t>
    <rPh sb="0" eb="2">
      <t>シャリョウ</t>
    </rPh>
    <rPh sb="2" eb="4">
      <t>ホンタイ</t>
    </rPh>
    <rPh sb="4" eb="6">
      <t>カカク</t>
    </rPh>
    <rPh sb="21" eb="23">
      <t>キサイ</t>
    </rPh>
    <rPh sb="24" eb="26">
      <t>キンガク</t>
    </rPh>
    <phoneticPr fontId="1"/>
  </si>
  <si>
    <t>　リース期間（月数）　　　　　　　　　　　　　　　　か月</t>
    <phoneticPr fontId="1"/>
  </si>
  <si>
    <t>　車名</t>
    <phoneticPr fontId="1"/>
  </si>
  <si>
    <t>補助金無し</t>
    <rPh sb="0" eb="3">
      <t>ホジョキン</t>
    </rPh>
    <rPh sb="3" eb="4">
      <t>ナ</t>
    </rPh>
    <phoneticPr fontId="1"/>
  </si>
  <si>
    <t>補助金有り</t>
    <rPh sb="0" eb="3">
      <t>ホジョキン</t>
    </rPh>
    <rPh sb="3" eb="4">
      <t>アリ</t>
    </rPh>
    <phoneticPr fontId="1"/>
  </si>
  <si>
    <t>　リース料金総額（□消費税含む・□消費税含まない　いずれかを■塗り）</t>
    <phoneticPr fontId="1"/>
  </si>
  <si>
    <t>　月額リース料金（□消費税含む・□消費税含まない　いずれかを■塗り）</t>
    <phoneticPr fontId="1"/>
  </si>
  <si>
    <t>　型式　　　　　　　　　　　　　　　　　　　　　　　　　　　　　　　</t>
    <phoneticPr fontId="1"/>
  </si>
  <si>
    <t>国等の補助金受給見込総額（補助事業名称）</t>
    <rPh sb="10" eb="11">
      <t>ソウ</t>
    </rPh>
    <rPh sb="13" eb="15">
      <t>ホジョ</t>
    </rPh>
    <rPh sb="15" eb="17">
      <t>ジギョウ</t>
    </rPh>
    <rPh sb="17" eb="19">
      <t>メイショウ</t>
    </rPh>
    <phoneticPr fontId="1"/>
  </si>
  <si>
    <t>　メーカー名</t>
    <rPh sb="5" eb="6">
      <t>メイ</t>
    </rPh>
    <phoneticPr fontId="1"/>
  </si>
  <si>
    <t>【交付対象事業がリース事業による場合に作成】</t>
    <rPh sb="1" eb="3">
      <t>コウフ</t>
    </rPh>
    <rPh sb="3" eb="5">
      <t>タイショウ</t>
    </rPh>
    <rPh sb="5" eb="7">
      <t>ジギョウ</t>
    </rPh>
    <rPh sb="11" eb="13">
      <t>ジギョウ</t>
    </rPh>
    <rPh sb="16" eb="18">
      <t>バアイ</t>
    </rPh>
    <rPh sb="19" eb="21">
      <t>サクセイ</t>
    </rPh>
    <phoneticPr fontId="1"/>
  </si>
  <si>
    <t>京都市指令環地　第　　号</t>
    <rPh sb="0" eb="3">
      <t>キョウトシ</t>
    </rPh>
    <rPh sb="3" eb="5">
      <t>シレイ</t>
    </rPh>
    <rPh sb="5" eb="6">
      <t>ワ</t>
    </rPh>
    <rPh sb="6" eb="7">
      <t>チ</t>
    </rPh>
    <rPh sb="8" eb="9">
      <t>ダイ</t>
    </rPh>
    <rPh sb="11" eb="12">
      <t>ゴウ</t>
    </rPh>
    <phoneticPr fontId="1"/>
  </si>
  <si>
    <t>変更・廃止承認申請書</t>
    <rPh sb="0" eb="2">
      <t>ヘンコウ</t>
    </rPh>
    <rPh sb="3" eb="5">
      <t>ハイシ</t>
    </rPh>
    <rPh sb="5" eb="7">
      <t>ショウニン</t>
    </rPh>
    <rPh sb="7" eb="10">
      <t>シンセイショ</t>
    </rPh>
    <phoneticPr fontId="1"/>
  </si>
  <si>
    <t>円</t>
    <rPh sb="0" eb="1">
      <t>エン</t>
    </rPh>
    <phoneticPr fontId="1"/>
  </si>
  <si>
    <t>　補助金交付決定年月日</t>
    <rPh sb="1" eb="4">
      <t>ホジョキン</t>
    </rPh>
    <rPh sb="4" eb="6">
      <t>コウフ</t>
    </rPh>
    <rPh sb="6" eb="8">
      <t>ケッテイ</t>
    </rPh>
    <rPh sb="8" eb="11">
      <t>ネンガッピ</t>
    </rPh>
    <phoneticPr fontId="1"/>
  </si>
  <si>
    <t>　補助金交付予定額</t>
    <rPh sb="1" eb="4">
      <t>ホジョキン</t>
    </rPh>
    <rPh sb="4" eb="6">
      <t>コウフ</t>
    </rPh>
    <rPh sb="6" eb="8">
      <t>ヨテイ</t>
    </rPh>
    <rPh sb="8" eb="9">
      <t>ガク</t>
    </rPh>
    <phoneticPr fontId="1"/>
  </si>
  <si>
    <t>　補助金交付決定番号</t>
    <rPh sb="1" eb="4">
      <t>ホジョキン</t>
    </rPh>
    <rPh sb="4" eb="6">
      <t>コウフ</t>
    </rPh>
    <rPh sb="6" eb="8">
      <t>ケッテイ</t>
    </rPh>
    <rPh sb="8" eb="10">
      <t>バンゴウ</t>
    </rPh>
    <phoneticPr fontId="1"/>
  </si>
  <si>
    <t>令和　　年　　月　　日</t>
    <rPh sb="0" eb="2">
      <t>レイワ</t>
    </rPh>
    <rPh sb="4" eb="5">
      <t>ネン</t>
    </rPh>
    <rPh sb="7" eb="8">
      <t>ガツ</t>
    </rPh>
    <rPh sb="10" eb="11">
      <t>ニチ</t>
    </rPh>
    <phoneticPr fontId="1"/>
  </si>
  <si>
    <t>（３）変更又は廃止の内容</t>
    <phoneticPr fontId="1"/>
  </si>
  <si>
    <t>（４）変更又は廃止の理由</t>
    <rPh sb="10" eb="12">
      <t>リユウ</t>
    </rPh>
    <phoneticPr fontId="1"/>
  </si>
  <si>
    <t>　変更後市補助金額</t>
    <rPh sb="1" eb="3">
      <t>ヘンコウ</t>
    </rPh>
    <rPh sb="3" eb="4">
      <t>ゴ</t>
    </rPh>
    <rPh sb="4" eb="5">
      <t>シ</t>
    </rPh>
    <rPh sb="5" eb="8">
      <t>ホジョキン</t>
    </rPh>
    <rPh sb="8" eb="9">
      <t>ガク</t>
    </rPh>
    <phoneticPr fontId="1"/>
  </si>
  <si>
    <t>（２）事業内容の変更に伴い再計算した、変更後市補助金額（廃止の場合は0円を記入）</t>
    <rPh sb="3" eb="5">
      <t>ジギョウ</t>
    </rPh>
    <rPh sb="5" eb="7">
      <t>ナイヨウ</t>
    </rPh>
    <rPh sb="8" eb="10">
      <t>ヘンコウ</t>
    </rPh>
    <rPh sb="11" eb="12">
      <t>トモナ</t>
    </rPh>
    <rPh sb="13" eb="16">
      <t>サイケイサン</t>
    </rPh>
    <rPh sb="19" eb="21">
      <t>ヘンコウ</t>
    </rPh>
    <rPh sb="21" eb="22">
      <t>ゴ</t>
    </rPh>
    <rPh sb="22" eb="23">
      <t>シ</t>
    </rPh>
    <rPh sb="23" eb="25">
      <t>ホジョ</t>
    </rPh>
    <rPh sb="25" eb="27">
      <t>キンガク</t>
    </rPh>
    <rPh sb="26" eb="27">
      <t>ガク</t>
    </rPh>
    <rPh sb="28" eb="30">
      <t>ハイシ</t>
    </rPh>
    <rPh sb="31" eb="33">
      <t>バアイ</t>
    </rPh>
    <rPh sb="35" eb="36">
      <t>エン</t>
    </rPh>
    <rPh sb="37" eb="39">
      <t>キニュウ</t>
    </rPh>
    <phoneticPr fontId="1"/>
  </si>
  <si>
    <t>関係書類</t>
    <rPh sb="0" eb="2">
      <t>カンケイ</t>
    </rPh>
    <rPh sb="2" eb="4">
      <t>ショルイ</t>
    </rPh>
    <phoneticPr fontId="1"/>
  </si>
  <si>
    <t>〒　　　－　</t>
    <phoneticPr fontId="1"/>
  </si>
  <si>
    <t>導入結果報告書（トラック）</t>
    <rPh sb="2" eb="4">
      <t>ケッカ</t>
    </rPh>
    <rPh sb="4" eb="7">
      <t>ホウコクショ</t>
    </rPh>
    <phoneticPr fontId="1"/>
  </si>
  <si>
    <t>新車新規登録日</t>
    <rPh sb="0" eb="2">
      <t>シンシャ</t>
    </rPh>
    <rPh sb="2" eb="4">
      <t>シンキ</t>
    </rPh>
    <phoneticPr fontId="1"/>
  </si>
  <si>
    <t>　　　年　　　月　　　日</t>
  </si>
  <si>
    <t>導入結果報告書（バス）</t>
    <phoneticPr fontId="1"/>
  </si>
  <si>
    <t>導入結果報告書（タクシー）</t>
    <phoneticPr fontId="1"/>
  </si>
  <si>
    <t>（１）市補助金の当初の交付決定の内容</t>
    <rPh sb="3" eb="4">
      <t>シ</t>
    </rPh>
    <rPh sb="4" eb="7">
      <t>ホジョキン</t>
    </rPh>
    <rPh sb="8" eb="10">
      <t>トウショ</t>
    </rPh>
    <rPh sb="11" eb="13">
      <t>コウフ</t>
    </rPh>
    <rPh sb="13" eb="15">
      <t>ケッテイ</t>
    </rPh>
    <rPh sb="16" eb="18">
      <t>ナイヨウ</t>
    </rPh>
    <phoneticPr fontId="1"/>
  </si>
  <si>
    <t>信用金庫　信用組合　</t>
    <phoneticPr fontId="1"/>
  </si>
  <si>
    <t>財産処分承認申請書</t>
    <rPh sb="0" eb="2">
      <t>ザイサン</t>
    </rPh>
    <rPh sb="2" eb="4">
      <t>ショブン</t>
    </rPh>
    <rPh sb="4" eb="6">
      <t>ショウニン</t>
    </rPh>
    <rPh sb="6" eb="9">
      <t>シンセイショ</t>
    </rPh>
    <phoneticPr fontId="1"/>
  </si>
  <si>
    <t>第９号様式（第12条第１項関係）</t>
    <phoneticPr fontId="1"/>
  </si>
  <si>
    <t>第10号様式（第13条第３項関係）</t>
    <phoneticPr fontId="1"/>
  </si>
  <si>
    <t>（１）市補助金の交付額決定の内容</t>
    <rPh sb="3" eb="4">
      <t>シ</t>
    </rPh>
    <rPh sb="4" eb="7">
      <t>ホジョキン</t>
    </rPh>
    <rPh sb="8" eb="10">
      <t>コウフ</t>
    </rPh>
    <rPh sb="10" eb="11">
      <t>ガク</t>
    </rPh>
    <rPh sb="11" eb="13">
      <t>ケッテイ</t>
    </rPh>
    <rPh sb="14" eb="16">
      <t>ナイヨウ</t>
    </rPh>
    <phoneticPr fontId="1"/>
  </si>
  <si>
    <t>　補助金交付額決定年月日</t>
    <rPh sb="1" eb="4">
      <t>ホジョキン</t>
    </rPh>
    <rPh sb="4" eb="6">
      <t>コウフ</t>
    </rPh>
    <rPh sb="6" eb="7">
      <t>ガク</t>
    </rPh>
    <rPh sb="7" eb="9">
      <t>ケッテイ</t>
    </rPh>
    <rPh sb="9" eb="12">
      <t>ネンガッピ</t>
    </rPh>
    <phoneticPr fontId="1"/>
  </si>
  <si>
    <t>　補助金交付額</t>
    <rPh sb="1" eb="4">
      <t>ホジョキン</t>
    </rPh>
    <rPh sb="4" eb="6">
      <t>コウフ</t>
    </rPh>
    <rPh sb="6" eb="7">
      <t>ガク</t>
    </rPh>
    <phoneticPr fontId="1"/>
  </si>
  <si>
    <t>　補助金交付額決定番号</t>
    <rPh sb="1" eb="4">
      <t>ホジョキン</t>
    </rPh>
    <rPh sb="4" eb="6">
      <t>コウフ</t>
    </rPh>
    <rPh sb="6" eb="7">
      <t>ガク</t>
    </rPh>
    <rPh sb="7" eb="9">
      <t>ケッテイ</t>
    </rPh>
    <rPh sb="9" eb="11">
      <t>バンゴウ</t>
    </rPh>
    <phoneticPr fontId="1"/>
  </si>
  <si>
    <t>（２）処分しようとする財産の情報</t>
    <rPh sb="3" eb="5">
      <t>ショブン</t>
    </rPh>
    <rPh sb="11" eb="13">
      <t>ザイサン</t>
    </rPh>
    <rPh sb="14" eb="16">
      <t>ジョウホウ</t>
    </rPh>
    <phoneticPr fontId="1"/>
  </si>
  <si>
    <t>　自動車登録番号</t>
    <rPh sb="1" eb="4">
      <t>ジドウシャ</t>
    </rPh>
    <rPh sb="4" eb="6">
      <t>トウロク</t>
    </rPh>
    <rPh sb="6" eb="8">
      <t>バンゴウ</t>
    </rPh>
    <phoneticPr fontId="1"/>
  </si>
  <si>
    <t>　車台番号</t>
    <rPh sb="1" eb="5">
      <t>シャダイバンゴウ</t>
    </rPh>
    <rPh sb="3" eb="5">
      <t>バンゴウ</t>
    </rPh>
    <phoneticPr fontId="1"/>
  </si>
  <si>
    <t>　型式</t>
    <rPh sb="1" eb="3">
      <t>カタシキ</t>
    </rPh>
    <phoneticPr fontId="1"/>
  </si>
  <si>
    <t>（３）処分の内容</t>
    <rPh sb="3" eb="5">
      <t>ショブン</t>
    </rPh>
    <rPh sb="6" eb="8">
      <t>ナイヨウ</t>
    </rPh>
    <phoneticPr fontId="1"/>
  </si>
  <si>
    <t>　処分の内容（プルダウンで選択）</t>
    <rPh sb="1" eb="3">
      <t>ショブン</t>
    </rPh>
    <rPh sb="4" eb="6">
      <t>ナイヨウ</t>
    </rPh>
    <rPh sb="13" eb="15">
      <t>センタク</t>
    </rPh>
    <phoneticPr fontId="1"/>
  </si>
  <si>
    <t>処分内容リスト</t>
    <rPh sb="0" eb="2">
      <t>ショブン</t>
    </rPh>
    <rPh sb="2" eb="4">
      <t>ナイヨウ</t>
    </rPh>
    <phoneticPr fontId="1"/>
  </si>
  <si>
    <t>２　譲渡・売却</t>
    <rPh sb="2" eb="4">
      <t>ジョウト</t>
    </rPh>
    <rPh sb="5" eb="7">
      <t>バイキャク</t>
    </rPh>
    <phoneticPr fontId="1"/>
  </si>
  <si>
    <t>１　処分・抹消</t>
    <rPh sb="2" eb="4">
      <t>ショブン</t>
    </rPh>
    <rPh sb="5" eb="7">
      <t>マッショウ</t>
    </rPh>
    <phoneticPr fontId="1"/>
  </si>
  <si>
    <t>３　交換</t>
    <rPh sb="2" eb="4">
      <t>コウカン</t>
    </rPh>
    <phoneticPr fontId="1"/>
  </si>
  <si>
    <t>４　貸付</t>
    <rPh sb="2" eb="4">
      <t>カシツケ</t>
    </rPh>
    <phoneticPr fontId="1"/>
  </si>
  <si>
    <t>５　使用の本拠の位置を市外へ変更</t>
    <rPh sb="2" eb="4">
      <t>シヨウ</t>
    </rPh>
    <rPh sb="5" eb="7">
      <t>ホンキョ</t>
    </rPh>
    <rPh sb="8" eb="10">
      <t>イチ</t>
    </rPh>
    <rPh sb="11" eb="13">
      <t>シガイ</t>
    </rPh>
    <rPh sb="14" eb="16">
      <t>ヘンコウ</t>
    </rPh>
    <phoneticPr fontId="1"/>
  </si>
  <si>
    <t>６　その他</t>
    <rPh sb="4" eb="5">
      <t>タ</t>
    </rPh>
    <phoneticPr fontId="1"/>
  </si>
  <si>
    <t>（５）処分の条件（いずれかを■塗り）</t>
    <rPh sb="3" eb="5">
      <t>ショブン</t>
    </rPh>
    <rPh sb="6" eb="8">
      <t>ジョウケン</t>
    </rPh>
    <phoneticPr fontId="1"/>
  </si>
  <si>
    <t>補助金相当額を、京都市へ返還します。</t>
    <rPh sb="0" eb="3">
      <t>ホジョキン</t>
    </rPh>
    <rPh sb="3" eb="5">
      <t>ソウトウ</t>
    </rPh>
    <rPh sb="5" eb="6">
      <t>ガク</t>
    </rPh>
    <rPh sb="8" eb="11">
      <t>キョウトシ</t>
    </rPh>
    <rPh sb="12" eb="14">
      <t>ヘンカン</t>
    </rPh>
    <phoneticPr fontId="1"/>
  </si>
  <si>
    <t>（４）処分の理由</t>
    <rPh sb="3" eb="5">
      <t>ショブン</t>
    </rPh>
    <rPh sb="6" eb="8">
      <t>リユウ</t>
    </rPh>
    <phoneticPr fontId="1"/>
  </si>
  <si>
    <t>譲渡・売却・貸付等を行った相手方に、義務を継承します。（市長が認める場合のみ。）</t>
    <rPh sb="0" eb="2">
      <t>ジョウト</t>
    </rPh>
    <rPh sb="3" eb="5">
      <t>バイキャク</t>
    </rPh>
    <rPh sb="6" eb="8">
      <t>カシツケ</t>
    </rPh>
    <rPh sb="8" eb="9">
      <t>トウ</t>
    </rPh>
    <rPh sb="10" eb="11">
      <t>オコナ</t>
    </rPh>
    <rPh sb="13" eb="16">
      <t>アイテガタ</t>
    </rPh>
    <rPh sb="18" eb="20">
      <t>ギム</t>
    </rPh>
    <rPh sb="21" eb="23">
      <t>ケイショウ</t>
    </rPh>
    <rPh sb="28" eb="30">
      <t>シチョウ</t>
    </rPh>
    <rPh sb="31" eb="32">
      <t>ミト</t>
    </rPh>
    <rPh sb="34" eb="36">
      <t>バアイ</t>
    </rPh>
    <phoneticPr fontId="1"/>
  </si>
  <si>
    <t>代替の手段により交付の目的を達成します。（市長が認める場合のみ。）</t>
    <rPh sb="0" eb="2">
      <t>ダイタイ</t>
    </rPh>
    <rPh sb="3" eb="5">
      <t>シュダン</t>
    </rPh>
    <rPh sb="8" eb="10">
      <t>コウフ</t>
    </rPh>
    <rPh sb="11" eb="13">
      <t>モクテキ</t>
    </rPh>
    <rPh sb="14" eb="16">
      <t>タッセイ</t>
    </rPh>
    <rPh sb="21" eb="23">
      <t>シチョウ</t>
    </rPh>
    <rPh sb="24" eb="25">
      <t>ミト</t>
    </rPh>
    <rPh sb="27" eb="29">
      <t>バアイ</t>
    </rPh>
    <phoneticPr fontId="1"/>
  </si>
  <si>
    <t>運用実績報告書</t>
    <rPh sb="0" eb="2">
      <t>ウンヨウ</t>
    </rPh>
    <rPh sb="2" eb="4">
      <t>ジッセキ</t>
    </rPh>
    <rPh sb="4" eb="7">
      <t>ホウコクショ</t>
    </rPh>
    <phoneticPr fontId="1"/>
  </si>
  <si>
    <t>　（※）本報告書は、“使用者”に提出義務がありますので、注意してください。</t>
    <rPh sb="4" eb="5">
      <t>ホン</t>
    </rPh>
    <rPh sb="5" eb="8">
      <t>ホウコクショ</t>
    </rPh>
    <rPh sb="11" eb="14">
      <t>シヨウシャ</t>
    </rPh>
    <rPh sb="16" eb="18">
      <t>テイシュツ</t>
    </rPh>
    <rPh sb="18" eb="20">
      <t>ギム</t>
    </rPh>
    <rPh sb="28" eb="30">
      <t>チュウイ</t>
    </rPh>
    <phoneticPr fontId="1"/>
  </si>
  <si>
    <t>月別走行データ</t>
    <rPh sb="0" eb="2">
      <t>ツキベツ</t>
    </rPh>
    <rPh sb="2" eb="4">
      <t>ソウコウ</t>
    </rPh>
    <phoneticPr fontId="1"/>
  </si>
  <si>
    <t>充電時間</t>
    <rPh sb="0" eb="2">
      <t>ジュウデン</t>
    </rPh>
    <rPh sb="2" eb="4">
      <t>ジカン</t>
    </rPh>
    <phoneticPr fontId="1"/>
  </si>
  <si>
    <t>○○年度分</t>
    <rPh sb="2" eb="4">
      <t>ネn</t>
    </rPh>
    <rPh sb="4" eb="5">
      <t>ブン</t>
    </rPh>
    <phoneticPr fontId="1"/>
  </si>
  <si>
    <t>※　修理等により稼働日数が極端に変動している場合、備考欄にその旨を記入してください。</t>
    <rPh sb="2" eb="4">
      <t>シュウリ</t>
    </rPh>
    <rPh sb="4" eb="5">
      <t>トウ</t>
    </rPh>
    <rPh sb="8" eb="10">
      <t>カドウ</t>
    </rPh>
    <rPh sb="10" eb="12">
      <t>ニッスウ</t>
    </rPh>
    <rPh sb="13" eb="15">
      <t>キョクタン</t>
    </rPh>
    <rPh sb="16" eb="18">
      <t>ヘンドウ</t>
    </rPh>
    <rPh sb="22" eb="24">
      <t>バアイ</t>
    </rPh>
    <rPh sb="25" eb="27">
      <t>ビコウ</t>
    </rPh>
    <rPh sb="27" eb="28">
      <t>ラン</t>
    </rPh>
    <rPh sb="31" eb="32">
      <t>ムネ</t>
    </rPh>
    <rPh sb="33" eb="35">
      <t>キニュウ</t>
    </rPh>
    <phoneticPr fontId="1"/>
  </si>
  <si>
    <t>通常の営業日の運用方法</t>
    <rPh sb="0" eb="2">
      <t>ツウジョウ</t>
    </rPh>
    <rPh sb="3" eb="6">
      <t>エイギョウビ</t>
    </rPh>
    <rPh sb="7" eb="9">
      <t>ウンヨウ</t>
    </rPh>
    <rPh sb="9" eb="11">
      <t>ホウホウ</t>
    </rPh>
    <phoneticPr fontId="1"/>
  </si>
  <si>
    <t>充電設備の仕様（充電能力、基数・口数）</t>
    <rPh sb="0" eb="2">
      <t>ジュウデン</t>
    </rPh>
    <rPh sb="2" eb="4">
      <t>セツビ</t>
    </rPh>
    <rPh sb="5" eb="7">
      <t>シヨウ</t>
    </rPh>
    <rPh sb="8" eb="10">
      <t>ジュウデン</t>
    </rPh>
    <rPh sb="10" eb="12">
      <t>ノウリョク</t>
    </rPh>
    <rPh sb="13" eb="15">
      <t>キスウ</t>
    </rPh>
    <rPh sb="16" eb="17">
      <t>クチ</t>
    </rPh>
    <rPh sb="17" eb="18">
      <t>スウ</t>
    </rPh>
    <phoneticPr fontId="1"/>
  </si>
  <si>
    <t>充電設備の設置場所、同じ充電設備で充電している車両数</t>
    <rPh sb="0" eb="2">
      <t>ジュウデン</t>
    </rPh>
    <rPh sb="2" eb="4">
      <t>セツビ</t>
    </rPh>
    <rPh sb="5" eb="7">
      <t>セッチ</t>
    </rPh>
    <rPh sb="7" eb="9">
      <t>バショ</t>
    </rPh>
    <rPh sb="10" eb="11">
      <t>オナ</t>
    </rPh>
    <rPh sb="12" eb="14">
      <t>ジュウデン</t>
    </rPh>
    <rPh sb="14" eb="16">
      <t>セツビ</t>
    </rPh>
    <rPh sb="17" eb="19">
      <t>ジュウデン</t>
    </rPh>
    <rPh sb="23" eb="25">
      <t>シャリョウ</t>
    </rPh>
    <rPh sb="25" eb="26">
      <t>スウ</t>
    </rPh>
    <phoneticPr fontId="1"/>
  </si>
  <si>
    <t>請求者（=補助事業者）の名称</t>
    <rPh sb="5" eb="7">
      <t>ホジョ</t>
    </rPh>
    <rPh sb="7" eb="9">
      <t>ジギョウ</t>
    </rPh>
    <rPh sb="9" eb="10">
      <t>シャ</t>
    </rPh>
    <rPh sb="12" eb="14">
      <t>メイショウ</t>
    </rPh>
    <phoneticPr fontId="1"/>
  </si>
  <si>
    <t>　財産の名称（メーカー及び車種）</t>
    <rPh sb="1" eb="3">
      <t>ザイサン</t>
    </rPh>
    <rPh sb="4" eb="6">
      <t>メイショウ</t>
    </rPh>
    <rPh sb="11" eb="12">
      <t>オヨ</t>
    </rPh>
    <rPh sb="13" eb="15">
      <t>シャシュ</t>
    </rPh>
    <phoneticPr fontId="1"/>
  </si>
  <si>
    <t>補助事業者（補助金を受け取った方）</t>
    <rPh sb="1" eb="3">
      <t>ジギョウ</t>
    </rPh>
    <rPh sb="3" eb="4">
      <t>シャ</t>
    </rPh>
    <rPh sb="5" eb="8">
      <t>ホジョキン</t>
    </rPh>
    <rPh sb="9" eb="10">
      <t>ウ</t>
    </rPh>
    <rPh sb="11" eb="12">
      <t>ト</t>
    </rPh>
    <rPh sb="14" eb="15">
      <t>カタ</t>
    </rPh>
    <phoneticPr fontId="1"/>
  </si>
  <si>
    <t>使用者（補助金を受けて取得した車両を実際に使用している方）</t>
    <rPh sb="0" eb="3">
      <t>シヨウシャ</t>
    </rPh>
    <rPh sb="4" eb="7">
      <t>ホジョキン</t>
    </rPh>
    <rPh sb="8" eb="9">
      <t>ウ</t>
    </rPh>
    <rPh sb="11" eb="13">
      <t>シュトク</t>
    </rPh>
    <rPh sb="15" eb="17">
      <t>シャリョウ</t>
    </rPh>
    <rPh sb="18" eb="20">
      <t>ジッサイ</t>
    </rPh>
    <rPh sb="21" eb="23">
      <t>シヨウ</t>
    </rPh>
    <rPh sb="27" eb="28">
      <t>カタ</t>
    </rPh>
    <phoneticPr fontId="1"/>
  </si>
  <si>
    <t>運用実績</t>
    <rPh sb="0" eb="2">
      <t>ウンヨウ</t>
    </rPh>
    <rPh sb="2" eb="4">
      <t>ジッセキ</t>
    </rPh>
    <phoneticPr fontId="1"/>
  </si>
  <si>
    <t>補助金交付額決定番号</t>
    <rPh sb="0" eb="3">
      <t>ホジョキン</t>
    </rPh>
    <rPh sb="3" eb="5">
      <t>コウフ</t>
    </rPh>
    <rPh sb="5" eb="6">
      <t>ガク</t>
    </rPh>
    <rPh sb="6" eb="8">
      <t>ケッテイ</t>
    </rPh>
    <rPh sb="8" eb="10">
      <t>バンゴウ</t>
    </rPh>
    <phoneticPr fontId="1"/>
  </si>
  <si>
    <t>交付対象車両の月別運用データ</t>
    <rPh sb="0" eb="2">
      <t>コウフ</t>
    </rPh>
    <rPh sb="2" eb="4">
      <t>タイショウ</t>
    </rPh>
    <rPh sb="4" eb="6">
      <t>シャリョウ</t>
    </rPh>
    <rPh sb="7" eb="9">
      <t>ツキベツ</t>
    </rPh>
    <phoneticPr fontId="1"/>
  </si>
  <si>
    <t>標準的燃費水準車両との差額(A')
　EVにあっては(A)×3/2、HVにあっては(A)×2</t>
    <phoneticPr fontId="1"/>
  </si>
  <si>
    <t>円</t>
    <rPh sb="0" eb="1">
      <t>エン</t>
    </rPh>
    <phoneticPr fontId="1"/>
  </si>
  <si>
    <t>(A')</t>
    <phoneticPr fontId="1"/>
  </si>
  <si>
    <t>標準的燃費水準車両との差額(A')
　EVにあっては(A)×3/2</t>
    <phoneticPr fontId="1"/>
  </si>
  <si>
    <t>1/9</t>
    <phoneticPr fontId="1"/>
  </si>
  <si>
    <t>_エルガＥＶ</t>
    <phoneticPr fontId="1"/>
  </si>
  <si>
    <t>ZAC-LV828L1</t>
    <phoneticPr fontId="1"/>
  </si>
  <si>
    <t>架装等を除く車両本体の定価</t>
    <rPh sb="0" eb="2">
      <t>カソウ</t>
    </rPh>
    <rPh sb="2" eb="3">
      <t>トウ</t>
    </rPh>
    <rPh sb="4" eb="5">
      <t>ノゾ</t>
    </rPh>
    <rPh sb="6" eb="8">
      <t>シャリョウ</t>
    </rPh>
    <rPh sb="8" eb="10">
      <t>ホンタイ</t>
    </rPh>
    <rPh sb="11" eb="13">
      <t>テイカ</t>
    </rPh>
    <phoneticPr fontId="1"/>
  </si>
  <si>
    <t>架装等を除く車両本体の購入価格</t>
    <rPh sb="11" eb="13">
      <t>コウニュウ</t>
    </rPh>
    <rPh sb="13" eb="15">
      <t>カカク</t>
    </rPh>
    <phoneticPr fontId="1"/>
  </si>
  <si>
    <t>架装等を除く車両本体の定価と、
購入価格の差額（値引きの額）(B)</t>
    <rPh sb="11" eb="13">
      <t>テイカ</t>
    </rPh>
    <rPh sb="16" eb="18">
      <t>コウニュウ</t>
    </rPh>
    <rPh sb="18" eb="20">
      <t>カカク</t>
    </rPh>
    <rPh sb="21" eb="23">
      <t>サガク</t>
    </rPh>
    <rPh sb="24" eb="26">
      <t>ネビ</t>
    </rPh>
    <rPh sb="28" eb="29">
      <t>ガク</t>
    </rPh>
    <rPh sb="30" eb="31">
      <t>ガク</t>
    </rPh>
    <phoneticPr fontId="1"/>
  </si>
  <si>
    <t>架装等を除く車両本体の購入価格（A）</t>
    <rPh sb="11" eb="13">
      <t>コウニュウ</t>
    </rPh>
    <rPh sb="13" eb="15">
      <t>カカク</t>
    </rPh>
    <phoneticPr fontId="1"/>
  </si>
  <si>
    <t>架装等を除く車両本体の定価と、
購入価格の差額（値引きの額）</t>
    <rPh sb="11" eb="13">
      <t>テイカ</t>
    </rPh>
    <rPh sb="16" eb="18">
      <t>コウニュウ</t>
    </rPh>
    <rPh sb="18" eb="20">
      <t>カカク</t>
    </rPh>
    <rPh sb="21" eb="23">
      <t>サガク</t>
    </rPh>
    <rPh sb="24" eb="26">
      <t>ネビ</t>
    </rPh>
    <rPh sb="28" eb="29">
      <t>ガク</t>
    </rPh>
    <phoneticPr fontId="1"/>
  </si>
  <si>
    <t>補助金有り</t>
    <rPh sb="0" eb="3">
      <t>ホジョキン</t>
    </rPh>
    <rPh sb="3" eb="4">
      <t>ア</t>
    </rPh>
    <phoneticPr fontId="1"/>
  </si>
  <si>
    <t>　本市以外の国等の
　補助金受給見込総額</t>
    <rPh sb="1" eb="3">
      <t>ホンシ</t>
    </rPh>
    <rPh sb="3" eb="5">
      <t>イガイ</t>
    </rPh>
    <rPh sb="18" eb="19">
      <t>ソウ</t>
    </rPh>
    <phoneticPr fontId="1"/>
  </si>
  <si>
    <t>　京都市補助予定額</t>
    <rPh sb="1" eb="4">
      <t>キョウトシ</t>
    </rPh>
    <rPh sb="4" eb="6">
      <t>ホジョ</t>
    </rPh>
    <rPh sb="6" eb="8">
      <t>ヨテイ</t>
    </rPh>
    <rPh sb="8" eb="9">
      <t>ガク</t>
    </rPh>
    <phoneticPr fontId="1"/>
  </si>
  <si>
    <t>事業種別</t>
    <phoneticPr fontId="1"/>
  </si>
  <si>
    <t>請求者（=補助事業者）の所在地</t>
    <rPh sb="5" eb="7">
      <t>ホジョ</t>
    </rPh>
    <rPh sb="7" eb="9">
      <t>ジギョウ</t>
    </rPh>
    <rPh sb="9" eb="10">
      <t>シャ</t>
    </rPh>
    <phoneticPr fontId="1"/>
  </si>
  <si>
    <t>指定
口座</t>
    <phoneticPr fontId="1"/>
  </si>
  <si>
    <t>円</t>
    <rPh sb="0" eb="1">
      <t>エン</t>
    </rPh>
    <phoneticPr fontId="1"/>
  </si>
  <si>
    <t>交付対象車両の使用者の問合せ先（毎年の運用実績報告の窓口となる担当者）</t>
    <rPh sb="0" eb="2">
      <t>コウフ</t>
    </rPh>
    <rPh sb="2" eb="4">
      <t>タイショウ</t>
    </rPh>
    <rPh sb="4" eb="6">
      <t>シャリョウ</t>
    </rPh>
    <rPh sb="7" eb="10">
      <t>シヨウシャ</t>
    </rPh>
    <rPh sb="16" eb="18">
      <t>マイトシ</t>
    </rPh>
    <rPh sb="19" eb="21">
      <t>ウンヨウ</t>
    </rPh>
    <rPh sb="21" eb="23">
      <t>ジッセキ</t>
    </rPh>
    <rPh sb="23" eb="25">
      <t>ホウコク</t>
    </rPh>
    <rPh sb="26" eb="28">
      <t>マドグチ</t>
    </rPh>
    <rPh sb="31" eb="34">
      <t>タントウシャ</t>
    </rPh>
    <phoneticPr fontId="1"/>
  </si>
  <si>
    <t>　京都市自動車運送事業者向け車両の脱炭素化モデル支援事業補助金交付要綱第７条第１項の規定により、関係書類を添えて、下記のとおり補助金の交付を申請します。</t>
    <rPh sb="4" eb="7">
      <t>ジドウシャ</t>
    </rPh>
    <rPh sb="7" eb="9">
      <t>ウンソウ</t>
    </rPh>
    <rPh sb="9" eb="12">
      <t>ジギョウシャ</t>
    </rPh>
    <rPh sb="12" eb="13">
      <t>ム</t>
    </rPh>
    <rPh sb="14" eb="16">
      <t>シャリョウ</t>
    </rPh>
    <rPh sb="17" eb="18">
      <t>ダツ</t>
    </rPh>
    <rPh sb="18" eb="20">
      <t>タンソ</t>
    </rPh>
    <rPh sb="20" eb="21">
      <t>カ</t>
    </rPh>
    <rPh sb="24" eb="26">
      <t>シエン</t>
    </rPh>
    <rPh sb="26" eb="28">
      <t>ジギョウ</t>
    </rPh>
    <rPh sb="28" eb="31">
      <t>ホジョキン</t>
    </rPh>
    <phoneticPr fontId="1"/>
  </si>
  <si>
    <t>　京都市自動車運送事業者向け車両の脱炭素化モデル支援事業補助金交付要綱第９条第１項の規定により、（□変更・□廃止）したいので、下記のとおり承認を申請します。</t>
    <rPh sb="4" eb="7">
      <t>ジドウシャ</t>
    </rPh>
    <phoneticPr fontId="1"/>
  </si>
  <si>
    <t>　京都市自動車運送事業者向け車両の脱炭素化モデル支援事業補助金交付要綱第１２条第１項の規定により、補助金を請求します。</t>
    <rPh sb="4" eb="7">
      <t>ジドウシャ</t>
    </rPh>
    <phoneticPr fontId="1"/>
  </si>
  <si>
    <t>　京都市自動車運送事業者向け車両の脱炭素化モデル支援事業補助金交付要綱第１３条第１項に規定する、交付対象車両の区分ごとに定められた期間を経過する前に財産の処分を行いたいため、同条第３項の規定により、処分の承認を申請します。</t>
    <rPh sb="4" eb="7">
      <t>ジドウシャ</t>
    </rPh>
    <rPh sb="43" eb="45">
      <t>キテイ</t>
    </rPh>
    <rPh sb="48" eb="50">
      <t>コウフ</t>
    </rPh>
    <rPh sb="50" eb="52">
      <t>タイショウ</t>
    </rPh>
    <rPh sb="52" eb="54">
      <t>シャリョウ</t>
    </rPh>
    <rPh sb="55" eb="57">
      <t>クブン</t>
    </rPh>
    <rPh sb="60" eb="61">
      <t>サダ</t>
    </rPh>
    <rPh sb="65" eb="67">
      <t>キカン</t>
    </rPh>
    <rPh sb="68" eb="70">
      <t>ケイカ</t>
    </rPh>
    <rPh sb="72" eb="73">
      <t>マエ</t>
    </rPh>
    <rPh sb="74" eb="76">
      <t>ザイサン</t>
    </rPh>
    <rPh sb="77" eb="79">
      <t>ショブン</t>
    </rPh>
    <rPh sb="80" eb="81">
      <t>オコナ</t>
    </rPh>
    <rPh sb="87" eb="89">
      <t>ドウジョウ</t>
    </rPh>
    <rPh sb="89" eb="90">
      <t>ダイ</t>
    </rPh>
    <rPh sb="91" eb="92">
      <t>コウ</t>
    </rPh>
    <rPh sb="93" eb="95">
      <t>キテイ</t>
    </rPh>
    <rPh sb="99" eb="101">
      <t>ショブン</t>
    </rPh>
    <phoneticPr fontId="1"/>
  </si>
  <si>
    <t>　本申請書及び添付書類の記載事項について、その内容に疑義があった場合、本市が関係機関に調査することについて同意します。</t>
    <rPh sb="9" eb="11">
      <t>ショルイ</t>
    </rPh>
    <rPh sb="23" eb="25">
      <t>ナイヨウ</t>
    </rPh>
    <rPh sb="26" eb="28">
      <t>ギギ</t>
    </rPh>
    <rPh sb="32" eb="34">
      <t>バアイ</t>
    </rPh>
    <rPh sb="35" eb="37">
      <t>ホンシ</t>
    </rPh>
    <rPh sb="38" eb="40">
      <t>カンケイ</t>
    </rPh>
    <rPh sb="40" eb="42">
      <t>キカン</t>
    </rPh>
    <rPh sb="43" eb="45">
      <t>チョウサ</t>
    </rPh>
    <rPh sb="53" eb="55">
      <t>ドウイ</t>
    </rPh>
    <phoneticPr fontId="1"/>
  </si>
  <si>
    <t>　別で、交付対象車両の自動車検査証（写し）を添付しました。</t>
    <rPh sb="1" eb="2">
      <t>ベツ</t>
    </rPh>
    <rPh sb="4" eb="6">
      <t>コウフ</t>
    </rPh>
    <rPh sb="6" eb="8">
      <t>タイショウ</t>
    </rPh>
    <rPh sb="8" eb="10">
      <t>シャリョウ</t>
    </rPh>
    <rPh sb="11" eb="14">
      <t>ジドウシャ</t>
    </rPh>
    <rPh sb="14" eb="16">
      <t>ケンサ</t>
    </rPh>
    <rPh sb="16" eb="17">
      <t>ショウ</t>
    </rPh>
    <rPh sb="18" eb="19">
      <t>ウツ</t>
    </rPh>
    <rPh sb="22" eb="24">
      <t>テンプ</t>
    </rPh>
    <phoneticPr fontId="1"/>
  </si>
  <si>
    <t>　交付対象車両の使用者として、京都市が補助金の交付の目的を達成するために、本報告書の内容について加工、公表し、周知啓発に利用することに同意します。</t>
    <rPh sb="1" eb="3">
      <t>コウフ</t>
    </rPh>
    <rPh sb="3" eb="5">
      <t>タイショウ</t>
    </rPh>
    <rPh sb="5" eb="7">
      <t>シャリョウ</t>
    </rPh>
    <rPh sb="8" eb="11">
      <t>シヨウシャ</t>
    </rPh>
    <rPh sb="15" eb="18">
      <t>キョウトシ</t>
    </rPh>
    <rPh sb="19" eb="22">
      <t>ホジョキン</t>
    </rPh>
    <rPh sb="23" eb="25">
      <t>コウフ</t>
    </rPh>
    <rPh sb="26" eb="28">
      <t>モクテキ</t>
    </rPh>
    <rPh sb="29" eb="31">
      <t>タッセイ</t>
    </rPh>
    <rPh sb="37" eb="38">
      <t>ホン</t>
    </rPh>
    <rPh sb="38" eb="41">
      <t>ホウコクショ</t>
    </rPh>
    <rPh sb="42" eb="44">
      <t>ナイヨウ</t>
    </rPh>
    <rPh sb="48" eb="50">
      <t>カコウ</t>
    </rPh>
    <rPh sb="51" eb="53">
      <t>コウヒョウ</t>
    </rPh>
    <rPh sb="55" eb="57">
      <t>シュウチ</t>
    </rPh>
    <rPh sb="57" eb="59">
      <t>ケイハツ</t>
    </rPh>
    <rPh sb="60" eb="62">
      <t>リヨウ</t>
    </rPh>
    <rPh sb="67" eb="69">
      <t>ドウイ</t>
    </rPh>
    <phoneticPr fontId="1"/>
  </si>
  <si>
    <t>特定の経路のみを運行する場合はその経路。経路が定まっていない場合は主な営業区域</t>
    <rPh sb="0" eb="2">
      <t>トクテイ</t>
    </rPh>
    <rPh sb="3" eb="5">
      <t>ケイロ</t>
    </rPh>
    <rPh sb="8" eb="10">
      <t>ウンコウ</t>
    </rPh>
    <rPh sb="12" eb="14">
      <t>バアイ</t>
    </rPh>
    <rPh sb="17" eb="19">
      <t>ケイロ</t>
    </rPh>
    <rPh sb="20" eb="22">
      <t>ケイロ</t>
    </rPh>
    <rPh sb="23" eb="24">
      <t>サダ</t>
    </rPh>
    <rPh sb="30" eb="32">
      <t>バアイ</t>
    </rPh>
    <rPh sb="33" eb="34">
      <t>オモ</t>
    </rPh>
    <rPh sb="35" eb="37">
      <t>エイギョウ</t>
    </rPh>
    <rPh sb="37" eb="39">
      <t>クイキ</t>
    </rPh>
    <phoneticPr fontId="1"/>
  </si>
  <si>
    <t>特定の経路のみを運行する場合はその経路。経路が定まっていない場合は主な営業区域</t>
    <phoneticPr fontId="1"/>
  </si>
  <si>
    <t>交付対象車両の導入後の運用計画（予定）</t>
    <rPh sb="0" eb="2">
      <t>コウフ</t>
    </rPh>
    <rPh sb="2" eb="4">
      <t>タイショウ</t>
    </rPh>
    <rPh sb="4" eb="6">
      <t>シャリョウ</t>
    </rPh>
    <rPh sb="7" eb="9">
      <t>ドウニュウ</t>
    </rPh>
    <rPh sb="9" eb="10">
      <t>ゴ</t>
    </rPh>
    <rPh sb="11" eb="13">
      <t>ウンヨウ</t>
    </rPh>
    <rPh sb="13" eb="15">
      <t>ケイカク</t>
    </rPh>
    <rPh sb="16" eb="18">
      <t>ヨテイ</t>
    </rPh>
    <phoneticPr fontId="1"/>
  </si>
  <si>
    <t>交付対象車両を充電する、充電設備の仕様
（設置場所、充電能力、基数・口数）</t>
    <rPh sb="0" eb="2">
      <t>コウフ</t>
    </rPh>
    <rPh sb="2" eb="4">
      <t>タイショウ</t>
    </rPh>
    <rPh sb="4" eb="6">
      <t>シャリョウ</t>
    </rPh>
    <rPh sb="7" eb="9">
      <t>ジュウデン</t>
    </rPh>
    <rPh sb="21" eb="23">
      <t>セッチ</t>
    </rPh>
    <rPh sb="23" eb="25">
      <t>バショ</t>
    </rPh>
    <phoneticPr fontId="1"/>
  </si>
  <si>
    <t>　処分等の事実が生じる日</t>
    <rPh sb="1" eb="3">
      <t>ショブン</t>
    </rPh>
    <rPh sb="3" eb="4">
      <t>トウ</t>
    </rPh>
    <rPh sb="5" eb="7">
      <t>ジジツ</t>
    </rPh>
    <rPh sb="8" eb="9">
      <t>ショウ</t>
    </rPh>
    <rPh sb="11" eb="12">
      <t>ヒ</t>
    </rPh>
    <phoneticPr fontId="1"/>
  </si>
  <si>
    <t>令和　　年　　月　　日</t>
    <rPh sb="0" eb="2">
      <t>レイワ</t>
    </rPh>
    <rPh sb="4" eb="5">
      <t>ネン</t>
    </rPh>
    <rPh sb="7" eb="8">
      <t>ガツ</t>
    </rPh>
    <rPh sb="10" eb="11">
      <t>ニチ</t>
    </rPh>
    <phoneticPr fontId="1"/>
  </si>
  <si>
    <t>トヨタ</t>
  </si>
  <si>
    <t>BYD</t>
  </si>
  <si>
    <t>レクサス</t>
  </si>
  <si>
    <t>e+ X</t>
  </si>
  <si>
    <t>ZO_MOTORS</t>
  </si>
  <si>
    <t>_日産</t>
    <rPh sb="1" eb="3">
      <t>ニッサン</t>
    </rPh>
    <phoneticPr fontId="1"/>
  </si>
  <si>
    <t>本田技研工業</t>
  </si>
  <si>
    <t>補助金交付申請書兼実績報告書</t>
    <rPh sb="8" eb="9">
      <t>ケン</t>
    </rPh>
    <rPh sb="9" eb="11">
      <t>ジッセキ</t>
    </rPh>
    <rPh sb="11" eb="14">
      <t>ホウコクショ</t>
    </rPh>
    <phoneticPr fontId="1"/>
  </si>
  <si>
    <t>契約書や注文書の写し、領収書などの支払証拠書類の写し、自動車検査証の写し、</t>
    <rPh sb="0" eb="3">
      <t>ケイヤクショ</t>
    </rPh>
    <rPh sb="4" eb="7">
      <t>チュウモンショ</t>
    </rPh>
    <rPh sb="11" eb="14">
      <t>リョウシュウショ</t>
    </rPh>
    <rPh sb="17" eb="19">
      <t>シハラ</t>
    </rPh>
    <rPh sb="19" eb="21">
      <t>ショウコ</t>
    </rPh>
    <rPh sb="21" eb="23">
      <t>ショルイ</t>
    </rPh>
    <rPh sb="24" eb="25">
      <t>ウツ</t>
    </rPh>
    <rPh sb="27" eb="32">
      <t>ジドウシャケンサ</t>
    </rPh>
    <rPh sb="32" eb="33">
      <t>ショウ</t>
    </rPh>
    <rPh sb="34" eb="35">
      <t>ウツ</t>
    </rPh>
    <phoneticPr fontId="1"/>
  </si>
  <si>
    <t>現在事項全部証明書又は住民票の写し（申請者、使用者とも）、他の補助金等の額がわかる書類、</t>
    <phoneticPr fontId="1"/>
  </si>
  <si>
    <t>使用者の事業概要がわかる書類</t>
    <phoneticPr fontId="1"/>
  </si>
  <si>
    <t>第１号様式の２（第７条第１項関係）</t>
    <phoneticPr fontId="1"/>
  </si>
  <si>
    <t>第１号様式の２（別紙２）</t>
    <rPh sb="0" eb="1">
      <t>ダイ</t>
    </rPh>
    <rPh sb="2" eb="3">
      <t>ゴウ</t>
    </rPh>
    <rPh sb="3" eb="5">
      <t>ヨウシキ</t>
    </rPh>
    <phoneticPr fontId="1"/>
  </si>
  <si>
    <t>第１号様式の２（別紙１）</t>
    <rPh sb="0" eb="1">
      <t>ダイ</t>
    </rPh>
    <rPh sb="2" eb="3">
      <t>ゴウ</t>
    </rPh>
    <rPh sb="3" eb="5">
      <t>ヨウシキ</t>
    </rPh>
    <phoneticPr fontId="1"/>
  </si>
  <si>
    <t>導入結果報告書（別紙１）、リース料金の算定根拠明細書（別紙２。リースの場合のみ。）、</t>
    <rPh sb="0" eb="2">
      <t>ドウニュウ</t>
    </rPh>
    <rPh sb="2" eb="4">
      <t>ケッカ</t>
    </rPh>
    <rPh sb="4" eb="7">
      <t>ホウコクショ</t>
    </rPh>
    <rPh sb="8" eb="10">
      <t>ベッシ</t>
    </rPh>
    <rPh sb="16" eb="18">
      <t>リョウキン</t>
    </rPh>
    <rPh sb="19" eb="21">
      <t>サンテイ</t>
    </rPh>
    <rPh sb="21" eb="23">
      <t>コンキョ</t>
    </rPh>
    <rPh sb="23" eb="26">
      <t>メイサイショ</t>
    </rPh>
    <rPh sb="27" eb="29">
      <t>ベッシ</t>
    </rPh>
    <rPh sb="35" eb="37">
      <t>バアイ</t>
    </rPh>
    <phoneticPr fontId="1"/>
  </si>
  <si>
    <t>Hyundai_Mobility_Japan</t>
    <phoneticPr fontId="1"/>
  </si>
  <si>
    <t>_ELEC_CITY_TOWN</t>
    <phoneticPr fontId="1"/>
  </si>
  <si>
    <t>日本福田自動車</t>
  </si>
  <si>
    <t>合計(B)</t>
    <rPh sb="0" eb="2">
      <t>ゴウケイ</t>
    </rPh>
    <phoneticPr fontId="1"/>
  </si>
  <si>
    <t>ヒョンデ</t>
    <phoneticPr fontId="1"/>
  </si>
  <si>
    <t>ビーワイディージャパン</t>
  </si>
  <si>
    <t>Hyundai_Mobility_Japan</t>
  </si>
  <si>
    <t>G (2WD)</t>
  </si>
  <si>
    <t>G (4WD)</t>
  </si>
  <si>
    <t>Z (2WD)</t>
  </si>
  <si>
    <t>Z (4WD)</t>
  </si>
  <si>
    <t>B9</t>
  </si>
  <si>
    <t>B6 limited</t>
  </si>
  <si>
    <t>B9 limited</t>
  </si>
  <si>
    <t>B6 e-4ORCE</t>
  </si>
  <si>
    <t>B9 e-4ORCE</t>
  </si>
  <si>
    <t>B9 e-4ORCE プレミア</t>
  </si>
  <si>
    <t>B6 e-4ORCE limited</t>
  </si>
  <si>
    <t>B9 e-4ORCE limited</t>
  </si>
  <si>
    <t>NISMO B6 e-4ORCE</t>
  </si>
  <si>
    <t>NISMO B9 e-4ORCE</t>
  </si>
  <si>
    <t>X V セレクション 90周年記念車</t>
  </si>
  <si>
    <t>X V セレクション</t>
  </si>
  <si>
    <t>e+ X 90周年記念車</t>
  </si>
  <si>
    <t>類別：0012</t>
  </si>
  <si>
    <t>類別：0012以外</t>
  </si>
  <si>
    <t>_SEAL</t>
  </si>
  <si>
    <t>Edition Pale Green</t>
  </si>
  <si>
    <t>類別:0012</t>
  </si>
  <si>
    <t>Edition Pale Green
AWD</t>
  </si>
  <si>
    <t>AWD(類別:0012)</t>
  </si>
  <si>
    <t>AWD</t>
  </si>
  <si>
    <t>_SEALION_7</t>
  </si>
  <si>
    <t>_DOLPHIN</t>
  </si>
  <si>
    <t>Baseline</t>
  </si>
  <si>
    <t>Limited</t>
  </si>
  <si>
    <t>Long Range Limited</t>
  </si>
  <si>
    <t>Long Range</t>
  </si>
  <si>
    <t>N Line</t>
  </si>
  <si>
    <t>Mauna Loa</t>
  </si>
  <si>
    <t>N</t>
  </si>
  <si>
    <t>Voyage AWD</t>
  </si>
  <si>
    <t>Lounge AWD</t>
  </si>
  <si>
    <t>Version C（類別：0003以降）</t>
  </si>
  <si>
    <t>Version L（類別：0003以降）</t>
  </si>
  <si>
    <t>_RZ300e</t>
  </si>
  <si>
    <t>_FKV</t>
  </si>
  <si>
    <t>不明</t>
  </si>
  <si>
    <t>_F1VS</t>
  </si>
  <si>
    <t>_F1TS</t>
  </si>
  <si>
    <t>ZAB-WA20VP</t>
  </si>
  <si>
    <t>_ZM6</t>
  </si>
  <si>
    <t>_eAUMARK</t>
  </si>
  <si>
    <t>ZAA-B5AWLDCB</t>
  </si>
  <si>
    <t>ZAA-B5AWLDEB</t>
  </si>
  <si>
    <t>ZAB-U68VHLDDD</t>
  </si>
  <si>
    <t>ZAB-U68VHLDDA</t>
  </si>
  <si>
    <t>ZAB-U69VHLDDG</t>
  </si>
  <si>
    <t>ZAB-U69VHLDDF</t>
  </si>
  <si>
    <t>ZAB-U69VHLDDI</t>
  </si>
  <si>
    <t>ZAB-U69VHLDDH</t>
  </si>
  <si>
    <t>ZAB-U79VHLDDG</t>
  </si>
  <si>
    <t>ZAB-U79VHLDDF</t>
  </si>
  <si>
    <t>ZAB-U79VHLDDI</t>
  </si>
  <si>
    <t>ZAB-U79VHLDDH</t>
  </si>
  <si>
    <t>ZAB-JJ3AGDY</t>
  </si>
  <si>
    <t>ZAB-JJ3AGEY</t>
  </si>
  <si>
    <t>ZAB-JJ3AGFY</t>
  </si>
  <si>
    <t>ZAB-JJ3AGGY</t>
  </si>
  <si>
    <t>_eCanter</t>
  </si>
  <si>
    <t>ZAB-NHR48AF</t>
  </si>
  <si>
    <t>ZAB-NLR48AM</t>
  </si>
  <si>
    <t>ZAB-NPR48AM</t>
  </si>
  <si>
    <t>ZAB-NMR48AM</t>
  </si>
  <si>
    <t>ZAB-NKR48AM</t>
  </si>
  <si>
    <t>J7</t>
    <phoneticPr fontId="1"/>
  </si>
  <si>
    <t>K8</t>
    <phoneticPr fontId="1"/>
  </si>
  <si>
    <t>_MINICABEV2シーター</t>
  </si>
  <si>
    <t>_MINICABEV4シーター</t>
  </si>
  <si>
    <t>_クリッパーEV2シーター</t>
  </si>
  <si>
    <t>_クリッパーEV4シーター</t>
  </si>
  <si>
    <t>_エルフEV</t>
  </si>
  <si>
    <t>_MINICAB_MiEV2シーター</t>
  </si>
  <si>
    <t>_MINICAB_MiEV4シーター</t>
  </si>
  <si>
    <t>_23MYeKクロスEV_Gビジネスパッケージグレード</t>
  </si>
  <si>
    <t>_23MYeKクロスEV_Gグレード</t>
  </si>
  <si>
    <t>_23MYeKクロスEV_Pグレード</t>
  </si>
  <si>
    <t>_25MYeKクロスEV_Gビジネスパッケージグレード</t>
  </si>
  <si>
    <t>_25MYeKクロスEV_Gグレード</t>
  </si>
  <si>
    <t>_25MYeKクロスEV_Pグレード</t>
  </si>
  <si>
    <t>_N_VANe_G</t>
  </si>
  <si>
    <t>_N_VANe_L2</t>
  </si>
  <si>
    <t>_N_VANe_L4</t>
  </si>
  <si>
    <t>_N_VANe_FUN</t>
  </si>
  <si>
    <t>_エルフmio_EV</t>
    <phoneticPr fontId="1"/>
  </si>
  <si>
    <t>_エルフEV</t>
    <phoneticPr fontId="1"/>
  </si>
  <si>
    <t>_ELEMO_L</t>
    <phoneticPr fontId="1"/>
  </si>
  <si>
    <t>ZO_MOTORS</t>
    <phoneticPr fontId="1"/>
  </si>
  <si>
    <t>_F11VS</t>
    <phoneticPr fontId="1"/>
  </si>
  <si>
    <t>不明</t>
    <phoneticPr fontId="1"/>
  </si>
  <si>
    <t>_トヨタ</t>
    <phoneticPr fontId="1"/>
  </si>
  <si>
    <t>_e_Palette</t>
    <phoneticPr fontId="1"/>
  </si>
  <si>
    <t>試作車</t>
    <rPh sb="0" eb="3">
      <t>シサクシャ</t>
    </rPh>
    <phoneticPr fontId="1"/>
  </si>
  <si>
    <t>スズキ</t>
    <phoneticPr fontId="1"/>
  </si>
  <si>
    <t>日野</t>
    <rPh sb="0" eb="2">
      <t>ヒノ</t>
    </rPh>
    <phoneticPr fontId="1"/>
  </si>
  <si>
    <t>_ブルーリボンZEV</t>
    <phoneticPr fontId="1"/>
  </si>
  <si>
    <t>ZAC-KV828L1</t>
    <phoneticPr fontId="1"/>
  </si>
  <si>
    <t>__いすゞ</t>
    <phoneticPr fontId="1"/>
  </si>
  <si>
    <t>_日野</t>
    <rPh sb="1" eb="3">
      <t>ヒノ</t>
    </rPh>
    <phoneticPr fontId="1"/>
  </si>
  <si>
    <t>_N_ONEe_G</t>
    <phoneticPr fontId="1"/>
  </si>
  <si>
    <t>ZAA-JG5APEY</t>
    <phoneticPr fontId="1"/>
  </si>
  <si>
    <t>トヨタ</t>
    <phoneticPr fontId="1"/>
  </si>
  <si>
    <t>_bZ4X</t>
    <phoneticPr fontId="1"/>
  </si>
  <si>
    <t>Z (FWD)</t>
    <phoneticPr fontId="1"/>
  </si>
  <si>
    <t>_N_ONEe_L</t>
    <phoneticPr fontId="1"/>
  </si>
  <si>
    <t>ZAA-JG5APFY</t>
    <phoneticPr fontId="1"/>
  </si>
  <si>
    <t>G (FWD)</t>
    <phoneticPr fontId="1"/>
  </si>
  <si>
    <t>_デュトロZ_EV</t>
    <phoneticPr fontId="1"/>
  </si>
  <si>
    <t>ZAB-XED100V</t>
    <phoneticPr fontId="1"/>
  </si>
  <si>
    <t>G (2WD)</t>
    <phoneticPr fontId="1"/>
  </si>
  <si>
    <t>ZAB-XED100</t>
    <phoneticPr fontId="1"/>
  </si>
  <si>
    <t>Z (4WD)</t>
    <phoneticPr fontId="1"/>
  </si>
  <si>
    <t>B7 G</t>
    <phoneticPr fontId="1"/>
  </si>
  <si>
    <t>B7 X</t>
    <phoneticPr fontId="1"/>
  </si>
  <si>
    <t>AUTECH B7</t>
    <phoneticPr fontId="1"/>
  </si>
  <si>
    <t>__日野</t>
    <rPh sb="2" eb="4">
      <t>ヒノ</t>
    </rPh>
    <phoneticPr fontId="1"/>
  </si>
  <si>
    <t>ブルーリボンハイブリッド</t>
    <phoneticPr fontId="1"/>
  </si>
  <si>
    <t>2SG-HL2ANBP</t>
    <phoneticPr fontId="1"/>
  </si>
  <si>
    <t>スズキ</t>
  </si>
  <si>
    <t>日本福田自動車</t>
    <phoneticPr fontId="1"/>
  </si>
  <si>
    <t>本田技研工業</t>
    <phoneticPr fontId="1"/>
  </si>
  <si>
    <t>_日野</t>
    <phoneticPr fontId="1"/>
  </si>
  <si>
    <t>ZAB-XED100V</t>
  </si>
  <si>
    <t>ZAB-XED100</t>
  </si>
  <si>
    <t>__日野</t>
    <phoneticPr fontId="1"/>
  </si>
  <si>
    <t>デュトロハイブリッド</t>
    <phoneticPr fontId="1"/>
  </si>
  <si>
    <t>2SG-XKC605M</t>
    <phoneticPr fontId="1"/>
  </si>
  <si>
    <t>2SG-XKU605M</t>
    <phoneticPr fontId="1"/>
  </si>
  <si>
    <t>□</t>
    <phoneticPr fontId="1"/>
  </si>
  <si>
    <t>■</t>
    <phoneticPr fontId="1"/>
  </si>
  <si>
    <t>(A)-(B)-市基準額（245万円）</t>
    <phoneticPr fontId="1"/>
  </si>
  <si>
    <t>R8.4.27時点で登録済み</t>
    <rPh sb="7" eb="9">
      <t>ジテン</t>
    </rPh>
    <rPh sb="10" eb="12">
      <t>トウロク</t>
    </rPh>
    <rPh sb="12" eb="13">
      <t>ズ</t>
    </rPh>
    <phoneticPr fontId="1"/>
  </si>
  <si>
    <t>__トヨタ</t>
    <phoneticPr fontId="1"/>
  </si>
  <si>
    <t>_スズキ</t>
    <phoneticPr fontId="1"/>
  </si>
  <si>
    <t>ダイハツ</t>
    <phoneticPr fontId="1"/>
  </si>
  <si>
    <t>_ビーワイディージャパン</t>
    <phoneticPr fontId="1"/>
  </si>
  <si>
    <t>Kia_PBVジャパン</t>
    <phoneticPr fontId="1"/>
  </si>
  <si>
    <t>FOMM</t>
    <phoneticPr fontId="1"/>
  </si>
  <si>
    <t>AZAPA</t>
    <phoneticPr fontId="1"/>
  </si>
  <si>
    <t>_eビターラ</t>
  </si>
  <si>
    <t>Z 2WD</t>
  </si>
  <si>
    <t>Z 4WD</t>
  </si>
  <si>
    <t>_bZ4X</t>
    <phoneticPr fontId="1"/>
  </si>
  <si>
    <t>_bZ4X_Touring</t>
    <phoneticPr fontId="1"/>
  </si>
  <si>
    <t>日産</t>
    <rPh sb="0" eb="2">
      <t>ニッサン</t>
    </rPh>
    <phoneticPr fontId="1"/>
  </si>
  <si>
    <t>B6 (類別区分番号：0033～0048)</t>
    <phoneticPr fontId="1"/>
  </si>
  <si>
    <t>B6 e-4ORCE (類別区分番号：0041～0056)</t>
    <phoneticPr fontId="1"/>
  </si>
  <si>
    <t>B9 (類別区分番号：0049～0080)</t>
    <phoneticPr fontId="1"/>
  </si>
  <si>
    <t>B9 e-4ORCE (類別区分番号：0057～0088)</t>
    <phoneticPr fontId="1"/>
  </si>
  <si>
    <t>NISMO B6 e-4ORCE (車台番号：330001以降)</t>
    <phoneticPr fontId="1"/>
  </si>
  <si>
    <t>NISMO B9 e-4ORCE (車台番号：330001以降)</t>
    <phoneticPr fontId="1"/>
  </si>
  <si>
    <t>B5 G</t>
    <phoneticPr fontId="1"/>
  </si>
  <si>
    <t>B5 X</t>
    <phoneticPr fontId="1"/>
  </si>
  <si>
    <t>B5 S</t>
    <phoneticPr fontId="1"/>
  </si>
  <si>
    <t>AUTECH B5</t>
    <phoneticPr fontId="1"/>
  </si>
  <si>
    <t>Black Style</t>
    <phoneticPr fontId="1"/>
  </si>
  <si>
    <t>類別:0112</t>
    <phoneticPr fontId="1"/>
  </si>
  <si>
    <t>AWD(類別:0112)</t>
    <phoneticPr fontId="1"/>
  </si>
  <si>
    <t>Long Range Grateful PINK</t>
    <phoneticPr fontId="1"/>
  </si>
  <si>
    <t>Grateful PINK</t>
  </si>
  <si>
    <t>_RZ350e</t>
    <phoneticPr fontId="1"/>
  </si>
  <si>
    <t>_RZ500e</t>
    <phoneticPr fontId="1"/>
  </si>
  <si>
    <t>_RZ550e</t>
    <phoneticPr fontId="1"/>
  </si>
  <si>
    <t>_RZ600e</t>
    <phoneticPr fontId="1"/>
  </si>
  <si>
    <t>F SPORT</t>
    <phoneticPr fontId="1"/>
  </si>
  <si>
    <t>F SPORT Performance</t>
    <phoneticPr fontId="1"/>
  </si>
  <si>
    <t>ZAB-NJR48AF</t>
    <phoneticPr fontId="1"/>
  </si>
  <si>
    <t>ZAB-NJR48AM</t>
    <phoneticPr fontId="1"/>
  </si>
  <si>
    <t>_ピクシスバン</t>
    <phoneticPr fontId="1"/>
  </si>
  <si>
    <t>ZAB-S781M</t>
    <phoneticPr fontId="1"/>
  </si>
  <si>
    <t>_eエブリイ_2シーター</t>
    <phoneticPr fontId="1"/>
  </si>
  <si>
    <t>_eエブリイ_4シーター</t>
    <phoneticPr fontId="1"/>
  </si>
  <si>
    <t>ZAB-S781Z</t>
    <phoneticPr fontId="1"/>
  </si>
  <si>
    <t>_e_ATRAI</t>
  </si>
  <si>
    <t>_e_ATRAI</t>
    <phoneticPr fontId="1"/>
  </si>
  <si>
    <t>ZAB-S781V</t>
  </si>
  <si>
    <t>ZAB-S781V</t>
    <phoneticPr fontId="1"/>
  </si>
  <si>
    <t>_FKT</t>
  </si>
  <si>
    <t>_FKT</t>
    <phoneticPr fontId="1"/>
  </si>
  <si>
    <t>_F11TS</t>
  </si>
  <si>
    <t>_F11TS</t>
    <phoneticPr fontId="1"/>
  </si>
  <si>
    <t>_F3T</t>
  </si>
  <si>
    <t>_F3T</t>
    <phoneticPr fontId="1"/>
  </si>
  <si>
    <t>_ZM5（標準シャシ）</t>
    <rPh sb="5" eb="7">
      <t>ヒョウジュン</t>
    </rPh>
    <phoneticPr fontId="1"/>
  </si>
  <si>
    <t>_ZM5（ロングシャシ）バッテリーS</t>
    <phoneticPr fontId="1"/>
  </si>
  <si>
    <t>_ZM5（ロングシャシ）バッテリーM</t>
    <phoneticPr fontId="1"/>
  </si>
  <si>
    <t>G</t>
    <phoneticPr fontId="1"/>
  </si>
  <si>
    <t>_ELEMO_M_SPECⅡ</t>
    <phoneticPr fontId="1"/>
  </si>
  <si>
    <t>_T35</t>
    <phoneticPr fontId="1"/>
  </si>
  <si>
    <t>不明</t>
    <phoneticPr fontId="1"/>
  </si>
  <si>
    <t>_PV5カーゴスタンダード</t>
    <phoneticPr fontId="1"/>
  </si>
  <si>
    <t>_PV5カーゴロングレンジ</t>
    <phoneticPr fontId="1"/>
  </si>
  <si>
    <t>EBD-DA64V改</t>
  </si>
  <si>
    <t>EBD-DA64V改</t>
    <phoneticPr fontId="1"/>
  </si>
  <si>
    <t>GBD-DA64V改</t>
  </si>
  <si>
    <t>GBD-DA64V改</t>
    <phoneticPr fontId="1"/>
  </si>
  <si>
    <t>HBD-DA64V改</t>
  </si>
  <si>
    <t>HBD-DA64V改</t>
    <phoneticPr fontId="1"/>
  </si>
  <si>
    <t>EBD-DR64V改</t>
  </si>
  <si>
    <t>EBD-DR64V改</t>
    <phoneticPr fontId="1"/>
  </si>
  <si>
    <t>HBD-DR64V改</t>
  </si>
  <si>
    <t>HBD-DR64V改</t>
    <phoneticPr fontId="1"/>
  </si>
  <si>
    <t>EBD-DG64V改</t>
  </si>
  <si>
    <t>EBD-DG64V改</t>
    <phoneticPr fontId="1"/>
  </si>
  <si>
    <t>GBD-DG64V改</t>
  </si>
  <si>
    <t>GBD-DG64V改</t>
    <phoneticPr fontId="1"/>
  </si>
  <si>
    <t>HBD-DG64V改</t>
  </si>
  <si>
    <t>HBD-DG64V改</t>
    <phoneticPr fontId="1"/>
  </si>
  <si>
    <t>EBD-DS64V改</t>
  </si>
  <si>
    <t>EBD-DS64V改</t>
    <phoneticPr fontId="1"/>
  </si>
  <si>
    <t>HBD-DS64V改</t>
  </si>
  <si>
    <t>_ハイゼット改造BEV</t>
    <rPh sb="6" eb="8">
      <t>カイゾウ</t>
    </rPh>
    <phoneticPr fontId="1"/>
  </si>
  <si>
    <t>3BD-S700V改</t>
  </si>
  <si>
    <t>3BD-S700V改</t>
    <phoneticPr fontId="1"/>
  </si>
  <si>
    <t>レクサス</t>
    <phoneticPr fontId="1"/>
  </si>
  <si>
    <t>_ピクシスバン</t>
  </si>
  <si>
    <t>ZAB-S781M</t>
  </si>
  <si>
    <t>_eエブリイ_2シーター</t>
  </si>
  <si>
    <t>_eエブリイ_4シーター</t>
  </si>
  <si>
    <t>_F11VS</t>
  </si>
  <si>
    <t>Z (FWD)</t>
  </si>
  <si>
    <t>G (FWD)</t>
  </si>
  <si>
    <t>B6 (類別区分番号：0033～0048)</t>
  </si>
  <si>
    <t>B6 e-4ORCE (類別区分番号：0041～0056)</t>
  </si>
  <si>
    <t>B9 (類別区分番号：0049～0080)</t>
  </si>
  <si>
    <t>B9 e-4ORCE (類別区分番号：0057～0088)</t>
  </si>
  <si>
    <t>NISMO B6 e-4ORCE (車台番号：330001以降)</t>
  </si>
  <si>
    <t>NISMO B9 e-4ORCE (車台番号：330001以降)</t>
  </si>
  <si>
    <t>B5 G</t>
  </si>
  <si>
    <t>B5 X</t>
  </si>
  <si>
    <t>B5 S</t>
  </si>
  <si>
    <t>AUTECH B5</t>
  </si>
  <si>
    <t>B7 G</t>
  </si>
  <si>
    <t>B7 X</t>
  </si>
  <si>
    <t>AUTECH B7</t>
  </si>
  <si>
    <t>Black Style</t>
  </si>
  <si>
    <t>類別:0112</t>
  </si>
  <si>
    <t>AWD(類別:0112)</t>
  </si>
  <si>
    <t>Long Range Grateful PINK</t>
  </si>
  <si>
    <t>F SPORT</t>
  </si>
  <si>
    <t>F SPORT Performance</t>
  </si>
  <si>
    <t>ZAB-NJR48AF</t>
  </si>
  <si>
    <t>ZAB-NJR48AM</t>
  </si>
  <si>
    <t>ZAA-JG5APEY</t>
  </si>
  <si>
    <t>ZAA-JG5APFY</t>
  </si>
  <si>
    <t>ZAB-S781Z</t>
  </si>
  <si>
    <t>_eビターラ</t>
    <phoneticPr fontId="1"/>
  </si>
  <si>
    <t>_bZ4X</t>
    <phoneticPr fontId="1"/>
  </si>
  <si>
    <t>_アリア</t>
    <phoneticPr fontId="1"/>
  </si>
  <si>
    <t>_リーフ</t>
    <phoneticPr fontId="1"/>
  </si>
  <si>
    <t>_ATTO_3</t>
    <phoneticPr fontId="1"/>
  </si>
  <si>
    <t>_SEAL</t>
    <phoneticPr fontId="1"/>
  </si>
  <si>
    <t>_SEALION_7</t>
    <phoneticPr fontId="1"/>
  </si>
  <si>
    <t>_DOLPHIN</t>
    <phoneticPr fontId="1"/>
  </si>
  <si>
    <t>_KONA</t>
    <phoneticPr fontId="1"/>
  </si>
  <si>
    <t>_IONIQ_5</t>
    <phoneticPr fontId="1"/>
  </si>
  <si>
    <t>_UX_300e</t>
    <phoneticPr fontId="1"/>
  </si>
  <si>
    <t>_RZ300e</t>
    <phoneticPr fontId="1"/>
  </si>
  <si>
    <t>_RZ_450e</t>
    <phoneticPr fontId="1"/>
  </si>
  <si>
    <t>_eCanter</t>
    <phoneticPr fontId="1"/>
  </si>
  <si>
    <t>_エルフmio_EV</t>
    <phoneticPr fontId="1"/>
  </si>
  <si>
    <t>_エルフEV</t>
    <phoneticPr fontId="1"/>
  </si>
  <si>
    <t>_デュトロZ_EV</t>
    <phoneticPr fontId="1"/>
  </si>
  <si>
    <t>_N_VANe_G</t>
    <phoneticPr fontId="1"/>
  </si>
  <si>
    <t>_N_VANe_L2</t>
    <phoneticPr fontId="1"/>
  </si>
  <si>
    <t>_N_VANe_L4</t>
    <phoneticPr fontId="1"/>
  </si>
  <si>
    <t>_N_VANe_FUN</t>
    <phoneticPr fontId="1"/>
  </si>
  <si>
    <t>_N_ONEe_G</t>
    <phoneticPr fontId="1"/>
  </si>
  <si>
    <t>_N_ONEe_L</t>
    <phoneticPr fontId="1"/>
  </si>
  <si>
    <t>_23MYeKクロスEV_Gビジネスパッケージグレード</t>
    <phoneticPr fontId="1"/>
  </si>
  <si>
    <t>_23MYeKクロスEV_Gグレード</t>
    <phoneticPr fontId="1"/>
  </si>
  <si>
    <t>_23MYeKクロスEV_Pグレード</t>
    <phoneticPr fontId="1"/>
  </si>
  <si>
    <t>_25MYeKクロスEV_Gビジネスパッケージグレード</t>
    <phoneticPr fontId="1"/>
  </si>
  <si>
    <t>_25MYeKクロスEV_Gグレード</t>
    <phoneticPr fontId="1"/>
  </si>
  <si>
    <t>_25MYeKクロスEV_Pグレード</t>
    <phoneticPr fontId="1"/>
  </si>
  <si>
    <t>_MINICAB_MiEV2シーター</t>
    <phoneticPr fontId="1"/>
  </si>
  <si>
    <t>_MINICAB_MiEV4シーター</t>
    <phoneticPr fontId="1"/>
  </si>
  <si>
    <t>_MINICABEV2シーター</t>
    <phoneticPr fontId="1"/>
  </si>
  <si>
    <t>_MINICABEV4シーター</t>
    <phoneticPr fontId="1"/>
  </si>
  <si>
    <t>_クリッパーEV2シーター</t>
    <phoneticPr fontId="1"/>
  </si>
  <si>
    <t>_クリッパーEV4シーター</t>
    <phoneticPr fontId="1"/>
  </si>
  <si>
    <t>_ピクシスバン</t>
    <phoneticPr fontId="1"/>
  </si>
  <si>
    <t>_eエブリイ_2シーター</t>
    <phoneticPr fontId="1"/>
  </si>
  <si>
    <t>_eエブリイ_4シーター</t>
    <phoneticPr fontId="1"/>
  </si>
  <si>
    <t>_e_HIJET_2シーター</t>
    <phoneticPr fontId="1"/>
  </si>
  <si>
    <t>_e_HIJET_4シーター</t>
    <phoneticPr fontId="1"/>
  </si>
  <si>
    <t>_FKV</t>
    <phoneticPr fontId="1"/>
  </si>
  <si>
    <t>_F1VS</t>
    <phoneticPr fontId="1"/>
  </si>
  <si>
    <t>_F1TS</t>
    <phoneticPr fontId="1"/>
  </si>
  <si>
    <t>_F11VS</t>
    <phoneticPr fontId="1"/>
  </si>
  <si>
    <t>_ASF2.0</t>
    <phoneticPr fontId="1"/>
  </si>
  <si>
    <t>_ZM5_標準シャシ</t>
    <rPh sb="5" eb="7">
      <t>ヒョウジュン</t>
    </rPh>
    <phoneticPr fontId="1"/>
  </si>
  <si>
    <t>_ZM5_ロングシャシ_バッテリーS</t>
    <phoneticPr fontId="1"/>
  </si>
  <si>
    <t>_ZM5_ロングシャシ_バッテリーM</t>
    <phoneticPr fontId="1"/>
  </si>
  <si>
    <t>_CEV_BF_三菱</t>
    <phoneticPr fontId="1"/>
  </si>
  <si>
    <t>_CEV_BC_スズキ</t>
  </si>
  <si>
    <t>_CEV_BF_スズキ</t>
  </si>
  <si>
    <t>_CEV_BC_ニッサン</t>
  </si>
  <si>
    <t>_CEV_BF_ニッサン</t>
  </si>
  <si>
    <t>_CEV_BC_マツダ</t>
  </si>
  <si>
    <t>_CEV_BF_マツダ</t>
  </si>
  <si>
    <t>_CEV_BC_三菱</t>
  </si>
  <si>
    <t>_ZM6</t>
    <phoneticPr fontId="1"/>
  </si>
  <si>
    <t>_eAUMARK</t>
    <phoneticPr fontId="1"/>
  </si>
  <si>
    <t>_ELEMO_L</t>
    <phoneticPr fontId="1"/>
  </si>
  <si>
    <t>_CEV_BC_スズキ</t>
    <phoneticPr fontId="1"/>
  </si>
  <si>
    <t>_CEV_BF_スズキ</t>
    <phoneticPr fontId="1"/>
  </si>
  <si>
    <t>_CEV_BC_ニッサン</t>
    <phoneticPr fontId="1"/>
  </si>
  <si>
    <t>_CEV_BF_ニッサン</t>
    <phoneticPr fontId="1"/>
  </si>
  <si>
    <t>_CEV_BC_マツダ</t>
    <phoneticPr fontId="1"/>
  </si>
  <si>
    <t>_CEV_BF_マツダ</t>
    <phoneticPr fontId="1"/>
  </si>
  <si>
    <t>_CEV_BC_三菱</t>
    <phoneticPr fontId="1"/>
  </si>
  <si>
    <t>_CEV_BC_スズキ</t>
    <phoneticPr fontId="1"/>
  </si>
  <si>
    <t>_CEV_BF_スズキ</t>
    <phoneticPr fontId="1"/>
  </si>
  <si>
    <t>_CEV_BC_ニッサン</t>
    <phoneticPr fontId="1"/>
  </si>
  <si>
    <t>_CEV_BF_ニッサン</t>
    <phoneticPr fontId="1"/>
  </si>
  <si>
    <t>_CEV_BC_マツダ</t>
    <phoneticPr fontId="1"/>
  </si>
  <si>
    <t>_CEV_BF_マツダ</t>
    <phoneticPr fontId="1"/>
  </si>
  <si>
    <t>_CEV_BC_三菱</t>
    <phoneticPr fontId="1"/>
  </si>
  <si>
    <t>_CEV_BF_三菱</t>
    <phoneticPr fontId="1"/>
  </si>
  <si>
    <t>アルテック</t>
    <phoneticPr fontId="1"/>
  </si>
  <si>
    <t>アルファバスジャパン</t>
    <phoneticPr fontId="1"/>
  </si>
  <si>
    <t>ONO_ENGINEERING</t>
    <phoneticPr fontId="1"/>
  </si>
  <si>
    <t>ZAC-LV828L1</t>
    <phoneticPr fontId="1"/>
  </si>
  <si>
    <t>R8.9.24時点で登録済み</t>
    <rPh sb="7" eb="9">
      <t>ジテン</t>
    </rPh>
    <rPh sb="10" eb="12">
      <t>トウロク</t>
    </rPh>
    <rPh sb="12" eb="13">
      <t>ズ</t>
    </rPh>
    <phoneticPr fontId="1"/>
  </si>
  <si>
    <t>J6（郊外型）</t>
    <rPh sb="3" eb="6">
      <t>コウガイガタ</t>
    </rPh>
    <phoneticPr fontId="1"/>
  </si>
  <si>
    <t>J6（都市型）</t>
    <rPh sb="3" eb="6">
      <t>トシガタ</t>
    </rPh>
    <phoneticPr fontId="1"/>
  </si>
  <si>
    <t>アルテック</t>
    <phoneticPr fontId="1"/>
  </si>
  <si>
    <t>_e_JEST</t>
    <phoneticPr fontId="1"/>
  </si>
  <si>
    <t>アルファバスジャパン</t>
    <phoneticPr fontId="1"/>
  </si>
  <si>
    <t>_ECITY_L9</t>
    <phoneticPr fontId="1"/>
  </si>
  <si>
    <t>_ECITY_L6</t>
    <phoneticPr fontId="1"/>
  </si>
  <si>
    <t>_ECITY_L7</t>
    <phoneticPr fontId="1"/>
  </si>
  <si>
    <t>_ECITY_L10</t>
  </si>
  <si>
    <t>_ECITY_L12</t>
  </si>
  <si>
    <t>ONO_ENGINEERING</t>
    <phoneticPr fontId="1"/>
  </si>
  <si>
    <t>_onoenSTAR_11.45mタイプ</t>
    <phoneticPr fontId="1"/>
  </si>
  <si>
    <t>不明</t>
    <rPh sb="0" eb="2">
      <t>フメイ</t>
    </rPh>
    <phoneticPr fontId="1"/>
  </si>
  <si>
    <t>_onoenSTAR_10.5mタイプ</t>
    <phoneticPr fontId="1"/>
  </si>
  <si>
    <t>_onoenSTAR_9mタイプ</t>
    <phoneticPr fontId="1"/>
  </si>
  <si>
    <t>_onoenSTAR_7mタイプ</t>
    <phoneticPr fontId="1"/>
  </si>
  <si>
    <t>_onoenSTAR_6mタイプ</t>
    <phoneticPr fontId="1"/>
  </si>
  <si>
    <t>_onoenSTAR_マイクロバスタイプ</t>
    <phoneticPr fontId="1"/>
  </si>
  <si>
    <t>タジマ</t>
    <phoneticPr fontId="1"/>
  </si>
  <si>
    <t>メルセデス・ベンツ</t>
    <phoneticPr fontId="1"/>
  </si>
  <si>
    <t>テスラ</t>
    <phoneticPr fontId="1"/>
  </si>
  <si>
    <t>BMW</t>
    <phoneticPr fontId="1"/>
  </si>
  <si>
    <t>MINI</t>
    <phoneticPr fontId="1"/>
  </si>
  <si>
    <t>ロールスロイス</t>
    <phoneticPr fontId="1"/>
  </si>
  <si>
    <t>スバル</t>
    <phoneticPr fontId="1"/>
  </si>
  <si>
    <t>Kia</t>
    <phoneticPr fontId="1"/>
  </si>
  <si>
    <t>ホンダ</t>
    <phoneticPr fontId="1"/>
  </si>
  <si>
    <t>NISMO_B5</t>
  </si>
  <si>
    <t>NISMO_B5</t>
    <phoneticPr fontId="1"/>
  </si>
  <si>
    <t>NISMO_B7</t>
  </si>
  <si>
    <t>NISMO_B7</t>
    <phoneticPr fontId="1"/>
  </si>
  <si>
    <t>_SEALION_7</t>
    <phoneticPr fontId="1"/>
  </si>
  <si>
    <t>Limited</t>
    <phoneticPr fontId="1"/>
  </si>
  <si>
    <t>Lounge AWD（型式：ZAA-KL8C1）</t>
    <rPh sb="11" eb="13">
      <t>カタシキ</t>
    </rPh>
    <phoneticPr fontId="1"/>
  </si>
  <si>
    <t>Lounge AWD（型式：ZAA-NE4LRG）</t>
    <rPh sb="11" eb="13">
      <t>カタシキ</t>
    </rPh>
    <phoneticPr fontId="1"/>
  </si>
  <si>
    <t>Voyage L</t>
  </si>
  <si>
    <t>Voyage L AWD</t>
  </si>
  <si>
    <t>Voyage L+</t>
  </si>
  <si>
    <t>Voyage L+ AWD</t>
  </si>
  <si>
    <t>_ES350e</t>
    <phoneticPr fontId="1"/>
  </si>
  <si>
    <t>_ES500e</t>
    <phoneticPr fontId="1"/>
  </si>
  <si>
    <t>version L</t>
    <phoneticPr fontId="1"/>
  </si>
  <si>
    <t>Rr Comfort package</t>
    <phoneticPr fontId="1"/>
  </si>
  <si>
    <t>_TWC_07</t>
    <phoneticPr fontId="1"/>
  </si>
  <si>
    <t>_CLA</t>
  </si>
  <si>
    <t>_EQA</t>
  </si>
  <si>
    <t>_EQB</t>
  </si>
  <si>
    <t>_EQE</t>
  </si>
  <si>
    <t>_EQS</t>
  </si>
  <si>
    <t>200 with EQ Technology</t>
  </si>
  <si>
    <t>200 with EQ Technology Launch Edition</t>
  </si>
  <si>
    <t>200 Shooting Brake with EQ Technology</t>
  </si>
  <si>
    <t>200 Shooting Brake with EQ Technology
Launch Edition</t>
  </si>
  <si>
    <t>250+ with EQ Technology</t>
  </si>
  <si>
    <t>250+ Shooting Brake with EQ
Technology</t>
  </si>
  <si>
    <t>250+(類別:左から2桁目が0)</t>
  </si>
  <si>
    <t>250+(類別:左から２桁目が0)</t>
  </si>
  <si>
    <t>350 4MATIC
(類別:左から2桁目が0）</t>
  </si>
  <si>
    <t>350 4MATIC
(類別：左から2桁目が2)</t>
  </si>
  <si>
    <t>350 4MATIC SUV
(類別：左から2桁目が2)</t>
  </si>
  <si>
    <t>350 4MATIC SUV
(類別：左から2桁目が1)</t>
  </si>
  <si>
    <t>350 4MATIC SUV
(類別：左から2桁目が0)</t>
  </si>
  <si>
    <t>350 4MATIC SUV
ローンチエディション</t>
  </si>
  <si>
    <t>350+ Electric Art
(類別：左から2桁目が2)</t>
  </si>
  <si>
    <t>350+
(類別：左から2桁目が4)</t>
  </si>
  <si>
    <t>53 4MATIC+ SUV
(類別:左から2桁目が2)</t>
  </si>
  <si>
    <t>53 4MATIC+ SUV
(類別:左から2桁目が1)</t>
  </si>
  <si>
    <t>53 4MATIC+
(類別：左から2桁目が3)</t>
  </si>
  <si>
    <t>450+
(類別：左から2桁目が3)</t>
  </si>
  <si>
    <t>450 4MATIC SUV
(類別:左から2桁目が2)</t>
  </si>
  <si>
    <t>450 4MATIC SUV
(類別:左から2桁目が1)</t>
  </si>
  <si>
    <t>450 4MATIC SUV
(類別:左から2桁目が0)</t>
  </si>
  <si>
    <t>580 4MATIC SUV Sports
(類別:左から2桁目が2)</t>
  </si>
  <si>
    <t>580 4MATIC SUV スポーツ
(類別:左から2桁目が1)</t>
  </si>
  <si>
    <t>580 4MATIC SUV スポーツ
(類別:左から2桁目が0)</t>
  </si>
  <si>
    <t>53 4MATIC+
(類別:左から2桁目が3)</t>
  </si>
  <si>
    <t>680 SUV(類別:左から2桁目が１)</t>
  </si>
  <si>
    <t>680 SUV (類別:左から2桁目が0)</t>
  </si>
  <si>
    <t>類別:左から2桁目が0</t>
  </si>
  <si>
    <t>Edition 1(類別:左から2桁目が0)</t>
  </si>
  <si>
    <t>_モデル3</t>
  </si>
  <si>
    <t>_モデルS</t>
  </si>
  <si>
    <t>_モデルX</t>
  </si>
  <si>
    <t>_モデルY</t>
  </si>
  <si>
    <t>Premium RWD(類別0003)
車台番号下6桁508248以降</t>
  </si>
  <si>
    <t>RWD(類別:0003)
車台番号下6桁508248以降</t>
  </si>
  <si>
    <t>RWD(類別:0003)</t>
  </si>
  <si>
    <t>Premium ロングレンジ AWD(類別:0003)</t>
  </si>
  <si>
    <t>AWD ロングレンジ(類別:0003)</t>
  </si>
  <si>
    <t>AWD ロングレンジ(類別:0002)</t>
  </si>
  <si>
    <t>パフォーマンス AWD(類別:0002)</t>
  </si>
  <si>
    <t>パフォーマンス (類別:0002)</t>
  </si>
  <si>
    <t>パフォーマンス</t>
  </si>
  <si>
    <t/>
  </si>
  <si>
    <t>Plaid</t>
  </si>
  <si>
    <t>L</t>
  </si>
  <si>
    <t>Premium RWD(類別0003)</t>
  </si>
  <si>
    <t>Premium ロングレンジ AWD (類別0003)</t>
  </si>
  <si>
    <t>RWD</t>
  </si>
  <si>
    <t>AWD ロングレンジ</t>
  </si>
  <si>
    <t>_i4_eDrive_40</t>
  </si>
  <si>
    <t>_i4_M60_xDrive</t>
  </si>
  <si>
    <t>_i4_M50_xDrive</t>
  </si>
  <si>
    <t>_i5_eDrive35L</t>
  </si>
  <si>
    <t>_i5_eDrive40
ツーリング</t>
  </si>
  <si>
    <t>_i5_eDrive40</t>
  </si>
  <si>
    <t>_i5_M60_xDrive
ツーリング</t>
  </si>
  <si>
    <t>_G_580_with_EQ
Technology</t>
  </si>
  <si>
    <t>_Mercedes_AMG
EQE</t>
  </si>
  <si>
    <t>_Mercedes_AMG
EQS</t>
  </si>
  <si>
    <t>_Mercedes_Maybach_EQS</t>
  </si>
  <si>
    <t>M Sport(類別:2001～2004)</t>
  </si>
  <si>
    <t>M Sport(類別:1001～1004)</t>
  </si>
  <si>
    <t>類別:1001, 1002</t>
  </si>
  <si>
    <t>Exclusive M Sport</t>
  </si>
  <si>
    <t>Excellence(類別:0031～0034)</t>
  </si>
  <si>
    <t>Excellence(類別:0021～0024)</t>
  </si>
  <si>
    <t>Excellence(類別:0011～0014)</t>
  </si>
  <si>
    <t>Excellence</t>
  </si>
  <si>
    <t>M Sport(類別:0031～0034)</t>
  </si>
  <si>
    <t>M Sport(類別:0021～0024)</t>
  </si>
  <si>
    <t>M Sport(類別:0011～0014)</t>
  </si>
  <si>
    <t>M Sport</t>
  </si>
  <si>
    <t>Excellence(類別:1001～1004)</t>
  </si>
  <si>
    <t>Excellence(類別:0001～0004)</t>
  </si>
  <si>
    <t>M Sport(類別:0001～0004)</t>
  </si>
  <si>
    <t>類別:0031～0034</t>
  </si>
  <si>
    <t>_i5_M60_xDrive</t>
  </si>
  <si>
    <t>_i7_eDrive50</t>
  </si>
  <si>
    <t>_i7_M70_xDrive</t>
  </si>
  <si>
    <t>_i7_xDrive60</t>
  </si>
  <si>
    <t>_iX_M60</t>
  </si>
  <si>
    <t>_iX_M70_xDrive</t>
  </si>
  <si>
    <t>_iX_xDrive40</t>
  </si>
  <si>
    <t>_iX_xDrive50</t>
  </si>
  <si>
    <t>_iX_xDrive60</t>
  </si>
  <si>
    <t>_iX1_eDrive20</t>
  </si>
  <si>
    <t>_iX1_xDrive30</t>
  </si>
  <si>
    <t>_iX2_xDrive30</t>
  </si>
  <si>
    <t>_iX3</t>
  </si>
  <si>
    <t>_iX3_50_xDrive</t>
  </si>
  <si>
    <t>類別:0021～0024</t>
  </si>
  <si>
    <t>類別:0011～0014</t>
  </si>
  <si>
    <t>類別：左から2桁目が1</t>
  </si>
  <si>
    <t>M Sport（類別:1101～1104）</t>
  </si>
  <si>
    <t>M Sport (類別:0101～0104)</t>
  </si>
  <si>
    <t>xLine</t>
  </si>
  <si>
    <t>M Sport(類別:0002)</t>
  </si>
  <si>
    <t>_MINI_Aceman</t>
  </si>
  <si>
    <t>_MINI
Countryman</t>
  </si>
  <si>
    <t>_MINI_Cooper</t>
  </si>
  <si>
    <t>_MINI_JCW</t>
  </si>
  <si>
    <t>_MINI_JCW
Aceman</t>
  </si>
  <si>
    <t>E</t>
  </si>
  <si>
    <t>SE</t>
  </si>
  <si>
    <t>E（類別:0101～0102）</t>
  </si>
  <si>
    <t>SE ALL4（類別:0101～0102）</t>
  </si>
  <si>
    <t>SE ALL4</t>
  </si>
  <si>
    <t>SE Paul Smith Edition</t>
  </si>
  <si>
    <t>E TRACK STYLE EDITION</t>
  </si>
  <si>
    <t>_スペクター</t>
    <phoneticPr fontId="1"/>
  </si>
  <si>
    <t>_SOLTERRA</t>
  </si>
  <si>
    <t>_TRAILSEEKER</t>
  </si>
  <si>
    <t>ET-SS (類別:0001)</t>
  </si>
  <si>
    <t>ET-SS (類別:0007・0008)</t>
  </si>
  <si>
    <t>ET-HS (類別:0001～0003)</t>
  </si>
  <si>
    <t>ET-HS (類別:0004～0006)</t>
  </si>
  <si>
    <t>ET-HS</t>
  </si>
  <si>
    <t>ET-SS（類別:0001）</t>
  </si>
  <si>
    <t>ET-SS（類別:0005）</t>
  </si>
  <si>
    <t>ET-HS（類別:000１・0002）</t>
  </si>
  <si>
    <t>ET-HS（類別:0003・0004）</t>
  </si>
  <si>
    <t>ET-SS（型式:ZAA-XEAM10X）</t>
    <rPh sb="6" eb="8">
      <t>カタシキ</t>
    </rPh>
    <phoneticPr fontId="1"/>
  </si>
  <si>
    <t>ET-SS（型式:ZAA-YEAM15X）</t>
    <rPh sb="6" eb="8">
      <t>カタシキ</t>
    </rPh>
    <phoneticPr fontId="1"/>
  </si>
  <si>
    <t>_PV5</t>
    <phoneticPr fontId="1"/>
  </si>
  <si>
    <t>パッセンジャーロングレンジ</t>
  </si>
  <si>
    <t>パッセンジャースタンダード</t>
  </si>
  <si>
    <t>_INSIGHT</t>
    <phoneticPr fontId="1"/>
  </si>
  <si>
    <t>_Super_ONE</t>
    <phoneticPr fontId="1"/>
  </si>
  <si>
    <t>タジマモーターコーポレーション</t>
    <phoneticPr fontId="1"/>
  </si>
  <si>
    <t>iLabo</t>
    <phoneticPr fontId="1"/>
  </si>
  <si>
    <t>ZAB-FEB8U（旧型）</t>
    <rPh sb="10" eb="12">
      <t>キュウガタ</t>
    </rPh>
    <phoneticPr fontId="18"/>
  </si>
  <si>
    <t>ZAB-FEAVKバッテリーSサイズ（車台番号:610000～）</t>
    <rPh sb="19" eb="23">
      <t>シャダイバンゴウ</t>
    </rPh>
    <phoneticPr fontId="18"/>
  </si>
  <si>
    <t>ZAB-FEAVKバッテリーMサイズ（車台番号:610000～）</t>
  </si>
  <si>
    <t>ZAB-FEBVKバッテリーSサイズ（車台番号:610000～）</t>
  </si>
  <si>
    <t>ZAB-FEBVKバッテリーMサイズ（車台番号:610000～）</t>
  </si>
  <si>
    <t>ZAB-FEB8K（車台番号:610000～）</t>
  </si>
  <si>
    <t>ZAB-FEC9K（車台番号:610000～）</t>
  </si>
  <si>
    <t>ZAB-FED9K（車台番号:610000～）</t>
  </si>
  <si>
    <t>ZAB-FEAVKバッテリーSサイズ（車台番号:620000～）</t>
  </si>
  <si>
    <t>ZAB-FEAVKバッテリーMサイズ（車台番号:620000～）</t>
  </si>
  <si>
    <t>ZAB-FEBVKバッテリーSサイズ（車台番号:620000～）</t>
  </si>
  <si>
    <t>ZAB-FEBVKバッテリーMサイズ（車台番号:620000～）</t>
  </si>
  <si>
    <t>ZAB-FEB8KバッテリーSサイズ（車台番号:620000～）</t>
  </si>
  <si>
    <t>ZAB-FEB8KバッテリーMサイズ（車台番号:620000～）</t>
  </si>
  <si>
    <t>ZAB-FEC9KバッテリーMサイズ（車台番号:620000～）</t>
  </si>
  <si>
    <t>ZAB-FEC9KバッテリーLサイズ（車台番号:620000～）</t>
  </si>
  <si>
    <t>ZAB-FED9K（車台番号:620000～）</t>
  </si>
  <si>
    <t>ZAB-U79VHLDDG（26年型（ルートバン、類別番号：0106、0108））</t>
  </si>
  <si>
    <t>ZAB-U79VHLDDI（26年型（急速充電機能付、類別番号：0112、0114））</t>
  </si>
  <si>
    <t>ZAB-U79VHLDDI（26年型（ルートバン、急速充電機能付、類別番号：0111、0113））</t>
  </si>
  <si>
    <t>ZAB-U79VHLDDF（26年型（類別番号：0110））</t>
  </si>
  <si>
    <t>ZAB-U79VHLDDH（26年型（急速充電機能付、類別番号：0115））</t>
  </si>
  <si>
    <t>ZAB-U79VHLDDG（26年型（類別番号：0107、0109））</t>
    <phoneticPr fontId="1"/>
  </si>
  <si>
    <t>ZAA-B6AW（車台番号：～0199999）</t>
    <rPh sb="9" eb="13">
      <t>シャダイバンゴウ</t>
    </rPh>
    <phoneticPr fontId="18"/>
  </si>
  <si>
    <t>ZAA-B6AW（車台番号：0200000～）</t>
    <rPh sb="9" eb="13">
      <t>シャダイバンゴウ</t>
    </rPh>
    <phoneticPr fontId="18"/>
  </si>
  <si>
    <t>_クリッパーEV2シーター</t>
    <phoneticPr fontId="1"/>
  </si>
  <si>
    <t>_サクラ_Sグレード</t>
  </si>
  <si>
    <t>_サクラ_Xグレード</t>
  </si>
  <si>
    <t>_サクラ_90周年記念車</t>
  </si>
  <si>
    <t>_サクラ_Gグレード</t>
  </si>
  <si>
    <t>_ELEMO_K_SPECⅡ</t>
    <phoneticPr fontId="1"/>
  </si>
  <si>
    <t>_TVC_700</t>
    <phoneticPr fontId="1"/>
  </si>
  <si>
    <t>エルフハイブリッド</t>
    <phoneticPr fontId="1"/>
  </si>
  <si>
    <t>2SG-NJR88AM</t>
    <phoneticPr fontId="1"/>
  </si>
  <si>
    <t>2SG-NLR88AM</t>
    <phoneticPr fontId="1"/>
  </si>
  <si>
    <t>2SG-NKR88AM</t>
    <phoneticPr fontId="1"/>
  </si>
  <si>
    <t>2SG-NMR88AM</t>
    <phoneticPr fontId="1"/>
  </si>
  <si>
    <t>2SG-NMR88M</t>
    <phoneticPr fontId="1"/>
  </si>
  <si>
    <t>2SG-NPR88AM</t>
    <phoneticPr fontId="1"/>
  </si>
  <si>
    <t>_i5_eDrive40ツーリング</t>
    <phoneticPr fontId="1"/>
  </si>
  <si>
    <t>_i5_eDrive40</t>
    <phoneticPr fontId="1"/>
  </si>
  <si>
    <t>_i5_M60_xDriveツーリング</t>
    <phoneticPr fontId="1"/>
  </si>
  <si>
    <t>_サクラ_Sグレード</t>
    <phoneticPr fontId="1"/>
  </si>
  <si>
    <t>__いすゞ</t>
  </si>
  <si>
    <t>_CLA</t>
    <phoneticPr fontId="1"/>
  </si>
  <si>
    <t>_EQA</t>
    <phoneticPr fontId="1"/>
  </si>
  <si>
    <t>_EQB</t>
    <phoneticPr fontId="1"/>
  </si>
  <si>
    <t>_EQE</t>
    <phoneticPr fontId="1"/>
  </si>
  <si>
    <t>_EQS</t>
    <phoneticPr fontId="1"/>
  </si>
  <si>
    <t>_Mercedes_AMGEQE</t>
    <phoneticPr fontId="1"/>
  </si>
  <si>
    <t>_Mercedes_AMGEQS</t>
    <phoneticPr fontId="1"/>
  </si>
  <si>
    <t>_Mercedes_Maybach_EQS</t>
    <phoneticPr fontId="1"/>
  </si>
  <si>
    <t>_G_580_with_EQTechnology</t>
    <phoneticPr fontId="1"/>
  </si>
  <si>
    <t>_モデル3</t>
    <phoneticPr fontId="1"/>
  </si>
  <si>
    <t>_モデルS</t>
    <phoneticPr fontId="1"/>
  </si>
  <si>
    <t>_モデルX</t>
    <phoneticPr fontId="1"/>
  </si>
  <si>
    <t>_モデルY</t>
    <phoneticPr fontId="1"/>
  </si>
  <si>
    <t>_i4_eDrive_40</t>
    <phoneticPr fontId="1"/>
  </si>
  <si>
    <t>_i4_M60_xDrive</t>
    <phoneticPr fontId="1"/>
  </si>
  <si>
    <t>_i4_M50_xDrive</t>
    <phoneticPr fontId="1"/>
  </si>
  <si>
    <t>_i5_eDrive35L</t>
    <phoneticPr fontId="1"/>
  </si>
  <si>
    <t>類別:0021～0024</t>
    <phoneticPr fontId="1"/>
  </si>
  <si>
    <t>_i5_M60_xDrive</t>
    <phoneticPr fontId="1"/>
  </si>
  <si>
    <t>_i7_eDrive50</t>
    <phoneticPr fontId="1"/>
  </si>
  <si>
    <t>_i7_M70_xDrive</t>
    <phoneticPr fontId="1"/>
  </si>
  <si>
    <t>_i7_xDrive60</t>
    <phoneticPr fontId="1"/>
  </si>
  <si>
    <t>_iX_M60</t>
    <phoneticPr fontId="1"/>
  </si>
  <si>
    <t>_iX_M70_xDrive</t>
    <phoneticPr fontId="1"/>
  </si>
  <si>
    <t>_iX_xDrive40</t>
    <phoneticPr fontId="1"/>
  </si>
  <si>
    <t>_iX_xDrive50</t>
    <phoneticPr fontId="1"/>
  </si>
  <si>
    <t>_iX_xDrive60</t>
    <phoneticPr fontId="1"/>
  </si>
  <si>
    <t>_iX1_eDrive20</t>
    <phoneticPr fontId="1"/>
  </si>
  <si>
    <t>_iX1_xDrive30</t>
    <phoneticPr fontId="1"/>
  </si>
  <si>
    <t>_iX2_xDrive30</t>
    <phoneticPr fontId="1"/>
  </si>
  <si>
    <t>_iX3</t>
    <phoneticPr fontId="1"/>
  </si>
  <si>
    <t>_iX3_50_xDrive</t>
    <phoneticPr fontId="1"/>
  </si>
  <si>
    <t>_MINI_Aceman</t>
    <phoneticPr fontId="1"/>
  </si>
  <si>
    <t>_MINI_Countryman</t>
    <phoneticPr fontId="1"/>
  </si>
  <si>
    <t>_MINI_Cooper</t>
    <phoneticPr fontId="1"/>
  </si>
  <si>
    <t>E</t>
    <phoneticPr fontId="1"/>
  </si>
  <si>
    <t>_MINI_JCW</t>
    <phoneticPr fontId="1"/>
  </si>
  <si>
    <t>_MINI_JCW_Aceman</t>
    <phoneticPr fontId="1"/>
  </si>
  <si>
    <t>_SOLTERRA</t>
    <phoneticPr fontId="1"/>
  </si>
  <si>
    <t>ET-SS (類別:0007、0008)</t>
    <phoneticPr fontId="1"/>
  </si>
  <si>
    <t>_TRAILSEEKER</t>
    <phoneticPr fontId="1"/>
  </si>
  <si>
    <t>_サクラ_Xグレード</t>
    <phoneticPr fontId="1"/>
  </si>
  <si>
    <t>_サクラ_Gグレード</t>
    <phoneticPr fontId="1"/>
  </si>
  <si>
    <t>_サクラ_90周年記念車</t>
    <phoneticPr fontId="1"/>
  </si>
  <si>
    <t>_エルガＥＶ_26_5型</t>
    <phoneticPr fontId="1"/>
  </si>
  <si>
    <t>_ECITY_L10</t>
    <phoneticPr fontId="1"/>
  </si>
  <si>
    <t>_ECITY_L12</t>
    <phoneticPr fontId="1"/>
  </si>
  <si>
    <t>_エルガＥＶ_26.5型</t>
    <rPh sb="11" eb="12">
      <t>ガタ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</si>
</sst>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0_ "/>
    <numFmt numFmtId="177" formatCode="&quot;¥&quot;#,##0_);[Red]\(&quot;¥&quot;#,##0\)"/>
    <numFmt numFmtId="178" formatCode="[$]ggge&quot;年&quot;m&quot;月&quot;d&quot;日&quot;;@" x16r2:formatCode16="[$-ja-JP-x-gannen]ggge&quot;年&quot;m&quot;月&quot;d&quot;日&quot;;@"/>
  </numFmts>
  <fonts count="32">
    <font>
      <sz val="11"/>
      <color theme="1"/>
      <name val="ＭＳ Ｐゴシック"/>
      <family val="2"/>
      <charset val="128"/>
    </font>
    <font>
      <sz val="6"/>
      <name val="ＭＳ Ｐゴシック"/>
      <family val="2"/>
      <charset val="128"/>
    </font>
    <font>
      <sz val="9"/>
      <name val="Meiryo UI"/>
      <family val="3"/>
      <charset val="128"/>
    </font>
    <font>
      <sz val="6"/>
      <name val="ＭＳ 明朝"/>
      <family val="1"/>
      <charset val="128"/>
    </font>
    <font>
      <sz val="11"/>
      <color theme="1"/>
      <name val="游ゴシック"/>
      <family val="3"/>
      <charset val="128"/>
      <scheme val="minor"/>
    </font>
    <font>
      <sz val="6"/>
      <name val="ＭＳ Ｐゴシック"/>
      <family val="3"/>
      <charset val="128"/>
    </font>
    <font>
      <sz val="9"/>
      <color theme="1"/>
      <name val="Meiryo UI"/>
      <family val="3"/>
      <charset val="128"/>
    </font>
    <font>
      <sz val="11"/>
      <name val="ＭＳ Ｐゴシック"/>
      <family val="3"/>
      <charset val="128"/>
    </font>
    <font>
      <sz val="9"/>
      <color indexed="8"/>
      <name val="Meiryo UI"/>
      <family val="3"/>
      <charset val="128"/>
    </font>
    <font>
      <sz val="9"/>
      <color rgb="FF000000"/>
      <name val="Meiryo UI"/>
      <family val="3"/>
      <charset val="128"/>
    </font>
    <font>
      <sz val="11"/>
      <color theme="1"/>
      <name val="Meiryo UI"/>
      <family val="3"/>
      <charset val="128"/>
    </font>
    <font>
      <sz val="11"/>
      <color theme="1"/>
      <name val="ＭＳ Ｐゴシック"/>
      <family val="2"/>
      <charset val="128"/>
    </font>
    <font>
      <sz val="10.5"/>
      <color theme="1"/>
      <name val="ＭＳ 明朝"/>
      <family val="1"/>
      <charset val="128"/>
    </font>
    <font>
      <sz val="10"/>
      <color rgb="FF000000"/>
      <name val="ＭＳ 明朝"/>
      <family val="1"/>
      <charset val="128"/>
    </font>
    <font>
      <sz val="9"/>
      <color theme="1"/>
      <name val="ＭＳ 明朝"/>
      <family val="1"/>
      <charset val="128"/>
    </font>
    <font>
      <sz val="11"/>
      <color theme="1"/>
      <name val="ＭＳ 明朝"/>
      <family val="1"/>
      <charset val="128"/>
    </font>
    <font>
      <sz val="10.5"/>
      <color theme="1"/>
      <name val="Century"/>
      <family val="1"/>
    </font>
    <font>
      <sz val="12"/>
      <color theme="1"/>
      <name val="ＭＳ 明朝"/>
      <family val="1"/>
      <charset val="128"/>
    </font>
    <font>
      <u/>
      <sz val="12"/>
      <color theme="1"/>
      <name val="ＭＳ 明朝"/>
      <family val="1"/>
      <charset val="128"/>
    </font>
    <font>
      <u/>
      <sz val="12"/>
      <color rgb="FF000000"/>
      <name val="ＭＳ 明朝"/>
      <family val="1"/>
      <charset val="128"/>
    </font>
    <font>
      <sz val="12"/>
      <color rgb="FF000000"/>
      <name val="ＭＳ 明朝"/>
      <family val="1"/>
      <charset val="128"/>
    </font>
    <font>
      <sz val="10"/>
      <color theme="1"/>
      <name val="ＭＳ 明朝"/>
      <family val="1"/>
      <charset val="128"/>
    </font>
    <font>
      <sz val="14"/>
      <color theme="1"/>
      <name val="ＭＳ ゴシック"/>
      <family val="3"/>
      <charset val="128"/>
    </font>
    <font>
      <sz val="12"/>
      <color rgb="FFFF0000"/>
      <name val="ＭＳ 明朝"/>
      <family val="1"/>
      <charset val="128"/>
    </font>
    <font>
      <b/>
      <sz val="12"/>
      <color theme="1"/>
      <name val="ＭＳ ゴシック"/>
      <family val="3"/>
      <charset val="128"/>
    </font>
    <font>
      <sz val="12"/>
      <color theme="1"/>
      <name val="ＭＳ ゴシック"/>
      <family val="3"/>
      <charset val="128"/>
    </font>
    <font>
      <sz val="12"/>
      <color rgb="FF000000"/>
      <name val="ＭＳ ゴシック"/>
      <family val="3"/>
      <charset val="128"/>
    </font>
    <font>
      <sz val="12"/>
      <name val="ＭＳ 明朝"/>
      <family val="1"/>
      <charset val="128"/>
    </font>
    <font>
      <sz val="12"/>
      <name val="ＭＳ Ｐゴシック"/>
      <family val="2"/>
      <charset val="128"/>
    </font>
    <font>
      <sz val="14"/>
      <name val="ＭＳ ゴシック"/>
      <family val="3"/>
      <charset val="128"/>
    </font>
    <font>
      <sz val="10"/>
      <name val="ＭＳ 明朝"/>
      <family val="1"/>
      <charset val="128"/>
    </font>
    <font>
      <sz val="11"/>
      <name val="Meiryo UI"/>
      <family val="3"/>
      <charset val="128"/>
    </font>
  </fonts>
  <fills count="12">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
      <patternFill patternType="solid">
        <fgColor theme="4" tint="0.59999389629810485"/>
        <bgColor indexed="64"/>
      </patternFill>
    </fill>
    <fill>
      <patternFill patternType="solid">
        <fgColor rgb="FFFFCCCC"/>
        <bgColor indexed="64"/>
      </patternFill>
    </fill>
    <fill>
      <patternFill patternType="solid">
        <fgColor rgb="FFA7FFC4"/>
        <bgColor indexed="64"/>
      </patternFill>
    </fill>
    <fill>
      <patternFill patternType="solid">
        <fgColor rgb="FFC5C5FF"/>
        <bgColor indexed="64"/>
      </patternFill>
    </fill>
    <fill>
      <patternFill patternType="solid">
        <fgColor rgb="FFFFFFCC"/>
        <bgColor indexed="64"/>
      </patternFill>
    </fill>
    <fill>
      <patternFill patternType="solid">
        <fgColor rgb="FFD0A3D5"/>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right/>
      <top/>
      <bottom style="thick">
        <color auto="1"/>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double">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ck">
        <color indexed="64"/>
      </left>
      <right style="thin">
        <color indexed="64"/>
      </right>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right/>
      <top style="thick">
        <color indexed="64"/>
      </top>
      <bottom style="thick">
        <color indexed="64"/>
      </bottom>
      <diagonal/>
    </border>
    <border>
      <left style="thin">
        <color indexed="64"/>
      </left>
      <right style="thick">
        <color indexed="64"/>
      </right>
      <top style="thick">
        <color indexed="64"/>
      </top>
      <bottom style="thick">
        <color indexed="64"/>
      </bottom>
      <diagonal/>
    </border>
  </borders>
  <cellStyleXfs count="6">
    <xf numFmtId="0" fontId="0" fillId="0" borderId="0">
      <alignment vertical="center"/>
    </xf>
    <xf numFmtId="0" fontId="4" fillId="0" borderId="0">
      <alignment vertical="center"/>
    </xf>
    <xf numFmtId="0" fontId="4"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11" fillId="0" borderId="0" applyFont="0" applyFill="0" applyBorder="0" applyAlignment="0" applyProtection="0">
      <alignment vertical="center"/>
    </xf>
  </cellStyleXfs>
  <cellXfs count="629">
    <xf numFmtId="0" fontId="0" fillId="0" borderId="0" xfId="0">
      <alignment vertical="center"/>
    </xf>
    <xf numFmtId="0" fontId="8" fillId="2" borderId="1" xfId="1"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10" fillId="0" borderId="0" xfId="0" applyFont="1">
      <alignment vertical="center"/>
    </xf>
    <xf numFmtId="0" fontId="10" fillId="0" borderId="7" xfId="0" applyFont="1" applyBorder="1">
      <alignment vertical="center"/>
    </xf>
    <xf numFmtId="0" fontId="10" fillId="0" borderId="1" xfId="0" applyFont="1" applyBorder="1" applyAlignment="1">
      <alignment vertical="center" shrinkToFit="1"/>
    </xf>
    <xf numFmtId="0" fontId="10" fillId="0" borderId="1" xfId="0" applyFont="1" applyBorder="1">
      <alignment vertical="center"/>
    </xf>
    <xf numFmtId="0" fontId="10" fillId="0" borderId="2" xfId="0" applyFont="1" applyBorder="1">
      <alignment vertical="center"/>
    </xf>
    <xf numFmtId="5" fontId="10" fillId="0" borderId="7" xfId="0" applyNumberFormat="1" applyFont="1" applyBorder="1">
      <alignment vertical="center"/>
    </xf>
    <xf numFmtId="0" fontId="10" fillId="0" borderId="8" xfId="0" applyFont="1" applyBorder="1" applyAlignment="1">
      <alignment vertical="center" shrinkToFit="1"/>
    </xf>
    <xf numFmtId="0" fontId="12" fillId="0" borderId="0" xfId="0" applyFont="1">
      <alignment vertical="center"/>
    </xf>
    <xf numFmtId="0" fontId="10" fillId="0" borderId="4" xfId="0" applyFont="1" applyBorder="1">
      <alignment vertical="center"/>
    </xf>
    <xf numFmtId="0" fontId="10" fillId="0" borderId="1" xfId="0" applyFont="1" applyBorder="1" applyAlignment="1">
      <alignment vertical="center" wrapText="1"/>
    </xf>
    <xf numFmtId="38" fontId="10" fillId="0" borderId="36" xfId="5" applyFont="1" applyBorder="1">
      <alignment vertical="center"/>
    </xf>
    <xf numFmtId="0" fontId="10" fillId="0" borderId="54" xfId="0" applyFont="1" applyBorder="1">
      <alignment vertical="center"/>
    </xf>
    <xf numFmtId="38" fontId="10" fillId="0" borderId="34" xfId="5" applyFont="1" applyBorder="1">
      <alignment vertical="center"/>
    </xf>
    <xf numFmtId="0" fontId="10" fillId="2" borderId="1" xfId="0" applyFont="1" applyFill="1" applyBorder="1" applyAlignment="1">
      <alignment vertical="center" shrinkToFit="1"/>
    </xf>
    <xf numFmtId="0" fontId="10" fillId="0" borderId="56" xfId="0" applyFont="1" applyBorder="1">
      <alignment vertical="center"/>
    </xf>
    <xf numFmtId="38" fontId="10" fillId="0" borderId="57" xfId="5" applyFont="1" applyBorder="1">
      <alignment vertical="center"/>
    </xf>
    <xf numFmtId="0" fontId="10" fillId="0" borderId="60" xfId="0" applyFont="1" applyBorder="1">
      <alignment vertical="center"/>
    </xf>
    <xf numFmtId="38" fontId="10" fillId="0" borderId="61" xfId="5" applyFont="1" applyBorder="1">
      <alignment vertical="center"/>
    </xf>
    <xf numFmtId="0" fontId="16" fillId="0" borderId="0" xfId="0" applyFont="1" applyAlignment="1">
      <alignment horizontal="justify" vertical="center"/>
    </xf>
    <xf numFmtId="0" fontId="17" fillId="0" borderId="0" xfId="0" applyFont="1" applyAlignment="1">
      <alignment horizontal="justify" vertical="center"/>
    </xf>
    <xf numFmtId="0" fontId="13" fillId="0" borderId="0" xfId="0" applyFont="1" applyFill="1" applyBorder="1" applyAlignment="1">
      <alignment horizontal="left" vertical="center" wrapText="1"/>
    </xf>
    <xf numFmtId="0" fontId="17" fillId="0" borderId="0" xfId="0" applyFont="1" applyAlignment="1">
      <alignment horizontal="left" vertical="center"/>
    </xf>
    <xf numFmtId="0" fontId="17" fillId="0" borderId="0" xfId="0" applyFont="1" applyAlignment="1">
      <alignment horizontal="center" vertical="center"/>
    </xf>
    <xf numFmtId="0" fontId="15" fillId="0" borderId="0" xfId="0" applyFont="1" applyAlignment="1">
      <alignment vertical="center"/>
    </xf>
    <xf numFmtId="0" fontId="17" fillId="0" borderId="0" xfId="0" applyFont="1">
      <alignment vertical="center"/>
    </xf>
    <xf numFmtId="0" fontId="17" fillId="0" borderId="0" xfId="0" applyFont="1" applyAlignment="1">
      <alignment vertical="center"/>
    </xf>
    <xf numFmtId="0" fontId="17" fillId="0" borderId="0" xfId="0" applyNumberFormat="1" applyFont="1" applyAlignment="1">
      <alignment vertical="center"/>
    </xf>
    <xf numFmtId="0" fontId="17" fillId="3" borderId="0" xfId="0" applyNumberFormat="1" applyFont="1" applyFill="1" applyAlignment="1">
      <alignment vertical="center"/>
    </xf>
    <xf numFmtId="0" fontId="17" fillId="4" borderId="27" xfId="0" applyNumberFormat="1" applyFont="1" applyFill="1" applyBorder="1" applyAlignment="1">
      <alignment horizontal="right" vertical="center"/>
    </xf>
    <xf numFmtId="0" fontId="20" fillId="4" borderId="27" xfId="0" applyNumberFormat="1" applyFont="1" applyFill="1" applyBorder="1" applyAlignment="1">
      <alignment horizontal="right" vertical="center"/>
    </xf>
    <xf numFmtId="0" fontId="20" fillId="4" borderId="29" xfId="0" applyNumberFormat="1" applyFont="1" applyFill="1" applyBorder="1" applyAlignment="1">
      <alignment horizontal="right" vertical="center"/>
    </xf>
    <xf numFmtId="0" fontId="20" fillId="0" borderId="25" xfId="0" applyNumberFormat="1" applyFont="1" applyFill="1" applyBorder="1" applyAlignment="1">
      <alignment vertical="center"/>
    </xf>
    <xf numFmtId="0" fontId="20" fillId="0" borderId="29" xfId="0" applyNumberFormat="1" applyFont="1" applyFill="1" applyBorder="1" applyAlignment="1">
      <alignment vertical="center"/>
    </xf>
    <xf numFmtId="0" fontId="17" fillId="0" borderId="0" xfId="0" applyNumberFormat="1" applyFont="1" applyBorder="1" applyAlignment="1">
      <alignment vertical="center"/>
    </xf>
    <xf numFmtId="0" fontId="17" fillId="3" borderId="24" xfId="0" applyNumberFormat="1" applyFont="1" applyFill="1" applyBorder="1" applyAlignment="1">
      <alignment horizontal="left" vertical="center"/>
    </xf>
    <xf numFmtId="0" fontId="17" fillId="3" borderId="26" xfId="0" applyNumberFormat="1" applyFont="1" applyFill="1" applyBorder="1" applyAlignment="1">
      <alignment horizontal="left" vertical="center"/>
    </xf>
    <xf numFmtId="0" fontId="17" fillId="3" borderId="23" xfId="0" applyNumberFormat="1" applyFont="1" applyFill="1" applyBorder="1" applyAlignment="1">
      <alignment horizontal="left" vertical="center"/>
    </xf>
    <xf numFmtId="0" fontId="17" fillId="0" borderId="25" xfId="0" applyNumberFormat="1" applyFont="1" applyBorder="1" applyAlignment="1">
      <alignment horizontal="left" vertical="center" wrapText="1"/>
    </xf>
    <xf numFmtId="0" fontId="17" fillId="0" borderId="24" xfId="0" applyNumberFormat="1" applyFont="1" applyBorder="1" applyAlignment="1">
      <alignment horizontal="left" vertical="center"/>
    </xf>
    <xf numFmtId="0" fontId="17" fillId="0" borderId="27" xfId="0" applyNumberFormat="1" applyFont="1" applyBorder="1" applyAlignment="1">
      <alignment horizontal="left" vertical="center"/>
    </xf>
    <xf numFmtId="0" fontId="17" fillId="0" borderId="0" xfId="0" applyNumberFormat="1" applyFont="1" applyBorder="1" applyAlignment="1">
      <alignment horizontal="left" vertical="center"/>
    </xf>
    <xf numFmtId="0" fontId="17" fillId="3" borderId="0" xfId="0" applyNumberFormat="1" applyFont="1" applyFill="1" applyBorder="1" applyAlignment="1">
      <alignment horizontal="left" vertical="center"/>
    </xf>
    <xf numFmtId="0" fontId="17" fillId="3" borderId="28" xfId="0" applyNumberFormat="1" applyFont="1" applyFill="1" applyBorder="1" applyAlignment="1">
      <alignment horizontal="left" vertical="center"/>
    </xf>
    <xf numFmtId="0" fontId="17" fillId="0" borderId="29" xfId="0" applyNumberFormat="1" applyFont="1" applyBorder="1" applyAlignment="1">
      <alignment horizontal="left" vertical="center"/>
    </xf>
    <xf numFmtId="0" fontId="17" fillId="0" borderId="23" xfId="0" applyNumberFormat="1" applyFont="1" applyBorder="1" applyAlignment="1">
      <alignment horizontal="left" vertical="center"/>
    </xf>
    <xf numFmtId="0" fontId="20" fillId="0" borderId="24" xfId="0" applyNumberFormat="1" applyFont="1" applyFill="1" applyBorder="1" applyAlignment="1">
      <alignment vertical="center"/>
    </xf>
    <xf numFmtId="0" fontId="20" fillId="0" borderId="23" xfId="0" applyNumberFormat="1" applyFont="1" applyFill="1" applyBorder="1" applyAlignment="1">
      <alignment vertical="center"/>
    </xf>
    <xf numFmtId="0" fontId="17" fillId="0" borderId="0" xfId="0" applyNumberFormat="1" applyFont="1" applyFill="1" applyBorder="1" applyAlignment="1">
      <alignment horizontal="left" vertical="center"/>
    </xf>
    <xf numFmtId="0" fontId="20" fillId="0" borderId="0" xfId="0" applyNumberFormat="1" applyFont="1" applyFill="1" applyBorder="1" applyAlignment="1">
      <alignment horizontal="left" vertical="center"/>
    </xf>
    <xf numFmtId="0" fontId="20" fillId="0" borderId="23" xfId="0" applyNumberFormat="1" applyFont="1" applyFill="1" applyBorder="1" applyAlignment="1">
      <alignment horizontal="left" vertical="center"/>
    </xf>
    <xf numFmtId="0" fontId="20" fillId="0" borderId="32" xfId="0" applyNumberFormat="1" applyFont="1" applyFill="1" applyBorder="1" applyAlignment="1">
      <alignment horizontal="center" vertical="center"/>
    </xf>
    <xf numFmtId="0" fontId="20" fillId="0" borderId="33" xfId="0" applyNumberFormat="1" applyFont="1" applyFill="1" applyBorder="1" applyAlignment="1">
      <alignment horizontal="center" vertical="center"/>
    </xf>
    <xf numFmtId="0" fontId="20" fillId="4" borderId="31" xfId="0" applyNumberFormat="1" applyFont="1" applyFill="1" applyBorder="1" applyAlignment="1">
      <alignment horizontal="right" vertical="center"/>
    </xf>
    <xf numFmtId="0" fontId="17" fillId="3" borderId="31" xfId="0" applyNumberFormat="1" applyFont="1" applyFill="1" applyBorder="1" applyAlignment="1">
      <alignment horizontal="left" vertical="center"/>
    </xf>
    <xf numFmtId="0" fontId="17" fillId="3" borderId="27" xfId="0" applyNumberFormat="1" applyFont="1" applyFill="1" applyBorder="1" applyAlignment="1">
      <alignment vertical="center"/>
    </xf>
    <xf numFmtId="0" fontId="17" fillId="3" borderId="0" xfId="0" applyNumberFormat="1" applyFont="1" applyFill="1" applyBorder="1" applyAlignment="1">
      <alignment vertical="center"/>
    </xf>
    <xf numFmtId="0" fontId="17" fillId="3" borderId="28" xfId="0" applyNumberFormat="1" applyFont="1" applyFill="1" applyBorder="1" applyAlignment="1">
      <alignment vertical="center"/>
    </xf>
    <xf numFmtId="0" fontId="17" fillId="0" borderId="31" xfId="0" applyNumberFormat="1" applyFont="1" applyBorder="1" applyAlignment="1">
      <alignment horizontal="justify" vertical="center" textRotation="255"/>
    </xf>
    <xf numFmtId="0" fontId="23" fillId="0" borderId="0" xfId="0" applyFont="1" applyAlignment="1">
      <alignment horizontal="left" vertical="center"/>
    </xf>
    <xf numFmtId="177" fontId="17" fillId="0" borderId="0" xfId="5" applyNumberFormat="1" applyFont="1" applyBorder="1" applyAlignment="1">
      <alignment horizontal="center" vertical="center"/>
    </xf>
    <xf numFmtId="0" fontId="18" fillId="0" borderId="0" xfId="0" applyFont="1" applyAlignment="1">
      <alignment vertical="center"/>
    </xf>
    <xf numFmtId="0" fontId="17" fillId="0" borderId="0" xfId="0" applyFont="1" applyAlignment="1">
      <alignment horizontal="center" vertical="center"/>
    </xf>
    <xf numFmtId="0" fontId="17" fillId="3" borderId="32" xfId="0" applyNumberFormat="1" applyFont="1" applyFill="1" applyBorder="1" applyAlignment="1">
      <alignment horizontal="left" vertical="center"/>
    </xf>
    <xf numFmtId="0" fontId="17" fillId="3" borderId="25" xfId="0" applyNumberFormat="1" applyFont="1" applyFill="1" applyBorder="1" applyAlignment="1">
      <alignment vertical="center"/>
    </xf>
    <xf numFmtId="0" fontId="17" fillId="3" borderId="24" xfId="0" applyNumberFormat="1" applyFont="1" applyFill="1" applyBorder="1" applyAlignment="1">
      <alignment vertical="center"/>
    </xf>
    <xf numFmtId="0" fontId="17" fillId="3" borderId="26" xfId="0" applyNumberFormat="1" applyFont="1" applyFill="1" applyBorder="1" applyAlignment="1">
      <alignment vertical="center"/>
    </xf>
    <xf numFmtId="0" fontId="17" fillId="3" borderId="29" xfId="0" applyNumberFormat="1" applyFont="1" applyFill="1" applyBorder="1" applyAlignment="1">
      <alignment vertical="center"/>
    </xf>
    <xf numFmtId="0" fontId="17" fillId="3" borderId="23" xfId="0" applyNumberFormat="1" applyFont="1" applyFill="1" applyBorder="1" applyAlignment="1">
      <alignment vertical="center"/>
    </xf>
    <xf numFmtId="0" fontId="17" fillId="3" borderId="30" xfId="0" applyNumberFormat="1" applyFont="1" applyFill="1" applyBorder="1" applyAlignment="1">
      <alignment vertical="center"/>
    </xf>
    <xf numFmtId="0" fontId="17" fillId="3" borderId="0" xfId="0" applyFont="1" applyFill="1" applyAlignment="1">
      <alignment horizontal="left" vertical="center"/>
    </xf>
    <xf numFmtId="0" fontId="17" fillId="3" borderId="0" xfId="0" applyFont="1" applyFill="1" applyAlignment="1">
      <alignment horizontal="justify" vertical="center"/>
    </xf>
    <xf numFmtId="56" fontId="17" fillId="0" borderId="0" xfId="0" applyNumberFormat="1" applyFont="1">
      <alignment vertical="center"/>
    </xf>
    <xf numFmtId="0" fontId="17" fillId="3" borderId="43" xfId="0" applyFont="1" applyFill="1" applyBorder="1" applyAlignment="1">
      <alignment horizontal="left" vertical="center"/>
    </xf>
    <xf numFmtId="0" fontId="17" fillId="3" borderId="33" xfId="0" applyFont="1" applyFill="1" applyBorder="1" applyAlignment="1">
      <alignment horizontal="left" vertical="center"/>
    </xf>
    <xf numFmtId="0" fontId="17" fillId="3" borderId="37" xfId="0" applyFont="1" applyFill="1" applyBorder="1" applyAlignment="1">
      <alignment vertical="center"/>
    </xf>
    <xf numFmtId="0" fontId="17" fillId="3" borderId="38" xfId="0" applyFont="1" applyFill="1" applyBorder="1" applyAlignment="1">
      <alignment vertical="center"/>
    </xf>
    <xf numFmtId="0" fontId="17" fillId="3" borderId="0" xfId="0" applyFont="1" applyFill="1" applyAlignment="1">
      <alignment vertical="center"/>
    </xf>
    <xf numFmtId="5" fontId="20" fillId="3" borderId="33" xfId="0" applyNumberFormat="1" applyFont="1" applyFill="1" applyBorder="1" applyAlignment="1">
      <alignment horizontal="left" vertical="center"/>
    </xf>
    <xf numFmtId="5" fontId="20" fillId="3" borderId="45" xfId="0" applyNumberFormat="1" applyFont="1" applyFill="1" applyBorder="1" applyAlignment="1">
      <alignment horizontal="left" vertical="center"/>
    </xf>
    <xf numFmtId="0" fontId="17" fillId="3" borderId="27" xfId="0" applyFont="1" applyFill="1" applyBorder="1" applyAlignment="1">
      <alignment vertical="center"/>
    </xf>
    <xf numFmtId="5" fontId="20" fillId="3" borderId="43" xfId="0" applyNumberFormat="1" applyFont="1" applyFill="1" applyBorder="1" applyAlignment="1">
      <alignment horizontal="left" vertical="center"/>
    </xf>
    <xf numFmtId="0" fontId="17" fillId="3" borderId="3" xfId="0" applyFont="1" applyFill="1" applyBorder="1" applyAlignment="1">
      <alignment vertical="center"/>
    </xf>
    <xf numFmtId="0" fontId="17" fillId="3" borderId="4" xfId="0" applyFont="1" applyFill="1" applyBorder="1" applyAlignment="1">
      <alignment vertical="center"/>
    </xf>
    <xf numFmtId="0" fontId="17" fillId="3" borderId="45" xfId="0" applyFont="1" applyFill="1" applyBorder="1" applyAlignment="1">
      <alignment horizontal="left" vertical="center"/>
    </xf>
    <xf numFmtId="0" fontId="20" fillId="3" borderId="45" xfId="0" applyFont="1" applyFill="1" applyBorder="1" applyAlignment="1">
      <alignment horizontal="left" vertical="center"/>
    </xf>
    <xf numFmtId="0" fontId="17" fillId="3" borderId="62" xfId="0" applyFont="1" applyFill="1" applyBorder="1" applyAlignment="1">
      <alignment horizontal="left" vertical="center"/>
    </xf>
    <xf numFmtId="0" fontId="17" fillId="3" borderId="44" xfId="0" applyFont="1" applyFill="1" applyBorder="1" applyAlignment="1">
      <alignment vertical="center"/>
    </xf>
    <xf numFmtId="0" fontId="20" fillId="3" borderId="63" xfId="0" applyFont="1" applyFill="1" applyBorder="1" applyAlignment="1">
      <alignment horizontal="left" vertical="center"/>
    </xf>
    <xf numFmtId="0" fontId="17" fillId="3" borderId="41" xfId="0" applyFont="1" applyFill="1" applyBorder="1" applyAlignment="1">
      <alignment vertical="center"/>
    </xf>
    <xf numFmtId="38" fontId="17" fillId="3" borderId="37" xfId="5" applyFont="1" applyFill="1" applyBorder="1" applyAlignment="1">
      <alignment vertical="center"/>
    </xf>
    <xf numFmtId="0" fontId="20" fillId="3" borderId="44" xfId="0" applyFont="1" applyFill="1" applyBorder="1" applyAlignment="1">
      <alignment horizontal="left" vertical="center"/>
    </xf>
    <xf numFmtId="0" fontId="17" fillId="3" borderId="42" xfId="0" applyFont="1" applyFill="1" applyBorder="1" applyAlignment="1">
      <alignment vertical="center"/>
    </xf>
    <xf numFmtId="49" fontId="17" fillId="3" borderId="43" xfId="0" applyNumberFormat="1" applyFont="1" applyFill="1" applyBorder="1" applyAlignment="1">
      <alignment vertical="center"/>
    </xf>
    <xf numFmtId="0" fontId="20" fillId="3" borderId="43" xfId="0" applyFont="1" applyFill="1" applyBorder="1" applyAlignment="1">
      <alignment horizontal="left" vertical="center"/>
    </xf>
    <xf numFmtId="0" fontId="22" fillId="3" borderId="23" xfId="0" applyFont="1" applyFill="1" applyBorder="1" applyAlignment="1">
      <alignment horizontal="center" vertical="center"/>
    </xf>
    <xf numFmtId="0" fontId="17" fillId="0" borderId="0" xfId="0" applyFont="1" applyBorder="1" applyAlignment="1">
      <alignment vertical="center"/>
    </xf>
    <xf numFmtId="0" fontId="17" fillId="3" borderId="43" xfId="0" applyFont="1" applyFill="1" applyBorder="1" applyAlignment="1">
      <alignment vertical="center"/>
    </xf>
    <xf numFmtId="56" fontId="17" fillId="3" borderId="38" xfId="0" quotePrefix="1" applyNumberFormat="1" applyFont="1" applyFill="1" applyBorder="1" applyAlignment="1">
      <alignment vertical="center"/>
    </xf>
    <xf numFmtId="0" fontId="17" fillId="3" borderId="37" xfId="0" quotePrefix="1" applyFont="1" applyFill="1" applyBorder="1" applyAlignment="1">
      <alignment vertical="center"/>
    </xf>
    <xf numFmtId="0" fontId="22" fillId="0" borderId="0" xfId="0" applyFont="1">
      <alignment vertical="center"/>
    </xf>
    <xf numFmtId="0" fontId="20" fillId="0" borderId="29" xfId="0" applyNumberFormat="1" applyFont="1" applyFill="1" applyBorder="1" applyAlignment="1">
      <alignment horizontal="right" vertical="center"/>
    </xf>
    <xf numFmtId="0" fontId="20" fillId="0" borderId="0" xfId="0" applyNumberFormat="1" applyFont="1" applyFill="1" applyBorder="1" applyAlignment="1">
      <alignment horizontal="center" vertical="center" shrinkToFit="1"/>
    </xf>
    <xf numFmtId="0" fontId="20" fillId="0" borderId="33" xfId="0" applyNumberFormat="1" applyFont="1" applyFill="1" applyBorder="1" applyAlignment="1">
      <alignment vertical="center" shrinkToFit="1"/>
    </xf>
    <xf numFmtId="0" fontId="20" fillId="0" borderId="24" xfId="0" applyNumberFormat="1" applyFont="1" applyFill="1" applyBorder="1" applyAlignment="1">
      <alignment horizontal="left" vertical="center"/>
    </xf>
    <xf numFmtId="0" fontId="17" fillId="0" borderId="0" xfId="0" applyFont="1" applyAlignment="1">
      <alignment horizontal="center" vertical="center"/>
    </xf>
    <xf numFmtId="0" fontId="13" fillId="0" borderId="1" xfId="0" applyFont="1" applyFill="1" applyBorder="1" applyAlignment="1">
      <alignment horizontal="center" vertical="center" wrapText="1"/>
    </xf>
    <xf numFmtId="0" fontId="20" fillId="0" borderId="29" xfId="0" applyNumberFormat="1" applyFont="1" applyFill="1" applyBorder="1" applyAlignment="1">
      <alignment horizontal="left" vertical="center" shrinkToFit="1"/>
    </xf>
    <xf numFmtId="0" fontId="20" fillId="0" borderId="23" xfId="0" applyNumberFormat="1" applyFont="1" applyFill="1" applyBorder="1" applyAlignment="1">
      <alignment horizontal="left" vertical="center" shrinkToFit="1"/>
    </xf>
    <xf numFmtId="0" fontId="20" fillId="0" borderId="24" xfId="0" applyNumberFormat="1" applyFont="1" applyFill="1" applyBorder="1" applyAlignment="1">
      <alignment horizontal="center" vertical="center" shrinkToFit="1"/>
    </xf>
    <xf numFmtId="0" fontId="12" fillId="0" borderId="24" xfId="0" applyFont="1" applyBorder="1" applyAlignment="1">
      <alignment vertical="center" wrapText="1"/>
    </xf>
    <xf numFmtId="0" fontId="21" fillId="0" borderId="24" xfId="0" applyFont="1" applyBorder="1" applyAlignment="1">
      <alignment vertical="center" wrapText="1"/>
    </xf>
    <xf numFmtId="0" fontId="21" fillId="0" borderId="26" xfId="0" applyFont="1" applyBorder="1" applyAlignment="1">
      <alignment vertical="center" wrapText="1"/>
    </xf>
    <xf numFmtId="0" fontId="21" fillId="0" borderId="1" xfId="0" applyFont="1" applyBorder="1" applyAlignment="1">
      <alignment horizontal="center" vertical="center"/>
    </xf>
    <xf numFmtId="0" fontId="21" fillId="0" borderId="31" xfId="0" applyFont="1" applyBorder="1" applyAlignment="1">
      <alignment horizontal="right" vertical="center"/>
    </xf>
    <xf numFmtId="0" fontId="21" fillId="0" borderId="68" xfId="0" applyFont="1" applyBorder="1" applyAlignment="1">
      <alignment horizontal="center" vertical="center"/>
    </xf>
    <xf numFmtId="0" fontId="14" fillId="0" borderId="0" xfId="0" applyFont="1" applyAlignment="1">
      <alignment vertical="center"/>
    </xf>
    <xf numFmtId="0" fontId="25" fillId="3" borderId="27" xfId="0" applyNumberFormat="1" applyFont="1" applyFill="1" applyBorder="1" applyAlignment="1">
      <alignment horizontal="left" vertical="center"/>
    </xf>
    <xf numFmtId="0" fontId="25" fillId="3" borderId="25" xfId="0" applyNumberFormat="1" applyFont="1" applyFill="1" applyBorder="1" applyAlignment="1">
      <alignment horizontal="left" vertical="center"/>
    </xf>
    <xf numFmtId="0" fontId="17" fillId="0" borderId="0" xfId="0" applyFont="1" applyFill="1" applyAlignment="1">
      <alignment horizontal="center" vertical="center"/>
    </xf>
    <xf numFmtId="0" fontId="17" fillId="0" borderId="24" xfId="0" applyFont="1" applyBorder="1" applyAlignment="1">
      <alignment vertical="center"/>
    </xf>
    <xf numFmtId="0" fontId="17" fillId="0" borderId="24" xfId="0" applyFont="1" applyBorder="1" applyAlignment="1">
      <alignment horizontal="center" vertical="center"/>
    </xf>
    <xf numFmtId="0" fontId="17" fillId="0" borderId="26" xfId="0" applyFont="1" applyBorder="1" applyAlignment="1">
      <alignment vertical="center"/>
    </xf>
    <xf numFmtId="0" fontId="20" fillId="0" borderId="27" xfId="0" applyNumberFormat="1" applyFont="1" applyFill="1" applyBorder="1" applyAlignment="1">
      <alignment horizontal="left" vertical="center"/>
    </xf>
    <xf numFmtId="0" fontId="20" fillId="0" borderId="28" xfId="0" applyNumberFormat="1" applyFont="1" applyFill="1" applyBorder="1" applyAlignment="1">
      <alignment horizontal="center" vertical="center" shrinkToFit="1"/>
    </xf>
    <xf numFmtId="0" fontId="20" fillId="0" borderId="28" xfId="0" applyNumberFormat="1" applyFont="1" applyFill="1" applyBorder="1" applyAlignment="1">
      <alignment vertical="center" shrinkToFit="1"/>
    </xf>
    <xf numFmtId="0" fontId="17" fillId="0" borderId="27" xfId="0" applyFont="1" applyBorder="1" applyAlignment="1">
      <alignment vertical="center"/>
    </xf>
    <xf numFmtId="0" fontId="17" fillId="0" borderId="28" xfId="0" applyFont="1" applyBorder="1" applyAlignment="1">
      <alignment vertical="center"/>
    </xf>
    <xf numFmtId="0" fontId="25" fillId="0" borderId="25" xfId="0" applyFont="1" applyBorder="1" applyAlignment="1">
      <alignment vertical="center"/>
    </xf>
    <xf numFmtId="0" fontId="25" fillId="3" borderId="0" xfId="0" applyNumberFormat="1" applyFont="1" applyFill="1" applyAlignment="1">
      <alignment vertical="center"/>
    </xf>
    <xf numFmtId="0" fontId="17" fillId="0" borderId="27" xfId="0" applyFont="1" applyBorder="1" applyAlignment="1">
      <alignment horizontal="right" vertical="center"/>
    </xf>
    <xf numFmtId="0" fontId="17" fillId="0" borderId="29" xfId="0" applyFont="1" applyBorder="1" applyAlignment="1">
      <alignment vertical="center"/>
    </xf>
    <xf numFmtId="0" fontId="17" fillId="0" borderId="23" xfId="0" applyFont="1" applyBorder="1" applyAlignment="1">
      <alignment vertical="center"/>
    </xf>
    <xf numFmtId="0" fontId="25" fillId="0" borderId="27" xfId="0" applyFont="1" applyBorder="1" applyAlignment="1">
      <alignment vertical="center"/>
    </xf>
    <xf numFmtId="0" fontId="25" fillId="0" borderId="0" xfId="0" applyFont="1" applyAlignment="1">
      <alignment vertical="center"/>
    </xf>
    <xf numFmtId="0" fontId="26" fillId="0" borderId="23" xfId="0" applyNumberFormat="1" applyFont="1" applyFill="1" applyBorder="1" applyAlignment="1">
      <alignment horizontal="left" vertical="center"/>
    </xf>
    <xf numFmtId="0" fontId="21" fillId="0" borderId="24" xfId="0" applyFont="1" applyBorder="1" applyAlignment="1">
      <alignment horizontal="center" vertical="center"/>
    </xf>
    <xf numFmtId="0" fontId="17" fillId="3" borderId="37" xfId="0" applyFont="1" applyFill="1" applyBorder="1" applyAlignment="1">
      <alignment horizontal="left" vertical="center"/>
    </xf>
    <xf numFmtId="5" fontId="20" fillId="3" borderId="26" xfId="0" applyNumberFormat="1" applyFont="1" applyFill="1" applyBorder="1" applyAlignment="1">
      <alignment horizontal="left" vertical="center"/>
    </xf>
    <xf numFmtId="0" fontId="20" fillId="0" borderId="31" xfId="0" applyNumberFormat="1" applyFont="1" applyFill="1" applyBorder="1" applyAlignment="1">
      <alignment vertical="center"/>
    </xf>
    <xf numFmtId="0" fontId="20" fillId="0" borderId="32" xfId="0" applyNumberFormat="1" applyFont="1" applyFill="1" applyBorder="1" applyAlignment="1">
      <alignment vertical="center"/>
    </xf>
    <xf numFmtId="0" fontId="20" fillId="0" borderId="33" xfId="0" applyNumberFormat="1" applyFont="1" applyFill="1" applyBorder="1" applyAlignment="1">
      <alignment vertical="center"/>
    </xf>
    <xf numFmtId="0" fontId="20" fillId="0" borderId="26" xfId="0" applyNumberFormat="1" applyFont="1" applyFill="1" applyBorder="1" applyAlignment="1">
      <alignment vertical="center"/>
    </xf>
    <xf numFmtId="0" fontId="17" fillId="0" borderId="24" xfId="0" applyNumberFormat="1" applyFont="1" applyFill="1" applyBorder="1" applyAlignment="1">
      <alignment vertical="center"/>
    </xf>
    <xf numFmtId="0" fontId="17" fillId="0" borderId="26" xfId="0" applyNumberFormat="1" applyFont="1" applyFill="1" applyBorder="1" applyAlignment="1">
      <alignment vertical="center"/>
    </xf>
    <xf numFmtId="0" fontId="17" fillId="0" borderId="0" xfId="0" applyNumberFormat="1" applyFont="1" applyFill="1" applyBorder="1" applyAlignment="1">
      <alignment vertical="center"/>
    </xf>
    <xf numFmtId="0" fontId="17" fillId="0" borderId="28" xfId="0" applyNumberFormat="1" applyFont="1" applyFill="1" applyBorder="1" applyAlignment="1">
      <alignment vertical="center"/>
    </xf>
    <xf numFmtId="0" fontId="20" fillId="0" borderId="0" xfId="0" applyNumberFormat="1" applyFont="1" applyFill="1" applyBorder="1" applyAlignment="1">
      <alignment vertical="center"/>
    </xf>
    <xf numFmtId="0" fontId="20" fillId="0" borderId="28" xfId="0" applyNumberFormat="1" applyFont="1" applyFill="1" applyBorder="1" applyAlignment="1">
      <alignment vertical="center"/>
    </xf>
    <xf numFmtId="0" fontId="20" fillId="0" borderId="30" xfId="0" applyNumberFormat="1" applyFont="1" applyFill="1" applyBorder="1" applyAlignment="1">
      <alignment vertical="center" shrinkToFit="1"/>
    </xf>
    <xf numFmtId="0" fontId="20" fillId="0" borderId="25" xfId="0" applyNumberFormat="1" applyFont="1" applyFill="1" applyBorder="1" applyAlignment="1">
      <alignment vertical="center" shrinkToFit="1"/>
    </xf>
    <xf numFmtId="0" fontId="20" fillId="0" borderId="24" xfId="0" applyNumberFormat="1" applyFont="1" applyFill="1" applyBorder="1" applyAlignment="1">
      <alignment vertical="center" shrinkToFit="1"/>
    </xf>
    <xf numFmtId="0" fontId="20" fillId="0" borderId="26" xfId="0" applyNumberFormat="1" applyFont="1" applyFill="1" applyBorder="1" applyAlignment="1">
      <alignment vertical="center" shrinkToFit="1"/>
    </xf>
    <xf numFmtId="0" fontId="27" fillId="0" borderId="0" xfId="0" applyFont="1">
      <alignment vertical="center"/>
    </xf>
    <xf numFmtId="0" fontId="28" fillId="0" borderId="0" xfId="0" applyFont="1">
      <alignment vertical="center"/>
    </xf>
    <xf numFmtId="0" fontId="27" fillId="0" borderId="23" xfId="0" applyFont="1" applyBorder="1" applyAlignment="1">
      <alignment horizontal="left" vertical="center" wrapText="1"/>
    </xf>
    <xf numFmtId="0" fontId="27" fillId="0" borderId="0" xfId="0" applyFont="1" applyBorder="1" applyAlignment="1">
      <alignment horizontal="center" vertical="center" wrapText="1"/>
    </xf>
    <xf numFmtId="0" fontId="27" fillId="0" borderId="0" xfId="0" applyFont="1" applyFill="1" applyBorder="1" applyAlignment="1">
      <alignment horizontal="center" vertical="center" wrapText="1"/>
    </xf>
    <xf numFmtId="0" fontId="27" fillId="4" borderId="65" xfId="0" applyFont="1" applyFill="1" applyBorder="1" applyAlignment="1">
      <alignment vertical="center" wrapText="1"/>
    </xf>
    <xf numFmtId="0" fontId="27" fillId="4" borderId="66" xfId="0" applyFont="1" applyFill="1" applyBorder="1" applyAlignment="1">
      <alignment vertical="center" wrapText="1"/>
    </xf>
    <xf numFmtId="0" fontId="27" fillId="4" borderId="67" xfId="0" applyFont="1" applyFill="1" applyBorder="1" applyAlignment="1">
      <alignment vertical="center" wrapText="1"/>
    </xf>
    <xf numFmtId="0" fontId="27" fillId="5" borderId="1" xfId="0" applyFont="1" applyFill="1" applyBorder="1" applyAlignment="1">
      <alignment horizontal="center" vertical="center" wrapText="1"/>
    </xf>
    <xf numFmtId="38" fontId="27" fillId="4" borderId="33" xfId="5" applyFont="1" applyFill="1" applyBorder="1" applyAlignment="1">
      <alignment vertical="center" wrapText="1"/>
    </xf>
    <xf numFmtId="38" fontId="21" fillId="4" borderId="1" xfId="5" applyFont="1" applyFill="1" applyBorder="1" applyAlignment="1">
      <alignment vertical="center"/>
    </xf>
    <xf numFmtId="38" fontId="13" fillId="4" borderId="1" xfId="5" applyFont="1" applyFill="1" applyBorder="1" applyAlignment="1">
      <alignment vertical="center" wrapText="1"/>
    </xf>
    <xf numFmtId="38" fontId="21" fillId="4" borderId="64" xfId="5" applyFont="1" applyFill="1" applyBorder="1" applyAlignment="1">
      <alignment vertical="center"/>
    </xf>
    <xf numFmtId="38" fontId="21" fillId="4" borderId="64" xfId="5" applyFont="1" applyFill="1" applyBorder="1">
      <alignment vertical="center"/>
    </xf>
    <xf numFmtId="0" fontId="10" fillId="0" borderId="75" xfId="0" applyFont="1" applyBorder="1">
      <alignment vertical="center"/>
    </xf>
    <xf numFmtId="38" fontId="10" fillId="0" borderId="76" xfId="5" applyFont="1" applyBorder="1">
      <alignment vertical="center"/>
    </xf>
    <xf numFmtId="0" fontId="10" fillId="6" borderId="0" xfId="0" applyFont="1" applyFill="1">
      <alignment vertical="center"/>
    </xf>
    <xf numFmtId="0" fontId="10" fillId="7" borderId="0" xfId="0" applyFont="1" applyFill="1">
      <alignment vertical="center"/>
    </xf>
    <xf numFmtId="0" fontId="10" fillId="0" borderId="4" xfId="0" applyFont="1" applyBorder="1" applyAlignment="1">
      <alignment vertical="center" shrinkToFit="1"/>
    </xf>
    <xf numFmtId="0" fontId="10" fillId="9" borderId="0" xfId="0" applyFont="1" applyFill="1">
      <alignment vertical="center"/>
    </xf>
    <xf numFmtId="0" fontId="10" fillId="10" borderId="0" xfId="0" applyFont="1" applyFill="1">
      <alignment vertical="center"/>
    </xf>
    <xf numFmtId="0" fontId="20" fillId="0" borderId="33" xfId="0" applyNumberFormat="1" applyFont="1" applyFill="1" applyBorder="1" applyAlignment="1">
      <alignment horizontal="left" vertical="center"/>
    </xf>
    <xf numFmtId="0" fontId="20" fillId="0" borderId="31" xfId="0" applyNumberFormat="1" applyFont="1" applyFill="1" applyBorder="1" applyAlignment="1">
      <alignment vertical="center"/>
    </xf>
    <xf numFmtId="0" fontId="20" fillId="0" borderId="32" xfId="0" applyNumberFormat="1" applyFont="1" applyFill="1" applyBorder="1" applyAlignment="1">
      <alignment vertical="center"/>
    </xf>
    <xf numFmtId="0" fontId="20" fillId="0" borderId="33" xfId="0" applyNumberFormat="1" applyFont="1" applyFill="1" applyBorder="1" applyAlignment="1">
      <alignment vertical="center"/>
    </xf>
    <xf numFmtId="0" fontId="25" fillId="3" borderId="0" xfId="0" applyNumberFormat="1" applyFont="1" applyFill="1" applyBorder="1" applyAlignment="1">
      <alignment vertical="center" wrapText="1"/>
    </xf>
    <xf numFmtId="0" fontId="21" fillId="3" borderId="23" xfId="0" applyNumberFormat="1" applyFont="1" applyFill="1" applyBorder="1" applyAlignment="1">
      <alignment vertical="center"/>
    </xf>
    <xf numFmtId="0" fontId="20" fillId="0" borderId="23" xfId="0" applyNumberFormat="1" applyFont="1" applyFill="1" applyBorder="1" applyAlignment="1">
      <alignment horizontal="left" vertical="center"/>
    </xf>
    <xf numFmtId="0" fontId="10" fillId="11" borderId="0" xfId="0" applyFont="1" applyFill="1">
      <alignment vertical="center"/>
    </xf>
    <xf numFmtId="0" fontId="6" fillId="7" borderId="52" xfId="0" applyFont="1" applyFill="1" applyBorder="1">
      <alignment vertical="center"/>
    </xf>
    <xf numFmtId="0" fontId="6" fillId="7" borderId="53" xfId="0" applyFont="1" applyFill="1" applyBorder="1">
      <alignment vertical="center"/>
    </xf>
    <xf numFmtId="0" fontId="6" fillId="7" borderId="55" xfId="0" applyFont="1" applyFill="1" applyBorder="1">
      <alignment vertical="center"/>
    </xf>
    <xf numFmtId="0" fontId="10" fillId="7" borderId="55" xfId="0" applyFont="1" applyFill="1" applyBorder="1" applyAlignment="1">
      <alignment vertical="center" shrinkToFit="1"/>
    </xf>
    <xf numFmtId="0" fontId="10" fillId="7" borderId="52" xfId="0" applyFont="1" applyFill="1" applyBorder="1" applyAlignment="1">
      <alignment vertical="center" shrinkToFit="1"/>
    </xf>
    <xf numFmtId="0" fontId="10" fillId="7" borderId="1" xfId="0" applyFont="1" applyFill="1" applyBorder="1">
      <alignment vertical="center"/>
    </xf>
    <xf numFmtId="0" fontId="10" fillId="7" borderId="2" xfId="0" applyFont="1" applyFill="1" applyBorder="1">
      <alignment vertical="center"/>
    </xf>
    <xf numFmtId="0" fontId="6" fillId="7" borderId="1" xfId="0" applyFont="1" applyFill="1" applyBorder="1" applyAlignment="1">
      <alignment vertical="center" shrinkToFit="1"/>
    </xf>
    <xf numFmtId="0" fontId="10" fillId="7" borderId="1" xfId="0" applyFont="1" applyFill="1" applyBorder="1" applyAlignment="1">
      <alignment vertical="center" shrinkToFit="1"/>
    </xf>
    <xf numFmtId="0" fontId="10" fillId="7" borderId="16" xfId="0" applyFont="1" applyFill="1" applyBorder="1" applyAlignment="1">
      <alignment vertical="center" shrinkToFit="1"/>
    </xf>
    <xf numFmtId="38" fontId="10" fillId="0" borderId="17" xfId="5" applyFont="1" applyBorder="1" applyAlignment="1">
      <alignment vertical="center" shrinkToFit="1"/>
    </xf>
    <xf numFmtId="0" fontId="10" fillId="7" borderId="19" xfId="0" applyFont="1" applyFill="1" applyBorder="1" applyAlignment="1">
      <alignment vertical="center" shrinkToFit="1"/>
    </xf>
    <xf numFmtId="0" fontId="10" fillId="0" borderId="5" xfId="0" applyFont="1" applyBorder="1" applyAlignment="1">
      <alignment vertical="center" shrinkToFit="1"/>
    </xf>
    <xf numFmtId="38" fontId="10" fillId="0" borderId="20" xfId="5" applyFont="1" applyBorder="1" applyAlignment="1">
      <alignment vertical="center" shrinkToFit="1"/>
    </xf>
    <xf numFmtId="0" fontId="10" fillId="7" borderId="12" xfId="0" applyFont="1" applyFill="1" applyBorder="1" applyAlignment="1">
      <alignment vertical="center" shrinkToFit="1"/>
    </xf>
    <xf numFmtId="0" fontId="10" fillId="0" borderId="2" xfId="0" applyFont="1" applyBorder="1" applyAlignment="1">
      <alignment vertical="center" shrinkToFit="1"/>
    </xf>
    <xf numFmtId="38" fontId="10" fillId="0" borderId="13" xfId="5" applyFont="1" applyBorder="1" applyAlignment="1">
      <alignment vertical="center" shrinkToFit="1"/>
    </xf>
    <xf numFmtId="38" fontId="10" fillId="0" borderId="15" xfId="5" applyFont="1" applyBorder="1" applyAlignment="1">
      <alignment vertical="center" shrinkToFit="1"/>
    </xf>
    <xf numFmtId="0" fontId="10" fillId="7" borderId="14" xfId="0" applyFont="1" applyFill="1" applyBorder="1" applyAlignment="1">
      <alignment vertical="center" shrinkToFit="1"/>
    </xf>
    <xf numFmtId="0" fontId="10" fillId="7" borderId="21" xfId="0" applyFont="1" applyFill="1" applyBorder="1" applyAlignment="1">
      <alignment vertical="center" shrinkToFit="1"/>
    </xf>
    <xf numFmtId="0" fontId="10" fillId="0" borderId="6" xfId="0" applyFont="1" applyBorder="1" applyAlignment="1">
      <alignment vertical="center" shrinkToFit="1"/>
    </xf>
    <xf numFmtId="38" fontId="10" fillId="0" borderId="18" xfId="5" applyFont="1" applyBorder="1" applyAlignment="1">
      <alignment vertical="center" shrinkToFit="1"/>
    </xf>
    <xf numFmtId="0" fontId="6" fillId="7" borderId="55" xfId="0" applyFont="1" applyFill="1" applyBorder="1" applyAlignment="1">
      <alignment vertical="center" shrinkToFit="1"/>
    </xf>
    <xf numFmtId="3" fontId="10" fillId="0" borderId="57" xfId="0" applyNumberFormat="1" applyFont="1" applyBorder="1">
      <alignment vertical="center"/>
    </xf>
    <xf numFmtId="0" fontId="6" fillId="7" borderId="52" xfId="0" applyFont="1" applyFill="1" applyBorder="1" applyAlignment="1">
      <alignment vertical="center" shrinkToFit="1"/>
    </xf>
    <xf numFmtId="3" fontId="10" fillId="0" borderId="36" xfId="0" applyNumberFormat="1" applyFont="1" applyBorder="1">
      <alignment vertical="center"/>
    </xf>
    <xf numFmtId="0" fontId="6" fillId="7" borderId="53" xfId="0" applyFont="1" applyFill="1" applyBorder="1" applyAlignment="1">
      <alignment vertical="center" shrinkToFit="1"/>
    </xf>
    <xf numFmtId="3" fontId="10" fillId="0" borderId="34" xfId="0" applyNumberFormat="1" applyFont="1" applyBorder="1">
      <alignment vertical="center"/>
    </xf>
    <xf numFmtId="0" fontId="6" fillId="7" borderId="51" xfId="0" applyFont="1" applyFill="1" applyBorder="1" applyAlignment="1">
      <alignment vertical="center" shrinkToFit="1"/>
    </xf>
    <xf numFmtId="3" fontId="10" fillId="0" borderId="35" xfId="0" applyNumberFormat="1" applyFont="1" applyBorder="1">
      <alignment vertical="center"/>
    </xf>
    <xf numFmtId="0" fontId="6" fillId="7" borderId="49" xfId="0" applyFont="1" applyFill="1" applyBorder="1" applyAlignment="1">
      <alignment vertical="center" shrinkToFit="1"/>
    </xf>
    <xf numFmtId="3" fontId="10" fillId="0" borderId="50" xfId="0" applyNumberFormat="1" applyFont="1" applyBorder="1">
      <alignment vertical="center"/>
    </xf>
    <xf numFmtId="0" fontId="10" fillId="7" borderId="49" xfId="0" applyFont="1" applyFill="1" applyBorder="1" applyAlignment="1">
      <alignment vertical="center" shrinkToFit="1"/>
    </xf>
    <xf numFmtId="0" fontId="10" fillId="0" borderId="3" xfId="0" applyFont="1" applyBorder="1">
      <alignment vertical="center"/>
    </xf>
    <xf numFmtId="3" fontId="10" fillId="0" borderId="80" xfId="0" applyNumberFormat="1" applyFont="1" applyBorder="1">
      <alignment vertical="center"/>
    </xf>
    <xf numFmtId="0" fontId="6" fillId="2" borderId="1" xfId="0" applyFont="1" applyFill="1" applyBorder="1" applyAlignment="1">
      <alignment vertical="center" shrinkToFit="1"/>
    </xf>
    <xf numFmtId="0" fontId="10" fillId="2" borderId="2" xfId="0" applyFont="1" applyFill="1" applyBorder="1" applyAlignment="1">
      <alignment vertical="center" shrinkToFit="1"/>
    </xf>
    <xf numFmtId="0" fontId="10" fillId="0" borderId="0" xfId="0" applyFont="1" applyAlignment="1">
      <alignment vertical="center" shrinkToFit="1"/>
    </xf>
    <xf numFmtId="57" fontId="10" fillId="8" borderId="0" xfId="0" applyNumberFormat="1" applyFont="1" applyFill="1">
      <alignment vertical="center"/>
    </xf>
    <xf numFmtId="0" fontId="6" fillId="8" borderId="55" xfId="0" applyFont="1" applyFill="1" applyBorder="1">
      <alignment vertical="center"/>
    </xf>
    <xf numFmtId="0" fontId="10" fillId="0" borderId="77" xfId="0" applyFont="1" applyBorder="1">
      <alignment vertical="center"/>
    </xf>
    <xf numFmtId="3" fontId="10" fillId="0" borderId="78" xfId="0" applyNumberFormat="1" applyFont="1" applyBorder="1">
      <alignment vertical="center"/>
    </xf>
    <xf numFmtId="0" fontId="6" fillId="8" borderId="51" xfId="0" applyFont="1" applyFill="1" applyBorder="1">
      <alignment vertical="center"/>
    </xf>
    <xf numFmtId="0" fontId="6" fillId="0" borderId="0" xfId="0" applyFont="1" applyAlignment="1">
      <alignment vertical="center" shrinkToFit="1"/>
    </xf>
    <xf numFmtId="0" fontId="6" fillId="0" borderId="1" xfId="0" applyFont="1" applyBorder="1" applyAlignment="1">
      <alignment vertical="center" shrinkToFit="1"/>
    </xf>
    <xf numFmtId="0" fontId="10" fillId="8" borderId="1" xfId="0" applyFont="1" applyFill="1" applyBorder="1" applyAlignment="1">
      <alignment vertical="center" shrinkToFit="1"/>
    </xf>
    <xf numFmtId="0" fontId="9" fillId="0" borderId="0" xfId="0" applyFont="1" applyAlignment="1">
      <alignment vertical="center" shrinkToFit="1"/>
    </xf>
    <xf numFmtId="0" fontId="6" fillId="0" borderId="22" xfId="0" applyFont="1" applyBorder="1" applyAlignment="1">
      <alignment vertical="center" shrinkToFit="1"/>
    </xf>
    <xf numFmtId="0" fontId="0" fillId="0" borderId="0" xfId="0" applyAlignment="1">
      <alignment vertical="center" shrinkToFit="1"/>
    </xf>
    <xf numFmtId="0" fontId="6" fillId="8" borderId="52" xfId="0" applyFont="1" applyFill="1" applyBorder="1">
      <alignment vertical="center"/>
    </xf>
    <xf numFmtId="0" fontId="6" fillId="8" borderId="53" xfId="0" applyFont="1" applyFill="1" applyBorder="1">
      <alignment vertical="center"/>
    </xf>
    <xf numFmtId="0" fontId="6" fillId="7" borderId="1" xfId="0" applyFont="1" applyFill="1" applyBorder="1">
      <alignment vertical="center"/>
    </xf>
    <xf numFmtId="0" fontId="10" fillId="0" borderId="0" xfId="0" applyFont="1" applyFill="1" applyBorder="1" applyAlignment="1">
      <alignment vertical="center" shrinkToFit="1"/>
    </xf>
    <xf numFmtId="0" fontId="10" fillId="7" borderId="53" xfId="0" applyFont="1" applyFill="1" applyBorder="1" applyAlignment="1">
      <alignment vertical="center" shrinkToFit="1"/>
    </xf>
    <xf numFmtId="0" fontId="6" fillId="7" borderId="74" xfId="0" applyFont="1" applyFill="1" applyBorder="1">
      <alignment vertical="center"/>
    </xf>
    <xf numFmtId="3" fontId="10" fillId="0" borderId="76" xfId="0" applyNumberFormat="1" applyFont="1" applyBorder="1">
      <alignment vertical="center"/>
    </xf>
    <xf numFmtId="0" fontId="10" fillId="0" borderId="1" xfId="0" applyFont="1" applyFill="1" applyBorder="1" applyAlignment="1">
      <alignment vertical="center" shrinkToFit="1"/>
    </xf>
    <xf numFmtId="0" fontId="6" fillId="7" borderId="49" xfId="0" applyFont="1" applyFill="1" applyBorder="1">
      <alignment vertical="center"/>
    </xf>
    <xf numFmtId="0" fontId="6" fillId="7" borderId="51" xfId="0" applyFont="1" applyFill="1" applyBorder="1">
      <alignment vertical="center"/>
    </xf>
    <xf numFmtId="0" fontId="6" fillId="7" borderId="58" xfId="0" applyFont="1" applyFill="1" applyBorder="1">
      <alignment vertical="center"/>
    </xf>
    <xf numFmtId="0" fontId="10" fillId="7" borderId="79" xfId="0" applyFont="1" applyFill="1" applyBorder="1" applyAlignment="1">
      <alignment vertical="center" shrinkToFit="1"/>
    </xf>
    <xf numFmtId="0" fontId="10" fillId="7" borderId="74" xfId="0" applyFont="1" applyFill="1" applyBorder="1" applyAlignment="1">
      <alignment vertical="center" shrinkToFit="1"/>
    </xf>
    <xf numFmtId="0" fontId="10" fillId="7" borderId="74" xfId="0" applyFont="1" applyFill="1" applyBorder="1">
      <alignment vertical="center"/>
    </xf>
    <xf numFmtId="0" fontId="10" fillId="7" borderId="55" xfId="0" applyFont="1" applyFill="1" applyBorder="1">
      <alignment vertical="center"/>
    </xf>
    <xf numFmtId="0" fontId="10" fillId="7" borderId="52" xfId="0" applyFont="1" applyFill="1" applyBorder="1">
      <alignment vertical="center"/>
    </xf>
    <xf numFmtId="0" fontId="10" fillId="7" borderId="53" xfId="0" applyFont="1" applyFill="1" applyBorder="1">
      <alignment vertical="center"/>
    </xf>
    <xf numFmtId="0" fontId="10" fillId="7" borderId="59" xfId="0" applyFont="1" applyFill="1" applyBorder="1">
      <alignment vertical="center"/>
    </xf>
    <xf numFmtId="0" fontId="10" fillId="7" borderId="2" xfId="0" applyFont="1" applyFill="1" applyBorder="1" applyAlignment="1">
      <alignment vertical="center" shrinkToFit="1"/>
    </xf>
    <xf numFmtId="0" fontId="10" fillId="0" borderId="56" xfId="0" applyFont="1" applyBorder="1" applyAlignment="1">
      <alignment vertical="center" shrinkToFit="1"/>
    </xf>
    <xf numFmtId="0" fontId="10" fillId="0" borderId="31" xfId="0" applyFont="1" applyBorder="1" applyAlignment="1">
      <alignment vertical="center" shrinkToFit="1"/>
    </xf>
    <xf numFmtId="0" fontId="6" fillId="0" borderId="31" xfId="0" applyFont="1" applyBorder="1" applyAlignment="1">
      <alignment vertical="center" shrinkToFit="1"/>
    </xf>
    <xf numFmtId="0" fontId="6" fillId="2" borderId="2" xfId="0" applyFont="1" applyFill="1" applyBorder="1" applyAlignment="1">
      <alignment vertical="center" shrinkToFit="1"/>
    </xf>
    <xf numFmtId="0" fontId="10" fillId="0" borderId="0" xfId="0" applyFont="1" applyBorder="1" applyAlignment="1">
      <alignment vertical="center" shrinkToFit="1"/>
    </xf>
    <xf numFmtId="0" fontId="8" fillId="2" borderId="31" xfId="1" applyFont="1" applyFill="1" applyBorder="1" applyAlignment="1">
      <alignment horizontal="center" vertical="center" shrinkToFit="1"/>
    </xf>
    <xf numFmtId="0" fontId="10" fillId="0" borderId="22" xfId="0" applyFont="1" applyBorder="1" applyAlignment="1">
      <alignment vertical="center" shrinkToFit="1"/>
    </xf>
    <xf numFmtId="0" fontId="10" fillId="0" borderId="0" xfId="0" applyFont="1" applyFill="1" applyAlignment="1">
      <alignment vertical="center" shrinkToFit="1"/>
    </xf>
    <xf numFmtId="0" fontId="20" fillId="4" borderId="29" xfId="0" applyNumberFormat="1" applyFont="1" applyFill="1" applyBorder="1" applyAlignment="1">
      <alignment horizontal="left" vertical="center" shrinkToFit="1"/>
    </xf>
    <xf numFmtId="0" fontId="20" fillId="4" borderId="23" xfId="0" applyNumberFormat="1" applyFont="1" applyFill="1" applyBorder="1" applyAlignment="1">
      <alignment horizontal="left" vertical="center" shrinkToFit="1"/>
    </xf>
    <xf numFmtId="0" fontId="20" fillId="4" borderId="30" xfId="0" applyNumberFormat="1" applyFont="1" applyFill="1" applyBorder="1" applyAlignment="1">
      <alignment horizontal="left" vertical="center" shrinkToFit="1"/>
    </xf>
    <xf numFmtId="0" fontId="22" fillId="3" borderId="0" xfId="0" applyNumberFormat="1" applyFont="1" applyFill="1" applyAlignment="1">
      <alignment horizontal="center" vertical="center"/>
    </xf>
    <xf numFmtId="0" fontId="17" fillId="4" borderId="31" xfId="0" applyNumberFormat="1" applyFont="1" applyFill="1" applyBorder="1" applyAlignment="1">
      <alignment horizontal="center" vertical="center"/>
    </xf>
    <xf numFmtId="0" fontId="17" fillId="4" borderId="32" xfId="0" applyNumberFormat="1" applyFont="1" applyFill="1" applyBorder="1" applyAlignment="1">
      <alignment horizontal="center" vertical="center"/>
    </xf>
    <xf numFmtId="0" fontId="17" fillId="4" borderId="33" xfId="0" applyNumberFormat="1" applyFont="1" applyFill="1" applyBorder="1" applyAlignment="1">
      <alignment horizontal="center" vertical="center"/>
    </xf>
    <xf numFmtId="0" fontId="17" fillId="0" borderId="31" xfId="0" applyNumberFormat="1" applyFont="1" applyFill="1" applyBorder="1" applyAlignment="1">
      <alignment horizontal="left" vertical="center"/>
    </xf>
    <xf numFmtId="0" fontId="17" fillId="0" borderId="32" xfId="0" applyNumberFormat="1" applyFont="1" applyFill="1" applyBorder="1" applyAlignment="1">
      <alignment horizontal="left" vertical="center"/>
    </xf>
    <xf numFmtId="0" fontId="17" fillId="0" borderId="33" xfId="0" applyNumberFormat="1" applyFont="1" applyFill="1" applyBorder="1" applyAlignment="1">
      <alignment horizontal="left" vertical="center"/>
    </xf>
    <xf numFmtId="0" fontId="20" fillId="0" borderId="31" xfId="0" applyNumberFormat="1" applyFont="1" applyFill="1" applyBorder="1" applyAlignment="1">
      <alignment horizontal="left" vertical="center"/>
    </xf>
    <xf numFmtId="0" fontId="20" fillId="0" borderId="32" xfId="0" applyNumberFormat="1" applyFont="1" applyFill="1" applyBorder="1" applyAlignment="1">
      <alignment horizontal="left" vertical="center"/>
    </xf>
    <xf numFmtId="0" fontId="20" fillId="0" borderId="33" xfId="0" applyNumberFormat="1" applyFont="1" applyFill="1" applyBorder="1" applyAlignment="1">
      <alignment horizontal="left" vertical="center"/>
    </xf>
    <xf numFmtId="0" fontId="20" fillId="4" borderId="25" xfId="0" applyNumberFormat="1" applyFont="1" applyFill="1" applyBorder="1" applyAlignment="1">
      <alignment horizontal="left" vertical="center"/>
    </xf>
    <xf numFmtId="0" fontId="20" fillId="4" borderId="24" xfId="0" applyNumberFormat="1" applyFont="1" applyFill="1" applyBorder="1" applyAlignment="1">
      <alignment horizontal="left" vertical="center"/>
    </xf>
    <xf numFmtId="0" fontId="20" fillId="4" borderId="26" xfId="0" applyNumberFormat="1" applyFont="1" applyFill="1" applyBorder="1" applyAlignment="1">
      <alignment horizontal="left" vertical="center"/>
    </xf>
    <xf numFmtId="0" fontId="20" fillId="0" borderId="25" xfId="0" applyNumberFormat="1" applyFont="1" applyFill="1" applyBorder="1" applyAlignment="1">
      <alignment horizontal="left" vertical="center"/>
    </xf>
    <xf numFmtId="0" fontId="20" fillId="0" borderId="24" xfId="0" applyNumberFormat="1" applyFont="1" applyFill="1" applyBorder="1" applyAlignment="1">
      <alignment horizontal="left" vertical="center"/>
    </xf>
    <xf numFmtId="0" fontId="20" fillId="0" borderId="26" xfId="0" applyNumberFormat="1" applyFont="1" applyFill="1" applyBorder="1" applyAlignment="1">
      <alignment horizontal="left" vertical="center"/>
    </xf>
    <xf numFmtId="0" fontId="17" fillId="3" borderId="24" xfId="0" applyNumberFormat="1" applyFont="1" applyFill="1" applyBorder="1" applyAlignment="1">
      <alignment horizontal="left" vertical="center" wrapText="1"/>
    </xf>
    <xf numFmtId="0" fontId="17" fillId="3" borderId="23" xfId="0" applyNumberFormat="1" applyFont="1" applyFill="1" applyBorder="1" applyAlignment="1">
      <alignment horizontal="center" vertical="center"/>
    </xf>
    <xf numFmtId="0" fontId="25" fillId="0" borderId="31" xfId="0" applyNumberFormat="1" applyFont="1" applyBorder="1" applyAlignment="1">
      <alignment horizontal="left" vertical="center"/>
    </xf>
    <xf numFmtId="0" fontId="25" fillId="0" borderId="32" xfId="0" applyNumberFormat="1" applyFont="1" applyBorder="1" applyAlignment="1">
      <alignment horizontal="left" vertical="center"/>
    </xf>
    <xf numFmtId="0" fontId="25" fillId="0" borderId="33" xfId="0" applyNumberFormat="1" applyFont="1" applyBorder="1" applyAlignment="1">
      <alignment horizontal="left" vertical="center"/>
    </xf>
    <xf numFmtId="0" fontId="20" fillId="4" borderId="31" xfId="0" applyNumberFormat="1" applyFont="1" applyFill="1" applyBorder="1" applyAlignment="1">
      <alignment horizontal="left" vertical="center" shrinkToFit="1"/>
    </xf>
    <xf numFmtId="0" fontId="20" fillId="4" borderId="32" xfId="0" applyNumberFormat="1" applyFont="1" applyFill="1" applyBorder="1" applyAlignment="1">
      <alignment horizontal="left" vertical="center" shrinkToFit="1"/>
    </xf>
    <xf numFmtId="0" fontId="20" fillId="4" borderId="33" xfId="0" applyNumberFormat="1" applyFont="1" applyFill="1" applyBorder="1" applyAlignment="1">
      <alignment horizontal="left" vertical="center" shrinkToFit="1"/>
    </xf>
    <xf numFmtId="0" fontId="20" fillId="4" borderId="27" xfId="0" applyNumberFormat="1" applyFont="1" applyFill="1" applyBorder="1" applyAlignment="1">
      <alignment horizontal="left" vertical="center" shrinkToFit="1"/>
    </xf>
    <xf numFmtId="0" fontId="20" fillId="4" borderId="0" xfId="0" applyNumberFormat="1" applyFont="1" applyFill="1" applyBorder="1" applyAlignment="1">
      <alignment horizontal="left" vertical="center" shrinkToFit="1"/>
    </xf>
    <xf numFmtId="0" fontId="20" fillId="4" borderId="28" xfId="0" applyNumberFormat="1" applyFont="1" applyFill="1" applyBorder="1" applyAlignment="1">
      <alignment horizontal="left" vertical="center" shrinkToFit="1"/>
    </xf>
    <xf numFmtId="0" fontId="17" fillId="0" borderId="2" xfId="0" applyNumberFormat="1" applyFont="1" applyBorder="1" applyAlignment="1">
      <alignment horizontal="justify" vertical="center" textRotation="255"/>
    </xf>
    <xf numFmtId="0" fontId="17" fillId="0" borderId="3" xfId="0" applyNumberFormat="1" applyFont="1" applyBorder="1" applyAlignment="1">
      <alignment horizontal="justify" vertical="center" textRotation="255"/>
    </xf>
    <xf numFmtId="0" fontId="17" fillId="0" borderId="4" xfId="0" applyNumberFormat="1" applyFont="1" applyBorder="1" applyAlignment="1">
      <alignment horizontal="justify" vertical="center" textRotation="255"/>
    </xf>
    <xf numFmtId="0" fontId="20" fillId="4" borderId="31" xfId="0" applyNumberFormat="1" applyFont="1" applyFill="1" applyBorder="1" applyAlignment="1">
      <alignment horizontal="center" vertical="center" shrinkToFit="1"/>
    </xf>
    <xf numFmtId="0" fontId="20" fillId="4" borderId="32" xfId="0" applyNumberFormat="1" applyFont="1" applyFill="1" applyBorder="1" applyAlignment="1">
      <alignment horizontal="center" vertical="center" shrinkToFit="1"/>
    </xf>
    <xf numFmtId="0" fontId="20" fillId="4" borderId="33" xfId="0" applyNumberFormat="1" applyFont="1" applyFill="1" applyBorder="1" applyAlignment="1">
      <alignment horizontal="center" vertical="center" shrinkToFit="1"/>
    </xf>
    <xf numFmtId="0" fontId="25" fillId="3" borderId="25" xfId="0" applyNumberFormat="1" applyFont="1" applyFill="1" applyBorder="1" applyAlignment="1">
      <alignment horizontal="center" vertical="center" wrapText="1"/>
    </xf>
    <xf numFmtId="0" fontId="25" fillId="3" borderId="26" xfId="0" applyNumberFormat="1" applyFont="1" applyFill="1" applyBorder="1" applyAlignment="1">
      <alignment horizontal="center" vertical="center" wrapText="1"/>
    </xf>
    <xf numFmtId="0" fontId="25" fillId="3" borderId="27" xfId="0" applyNumberFormat="1" applyFont="1" applyFill="1" applyBorder="1" applyAlignment="1">
      <alignment horizontal="center" vertical="center" wrapText="1"/>
    </xf>
    <xf numFmtId="0" fontId="25" fillId="3" borderId="28" xfId="0" applyNumberFormat="1" applyFont="1" applyFill="1" applyBorder="1" applyAlignment="1">
      <alignment horizontal="center" vertical="center" wrapText="1"/>
    </xf>
    <xf numFmtId="0" fontId="25" fillId="3" borderId="29" xfId="0" applyNumberFormat="1" applyFont="1" applyFill="1" applyBorder="1" applyAlignment="1">
      <alignment horizontal="center" vertical="center" wrapText="1"/>
    </xf>
    <xf numFmtId="0" fontId="25" fillId="3" borderId="30" xfId="0" applyNumberFormat="1" applyFont="1" applyFill="1" applyBorder="1" applyAlignment="1">
      <alignment horizontal="center" vertical="center" wrapText="1"/>
    </xf>
    <xf numFmtId="0" fontId="17" fillId="0" borderId="31" xfId="0" applyNumberFormat="1" applyFont="1" applyBorder="1" applyAlignment="1">
      <alignment horizontal="left" vertical="center"/>
    </xf>
    <xf numFmtId="0" fontId="17" fillId="0" borderId="32" xfId="0" applyNumberFormat="1" applyFont="1" applyBorder="1" applyAlignment="1">
      <alignment horizontal="left" vertical="center"/>
    </xf>
    <xf numFmtId="0" fontId="17" fillId="0" borderId="33" xfId="0" applyNumberFormat="1" applyFont="1" applyBorder="1" applyAlignment="1">
      <alignment horizontal="left" vertical="center"/>
    </xf>
    <xf numFmtId="0" fontId="17" fillId="0" borderId="31" xfId="0" applyNumberFormat="1" applyFont="1" applyBorder="1" applyAlignment="1">
      <alignment horizontal="left" vertical="center" wrapText="1"/>
    </xf>
    <xf numFmtId="0" fontId="17" fillId="0" borderId="32" xfId="0" applyNumberFormat="1" applyFont="1" applyBorder="1" applyAlignment="1">
      <alignment horizontal="left" vertical="center" wrapText="1"/>
    </xf>
    <xf numFmtId="0" fontId="17" fillId="0" borderId="33" xfId="0" applyNumberFormat="1" applyFont="1" applyBorder="1" applyAlignment="1">
      <alignment horizontal="left" vertical="center" wrapText="1"/>
    </xf>
    <xf numFmtId="0" fontId="21" fillId="3" borderId="24" xfId="0" applyNumberFormat="1" applyFont="1" applyFill="1" applyBorder="1" applyAlignment="1">
      <alignment horizontal="left" vertical="center"/>
    </xf>
    <xf numFmtId="0" fontId="21" fillId="3" borderId="26" xfId="0" applyNumberFormat="1" applyFont="1" applyFill="1" applyBorder="1" applyAlignment="1">
      <alignment horizontal="left" vertical="center"/>
    </xf>
    <xf numFmtId="0" fontId="21" fillId="3" borderId="0" xfId="0" applyNumberFormat="1" applyFont="1" applyFill="1" applyBorder="1" applyAlignment="1">
      <alignment horizontal="left" vertical="center"/>
    </xf>
    <xf numFmtId="0" fontId="21" fillId="3" borderId="28" xfId="0" applyNumberFormat="1" applyFont="1" applyFill="1" applyBorder="1" applyAlignment="1">
      <alignment horizontal="left" vertical="center"/>
    </xf>
    <xf numFmtId="0" fontId="17" fillId="0" borderId="2" xfId="0" applyNumberFormat="1" applyFont="1" applyBorder="1" applyAlignment="1">
      <alignment horizontal="center" vertical="center" textRotation="255"/>
    </xf>
    <xf numFmtId="0" fontId="17" fillId="0" borderId="3" xfId="0" applyNumberFormat="1" applyFont="1" applyBorder="1" applyAlignment="1">
      <alignment horizontal="center" vertical="center" textRotation="255"/>
    </xf>
    <xf numFmtId="0" fontId="17" fillId="0" borderId="4" xfId="0" applyNumberFormat="1" applyFont="1" applyBorder="1" applyAlignment="1">
      <alignment horizontal="center" vertical="center" textRotation="255"/>
    </xf>
    <xf numFmtId="0" fontId="20" fillId="0" borderId="1" xfId="0" applyNumberFormat="1" applyFont="1" applyFill="1" applyBorder="1" applyAlignment="1">
      <alignment horizontal="left" vertical="center"/>
    </xf>
    <xf numFmtId="0" fontId="20" fillId="0" borderId="2" xfId="0" applyNumberFormat="1" applyFont="1" applyFill="1" applyBorder="1" applyAlignment="1">
      <alignment horizontal="left" vertical="center"/>
    </xf>
    <xf numFmtId="0" fontId="20" fillId="0" borderId="4" xfId="0" applyNumberFormat="1" applyFont="1" applyFill="1" applyBorder="1" applyAlignment="1">
      <alignment horizontal="left" vertical="center"/>
    </xf>
    <xf numFmtId="0" fontId="20" fillId="4" borderId="25" xfId="0" applyNumberFormat="1" applyFont="1" applyFill="1" applyBorder="1" applyAlignment="1">
      <alignment horizontal="left" vertical="center" shrinkToFit="1"/>
    </xf>
    <xf numFmtId="0" fontId="20" fillId="4" borderId="24" xfId="0" applyNumberFormat="1" applyFont="1" applyFill="1" applyBorder="1" applyAlignment="1">
      <alignment horizontal="left" vertical="center" shrinkToFit="1"/>
    </xf>
    <xf numFmtId="0" fontId="20" fillId="4" borderId="26" xfId="0" applyNumberFormat="1" applyFont="1" applyFill="1" applyBorder="1" applyAlignment="1">
      <alignment horizontal="left" vertical="center" shrinkToFit="1"/>
    </xf>
    <xf numFmtId="0" fontId="17" fillId="0" borderId="31" xfId="0" applyFont="1" applyBorder="1" applyAlignment="1">
      <alignment horizontal="justify" vertical="center"/>
    </xf>
    <xf numFmtId="0" fontId="17" fillId="0" borderId="32" xfId="0" applyFont="1" applyBorder="1" applyAlignment="1">
      <alignment horizontal="justify" vertical="center"/>
    </xf>
    <xf numFmtId="0" fontId="17" fillId="0" borderId="33" xfId="0" applyFont="1" applyBorder="1" applyAlignment="1">
      <alignment horizontal="justify" vertical="center"/>
    </xf>
    <xf numFmtId="0" fontId="20" fillId="4" borderId="31" xfId="0" applyFont="1" applyFill="1" applyBorder="1" applyAlignment="1">
      <alignment horizontal="right" vertical="center"/>
    </xf>
    <xf numFmtId="0" fontId="20" fillId="4" borderId="32" xfId="0" applyFont="1" applyFill="1" applyBorder="1" applyAlignment="1">
      <alignment horizontal="right" vertical="center"/>
    </xf>
    <xf numFmtId="0" fontId="20" fillId="4" borderId="33" xfId="0" applyFont="1" applyFill="1" applyBorder="1" applyAlignment="1">
      <alignment horizontal="right" vertical="center"/>
    </xf>
    <xf numFmtId="0" fontId="20" fillId="3" borderId="0" xfId="0" applyFont="1" applyFill="1" applyAlignment="1">
      <alignment horizontal="left" vertical="center"/>
    </xf>
    <xf numFmtId="0" fontId="17" fillId="0" borderId="25" xfId="0" applyNumberFormat="1" applyFont="1" applyFill="1" applyBorder="1" applyAlignment="1">
      <alignment horizontal="left" vertical="center" wrapText="1"/>
    </xf>
    <xf numFmtId="0" fontId="17" fillId="0" borderId="24" xfId="0" applyNumberFormat="1" applyFont="1" applyFill="1" applyBorder="1" applyAlignment="1">
      <alignment horizontal="left" vertical="center" wrapText="1"/>
    </xf>
    <xf numFmtId="0" fontId="17" fillId="0" borderId="26" xfId="0" applyNumberFormat="1" applyFont="1" applyFill="1" applyBorder="1" applyAlignment="1">
      <alignment horizontal="left" vertical="center" wrapText="1"/>
    </xf>
    <xf numFmtId="0" fontId="17" fillId="4" borderId="25" xfId="0" applyNumberFormat="1" applyFont="1" applyFill="1" applyBorder="1" applyAlignment="1">
      <alignment horizontal="left" vertical="center" wrapText="1"/>
    </xf>
    <xf numFmtId="0" fontId="17" fillId="4" borderId="24" xfId="0" applyNumberFormat="1" applyFont="1" applyFill="1" applyBorder="1" applyAlignment="1">
      <alignment horizontal="left" vertical="center" wrapText="1"/>
    </xf>
    <xf numFmtId="0" fontId="17" fillId="4" borderId="26" xfId="0" applyNumberFormat="1" applyFont="1" applyFill="1" applyBorder="1" applyAlignment="1">
      <alignment horizontal="left" vertical="center" wrapText="1"/>
    </xf>
    <xf numFmtId="0" fontId="17" fillId="0" borderId="31" xfId="0" applyNumberFormat="1" applyFont="1" applyFill="1" applyBorder="1" applyAlignment="1">
      <alignment horizontal="left" vertical="center" wrapText="1"/>
    </xf>
    <xf numFmtId="0" fontId="17" fillId="0" borderId="32" xfId="0" applyNumberFormat="1" applyFont="1" applyFill="1" applyBorder="1" applyAlignment="1">
      <alignment horizontal="left" vertical="center" wrapText="1"/>
    </xf>
    <xf numFmtId="0" fontId="17" fillId="0" borderId="33" xfId="0" applyNumberFormat="1" applyFont="1" applyFill="1" applyBorder="1" applyAlignment="1">
      <alignment horizontal="left" vertical="center" wrapText="1"/>
    </xf>
    <xf numFmtId="0" fontId="17" fillId="4" borderId="31" xfId="0" applyNumberFormat="1" applyFont="1" applyFill="1" applyBorder="1" applyAlignment="1">
      <alignment horizontal="left" vertical="center" wrapText="1"/>
    </xf>
    <xf numFmtId="0" fontId="17" fillId="4" borderId="32" xfId="0" applyNumberFormat="1" applyFont="1" applyFill="1" applyBorder="1" applyAlignment="1">
      <alignment horizontal="left" vertical="center" wrapText="1"/>
    </xf>
    <xf numFmtId="0" fontId="17" fillId="4" borderId="33" xfId="0" applyNumberFormat="1" applyFont="1" applyFill="1" applyBorder="1" applyAlignment="1">
      <alignment horizontal="left" vertical="center" wrapText="1"/>
    </xf>
    <xf numFmtId="0" fontId="17" fillId="0" borderId="31" xfId="0" applyFont="1" applyBorder="1" applyAlignment="1">
      <alignment horizontal="center" vertical="center"/>
    </xf>
    <xf numFmtId="0" fontId="17" fillId="0" borderId="32" xfId="0" applyFont="1" applyBorder="1" applyAlignment="1">
      <alignment horizontal="center" vertical="center"/>
    </xf>
    <xf numFmtId="38" fontId="20" fillId="3" borderId="31" xfId="5" applyFont="1" applyFill="1" applyBorder="1" applyAlignment="1">
      <alignment vertical="center"/>
    </xf>
    <xf numFmtId="38" fontId="20" fillId="3" borderId="32" xfId="5" applyFont="1" applyFill="1" applyBorder="1" applyAlignment="1">
      <alignment vertical="center"/>
    </xf>
    <xf numFmtId="0" fontId="17" fillId="3" borderId="25" xfId="0" applyFont="1" applyFill="1" applyBorder="1" applyAlignment="1">
      <alignment horizontal="left" vertical="center"/>
    </xf>
    <xf numFmtId="0" fontId="17" fillId="3" borderId="24" xfId="0" applyFont="1" applyFill="1" applyBorder="1" applyAlignment="1">
      <alignment horizontal="left" vertical="center"/>
    </xf>
    <xf numFmtId="0" fontId="17" fillId="3" borderId="26" xfId="0" applyFont="1" applyFill="1" applyBorder="1" applyAlignment="1">
      <alignment horizontal="left" vertical="center"/>
    </xf>
    <xf numFmtId="0" fontId="17" fillId="3" borderId="27" xfId="0" applyFont="1" applyFill="1" applyBorder="1" applyAlignment="1">
      <alignment horizontal="justify" vertical="center"/>
    </xf>
    <xf numFmtId="0" fontId="17" fillId="3" borderId="29" xfId="0" applyFont="1" applyFill="1" applyBorder="1" applyAlignment="1">
      <alignment horizontal="justify" vertical="center"/>
    </xf>
    <xf numFmtId="0" fontId="17" fillId="3" borderId="39" xfId="0" applyFont="1" applyFill="1" applyBorder="1" applyAlignment="1">
      <alignment horizontal="left" vertical="center"/>
    </xf>
    <xf numFmtId="0" fontId="17" fillId="3" borderId="40" xfId="0" applyFont="1" applyFill="1" applyBorder="1" applyAlignment="1">
      <alignment horizontal="left" vertical="center"/>
    </xf>
    <xf numFmtId="0" fontId="17" fillId="3" borderId="45" xfId="0" applyFont="1" applyFill="1" applyBorder="1" applyAlignment="1">
      <alignment horizontal="left" vertical="center"/>
    </xf>
    <xf numFmtId="38" fontId="20" fillId="3" borderId="39" xfId="5" applyFont="1" applyFill="1" applyBorder="1" applyAlignment="1">
      <alignment horizontal="right" vertical="center"/>
    </xf>
    <xf numFmtId="38" fontId="20" fillId="3" borderId="40" xfId="5" applyFont="1" applyFill="1" applyBorder="1" applyAlignment="1">
      <alignment horizontal="right" vertical="center"/>
    </xf>
    <xf numFmtId="38" fontId="20" fillId="3" borderId="41" xfId="5" applyFont="1" applyFill="1" applyBorder="1" applyAlignment="1">
      <alignment horizontal="right" vertical="center"/>
    </xf>
    <xf numFmtId="38" fontId="20" fillId="3" borderId="37" xfId="5" applyFont="1" applyFill="1" applyBorder="1" applyAlignment="1">
      <alignment horizontal="right" vertical="center"/>
    </xf>
    <xf numFmtId="0" fontId="17" fillId="3" borderId="37" xfId="0" applyFont="1" applyFill="1" applyBorder="1" applyAlignment="1">
      <alignment horizontal="left" vertical="center"/>
    </xf>
    <xf numFmtId="0" fontId="17" fillId="3" borderId="44" xfId="0" applyFont="1" applyFill="1" applyBorder="1" applyAlignment="1">
      <alignment horizontal="left" vertical="center"/>
    </xf>
    <xf numFmtId="38" fontId="17" fillId="3" borderId="41" xfId="5" applyFont="1" applyFill="1" applyBorder="1" applyAlignment="1">
      <alignment horizontal="right" vertical="center"/>
    </xf>
    <xf numFmtId="38" fontId="17" fillId="3" borderId="37" xfId="5" applyFont="1" applyFill="1" applyBorder="1" applyAlignment="1">
      <alignment horizontal="right" vertical="center"/>
    </xf>
    <xf numFmtId="38" fontId="17" fillId="3" borderId="42" xfId="5" applyFont="1" applyFill="1" applyBorder="1" applyAlignment="1">
      <alignment horizontal="right" vertical="center"/>
    </xf>
    <xf numFmtId="38" fontId="17" fillId="3" borderId="38" xfId="5" applyFont="1" applyFill="1" applyBorder="1" applyAlignment="1">
      <alignment horizontal="right" vertical="center"/>
    </xf>
    <xf numFmtId="0" fontId="20" fillId="0" borderId="25" xfId="0" applyFont="1" applyBorder="1" applyAlignment="1">
      <alignment horizontal="left" vertical="center"/>
    </xf>
    <xf numFmtId="0" fontId="20" fillId="0" borderId="24" xfId="0" applyFont="1" applyBorder="1" applyAlignment="1">
      <alignment horizontal="left" vertical="center"/>
    </xf>
    <xf numFmtId="0" fontId="20" fillId="0" borderId="26" xfId="0" applyFont="1" applyBorder="1" applyAlignment="1">
      <alignment horizontal="left" vertical="center"/>
    </xf>
    <xf numFmtId="0" fontId="17" fillId="0" borderId="39" xfId="0" applyFont="1" applyBorder="1" applyAlignment="1">
      <alignment horizontal="center" vertical="center"/>
    </xf>
    <xf numFmtId="0" fontId="17" fillId="0" borderId="40" xfId="0" applyFont="1" applyBorder="1" applyAlignment="1">
      <alignment horizontal="center" vertical="center"/>
    </xf>
    <xf numFmtId="0" fontId="20" fillId="4" borderId="40" xfId="0" applyFont="1" applyFill="1" applyBorder="1" applyAlignment="1">
      <alignment horizontal="left" vertical="center" shrinkToFit="1"/>
    </xf>
    <xf numFmtId="0" fontId="20" fillId="4" borderId="45" xfId="0" applyFont="1" applyFill="1" applyBorder="1" applyAlignment="1">
      <alignment horizontal="left" vertical="center" shrinkToFit="1"/>
    </xf>
    <xf numFmtId="38" fontId="20" fillId="4" borderId="39" xfId="5" applyFont="1" applyFill="1" applyBorder="1" applyAlignment="1">
      <alignment vertical="center"/>
    </xf>
    <xf numFmtId="38" fontId="20" fillId="4" borderId="40" xfId="5" applyFont="1" applyFill="1" applyBorder="1" applyAlignment="1">
      <alignment vertical="center"/>
    </xf>
    <xf numFmtId="0" fontId="17" fillId="0" borderId="42" xfId="0" applyFont="1" applyBorder="1" applyAlignment="1">
      <alignment horizontal="center" vertical="center"/>
    </xf>
    <xf numFmtId="0" fontId="17" fillId="0" borderId="38" xfId="0" applyFont="1" applyBorder="1" applyAlignment="1">
      <alignment horizontal="center" vertical="center"/>
    </xf>
    <xf numFmtId="0" fontId="20" fillId="4" borderId="38" xfId="0" applyFont="1" applyFill="1" applyBorder="1" applyAlignment="1">
      <alignment horizontal="left" vertical="center" shrinkToFit="1"/>
    </xf>
    <xf numFmtId="0" fontId="20" fillId="4" borderId="43" xfId="0" applyFont="1" applyFill="1" applyBorder="1" applyAlignment="1">
      <alignment horizontal="left" vertical="center" shrinkToFit="1"/>
    </xf>
    <xf numFmtId="38" fontId="20" fillId="4" borderId="42" xfId="5" applyFont="1" applyFill="1" applyBorder="1" applyAlignment="1">
      <alignment vertical="center"/>
    </xf>
    <xf numFmtId="38" fontId="20" fillId="4" borderId="38" xfId="5" applyFont="1" applyFill="1" applyBorder="1" applyAlignment="1">
      <alignment vertical="center"/>
    </xf>
    <xf numFmtId="0" fontId="17" fillId="0" borderId="31" xfId="0" applyFont="1" applyBorder="1" applyAlignment="1">
      <alignment horizontal="left" vertical="center"/>
    </xf>
    <xf numFmtId="0" fontId="17" fillId="0" borderId="32" xfId="0" applyFont="1" applyBorder="1" applyAlignment="1">
      <alignment horizontal="left" vertical="center"/>
    </xf>
    <xf numFmtId="0" fontId="17" fillId="0" borderId="33" xfId="0" applyFont="1" applyBorder="1" applyAlignment="1">
      <alignment horizontal="left" vertical="center"/>
    </xf>
    <xf numFmtId="38" fontId="20" fillId="4" borderId="31" xfId="5" applyFont="1" applyFill="1" applyBorder="1" applyAlignment="1">
      <alignment horizontal="right" vertical="center"/>
    </xf>
    <xf numFmtId="38" fontId="20" fillId="4" borderId="32" xfId="5" applyFont="1" applyFill="1" applyBorder="1" applyAlignment="1">
      <alignment horizontal="right" vertical="center"/>
    </xf>
    <xf numFmtId="38" fontId="20" fillId="4" borderId="25" xfId="5" applyFont="1" applyFill="1" applyBorder="1" applyAlignment="1">
      <alignment horizontal="right" vertical="center"/>
    </xf>
    <xf numFmtId="38" fontId="20" fillId="4" borderId="24" xfId="5" applyFont="1" applyFill="1" applyBorder="1" applyAlignment="1">
      <alignment horizontal="right" vertical="center"/>
    </xf>
    <xf numFmtId="0" fontId="17" fillId="0" borderId="31" xfId="0" applyFont="1" applyBorder="1" applyAlignment="1">
      <alignment horizontal="left" vertical="center" wrapText="1"/>
    </xf>
    <xf numFmtId="0" fontId="17" fillId="0" borderId="32" xfId="0" applyFont="1" applyBorder="1" applyAlignment="1">
      <alignment horizontal="left" vertical="center" wrapText="1"/>
    </xf>
    <xf numFmtId="0" fontId="17" fillId="0" borderId="33" xfId="0" applyFont="1" applyBorder="1" applyAlignment="1">
      <alignment horizontal="left" vertical="center" wrapText="1"/>
    </xf>
    <xf numFmtId="38" fontId="20" fillId="3" borderId="31" xfId="5" applyFont="1" applyFill="1" applyBorder="1" applyAlignment="1">
      <alignment horizontal="right" vertical="center"/>
    </xf>
    <xf numFmtId="38" fontId="20" fillId="3" borderId="32" xfId="5" applyFont="1" applyFill="1" applyBorder="1" applyAlignment="1">
      <alignment horizontal="right" vertical="center"/>
    </xf>
    <xf numFmtId="0" fontId="17" fillId="0" borderId="1" xfId="0" applyFont="1" applyBorder="1" applyAlignment="1">
      <alignment horizontal="left" vertical="center"/>
    </xf>
    <xf numFmtId="0" fontId="20" fillId="4" borderId="1" xfId="0" applyFont="1" applyFill="1" applyBorder="1" applyAlignment="1">
      <alignment horizontal="center" vertical="center"/>
    </xf>
    <xf numFmtId="0" fontId="22" fillId="3" borderId="0" xfId="0" applyFont="1" applyFill="1" applyBorder="1" applyAlignment="1">
      <alignment horizontal="center" vertical="center"/>
    </xf>
    <xf numFmtId="0" fontId="17" fillId="0" borderId="1" xfId="0" applyFont="1" applyBorder="1" applyAlignment="1">
      <alignment horizontal="justify" vertical="center"/>
    </xf>
    <xf numFmtId="0" fontId="17" fillId="0" borderId="1" xfId="0" applyFont="1" applyBorder="1" applyAlignment="1">
      <alignment horizontal="center" vertical="center"/>
    </xf>
    <xf numFmtId="0" fontId="17" fillId="4" borderId="31" xfId="0" applyFont="1" applyFill="1" applyBorder="1" applyAlignment="1">
      <alignment horizontal="center" vertical="center"/>
    </xf>
    <xf numFmtId="0" fontId="17" fillId="4" borderId="32" xfId="0" applyFont="1" applyFill="1" applyBorder="1" applyAlignment="1">
      <alignment horizontal="center" vertical="center"/>
    </xf>
    <xf numFmtId="0" fontId="17" fillId="4" borderId="33" xfId="0" applyFont="1" applyFill="1" applyBorder="1" applyAlignment="1">
      <alignment horizontal="center" vertical="center"/>
    </xf>
    <xf numFmtId="0" fontId="17" fillId="4" borderId="1" xfId="0" applyFont="1" applyFill="1" applyBorder="1" applyAlignment="1">
      <alignment horizontal="center" vertical="center"/>
    </xf>
    <xf numFmtId="0" fontId="17" fillId="0" borderId="1" xfId="0" applyFont="1" applyBorder="1" applyAlignment="1">
      <alignment horizontal="left" vertical="center" wrapText="1"/>
    </xf>
    <xf numFmtId="0" fontId="20" fillId="0" borderId="29" xfId="0" applyNumberFormat="1" applyFont="1" applyFill="1" applyBorder="1" applyAlignment="1">
      <alignment horizontal="left" vertical="center"/>
    </xf>
    <xf numFmtId="0" fontId="20" fillId="0" borderId="23" xfId="0" applyNumberFormat="1" applyFont="1" applyFill="1" applyBorder="1" applyAlignment="1">
      <alignment horizontal="left" vertical="center"/>
    </xf>
    <xf numFmtId="0" fontId="20" fillId="0" borderId="30" xfId="0" applyNumberFormat="1" applyFont="1" applyFill="1" applyBorder="1" applyAlignment="1">
      <alignment horizontal="left" vertical="center"/>
    </xf>
    <xf numFmtId="178" fontId="20" fillId="4" borderId="31" xfId="0" applyNumberFormat="1" applyFont="1" applyFill="1" applyBorder="1" applyAlignment="1">
      <alignment horizontal="right" vertical="center"/>
    </xf>
    <xf numFmtId="178" fontId="20" fillId="4" borderId="32" xfId="0" applyNumberFormat="1" applyFont="1" applyFill="1" applyBorder="1" applyAlignment="1">
      <alignment horizontal="right" vertical="center"/>
    </xf>
    <xf numFmtId="178" fontId="20" fillId="4" borderId="33" xfId="0" applyNumberFormat="1" applyFont="1" applyFill="1" applyBorder="1" applyAlignment="1">
      <alignment horizontal="right" vertical="center"/>
    </xf>
    <xf numFmtId="38" fontId="20" fillId="4" borderId="29" xfId="5" applyFont="1" applyFill="1" applyBorder="1" applyAlignment="1">
      <alignment horizontal="right" vertical="center"/>
    </xf>
    <xf numFmtId="38" fontId="20" fillId="4" borderId="23" xfId="5" applyFont="1" applyFill="1" applyBorder="1" applyAlignment="1">
      <alignment horizontal="right" vertical="center"/>
    </xf>
    <xf numFmtId="38" fontId="20" fillId="0" borderId="31" xfId="5" applyFont="1" applyFill="1" applyBorder="1" applyAlignment="1">
      <alignment vertical="center"/>
    </xf>
    <xf numFmtId="38" fontId="20" fillId="0" borderId="32" xfId="5" applyFont="1" applyFill="1" applyBorder="1" applyAlignment="1">
      <alignment vertical="center"/>
    </xf>
    <xf numFmtId="0" fontId="20" fillId="4" borderId="31" xfId="0" applyFont="1" applyFill="1" applyBorder="1" applyAlignment="1">
      <alignment horizontal="center" vertical="center"/>
    </xf>
    <xf numFmtId="0" fontId="20" fillId="4" borderId="32" xfId="0" applyFont="1" applyFill="1" applyBorder="1" applyAlignment="1">
      <alignment horizontal="center" vertical="center"/>
    </xf>
    <xf numFmtId="0" fontId="20" fillId="4" borderId="33" xfId="0" applyFont="1" applyFill="1" applyBorder="1" applyAlignment="1">
      <alignment horizontal="center" vertical="center"/>
    </xf>
    <xf numFmtId="176" fontId="20" fillId="3" borderId="31" xfId="0" applyNumberFormat="1" applyFont="1" applyFill="1" applyBorder="1" applyAlignment="1">
      <alignment horizontal="right" vertical="center"/>
    </xf>
    <xf numFmtId="176" fontId="20" fillId="3" borderId="32" xfId="0" applyNumberFormat="1" applyFont="1" applyFill="1" applyBorder="1" applyAlignment="1">
      <alignment horizontal="right" vertical="center"/>
    </xf>
    <xf numFmtId="0" fontId="17" fillId="0" borderId="31" xfId="0" applyFont="1" applyFill="1" applyBorder="1" applyAlignment="1">
      <alignment horizontal="center" vertical="center"/>
    </xf>
    <xf numFmtId="0" fontId="17" fillId="0" borderId="32" xfId="0" applyFont="1" applyFill="1" applyBorder="1" applyAlignment="1">
      <alignment horizontal="center" vertical="center"/>
    </xf>
    <xf numFmtId="0" fontId="17" fillId="0" borderId="33" xfId="0" applyFont="1" applyFill="1" applyBorder="1" applyAlignment="1">
      <alignment horizontal="center" vertical="center"/>
    </xf>
    <xf numFmtId="0" fontId="22" fillId="0" borderId="0" xfId="0" applyFont="1" applyAlignment="1">
      <alignment horizontal="center" vertical="center"/>
    </xf>
    <xf numFmtId="0" fontId="17" fillId="0" borderId="0" xfId="0" applyFont="1" applyAlignment="1">
      <alignment horizontal="center" vertical="center"/>
    </xf>
    <xf numFmtId="0" fontId="17" fillId="0" borderId="23" xfId="0" applyFont="1" applyBorder="1" applyAlignment="1">
      <alignment horizontal="center" vertical="center"/>
    </xf>
    <xf numFmtId="0" fontId="17" fillId="0" borderId="0" xfId="0" applyFont="1" applyAlignment="1">
      <alignment horizontal="left" vertical="center" wrapText="1"/>
    </xf>
    <xf numFmtId="0" fontId="20" fillId="4" borderId="27" xfId="0" applyNumberFormat="1" applyFont="1" applyFill="1" applyBorder="1" applyAlignment="1">
      <alignment horizontal="left" vertical="center"/>
    </xf>
    <xf numFmtId="0" fontId="20" fillId="4" borderId="0" xfId="0" applyNumberFormat="1" applyFont="1" applyFill="1" applyBorder="1" applyAlignment="1">
      <alignment horizontal="left" vertical="center"/>
    </xf>
    <xf numFmtId="0" fontId="20" fillId="4" borderId="28" xfId="0" applyNumberFormat="1" applyFont="1" applyFill="1" applyBorder="1" applyAlignment="1">
      <alignment horizontal="left" vertical="center"/>
    </xf>
    <xf numFmtId="0" fontId="20" fillId="4" borderId="29" xfId="0" applyNumberFormat="1" applyFont="1" applyFill="1" applyBorder="1" applyAlignment="1">
      <alignment horizontal="left" vertical="center"/>
    </xf>
    <xf numFmtId="0" fontId="20" fillId="4" borderId="23" xfId="0" applyNumberFormat="1" applyFont="1" applyFill="1" applyBorder="1" applyAlignment="1">
      <alignment horizontal="left" vertical="center"/>
    </xf>
    <xf numFmtId="0" fontId="20" fillId="4" borderId="30" xfId="0" applyNumberFormat="1" applyFont="1" applyFill="1" applyBorder="1" applyAlignment="1">
      <alignment horizontal="left" vertical="center"/>
    </xf>
    <xf numFmtId="0" fontId="17" fillId="4" borderId="23" xfId="0" applyFont="1" applyFill="1" applyBorder="1" applyAlignment="1">
      <alignment horizontal="right" vertical="center"/>
    </xf>
    <xf numFmtId="38" fontId="17" fillId="0" borderId="23" xfId="5" applyFont="1" applyBorder="1" applyAlignment="1">
      <alignment horizontal="right" vertical="center"/>
    </xf>
    <xf numFmtId="38" fontId="17" fillId="4" borderId="32" xfId="5" applyFont="1" applyFill="1" applyBorder="1" applyAlignment="1">
      <alignment horizontal="right" vertical="center"/>
    </xf>
    <xf numFmtId="38" fontId="17" fillId="4" borderId="23" xfId="5" applyFont="1" applyFill="1" applyBorder="1" applyAlignment="1">
      <alignment horizontal="right" vertical="center"/>
    </xf>
    <xf numFmtId="38" fontId="20" fillId="4" borderId="31" xfId="5" applyFont="1" applyFill="1" applyBorder="1" applyAlignment="1">
      <alignment horizontal="center" vertical="center" shrinkToFit="1"/>
    </xf>
    <xf numFmtId="38" fontId="20" fillId="4" borderId="32" xfId="5" applyFont="1" applyFill="1" applyBorder="1" applyAlignment="1">
      <alignment horizontal="center" vertical="center" shrinkToFit="1"/>
    </xf>
    <xf numFmtId="0" fontId="17" fillId="0" borderId="0" xfId="0" applyFont="1" applyAlignment="1">
      <alignment horizontal="left" vertical="center"/>
    </xf>
    <xf numFmtId="0" fontId="25" fillId="0" borderId="27" xfId="0" applyFont="1" applyBorder="1" applyAlignment="1">
      <alignment horizontal="left" vertical="center"/>
    </xf>
    <xf numFmtId="0" fontId="25" fillId="0" borderId="0" xfId="0" applyFont="1" applyBorder="1" applyAlignment="1">
      <alignment horizontal="left" vertical="center"/>
    </xf>
    <xf numFmtId="0" fontId="25" fillId="0" borderId="28" xfId="0" applyFont="1" applyBorder="1" applyAlignment="1">
      <alignment horizontal="left" vertical="center"/>
    </xf>
    <xf numFmtId="0" fontId="17" fillId="0" borderId="24" xfId="0" applyFont="1" applyBorder="1" applyAlignment="1">
      <alignment horizontal="left" vertical="center" wrapText="1"/>
    </xf>
    <xf numFmtId="0" fontId="20" fillId="4" borderId="1" xfId="0" applyNumberFormat="1" applyFont="1" applyFill="1" applyBorder="1" applyAlignment="1">
      <alignment horizontal="center" vertical="center" shrinkToFit="1"/>
    </xf>
    <xf numFmtId="0" fontId="17" fillId="4" borderId="25" xfId="0" applyFont="1" applyFill="1" applyBorder="1" applyAlignment="1">
      <alignment horizontal="left" vertical="center"/>
    </xf>
    <xf numFmtId="0" fontId="17" fillId="4" borderId="24" xfId="0" applyFont="1" applyFill="1" applyBorder="1" applyAlignment="1">
      <alignment horizontal="left" vertical="center"/>
    </xf>
    <xf numFmtId="0" fontId="17" fillId="4" borderId="26" xfId="0" applyFont="1" applyFill="1" applyBorder="1" applyAlignment="1">
      <alignment horizontal="left" vertical="center"/>
    </xf>
    <xf numFmtId="0" fontId="17" fillId="4" borderId="27" xfId="0" applyFont="1" applyFill="1" applyBorder="1" applyAlignment="1">
      <alignment horizontal="left" vertical="center"/>
    </xf>
    <xf numFmtId="0" fontId="17" fillId="4" borderId="0" xfId="0" applyFont="1" applyFill="1" applyBorder="1" applyAlignment="1">
      <alignment horizontal="left" vertical="center"/>
    </xf>
    <xf numFmtId="0" fontId="17" fillId="4" borderId="28" xfId="0" applyFont="1" applyFill="1" applyBorder="1" applyAlignment="1">
      <alignment horizontal="left" vertical="center"/>
    </xf>
    <xf numFmtId="0" fontId="17" fillId="4" borderId="29" xfId="0" applyFont="1" applyFill="1" applyBorder="1" applyAlignment="1">
      <alignment horizontal="left" vertical="center"/>
    </xf>
    <xf numFmtId="0" fontId="17" fillId="4" borderId="23" xfId="0" applyFont="1" applyFill="1" applyBorder="1" applyAlignment="1">
      <alignment horizontal="left" vertical="center"/>
    </xf>
    <xf numFmtId="0" fontId="17" fillId="4" borderId="30" xfId="0" applyFont="1" applyFill="1" applyBorder="1" applyAlignment="1">
      <alignment horizontal="left" vertical="center"/>
    </xf>
    <xf numFmtId="38" fontId="20" fillId="4" borderId="31" xfId="5" applyFont="1" applyFill="1" applyBorder="1" applyAlignment="1">
      <alignment horizontal="right" vertical="center" shrinkToFit="1"/>
    </xf>
    <xf numFmtId="38" fontId="20" fillId="4" borderId="32" xfId="5" applyFont="1" applyFill="1" applyBorder="1" applyAlignment="1">
      <alignment horizontal="right" vertical="center" shrinkToFit="1"/>
    </xf>
    <xf numFmtId="38" fontId="27" fillId="4" borderId="31" xfId="5" applyFont="1" applyFill="1" applyBorder="1" applyAlignment="1">
      <alignment horizontal="right" vertical="center" wrapText="1"/>
    </xf>
    <xf numFmtId="38" fontId="27" fillId="4" borderId="32" xfId="5" applyFont="1" applyFill="1" applyBorder="1" applyAlignment="1">
      <alignment horizontal="right" vertical="center" wrapText="1"/>
    </xf>
    <xf numFmtId="0" fontId="27" fillId="4" borderId="29" xfId="0" applyFont="1" applyFill="1" applyBorder="1" applyAlignment="1">
      <alignment horizontal="left" vertical="center" wrapText="1"/>
    </xf>
    <xf numFmtId="0" fontId="27" fillId="4" borderId="23" xfId="0" applyFont="1" applyFill="1" applyBorder="1" applyAlignment="1">
      <alignment horizontal="left" vertical="center" wrapText="1"/>
    </xf>
    <xf numFmtId="0" fontId="27" fillId="4" borderId="30" xfId="0" applyFont="1" applyFill="1" applyBorder="1" applyAlignment="1">
      <alignment horizontal="left" vertical="center" wrapText="1"/>
    </xf>
    <xf numFmtId="0" fontId="27" fillId="0" borderId="0" xfId="0" applyFont="1" applyBorder="1" applyAlignment="1">
      <alignment horizontal="left" vertical="center" wrapText="1"/>
    </xf>
    <xf numFmtId="0" fontId="30" fillId="4" borderId="1"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5" borderId="1" xfId="0" applyFont="1" applyFill="1" applyBorder="1" applyAlignment="1">
      <alignment horizontal="center" vertical="center" wrapText="1"/>
    </xf>
    <xf numFmtId="0" fontId="27" fillId="4" borderId="31" xfId="0" applyFont="1" applyFill="1" applyBorder="1" applyAlignment="1">
      <alignment horizontal="center" vertical="center" wrapText="1"/>
    </xf>
    <xf numFmtId="0" fontId="27" fillId="4" borderId="65" xfId="0" applyFont="1" applyFill="1" applyBorder="1" applyAlignment="1">
      <alignment horizontal="right" vertical="center" wrapText="1"/>
    </xf>
    <xf numFmtId="0" fontId="27" fillId="4" borderId="2" xfId="0" applyFont="1" applyFill="1" applyBorder="1" applyAlignment="1">
      <alignment horizontal="right" vertical="center" wrapText="1"/>
    </xf>
    <xf numFmtId="0" fontId="29" fillId="0" borderId="0" xfId="0" applyFont="1" applyAlignment="1">
      <alignment horizontal="center" vertical="center"/>
    </xf>
    <xf numFmtId="0" fontId="27" fillId="0" borderId="25" xfId="0" applyFont="1" applyBorder="1" applyAlignment="1">
      <alignment horizontal="left" vertical="center"/>
    </xf>
    <xf numFmtId="0" fontId="27" fillId="0" borderId="24" xfId="0" applyFont="1" applyBorder="1" applyAlignment="1">
      <alignment horizontal="left" vertical="center"/>
    </xf>
    <xf numFmtId="0" fontId="27" fillId="0" borderId="26" xfId="0" applyFont="1" applyBorder="1" applyAlignment="1">
      <alignment horizontal="left" vertical="center"/>
    </xf>
    <xf numFmtId="0" fontId="27" fillId="4" borderId="25" xfId="0" applyFont="1" applyFill="1" applyBorder="1" applyAlignment="1">
      <alignment horizontal="center" vertical="center" wrapText="1"/>
    </xf>
    <xf numFmtId="0" fontId="27" fillId="4" borderId="24" xfId="0" applyFont="1" applyFill="1" applyBorder="1" applyAlignment="1">
      <alignment horizontal="center" vertical="center" wrapText="1"/>
    </xf>
    <xf numFmtId="0" fontId="27" fillId="4" borderId="26" xfId="0" applyFont="1" applyFill="1" applyBorder="1" applyAlignment="1">
      <alignment horizontal="center" vertical="center" wrapText="1"/>
    </xf>
    <xf numFmtId="0" fontId="27" fillId="4" borderId="29" xfId="0" applyFont="1" applyFill="1" applyBorder="1" applyAlignment="1">
      <alignment horizontal="center" vertical="center" wrapText="1"/>
    </xf>
    <xf numFmtId="0" fontId="27" fillId="4" borderId="23" xfId="0" applyFont="1" applyFill="1" applyBorder="1" applyAlignment="1">
      <alignment horizontal="center" vertical="center" wrapText="1"/>
    </xf>
    <xf numFmtId="0" fontId="27" fillId="4" borderId="30" xfId="0" applyFont="1" applyFill="1" applyBorder="1" applyAlignment="1">
      <alignment horizontal="center" vertical="center" wrapText="1"/>
    </xf>
    <xf numFmtId="0" fontId="27" fillId="0" borderId="29" xfId="0" applyFont="1" applyBorder="1" applyAlignment="1">
      <alignment horizontal="left" vertical="center" wrapText="1"/>
    </xf>
    <xf numFmtId="0" fontId="27" fillId="0" borderId="23" xfId="0" applyFont="1" applyBorder="1" applyAlignment="1">
      <alignment horizontal="left" vertical="center" wrapText="1"/>
    </xf>
    <xf numFmtId="0" fontId="27" fillId="0" borderId="30" xfId="0" applyFont="1" applyBorder="1" applyAlignment="1">
      <alignment horizontal="left" vertical="center" wrapText="1"/>
    </xf>
    <xf numFmtId="0" fontId="30" fillId="4" borderId="25" xfId="0" applyFont="1" applyFill="1" applyBorder="1" applyAlignment="1">
      <alignment horizontal="left" vertical="center" wrapText="1"/>
    </xf>
    <xf numFmtId="0" fontId="30" fillId="4" borderId="24" xfId="0" applyFont="1" applyFill="1" applyBorder="1" applyAlignment="1">
      <alignment horizontal="left" vertical="center" wrapText="1"/>
    </xf>
    <xf numFmtId="0" fontId="30" fillId="4" borderId="26" xfId="0" applyFont="1" applyFill="1" applyBorder="1" applyAlignment="1">
      <alignment horizontal="left" vertical="center" wrapText="1"/>
    </xf>
    <xf numFmtId="0" fontId="30" fillId="4" borderId="27" xfId="0" applyFont="1" applyFill="1" applyBorder="1" applyAlignment="1">
      <alignment horizontal="left" vertical="center" wrapText="1"/>
    </xf>
    <xf numFmtId="0" fontId="30" fillId="4" borderId="0" xfId="0" applyFont="1" applyFill="1" applyAlignment="1">
      <alignment horizontal="left" vertical="center" wrapText="1"/>
    </xf>
    <xf numFmtId="0" fontId="27" fillId="0" borderId="0" xfId="0" applyFont="1" applyAlignment="1">
      <alignment horizontal="center" vertical="center"/>
    </xf>
    <xf numFmtId="0" fontId="30" fillId="4" borderId="66" xfId="0" applyFont="1" applyFill="1" applyBorder="1" applyAlignment="1">
      <alignment horizontal="right" vertical="center" wrapText="1"/>
    </xf>
    <xf numFmtId="0" fontId="30" fillId="4" borderId="3" xfId="0" applyFont="1" applyFill="1" applyBorder="1" applyAlignment="1">
      <alignment horizontal="right" vertical="center" wrapText="1"/>
    </xf>
    <xf numFmtId="0" fontId="27" fillId="4" borderId="67" xfId="0" applyFont="1" applyFill="1" applyBorder="1" applyAlignment="1">
      <alignment horizontal="right" vertical="center" wrapText="1"/>
    </xf>
    <xf numFmtId="0" fontId="27" fillId="4" borderId="4" xfId="0" applyFont="1" applyFill="1" applyBorder="1" applyAlignment="1">
      <alignment horizontal="right" vertical="center" wrapText="1"/>
    </xf>
    <xf numFmtId="0" fontId="27" fillId="5" borderId="1" xfId="0" applyFont="1" applyFill="1" applyBorder="1" applyAlignment="1">
      <alignment horizontal="left" vertical="center" wrapText="1" indent="2"/>
    </xf>
    <xf numFmtId="0" fontId="20" fillId="0" borderId="31" xfId="0" applyNumberFormat="1" applyFont="1" applyFill="1" applyBorder="1" applyAlignment="1">
      <alignment vertical="center"/>
    </xf>
    <xf numFmtId="0" fontId="20" fillId="0" borderId="32" xfId="0" applyNumberFormat="1" applyFont="1" applyFill="1" applyBorder="1" applyAlignment="1">
      <alignment vertical="center"/>
    </xf>
    <xf numFmtId="0" fontId="20" fillId="0" borderId="33" xfId="0" applyNumberFormat="1" applyFont="1" applyFill="1" applyBorder="1" applyAlignment="1">
      <alignment vertical="center"/>
    </xf>
    <xf numFmtId="0" fontId="20" fillId="4" borderId="32" xfId="0" applyNumberFormat="1" applyFont="1" applyFill="1" applyBorder="1" applyAlignment="1">
      <alignment horizontal="center" vertical="center"/>
    </xf>
    <xf numFmtId="0" fontId="20" fillId="4" borderId="33" xfId="0" applyNumberFormat="1" applyFont="1" applyFill="1" applyBorder="1" applyAlignment="1">
      <alignment horizontal="center" vertical="center"/>
    </xf>
    <xf numFmtId="0" fontId="17" fillId="4" borderId="25" xfId="0" applyFont="1" applyFill="1" applyBorder="1" applyAlignment="1">
      <alignment horizontal="center" vertical="center"/>
    </xf>
    <xf numFmtId="0" fontId="17" fillId="4" borderId="24" xfId="0" applyFont="1" applyFill="1" applyBorder="1" applyAlignment="1">
      <alignment horizontal="center" vertical="center"/>
    </xf>
    <xf numFmtId="0" fontId="17" fillId="4" borderId="26" xfId="0" applyFont="1" applyFill="1" applyBorder="1" applyAlignment="1">
      <alignment horizontal="center" vertical="center"/>
    </xf>
    <xf numFmtId="0" fontId="17" fillId="4" borderId="27" xfId="0" applyFont="1" applyFill="1" applyBorder="1" applyAlignment="1">
      <alignment horizontal="center" vertical="center"/>
    </xf>
    <xf numFmtId="0" fontId="17" fillId="4" borderId="0" xfId="0" applyFont="1" applyFill="1" applyBorder="1" applyAlignment="1">
      <alignment horizontal="center" vertical="center"/>
    </xf>
    <xf numFmtId="0" fontId="17" fillId="4" borderId="28" xfId="0" applyFont="1" applyFill="1" applyBorder="1" applyAlignment="1">
      <alignment horizontal="center" vertical="center"/>
    </xf>
    <xf numFmtId="0" fontId="17" fillId="4" borderId="29" xfId="0" applyFont="1" applyFill="1" applyBorder="1" applyAlignment="1">
      <alignment horizontal="center" vertical="center"/>
    </xf>
    <xf numFmtId="0" fontId="17" fillId="4" borderId="23" xfId="0" applyFont="1" applyFill="1" applyBorder="1" applyAlignment="1">
      <alignment horizontal="center" vertical="center"/>
    </xf>
    <xf numFmtId="0" fontId="17" fillId="4" borderId="30" xfId="0" applyFont="1" applyFill="1" applyBorder="1" applyAlignment="1">
      <alignment horizontal="center" vertical="center"/>
    </xf>
    <xf numFmtId="0" fontId="17" fillId="4" borderId="25" xfId="0" applyFont="1" applyFill="1" applyBorder="1" applyAlignment="1">
      <alignment horizontal="center" vertical="top"/>
    </xf>
    <xf numFmtId="0" fontId="17" fillId="4" borderId="24" xfId="0" applyFont="1" applyFill="1" applyBorder="1" applyAlignment="1">
      <alignment horizontal="center" vertical="top"/>
    </xf>
    <xf numFmtId="0" fontId="17" fillId="4" borderId="26" xfId="0" applyFont="1" applyFill="1" applyBorder="1" applyAlignment="1">
      <alignment horizontal="center" vertical="top"/>
    </xf>
    <xf numFmtId="0" fontId="17" fillId="4" borderId="27" xfId="0" applyFont="1" applyFill="1" applyBorder="1" applyAlignment="1">
      <alignment horizontal="center" vertical="top"/>
    </xf>
    <xf numFmtId="0" fontId="17" fillId="4" borderId="0" xfId="0" applyFont="1" applyFill="1" applyBorder="1" applyAlignment="1">
      <alignment horizontal="center" vertical="top"/>
    </xf>
    <xf numFmtId="0" fontId="17" fillId="4" borderId="28" xfId="0" applyFont="1" applyFill="1" applyBorder="1" applyAlignment="1">
      <alignment horizontal="center" vertical="top"/>
    </xf>
    <xf numFmtId="0" fontId="17" fillId="4" borderId="29" xfId="0" applyFont="1" applyFill="1" applyBorder="1" applyAlignment="1">
      <alignment horizontal="center" vertical="top"/>
    </xf>
    <xf numFmtId="0" fontId="17" fillId="4" borderId="23" xfId="0" applyFont="1" applyFill="1" applyBorder="1" applyAlignment="1">
      <alignment horizontal="center" vertical="top"/>
    </xf>
    <xf numFmtId="0" fontId="17" fillId="4" borderId="30" xfId="0" applyFont="1" applyFill="1" applyBorder="1" applyAlignment="1">
      <alignment horizontal="center" vertical="top"/>
    </xf>
    <xf numFmtId="0" fontId="17" fillId="0" borderId="27" xfId="0" applyFont="1" applyBorder="1" applyAlignment="1">
      <alignment horizontal="left" vertical="center"/>
    </xf>
    <xf numFmtId="0" fontId="17" fillId="0" borderId="0" xfId="0" applyFont="1" applyBorder="1" applyAlignment="1">
      <alignment horizontal="left" vertical="center"/>
    </xf>
    <xf numFmtId="0" fontId="17" fillId="0" borderId="28" xfId="0" applyFont="1" applyBorder="1" applyAlignment="1">
      <alignment horizontal="left" vertical="center"/>
    </xf>
    <xf numFmtId="0" fontId="20" fillId="0" borderId="27" xfId="0" applyNumberFormat="1" applyFont="1" applyFill="1" applyBorder="1" applyAlignment="1">
      <alignment horizontal="left" vertical="center"/>
    </xf>
    <xf numFmtId="0" fontId="20" fillId="0" borderId="0" xfId="0" applyNumberFormat="1" applyFont="1" applyFill="1" applyBorder="1" applyAlignment="1">
      <alignment horizontal="left" vertical="center"/>
    </xf>
    <xf numFmtId="0" fontId="20" fillId="0" borderId="28" xfId="0" applyNumberFormat="1" applyFont="1" applyFill="1" applyBorder="1" applyAlignment="1">
      <alignment horizontal="left" vertical="center"/>
    </xf>
    <xf numFmtId="0" fontId="13" fillId="4" borderId="31" xfId="0" applyFont="1" applyFill="1" applyBorder="1" applyAlignment="1">
      <alignment horizontal="left" vertical="center"/>
    </xf>
    <xf numFmtId="0" fontId="13" fillId="4" borderId="32" xfId="0" applyFont="1" applyFill="1" applyBorder="1" applyAlignment="1">
      <alignment horizontal="left" vertical="center"/>
    </xf>
    <xf numFmtId="0" fontId="13" fillId="4" borderId="33" xfId="0" applyFont="1" applyFill="1" applyBorder="1" applyAlignment="1">
      <alignment horizontal="left" vertical="center"/>
    </xf>
    <xf numFmtId="0" fontId="21" fillId="4" borderId="2" xfId="0" applyFont="1" applyFill="1" applyBorder="1" applyAlignment="1">
      <alignment horizontal="center" vertical="center" wrapText="1"/>
    </xf>
    <xf numFmtId="0" fontId="21" fillId="4" borderId="29"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13" fillId="0" borderId="32" xfId="0" applyFont="1" applyFill="1" applyBorder="1" applyAlignment="1">
      <alignment horizontal="center" vertical="center" wrapText="1"/>
    </xf>
    <xf numFmtId="0" fontId="13" fillId="0" borderId="33" xfId="0" applyFont="1" applyFill="1" applyBorder="1" applyAlignment="1">
      <alignment horizontal="center" vertical="center" wrapText="1"/>
    </xf>
    <xf numFmtId="0" fontId="21" fillId="0" borderId="2" xfId="0" applyFont="1" applyBorder="1" applyAlignment="1">
      <alignment horizontal="center" vertical="center" textRotation="255" wrapText="1"/>
    </xf>
    <xf numFmtId="0" fontId="21" fillId="0" borderId="3" xfId="0" applyFont="1" applyBorder="1" applyAlignment="1">
      <alignment horizontal="center" vertical="center" textRotation="255" wrapText="1"/>
    </xf>
    <xf numFmtId="0" fontId="21" fillId="0" borderId="4" xfId="0" applyFont="1" applyBorder="1" applyAlignment="1">
      <alignment horizontal="center" vertical="center" textRotation="255" wrapText="1"/>
    </xf>
    <xf numFmtId="0" fontId="13" fillId="4" borderId="71" xfId="0" applyFont="1" applyFill="1" applyBorder="1" applyAlignment="1">
      <alignment horizontal="left" vertical="center"/>
    </xf>
    <xf numFmtId="0" fontId="13" fillId="4" borderId="72" xfId="0" applyFont="1" applyFill="1" applyBorder="1" applyAlignment="1">
      <alignment horizontal="left" vertical="center"/>
    </xf>
    <xf numFmtId="0" fontId="13" fillId="4" borderId="73" xfId="0" applyFont="1" applyFill="1" applyBorder="1" applyAlignment="1">
      <alignment horizontal="left" vertical="center"/>
    </xf>
    <xf numFmtId="0" fontId="13" fillId="4" borderId="68" xfId="0" applyFont="1" applyFill="1" applyBorder="1" applyAlignment="1">
      <alignment horizontal="left" vertical="center"/>
    </xf>
    <xf numFmtId="0" fontId="13" fillId="4" borderId="69" xfId="0" applyFont="1" applyFill="1" applyBorder="1" applyAlignment="1">
      <alignment horizontal="left" vertical="center"/>
    </xf>
    <xf numFmtId="0" fontId="13" fillId="4" borderId="70" xfId="0" applyFont="1" applyFill="1" applyBorder="1" applyAlignment="1">
      <alignment horizontal="left" vertical="center"/>
    </xf>
    <xf numFmtId="0" fontId="24" fillId="0" borderId="24" xfId="0" applyFont="1" applyBorder="1" applyAlignment="1">
      <alignment horizontal="left" vertical="center" wrapText="1"/>
    </xf>
    <xf numFmtId="0" fontId="2" fillId="2" borderId="46" xfId="0" applyFont="1" applyFill="1" applyBorder="1" applyAlignment="1">
      <alignment horizontal="center" vertical="center" shrinkToFit="1"/>
    </xf>
    <xf numFmtId="0" fontId="2" fillId="2" borderId="47" xfId="0" applyFont="1" applyFill="1" applyBorder="1" applyAlignment="1">
      <alignment horizontal="center" vertical="center" shrinkToFit="1"/>
    </xf>
    <xf numFmtId="0" fontId="2" fillId="2" borderId="48" xfId="0" applyFont="1" applyFill="1" applyBorder="1" applyAlignment="1">
      <alignment horizontal="center" vertical="center" shrinkToFit="1"/>
    </xf>
    <xf numFmtId="0" fontId="2" fillId="2" borderId="49" xfId="1" applyFont="1" applyFill="1" applyBorder="1" applyAlignment="1">
      <alignment horizontal="center" vertical="center" shrinkToFit="1"/>
    </xf>
    <xf numFmtId="0" fontId="2" fillId="2" borderId="58" xfId="1" applyFont="1" applyFill="1" applyBorder="1" applyAlignment="1">
      <alignment horizontal="center" vertical="center" shrinkToFit="1"/>
    </xf>
    <xf numFmtId="0" fontId="2" fillId="2" borderId="2" xfId="1" applyFont="1" applyFill="1" applyBorder="1" applyAlignment="1">
      <alignment horizontal="center" vertical="center" shrinkToFit="1"/>
    </xf>
    <xf numFmtId="0" fontId="2" fillId="2" borderId="77" xfId="1" applyFont="1" applyFill="1" applyBorder="1" applyAlignment="1">
      <alignment horizontal="center" vertical="center" shrinkToFit="1"/>
    </xf>
    <xf numFmtId="0" fontId="2" fillId="2" borderId="50" xfId="1" applyFont="1" applyFill="1" applyBorder="1" applyAlignment="1">
      <alignment horizontal="center" vertical="center" wrapText="1" shrinkToFit="1"/>
    </xf>
    <xf numFmtId="0" fontId="2" fillId="2" borderId="78" xfId="1" applyFont="1" applyFill="1" applyBorder="1" applyAlignment="1">
      <alignment horizontal="center" vertical="center" wrapText="1" shrinkToFit="1"/>
    </xf>
    <xf numFmtId="0" fontId="2" fillId="2" borderId="51" xfId="1" applyFont="1" applyFill="1" applyBorder="1" applyAlignment="1">
      <alignment horizontal="center" vertical="center" shrinkToFit="1"/>
    </xf>
    <xf numFmtId="0" fontId="2" fillId="2" borderId="4" xfId="1" applyFont="1" applyFill="1" applyBorder="1" applyAlignment="1">
      <alignment horizontal="center" vertical="center" shrinkToFit="1"/>
    </xf>
    <xf numFmtId="0" fontId="2" fillId="2" borderId="35" xfId="1" applyFont="1" applyFill="1" applyBorder="1" applyAlignment="1">
      <alignment horizontal="center" vertical="center" wrapText="1" shrinkToFit="1"/>
    </xf>
    <xf numFmtId="0" fontId="2" fillId="2" borderId="12" xfId="1" applyFont="1" applyFill="1" applyBorder="1" applyAlignment="1">
      <alignment horizontal="center" vertical="center" shrinkToFit="1"/>
    </xf>
    <xf numFmtId="0" fontId="2" fillId="2" borderId="14" xfId="1" applyFont="1" applyFill="1" applyBorder="1" applyAlignment="1">
      <alignment horizontal="center" vertical="center" shrinkToFit="1"/>
    </xf>
    <xf numFmtId="0" fontId="2" fillId="2" borderId="13" xfId="1" applyFont="1" applyFill="1" applyBorder="1" applyAlignment="1">
      <alignment horizontal="center" vertical="center" wrapText="1" shrinkToFit="1"/>
    </xf>
    <xf numFmtId="0" fontId="2" fillId="2" borderId="15" xfId="1" applyFont="1" applyFill="1" applyBorder="1" applyAlignment="1">
      <alignment horizontal="center" vertical="center" wrapText="1" shrinkToFit="1"/>
    </xf>
    <xf numFmtId="0" fontId="2" fillId="2" borderId="9"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10" fillId="8" borderId="1" xfId="0" applyFont="1" applyFill="1" applyBorder="1">
      <alignment vertical="center"/>
    </xf>
    <xf numFmtId="0" fontId="10" fillId="8" borderId="53" xfId="0" applyFont="1" applyFill="1" applyBorder="1">
      <alignment vertical="center"/>
    </xf>
    <xf numFmtId="0" fontId="10" fillId="8" borderId="52" xfId="0" applyFont="1" applyFill="1" applyBorder="1">
      <alignment vertical="center"/>
    </xf>
    <xf numFmtId="0" fontId="10" fillId="8" borderId="59" xfId="0" applyFont="1" applyFill="1" applyBorder="1">
      <alignment vertical="center"/>
    </xf>
    <xf numFmtId="0" fontId="10" fillId="8" borderId="55" xfId="0" applyFont="1" applyFill="1" applyBorder="1">
      <alignment vertical="center"/>
    </xf>
    <xf numFmtId="0" fontId="10" fillId="8" borderId="16" xfId="0" applyFont="1" applyFill="1" applyBorder="1" applyAlignment="1">
      <alignment vertical="center" shrinkToFit="1"/>
    </xf>
    <xf numFmtId="0" fontId="31" fillId="0" borderId="6" xfId="0" applyFont="1" applyBorder="1" applyAlignment="1">
      <alignment vertical="center" shrinkToFit="1"/>
    </xf>
    <xf numFmtId="38" fontId="31" fillId="0" borderId="18" xfId="5" applyFont="1" applyBorder="1" applyAlignment="1">
      <alignment vertical="center" shrinkToFit="1"/>
    </xf>
    <xf numFmtId="0" fontId="31" fillId="0" borderId="1" xfId="0" applyFont="1" applyBorder="1" applyAlignment="1">
      <alignment vertical="center" wrapText="1" shrinkToFit="1"/>
    </xf>
    <xf numFmtId="38" fontId="31" fillId="0" borderId="17" xfId="5" applyFont="1" applyBorder="1" applyAlignment="1">
      <alignment vertical="center" shrinkToFit="1"/>
    </xf>
    <xf numFmtId="0" fontId="31" fillId="0" borderId="1" xfId="0" applyFont="1" applyBorder="1" applyAlignment="1">
      <alignment vertical="center" shrinkToFit="1"/>
    </xf>
    <xf numFmtId="38" fontId="10" fillId="8" borderId="17" xfId="5" applyFont="1" applyFill="1" applyBorder="1" applyAlignment="1">
      <alignment vertical="center" shrinkToFit="1"/>
    </xf>
    <xf numFmtId="0" fontId="10" fillId="0" borderId="3" xfId="0" applyFont="1" applyBorder="1" applyAlignment="1">
      <alignment vertical="center" shrinkToFit="1"/>
    </xf>
    <xf numFmtId="0" fontId="10" fillId="8" borderId="19" xfId="0" applyFont="1" applyFill="1" applyBorder="1" applyAlignment="1">
      <alignment vertical="center" shrinkToFit="1"/>
    </xf>
    <xf numFmtId="0" fontId="10" fillId="8" borderId="5" xfId="0" applyFont="1" applyFill="1" applyBorder="1" applyAlignment="1">
      <alignment vertical="center" shrinkToFit="1"/>
    </xf>
    <xf numFmtId="38" fontId="10" fillId="8" borderId="20" xfId="5" applyFont="1" applyFill="1" applyBorder="1" applyAlignment="1">
      <alignment vertical="center" shrinkToFit="1"/>
    </xf>
    <xf numFmtId="0" fontId="10" fillId="8" borderId="12" xfId="0" applyFont="1" applyFill="1" applyBorder="1" applyAlignment="1">
      <alignment vertical="center" shrinkToFit="1"/>
    </xf>
    <xf numFmtId="0" fontId="10" fillId="8" borderId="4" xfId="0" applyFont="1" applyFill="1" applyBorder="1" applyAlignment="1">
      <alignment vertical="center" shrinkToFit="1"/>
    </xf>
    <xf numFmtId="3" fontId="10" fillId="8" borderId="17" xfId="5" applyNumberFormat="1" applyFont="1" applyFill="1" applyBorder="1" applyAlignment="1">
      <alignment vertical="center" shrinkToFit="1"/>
    </xf>
    <xf numFmtId="3" fontId="10" fillId="8" borderId="20" xfId="5" applyNumberFormat="1" applyFont="1" applyFill="1" applyBorder="1" applyAlignment="1">
      <alignment vertical="center" shrinkToFit="1"/>
    </xf>
    <xf numFmtId="0" fontId="10" fillId="8" borderId="4" xfId="0" applyFont="1" applyFill="1" applyBorder="1">
      <alignment vertical="center"/>
    </xf>
    <xf numFmtId="0" fontId="10" fillId="8" borderId="2" xfId="0" applyFont="1" applyFill="1" applyBorder="1">
      <alignment vertical="center"/>
    </xf>
    <xf numFmtId="0" fontId="10" fillId="8" borderId="2" xfId="0" applyFont="1" applyFill="1" applyBorder="1" applyAlignment="1">
      <alignment vertical="center" shrinkToFit="1"/>
    </xf>
    <xf numFmtId="0" fontId="10" fillId="8" borderId="56" xfId="0" applyFont="1" applyFill="1" applyBorder="1" applyAlignment="1">
      <alignment vertical="center" shrinkToFit="1"/>
    </xf>
    <xf numFmtId="0" fontId="10" fillId="8" borderId="56" xfId="0" applyFont="1" applyFill="1" applyBorder="1">
      <alignment vertical="center"/>
    </xf>
    <xf numFmtId="3" fontId="10" fillId="8" borderId="36" xfId="0" applyNumberFormat="1" applyFont="1" applyFill="1" applyBorder="1">
      <alignment vertical="center"/>
    </xf>
    <xf numFmtId="0" fontId="10" fillId="8" borderId="54" xfId="0" applyFont="1" applyFill="1" applyBorder="1">
      <alignment vertical="center"/>
    </xf>
    <xf numFmtId="3" fontId="10" fillId="8" borderId="34" xfId="0" applyNumberFormat="1" applyFont="1" applyFill="1" applyBorder="1">
      <alignment vertical="center"/>
    </xf>
    <xf numFmtId="0" fontId="10" fillId="8" borderId="82" xfId="0" applyFont="1" applyFill="1" applyBorder="1" applyAlignment="1">
      <alignment vertical="center" shrinkToFit="1"/>
    </xf>
    <xf numFmtId="0" fontId="10" fillId="8" borderId="83" xfId="0" applyFont="1" applyFill="1" applyBorder="1" applyAlignment="1">
      <alignment vertical="center" shrinkToFit="1"/>
    </xf>
    <xf numFmtId="0" fontId="10" fillId="8" borderId="84" xfId="0" applyFont="1" applyFill="1" applyBorder="1">
      <alignment vertical="center"/>
    </xf>
    <xf numFmtId="38" fontId="10" fillId="8" borderId="85" xfId="5" applyFont="1" applyFill="1" applyBorder="1" applyAlignment="1">
      <alignment vertical="center" shrinkToFit="1"/>
    </xf>
    <xf numFmtId="0" fontId="10" fillId="8" borderId="21" xfId="0" applyFont="1" applyFill="1" applyBorder="1">
      <alignment vertical="center"/>
    </xf>
    <xf numFmtId="0" fontId="10" fillId="8" borderId="6" xfId="0" applyFont="1" applyFill="1" applyBorder="1" applyAlignment="1">
      <alignment vertical="center" shrinkToFit="1"/>
    </xf>
    <xf numFmtId="3" fontId="10" fillId="8" borderId="18" xfId="5" applyNumberFormat="1" applyFont="1" applyFill="1" applyBorder="1" applyAlignment="1">
      <alignment vertical="center" shrinkToFit="1"/>
    </xf>
    <xf numFmtId="0" fontId="10" fillId="8" borderId="16" xfId="0" applyFont="1" applyFill="1" applyBorder="1">
      <alignment vertical="center"/>
    </xf>
    <xf numFmtId="3" fontId="10" fillId="8" borderId="17" xfId="0" applyNumberFormat="1" applyFont="1" applyFill="1" applyBorder="1">
      <alignment vertical="center"/>
    </xf>
    <xf numFmtId="0" fontId="10" fillId="8" borderId="19" xfId="0" applyFont="1" applyFill="1" applyBorder="1">
      <alignment vertical="center"/>
    </xf>
    <xf numFmtId="0" fontId="10" fillId="8" borderId="5" xfId="0" applyFont="1" applyFill="1" applyBorder="1">
      <alignment vertical="center"/>
    </xf>
    <xf numFmtId="3" fontId="10" fillId="8" borderId="20" xfId="0" applyNumberFormat="1" applyFont="1" applyFill="1" applyBorder="1">
      <alignment vertical="center"/>
    </xf>
    <xf numFmtId="3" fontId="10" fillId="8" borderId="35" xfId="0" applyNumberFormat="1" applyFont="1" applyFill="1" applyBorder="1">
      <alignment vertical="center"/>
    </xf>
    <xf numFmtId="0" fontId="10" fillId="8" borderId="6" xfId="0" applyFont="1" applyFill="1" applyBorder="1">
      <alignment vertical="center"/>
    </xf>
    <xf numFmtId="3" fontId="10" fillId="8" borderId="18" xfId="0" applyNumberFormat="1" applyFont="1" applyFill="1" applyBorder="1">
      <alignment vertical="center"/>
    </xf>
    <xf numFmtId="3" fontId="10" fillId="8" borderId="13" xfId="0" applyNumberFormat="1" applyFont="1" applyFill="1" applyBorder="1">
      <alignment vertical="center"/>
    </xf>
    <xf numFmtId="0" fontId="10" fillId="8" borderId="12" xfId="0" applyFont="1" applyFill="1" applyBorder="1">
      <alignment vertical="center"/>
    </xf>
    <xf numFmtId="0" fontId="10" fillId="8" borderId="14" xfId="0" applyFont="1" applyFill="1" applyBorder="1">
      <alignment vertical="center"/>
    </xf>
    <xf numFmtId="0" fontId="10" fillId="8" borderId="81" xfId="0" applyFont="1" applyFill="1" applyBorder="1">
      <alignment vertical="center"/>
    </xf>
    <xf numFmtId="0" fontId="10" fillId="8" borderId="82" xfId="0" applyFont="1" applyFill="1" applyBorder="1">
      <alignment vertical="center"/>
    </xf>
    <xf numFmtId="0" fontId="10" fillId="8" borderId="83" xfId="0" applyFont="1" applyFill="1" applyBorder="1">
      <alignment vertical="center"/>
    </xf>
    <xf numFmtId="0" fontId="10" fillId="8" borderId="85" xfId="0" applyFont="1" applyFill="1" applyBorder="1">
      <alignment vertical="center"/>
    </xf>
    <xf numFmtId="38" fontId="10" fillId="8" borderId="18" xfId="5" applyFont="1" applyFill="1" applyBorder="1">
      <alignment vertical="center"/>
    </xf>
    <xf numFmtId="38" fontId="10" fillId="8" borderId="20" xfId="5" applyFont="1" applyFill="1" applyBorder="1">
      <alignment vertical="center"/>
    </xf>
    <xf numFmtId="0" fontId="10" fillId="0" borderId="0" xfId="0" applyFont="1" applyBorder="1">
      <alignment vertical="center"/>
    </xf>
    <xf numFmtId="3" fontId="10" fillId="0" borderId="0" xfId="0" applyNumberFormat="1" applyFont="1" applyBorder="1">
      <alignment vertical="center"/>
    </xf>
    <xf numFmtId="0" fontId="10" fillId="0" borderId="54" xfId="0" applyFont="1" applyBorder="1" applyAlignment="1">
      <alignment vertical="center" shrinkToFit="1"/>
    </xf>
    <xf numFmtId="0" fontId="10" fillId="0" borderId="75" xfId="0" applyFont="1" applyBorder="1" applyAlignment="1">
      <alignment vertical="center" shrinkToFit="1"/>
    </xf>
    <xf numFmtId="0" fontId="10" fillId="0" borderId="77" xfId="0" applyFont="1" applyBorder="1" applyAlignment="1">
      <alignment vertical="center" shrinkToFit="1"/>
    </xf>
    <xf numFmtId="0" fontId="6" fillId="8" borderId="51" xfId="0" applyFont="1" applyFill="1" applyBorder="1" applyAlignment="1">
      <alignment vertical="center" shrinkToFit="1"/>
    </xf>
    <xf numFmtId="0" fontId="6" fillId="8" borderId="52" xfId="0" applyFont="1" applyFill="1" applyBorder="1" applyAlignment="1">
      <alignment vertical="center" shrinkToFit="1"/>
    </xf>
    <xf numFmtId="0" fontId="6" fillId="8" borderId="49" xfId="0" applyFont="1" applyFill="1" applyBorder="1" applyAlignment="1">
      <alignment vertical="center" shrinkToFit="1"/>
    </xf>
    <xf numFmtId="0" fontId="10" fillId="8" borderId="54" xfId="0" applyFont="1" applyFill="1" applyBorder="1" applyAlignment="1">
      <alignment vertical="center" shrinkToFit="1"/>
    </xf>
    <xf numFmtId="0" fontId="10" fillId="8" borderId="3" xfId="0" applyFont="1" applyFill="1" applyBorder="1" applyAlignment="1">
      <alignment vertical="center" shrinkToFit="1"/>
    </xf>
    <xf numFmtId="0" fontId="10" fillId="8" borderId="49" xfId="0" applyFont="1" applyFill="1" applyBorder="1" applyAlignment="1">
      <alignment vertical="center" shrinkToFit="1"/>
    </xf>
    <xf numFmtId="0" fontId="10" fillId="8" borderId="53" xfId="0" applyFont="1" applyFill="1" applyBorder="1" applyAlignment="1">
      <alignment vertical="center" shrinkToFit="1"/>
    </xf>
    <xf numFmtId="0" fontId="10" fillId="8" borderId="59" xfId="0" applyFont="1" applyFill="1" applyBorder="1" applyAlignment="1">
      <alignment vertical="center" shrinkToFit="1"/>
    </xf>
    <xf numFmtId="0" fontId="10" fillId="8" borderId="60" xfId="0" applyFont="1" applyFill="1" applyBorder="1">
      <alignment vertical="center"/>
    </xf>
    <xf numFmtId="0" fontId="10" fillId="8" borderId="60" xfId="0" applyFont="1" applyFill="1" applyBorder="1" applyAlignment="1">
      <alignment vertical="center" shrinkToFit="1"/>
    </xf>
    <xf numFmtId="3" fontId="10" fillId="8" borderId="61" xfId="0" applyNumberFormat="1" applyFont="1" applyFill="1" applyBorder="1">
      <alignment vertical="center"/>
    </xf>
    <xf numFmtId="38" fontId="10" fillId="8" borderId="35" xfId="5" applyFont="1" applyFill="1" applyBorder="1">
      <alignment vertical="center"/>
    </xf>
    <xf numFmtId="0" fontId="10" fillId="8" borderId="56" xfId="0" applyFont="1" applyFill="1" applyBorder="1" applyAlignment="1">
      <alignment vertical="center" wrapText="1"/>
    </xf>
    <xf numFmtId="38" fontId="10" fillId="8" borderId="57" xfId="5" applyFont="1" applyFill="1" applyBorder="1">
      <alignment vertical="center"/>
    </xf>
    <xf numFmtId="38" fontId="10" fillId="8" borderId="36" xfId="5" applyFont="1" applyFill="1" applyBorder="1">
      <alignment vertical="center"/>
    </xf>
    <xf numFmtId="38" fontId="10" fillId="8" borderId="34" xfId="5" applyFont="1" applyFill="1" applyBorder="1">
      <alignment vertical="center"/>
    </xf>
    <xf numFmtId="0" fontId="10" fillId="8" borderId="31" xfId="0" applyFont="1" applyFill="1" applyBorder="1" applyAlignment="1">
      <alignment vertical="center" shrinkToFit="1"/>
    </xf>
    <xf numFmtId="0" fontId="10" fillId="8" borderId="32" xfId="0" applyFont="1" applyFill="1" applyBorder="1" applyAlignment="1">
      <alignment vertical="center" shrinkToFit="1"/>
    </xf>
    <xf numFmtId="0" fontId="10" fillId="8" borderId="1" xfId="0" applyFont="1" applyFill="1" applyBorder="1" applyAlignment="1">
      <alignment vertical="center" wrapText="1" shrinkToFit="1"/>
    </xf>
  </cellXfs>
  <cellStyles count="6">
    <cellStyle name="桁区切り" xfId="5" builtinId="6"/>
    <cellStyle name="桁区切り 10" xfId="4" xr:uid="{8E09D4CC-3C36-4268-8787-3BCECB865A94}"/>
    <cellStyle name="桁区切り 2 2" xfId="3" xr:uid="{5253BB17-FA3D-42C3-A328-C6EA251B13C8}"/>
    <cellStyle name="標準" xfId="0" builtinId="0"/>
    <cellStyle name="標準 2" xfId="1" xr:uid="{504CA02D-01E5-4425-AD78-F33DFD257756}"/>
    <cellStyle name="標準 2 10" xfId="2" xr:uid="{BF66A90E-97C9-4E67-8BE9-8192FE4998E6}"/>
  </cellStyles>
  <dxfs count="1">
    <dxf>
      <font>
        <strike val="0"/>
        <color rgb="FFFF0000"/>
      </font>
    </dxf>
  </dxfs>
  <tableStyles count="0" defaultTableStyle="TableStyleMedium2" defaultPivotStyle="PivotStyleLight16"/>
  <colors>
    <mruColors>
      <color rgb="FFA7FFC4"/>
      <color rgb="FFFFCCCC"/>
      <color rgb="FFC5C5FF"/>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A9E85-969D-45BB-BD21-7F60273BC7BD}">
  <sheetPr>
    <pageSetUpPr fitToPage="1"/>
  </sheetPr>
  <dimension ref="A1:J46"/>
  <sheetViews>
    <sheetView showGridLines="0" tabSelected="1" view="pageBreakPreview" topLeftCell="A11" zoomScale="85" zoomScaleNormal="85" zoomScaleSheetLayoutView="85" workbookViewId="0">
      <selection activeCell="O33" sqref="O33"/>
    </sheetView>
  </sheetViews>
  <sheetFormatPr defaultColWidth="9" defaultRowHeight="14.25"/>
  <cols>
    <col min="1" max="1" width="3.125" style="29" customWidth="1"/>
    <col min="2" max="2" width="14" style="29" customWidth="1"/>
    <col min="3" max="3" width="16.625" style="29" customWidth="1"/>
    <col min="4" max="8" width="8.5" style="29" customWidth="1"/>
    <col min="9" max="9" width="18" style="29" customWidth="1"/>
    <col min="10" max="10" width="1" style="29" customWidth="1"/>
    <col min="11" max="16384" width="9" style="29"/>
  </cols>
  <sheetData>
    <row r="1" spans="1:9" ht="20.100000000000001" customHeight="1">
      <c r="A1" s="30" t="s">
        <v>283</v>
      </c>
      <c r="B1" s="30"/>
      <c r="C1" s="30"/>
      <c r="D1" s="30"/>
      <c r="E1" s="30"/>
      <c r="F1" s="30"/>
      <c r="G1" s="30"/>
      <c r="H1" s="30"/>
    </row>
    <row r="2" spans="1:9" ht="20.100000000000001" customHeight="1">
      <c r="A2" s="263" t="s">
        <v>279</v>
      </c>
      <c r="B2" s="263"/>
      <c r="C2" s="263"/>
      <c r="D2" s="263"/>
      <c r="E2" s="263"/>
      <c r="F2" s="263"/>
      <c r="G2" s="263"/>
      <c r="H2" s="263"/>
      <c r="I2" s="263"/>
    </row>
    <row r="3" spans="1:9" ht="20.100000000000001" customHeight="1">
      <c r="A3" s="30" t="s">
        <v>150</v>
      </c>
      <c r="B3" s="30"/>
      <c r="C3" s="30"/>
      <c r="D3" s="30"/>
      <c r="E3" s="30"/>
      <c r="F3" s="30"/>
      <c r="G3" s="30"/>
    </row>
    <row r="4" spans="1:9" ht="20.100000000000001" customHeight="1">
      <c r="A4" s="30"/>
      <c r="B4" s="30"/>
      <c r="C4" s="30"/>
      <c r="D4" s="30"/>
      <c r="E4" s="30"/>
      <c r="F4" s="30"/>
      <c r="G4" s="264" t="s">
        <v>44</v>
      </c>
      <c r="H4" s="265"/>
      <c r="I4" s="266"/>
    </row>
    <row r="5" spans="1:9" ht="20.100000000000001" customHeight="1">
      <c r="A5" s="30" t="s">
        <v>132</v>
      </c>
      <c r="B5" s="30"/>
      <c r="C5" s="30"/>
      <c r="D5" s="30"/>
      <c r="E5" s="30"/>
      <c r="F5" s="30"/>
      <c r="G5" s="30"/>
      <c r="H5" s="30"/>
      <c r="I5" s="30"/>
    </row>
    <row r="6" spans="1:9" ht="20.100000000000001" customHeight="1">
      <c r="A6" s="267" t="s">
        <v>159</v>
      </c>
      <c r="B6" s="268"/>
      <c r="C6" s="268"/>
      <c r="D6" s="269"/>
      <c r="E6" s="270" t="s">
        <v>130</v>
      </c>
      <c r="F6" s="271"/>
      <c r="G6" s="271"/>
      <c r="H6" s="271"/>
      <c r="I6" s="272"/>
    </row>
    <row r="7" spans="1:9" ht="20.100000000000001" customHeight="1">
      <c r="A7" s="31" t="s">
        <v>128</v>
      </c>
      <c r="B7" s="50" t="s">
        <v>133</v>
      </c>
      <c r="C7" s="50"/>
      <c r="D7" s="50"/>
      <c r="E7" s="273" t="s">
        <v>129</v>
      </c>
      <c r="F7" s="274"/>
      <c r="G7" s="274"/>
      <c r="H7" s="274"/>
      <c r="I7" s="275"/>
    </row>
    <row r="8" spans="1:9" ht="20.100000000000001" customHeight="1">
      <c r="A8" s="31" t="s">
        <v>128</v>
      </c>
      <c r="B8" s="50" t="s">
        <v>134</v>
      </c>
      <c r="C8" s="50"/>
      <c r="D8" s="50"/>
      <c r="E8" s="260" t="s">
        <v>127</v>
      </c>
      <c r="F8" s="261"/>
      <c r="G8" s="261"/>
      <c r="H8" s="261"/>
      <c r="I8" s="262"/>
    </row>
    <row r="9" spans="1:9" ht="20.100000000000001" customHeight="1">
      <c r="A9" s="32" t="s">
        <v>128</v>
      </c>
      <c r="B9" s="51" t="s">
        <v>135</v>
      </c>
      <c r="C9" s="51"/>
      <c r="D9" s="51"/>
      <c r="E9" s="276" t="s">
        <v>131</v>
      </c>
      <c r="F9" s="277"/>
      <c r="G9" s="277"/>
      <c r="H9" s="277"/>
      <c r="I9" s="278"/>
    </row>
    <row r="10" spans="1:9" ht="20.100000000000001" customHeight="1">
      <c r="A10" s="33" t="s">
        <v>128</v>
      </c>
      <c r="B10" s="52" t="s">
        <v>136</v>
      </c>
      <c r="C10" s="52"/>
      <c r="D10" s="52"/>
      <c r="E10" s="260" t="s">
        <v>127</v>
      </c>
      <c r="F10" s="261"/>
      <c r="G10" s="261"/>
      <c r="H10" s="261"/>
      <c r="I10" s="262"/>
    </row>
    <row r="11" spans="1:9" ht="47.25" customHeight="1">
      <c r="A11" s="279" t="s">
        <v>259</v>
      </c>
      <c r="B11" s="279"/>
      <c r="C11" s="279"/>
      <c r="D11" s="279"/>
      <c r="E11" s="279"/>
      <c r="F11" s="279"/>
      <c r="G11" s="279"/>
      <c r="H11" s="279"/>
      <c r="I11" s="279"/>
    </row>
    <row r="12" spans="1:9" ht="20.100000000000001" customHeight="1">
      <c r="A12" s="280" t="s">
        <v>45</v>
      </c>
      <c r="B12" s="280"/>
      <c r="C12" s="280"/>
      <c r="D12" s="280"/>
      <c r="E12" s="280"/>
      <c r="F12" s="280"/>
      <c r="G12" s="280"/>
      <c r="H12" s="280"/>
      <c r="I12" s="280"/>
    </row>
    <row r="13" spans="1:9" ht="20.100000000000001" customHeight="1">
      <c r="A13" s="119" t="s">
        <v>142</v>
      </c>
      <c r="B13" s="44"/>
      <c r="C13" s="44"/>
      <c r="D13" s="44"/>
      <c r="E13" s="44"/>
      <c r="F13" s="44"/>
      <c r="G13" s="44"/>
      <c r="H13" s="44"/>
      <c r="I13" s="45"/>
    </row>
    <row r="14" spans="1:9" ht="20.100000000000001" customHeight="1">
      <c r="A14" s="267" t="s">
        <v>160</v>
      </c>
      <c r="B14" s="268"/>
      <c r="C14" s="268"/>
      <c r="D14" s="269"/>
      <c r="E14" s="270" t="s">
        <v>130</v>
      </c>
      <c r="F14" s="271"/>
      <c r="G14" s="271"/>
      <c r="H14" s="271"/>
      <c r="I14" s="272"/>
    </row>
    <row r="15" spans="1:9" ht="20.100000000000001" customHeight="1">
      <c r="A15" s="31" t="s">
        <v>128</v>
      </c>
      <c r="B15" s="50" t="s">
        <v>133</v>
      </c>
      <c r="C15" s="50"/>
      <c r="D15" s="50"/>
      <c r="E15" s="273" t="s">
        <v>129</v>
      </c>
      <c r="F15" s="274"/>
      <c r="G15" s="274"/>
      <c r="H15" s="274"/>
      <c r="I15" s="275"/>
    </row>
    <row r="16" spans="1:9" ht="20.100000000000001" customHeight="1">
      <c r="A16" s="31" t="s">
        <v>128</v>
      </c>
      <c r="B16" s="50" t="s">
        <v>134</v>
      </c>
      <c r="C16" s="50"/>
      <c r="D16" s="50"/>
      <c r="E16" s="260" t="s">
        <v>127</v>
      </c>
      <c r="F16" s="261"/>
      <c r="G16" s="261"/>
      <c r="H16" s="261"/>
      <c r="I16" s="262"/>
    </row>
    <row r="17" spans="1:10" ht="20.100000000000001" customHeight="1">
      <c r="A17" s="32" t="s">
        <v>128</v>
      </c>
      <c r="B17" s="51" t="s">
        <v>135</v>
      </c>
      <c r="C17" s="51"/>
      <c r="D17" s="51"/>
      <c r="E17" s="276" t="s">
        <v>131</v>
      </c>
      <c r="F17" s="277"/>
      <c r="G17" s="277"/>
      <c r="H17" s="277"/>
      <c r="I17" s="278"/>
    </row>
    <row r="18" spans="1:10" ht="20.100000000000001" customHeight="1">
      <c r="A18" s="103"/>
      <c r="B18" s="52"/>
      <c r="C18" s="52"/>
      <c r="D18" s="52"/>
      <c r="E18" s="260" t="s">
        <v>127</v>
      </c>
      <c r="F18" s="261"/>
      <c r="G18" s="261"/>
      <c r="H18" s="261"/>
      <c r="I18" s="262"/>
    </row>
    <row r="19" spans="1:10" ht="6.75" customHeight="1">
      <c r="A19" s="56"/>
      <c r="B19" s="37"/>
      <c r="C19" s="37"/>
      <c r="D19" s="37"/>
      <c r="E19" s="37"/>
      <c r="F19" s="37"/>
      <c r="G19" s="37"/>
      <c r="H19" s="37"/>
      <c r="I19" s="38"/>
      <c r="J19" s="36"/>
    </row>
    <row r="20" spans="1:10" ht="20.100000000000001" customHeight="1">
      <c r="A20" s="120" t="s">
        <v>158</v>
      </c>
      <c r="B20" s="37"/>
      <c r="C20" s="37"/>
      <c r="D20" s="37"/>
      <c r="E20" s="37"/>
      <c r="F20" s="37"/>
      <c r="G20" s="37"/>
      <c r="H20" s="37"/>
      <c r="I20" s="38"/>
      <c r="J20" s="36"/>
    </row>
    <row r="21" spans="1:10" ht="20.100000000000001" customHeight="1">
      <c r="A21" s="56"/>
      <c r="B21" s="65" t="s">
        <v>156</v>
      </c>
      <c r="C21" s="65"/>
      <c r="D21" s="176"/>
      <c r="E21" s="284" t="s">
        <v>127</v>
      </c>
      <c r="F21" s="285"/>
      <c r="G21" s="285"/>
      <c r="H21" s="285"/>
      <c r="I21" s="286"/>
    </row>
    <row r="22" spans="1:10" ht="20.100000000000001" customHeight="1">
      <c r="A22" s="66"/>
      <c r="B22" s="67"/>
      <c r="C22" s="67"/>
      <c r="D22" s="68"/>
      <c r="E22" s="273" t="s">
        <v>129</v>
      </c>
      <c r="F22" s="274"/>
      <c r="G22" s="274"/>
      <c r="H22" s="274"/>
      <c r="I22" s="275"/>
    </row>
    <row r="23" spans="1:10" ht="20.100000000000001" customHeight="1">
      <c r="A23" s="57"/>
      <c r="B23" s="58" t="s">
        <v>157</v>
      </c>
      <c r="C23" s="58"/>
      <c r="D23" s="59"/>
      <c r="E23" s="287" t="s">
        <v>127</v>
      </c>
      <c r="F23" s="288"/>
      <c r="G23" s="288"/>
      <c r="H23" s="288"/>
      <c r="I23" s="289"/>
    </row>
    <row r="24" spans="1:10" ht="20.100000000000001" customHeight="1">
      <c r="A24" s="69"/>
      <c r="B24" s="70"/>
      <c r="C24" s="70"/>
      <c r="D24" s="71"/>
      <c r="E24" s="260" t="s">
        <v>127</v>
      </c>
      <c r="F24" s="261"/>
      <c r="G24" s="261"/>
      <c r="H24" s="261"/>
      <c r="I24" s="262"/>
    </row>
    <row r="25" spans="1:10" ht="20.100000000000001" customHeight="1">
      <c r="A25" s="40"/>
      <c r="B25" s="41"/>
      <c r="C25" s="41"/>
      <c r="D25" s="41"/>
      <c r="E25" s="273" t="s">
        <v>190</v>
      </c>
      <c r="F25" s="274"/>
      <c r="G25" s="274"/>
      <c r="H25" s="274"/>
      <c r="I25" s="275"/>
    </row>
    <row r="26" spans="1:10" ht="20.100000000000001" customHeight="1">
      <c r="A26" s="42"/>
      <c r="B26" s="43" t="s">
        <v>138</v>
      </c>
      <c r="C26" s="43"/>
      <c r="D26" s="43"/>
      <c r="E26" s="287" t="s">
        <v>137</v>
      </c>
      <c r="F26" s="288"/>
      <c r="G26" s="288"/>
      <c r="H26" s="288"/>
      <c r="I26" s="289"/>
    </row>
    <row r="27" spans="1:10" ht="20.100000000000001" customHeight="1">
      <c r="A27" s="46"/>
      <c r="B27" s="47"/>
      <c r="C27" s="47"/>
      <c r="D27" s="47"/>
      <c r="E27" s="260" t="s">
        <v>127</v>
      </c>
      <c r="F27" s="261"/>
      <c r="G27" s="261"/>
      <c r="H27" s="261"/>
      <c r="I27" s="262"/>
    </row>
    <row r="28" spans="1:10" ht="6.75" customHeight="1">
      <c r="A28" s="57"/>
      <c r="B28" s="58"/>
      <c r="C28" s="58"/>
      <c r="D28" s="58"/>
      <c r="E28" s="58"/>
      <c r="F28" s="58"/>
      <c r="G28" s="58"/>
      <c r="H28" s="58"/>
      <c r="I28" s="59"/>
    </row>
    <row r="29" spans="1:10" ht="20.100000000000001" customHeight="1">
      <c r="A29" s="281" t="s">
        <v>151</v>
      </c>
      <c r="B29" s="282"/>
      <c r="C29" s="282"/>
      <c r="D29" s="282"/>
      <c r="E29" s="282"/>
      <c r="F29" s="282"/>
      <c r="G29" s="282"/>
      <c r="H29" s="282"/>
      <c r="I29" s="283"/>
    </row>
    <row r="30" spans="1:10" ht="20.100000000000001" customHeight="1">
      <c r="A30" s="290" t="s">
        <v>42</v>
      </c>
      <c r="B30" s="177" t="s">
        <v>139</v>
      </c>
      <c r="C30" s="178"/>
      <c r="D30" s="178"/>
      <c r="E30" s="260" t="s">
        <v>127</v>
      </c>
      <c r="F30" s="261"/>
      <c r="G30" s="261"/>
      <c r="H30" s="261"/>
      <c r="I30" s="262"/>
    </row>
    <row r="31" spans="1:10" ht="20.100000000000001" customHeight="1">
      <c r="A31" s="291"/>
      <c r="B31" s="34" t="s">
        <v>141</v>
      </c>
      <c r="C31" s="48"/>
      <c r="D31" s="48"/>
      <c r="E31" s="273" t="s">
        <v>129</v>
      </c>
      <c r="F31" s="274"/>
      <c r="G31" s="274"/>
      <c r="H31" s="274"/>
      <c r="I31" s="275"/>
    </row>
    <row r="32" spans="1:10" ht="20.100000000000001" customHeight="1">
      <c r="A32" s="291"/>
      <c r="B32" s="35" t="s">
        <v>140</v>
      </c>
      <c r="C32" s="49"/>
      <c r="D32" s="49"/>
      <c r="E32" s="260" t="s">
        <v>127</v>
      </c>
      <c r="F32" s="261"/>
      <c r="G32" s="261"/>
      <c r="H32" s="261"/>
      <c r="I32" s="262"/>
    </row>
    <row r="33" spans="1:10" ht="20.100000000000001" customHeight="1">
      <c r="A33" s="291"/>
      <c r="B33" s="177" t="s">
        <v>143</v>
      </c>
      <c r="C33" s="178"/>
      <c r="D33" s="178"/>
      <c r="E33" s="260" t="s">
        <v>127</v>
      </c>
      <c r="F33" s="261"/>
      <c r="G33" s="261"/>
      <c r="H33" s="261"/>
      <c r="I33" s="262"/>
    </row>
    <row r="34" spans="1:10" ht="20.100000000000001" customHeight="1">
      <c r="A34" s="292"/>
      <c r="B34" s="177" t="s">
        <v>144</v>
      </c>
      <c r="C34" s="178"/>
      <c r="D34" s="178"/>
      <c r="E34" s="293" t="s">
        <v>146</v>
      </c>
      <c r="F34" s="294"/>
      <c r="G34" s="294"/>
      <c r="H34" s="294"/>
      <c r="I34" s="295"/>
    </row>
    <row r="35" spans="1:10" ht="6.75" customHeight="1">
      <c r="A35" s="60"/>
      <c r="B35" s="178"/>
      <c r="C35" s="178"/>
      <c r="D35" s="178"/>
      <c r="E35" s="53"/>
      <c r="F35" s="53"/>
      <c r="G35" s="53"/>
      <c r="H35" s="53"/>
      <c r="I35" s="54"/>
      <c r="J35" s="36"/>
    </row>
    <row r="36" spans="1:10" ht="20.100000000000001" customHeight="1">
      <c r="A36" s="281" t="s">
        <v>145</v>
      </c>
      <c r="B36" s="282"/>
      <c r="C36" s="282"/>
      <c r="D36" s="282"/>
      <c r="E36" s="282"/>
      <c r="F36" s="282"/>
      <c r="G36" s="282"/>
      <c r="H36" s="282"/>
      <c r="I36" s="283"/>
      <c r="J36" s="36"/>
    </row>
    <row r="37" spans="1:10" ht="19.5" customHeight="1">
      <c r="A37" s="55" t="s">
        <v>43</v>
      </c>
      <c r="B37" s="302" t="s">
        <v>147</v>
      </c>
      <c r="C37" s="303"/>
      <c r="D37" s="303"/>
      <c r="E37" s="303"/>
      <c r="F37" s="303"/>
      <c r="G37" s="303"/>
      <c r="H37" s="303"/>
      <c r="I37" s="304"/>
    </row>
    <row r="38" spans="1:10" ht="46.5" customHeight="1">
      <c r="A38" s="55" t="s">
        <v>43</v>
      </c>
      <c r="B38" s="305" t="s">
        <v>148</v>
      </c>
      <c r="C38" s="306"/>
      <c r="D38" s="306"/>
      <c r="E38" s="306"/>
      <c r="F38" s="306"/>
      <c r="G38" s="306"/>
      <c r="H38" s="306"/>
      <c r="I38" s="307"/>
    </row>
    <row r="39" spans="1:10" ht="39" customHeight="1">
      <c r="A39" s="55" t="s">
        <v>43</v>
      </c>
      <c r="B39" s="305" t="s">
        <v>263</v>
      </c>
      <c r="C39" s="306"/>
      <c r="D39" s="306"/>
      <c r="E39" s="306"/>
      <c r="F39" s="306"/>
      <c r="G39" s="306"/>
      <c r="H39" s="306"/>
      <c r="I39" s="307"/>
    </row>
    <row r="40" spans="1:10" ht="19.5" customHeight="1">
      <c r="A40" s="55" t="s">
        <v>43</v>
      </c>
      <c r="B40" s="302" t="s">
        <v>149</v>
      </c>
      <c r="C40" s="303"/>
      <c r="D40" s="303"/>
      <c r="E40" s="303"/>
      <c r="F40" s="303"/>
      <c r="G40" s="303"/>
      <c r="H40" s="303"/>
      <c r="I40" s="304"/>
    </row>
    <row r="41" spans="1:10" ht="6.75" customHeight="1">
      <c r="A41" s="30"/>
      <c r="B41" s="30"/>
      <c r="C41" s="30"/>
      <c r="D41" s="30"/>
      <c r="E41" s="30"/>
      <c r="F41" s="30"/>
      <c r="G41" s="30"/>
      <c r="H41" s="30"/>
      <c r="I41" s="30"/>
    </row>
    <row r="42" spans="1:10" ht="13.5" customHeight="1">
      <c r="A42" s="296" t="s">
        <v>189</v>
      </c>
      <c r="B42" s="297"/>
      <c r="C42" s="308" t="s">
        <v>286</v>
      </c>
      <c r="D42" s="308"/>
      <c r="E42" s="308"/>
      <c r="F42" s="308"/>
      <c r="G42" s="308"/>
      <c r="H42" s="308"/>
      <c r="I42" s="309"/>
    </row>
    <row r="43" spans="1:10" ht="13.5" customHeight="1">
      <c r="A43" s="298"/>
      <c r="B43" s="299"/>
      <c r="C43" s="310" t="s">
        <v>280</v>
      </c>
      <c r="D43" s="310"/>
      <c r="E43" s="310"/>
      <c r="F43" s="310"/>
      <c r="G43" s="310"/>
      <c r="H43" s="310"/>
      <c r="I43" s="311"/>
    </row>
    <row r="44" spans="1:10" ht="13.5" customHeight="1">
      <c r="A44" s="298"/>
      <c r="B44" s="299"/>
      <c r="C44" s="310" t="s">
        <v>281</v>
      </c>
      <c r="D44" s="310"/>
      <c r="E44" s="310"/>
      <c r="F44" s="310"/>
      <c r="G44" s="310"/>
      <c r="H44" s="310"/>
      <c r="I44" s="311"/>
    </row>
    <row r="45" spans="1:10" ht="13.5" customHeight="1">
      <c r="A45" s="300"/>
      <c r="B45" s="301"/>
      <c r="C45" s="181" t="s">
        <v>282</v>
      </c>
      <c r="D45" s="70"/>
      <c r="E45" s="70"/>
      <c r="F45" s="70"/>
      <c r="G45" s="70"/>
      <c r="H45" s="70"/>
      <c r="I45" s="71"/>
    </row>
    <row r="46" spans="1:10" ht="13.5" customHeight="1">
      <c r="A46" s="180"/>
      <c r="B46" s="180"/>
      <c r="C46" s="30"/>
      <c r="D46" s="30"/>
      <c r="E46" s="30"/>
      <c r="F46" s="30"/>
      <c r="G46" s="30"/>
      <c r="H46" s="30"/>
      <c r="I46" s="30"/>
    </row>
  </sheetData>
  <mergeCells count="39">
    <mergeCell ref="A42:B45"/>
    <mergeCell ref="A36:I36"/>
    <mergeCell ref="B37:I37"/>
    <mergeCell ref="B38:I38"/>
    <mergeCell ref="B39:I39"/>
    <mergeCell ref="B40:I40"/>
    <mergeCell ref="C42:I42"/>
    <mergeCell ref="C43:I43"/>
    <mergeCell ref="C44:I44"/>
    <mergeCell ref="A30:A34"/>
    <mergeCell ref="E30:I30"/>
    <mergeCell ref="E31:I31"/>
    <mergeCell ref="E32:I32"/>
    <mergeCell ref="E33:I33"/>
    <mergeCell ref="E34:I34"/>
    <mergeCell ref="A29:I29"/>
    <mergeCell ref="E15:I15"/>
    <mergeCell ref="E16:I16"/>
    <mergeCell ref="E17:I17"/>
    <mergeCell ref="E18:I18"/>
    <mergeCell ref="E21:I21"/>
    <mergeCell ref="E22:I22"/>
    <mergeCell ref="E23:I23"/>
    <mergeCell ref="E24:I24"/>
    <mergeCell ref="E25:I25"/>
    <mergeCell ref="E26:I26"/>
    <mergeCell ref="E27:I27"/>
    <mergeCell ref="E9:I9"/>
    <mergeCell ref="E10:I10"/>
    <mergeCell ref="A11:I11"/>
    <mergeCell ref="A12:I12"/>
    <mergeCell ref="A14:D14"/>
    <mergeCell ref="E14:I14"/>
    <mergeCell ref="E8:I8"/>
    <mergeCell ref="A2:I2"/>
    <mergeCell ref="G4:I4"/>
    <mergeCell ref="A6:D6"/>
    <mergeCell ref="E6:I6"/>
    <mergeCell ref="E7:I7"/>
  </mergeCells>
  <phoneticPr fontId="1"/>
  <printOptions horizontalCentered="1"/>
  <pageMargins left="0.70866141732283472" right="0.70866141732283472" top="0.74803149606299213" bottom="0.74803149606299213" header="0.31496062992125984" footer="0.31496062992125984"/>
  <pageSetup paperSize="9" scale="90" fitToWidth="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F0B001A-4D96-4859-BCB2-20E3CF3B7ADB}">
          <x14:formula1>
            <xm:f>リスト!$B$56:$B$57</xm:f>
          </x14:formula1>
          <xm:sqref>A37:A40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71178-D068-41CB-AC51-15E4D3F717C2}">
  <sheetPr codeName="Sheet8">
    <pageSetUpPr fitToPage="1"/>
  </sheetPr>
  <dimension ref="A1:S44"/>
  <sheetViews>
    <sheetView showGridLines="0" view="pageBreakPreview" zoomScale="85" zoomScaleNormal="100" zoomScaleSheetLayoutView="85" workbookViewId="0">
      <selection activeCell="G6" sqref="G6:I9"/>
    </sheetView>
  </sheetViews>
  <sheetFormatPr defaultColWidth="9" defaultRowHeight="12.75"/>
  <cols>
    <col min="1" max="2" width="4" style="10" customWidth="1"/>
    <col min="3" max="3" width="5" style="10" customWidth="1"/>
    <col min="4" max="5" width="4" style="10" customWidth="1"/>
    <col min="6" max="6" width="30.625" style="10" customWidth="1"/>
    <col min="7" max="8" width="20.625" style="10" customWidth="1"/>
    <col min="9" max="9" width="7" style="10" customWidth="1"/>
    <col min="10" max="16384" width="9" style="10"/>
  </cols>
  <sheetData>
    <row r="1" spans="1:19" s="27" customFormat="1" ht="19.5" customHeight="1">
      <c r="A1" s="72" t="s">
        <v>285</v>
      </c>
      <c r="B1" s="72"/>
      <c r="C1" s="72"/>
      <c r="D1" s="72"/>
      <c r="E1" s="72"/>
      <c r="F1" s="79"/>
      <c r="G1" s="79"/>
      <c r="H1" s="79"/>
      <c r="I1" s="79"/>
    </row>
    <row r="2" spans="1:19" s="27" customFormat="1" ht="19.5" customHeight="1">
      <c r="A2" s="73"/>
      <c r="B2" s="79"/>
      <c r="C2" s="79"/>
      <c r="D2" s="79"/>
      <c r="E2" s="79"/>
      <c r="F2" s="79"/>
      <c r="G2" s="79"/>
      <c r="H2" s="79"/>
      <c r="I2" s="79"/>
    </row>
    <row r="3" spans="1:19" s="27" customFormat="1" ht="19.5" customHeight="1">
      <c r="A3" s="391" t="s">
        <v>191</v>
      </c>
      <c r="B3" s="391"/>
      <c r="C3" s="391"/>
      <c r="D3" s="391"/>
      <c r="E3" s="391"/>
      <c r="F3" s="391"/>
      <c r="G3" s="391"/>
      <c r="H3" s="391"/>
      <c r="I3" s="391"/>
    </row>
    <row r="4" spans="1:19" s="27" customFormat="1" ht="19.5" customHeight="1">
      <c r="A4" s="97"/>
      <c r="B4" s="97"/>
      <c r="C4" s="97"/>
      <c r="D4" s="97"/>
      <c r="E4" s="97"/>
      <c r="F4" s="97"/>
      <c r="G4" s="97"/>
      <c r="H4" s="97"/>
      <c r="I4" s="97"/>
    </row>
    <row r="5" spans="1:19" s="27" customFormat="1" ht="19.5" customHeight="1">
      <c r="A5" s="392"/>
      <c r="B5" s="392"/>
      <c r="C5" s="392"/>
      <c r="D5" s="392"/>
      <c r="E5" s="392"/>
      <c r="F5" s="392"/>
      <c r="G5" s="393" t="s">
        <v>163</v>
      </c>
      <c r="H5" s="393"/>
      <c r="I5" s="393"/>
    </row>
    <row r="6" spans="1:19" s="27" customFormat="1" ht="19.5" customHeight="1">
      <c r="A6" s="377" t="s">
        <v>80</v>
      </c>
      <c r="B6" s="378"/>
      <c r="C6" s="378"/>
      <c r="D6" s="378"/>
      <c r="E6" s="378"/>
      <c r="F6" s="379"/>
      <c r="G6" s="394"/>
      <c r="H6" s="395"/>
      <c r="I6" s="396"/>
    </row>
    <row r="7" spans="1:19" s="27" customFormat="1" ht="19.5" customHeight="1">
      <c r="A7" s="389" t="s">
        <v>46</v>
      </c>
      <c r="B7" s="389"/>
      <c r="C7" s="389"/>
      <c r="D7" s="389"/>
      <c r="E7" s="389"/>
      <c r="F7" s="389"/>
      <c r="G7" s="390"/>
      <c r="H7" s="390"/>
      <c r="I7" s="390"/>
    </row>
    <row r="8" spans="1:19" s="27" customFormat="1" ht="19.5" customHeight="1">
      <c r="A8" s="389" t="s">
        <v>47</v>
      </c>
      <c r="B8" s="389"/>
      <c r="C8" s="389"/>
      <c r="D8" s="389"/>
      <c r="E8" s="389"/>
      <c r="F8" s="389"/>
      <c r="G8" s="390"/>
      <c r="H8" s="390"/>
      <c r="I8" s="390"/>
      <c r="S8" s="74"/>
    </row>
    <row r="9" spans="1:19" s="27" customFormat="1" ht="19.5" customHeight="1">
      <c r="A9" s="389" t="s">
        <v>48</v>
      </c>
      <c r="B9" s="389"/>
      <c r="C9" s="389"/>
      <c r="D9" s="389"/>
      <c r="E9" s="389"/>
      <c r="F9" s="389"/>
      <c r="G9" s="397"/>
      <c r="H9" s="397"/>
      <c r="I9" s="397"/>
    </row>
    <row r="10" spans="1:19" s="27" customFormat="1" ht="39" customHeight="1">
      <c r="A10" s="398" t="s">
        <v>162</v>
      </c>
      <c r="B10" s="389"/>
      <c r="C10" s="389"/>
      <c r="D10" s="389"/>
      <c r="E10" s="389"/>
      <c r="F10" s="389"/>
      <c r="G10" s="387">
        <f>SUMIFS(リスト!$M$5:$M$128,リスト!$K$5:$K$128,$G$8,リスト!$L$5:$L$128,$G$9)</f>
        <v>0</v>
      </c>
      <c r="H10" s="388"/>
      <c r="I10" s="80" t="s">
        <v>57</v>
      </c>
    </row>
    <row r="11" spans="1:19" s="27" customFormat="1" ht="39" customHeight="1">
      <c r="A11" s="384" t="s">
        <v>239</v>
      </c>
      <c r="B11" s="385"/>
      <c r="C11" s="385"/>
      <c r="D11" s="385"/>
      <c r="E11" s="385"/>
      <c r="F11" s="386"/>
      <c r="G11" s="387" t="str" cm="1">
        <f t="array" ref="G11">IFERROR(G10*_xlfn.IFS(G6="EV","0 3/2",G6="HV","2"),"0")</f>
        <v>0</v>
      </c>
      <c r="H11" s="388"/>
      <c r="I11" s="80" t="s">
        <v>240</v>
      </c>
    </row>
    <row r="12" spans="1:19" s="27" customFormat="1" ht="19.5" customHeight="1">
      <c r="A12" s="377" t="s">
        <v>246</v>
      </c>
      <c r="B12" s="378"/>
      <c r="C12" s="378"/>
      <c r="D12" s="378"/>
      <c r="E12" s="378"/>
      <c r="F12" s="379"/>
      <c r="G12" s="380"/>
      <c r="H12" s="381"/>
      <c r="I12" s="80" t="s">
        <v>57</v>
      </c>
    </row>
    <row r="13" spans="1:19" s="27" customFormat="1" ht="19.5" customHeight="1">
      <c r="A13" s="377" t="s">
        <v>247</v>
      </c>
      <c r="B13" s="378"/>
      <c r="C13" s="378"/>
      <c r="D13" s="378"/>
      <c r="E13" s="378"/>
      <c r="F13" s="379"/>
      <c r="G13" s="382"/>
      <c r="H13" s="383"/>
      <c r="I13" s="140" t="s">
        <v>57</v>
      </c>
    </row>
    <row r="14" spans="1:19" s="27" customFormat="1" ht="39" customHeight="1">
      <c r="A14" s="384" t="s">
        <v>248</v>
      </c>
      <c r="B14" s="385"/>
      <c r="C14" s="385"/>
      <c r="D14" s="385"/>
      <c r="E14" s="385"/>
      <c r="F14" s="386"/>
      <c r="G14" s="380"/>
      <c r="H14" s="381"/>
      <c r="I14" s="80" t="s">
        <v>57</v>
      </c>
    </row>
    <row r="15" spans="1:19" s="27" customFormat="1" ht="19.5" customHeight="1">
      <c r="A15" s="362" t="s">
        <v>175</v>
      </c>
      <c r="B15" s="363"/>
      <c r="C15" s="363"/>
      <c r="D15" s="363"/>
      <c r="E15" s="363"/>
      <c r="F15" s="363"/>
      <c r="G15" s="363"/>
      <c r="H15" s="363"/>
      <c r="I15" s="364"/>
    </row>
    <row r="16" spans="1:19" s="27" customFormat="1" ht="19.5" customHeight="1">
      <c r="A16" s="82"/>
      <c r="B16" s="365" t="s">
        <v>58</v>
      </c>
      <c r="C16" s="366"/>
      <c r="D16" s="367" t="s">
        <v>60</v>
      </c>
      <c r="E16" s="367"/>
      <c r="F16" s="368"/>
      <c r="G16" s="369"/>
      <c r="H16" s="370"/>
      <c r="I16" s="86" t="s">
        <v>57</v>
      </c>
    </row>
    <row r="17" spans="1:9" s="27" customFormat="1" ht="19.5" customHeight="1">
      <c r="A17" s="84"/>
      <c r="B17" s="371" t="s">
        <v>59</v>
      </c>
      <c r="C17" s="372"/>
      <c r="D17" s="373" t="s">
        <v>60</v>
      </c>
      <c r="E17" s="373"/>
      <c r="F17" s="374"/>
      <c r="G17" s="375"/>
      <c r="H17" s="376"/>
      <c r="I17" s="75" t="s">
        <v>57</v>
      </c>
    </row>
    <row r="18" spans="1:9" s="27" customFormat="1" ht="19.5" customHeight="1">
      <c r="A18" s="85"/>
      <c r="B18" s="340" t="s">
        <v>62</v>
      </c>
      <c r="C18" s="341"/>
      <c r="D18" s="341"/>
      <c r="E18" s="341"/>
      <c r="F18" s="341"/>
      <c r="G18" s="342">
        <f>G16+G17</f>
        <v>0</v>
      </c>
      <c r="H18" s="343"/>
      <c r="I18" s="76" t="s">
        <v>57</v>
      </c>
    </row>
    <row r="19" spans="1:9" s="27" customFormat="1" ht="19.5" customHeight="1">
      <c r="A19" s="344" t="s">
        <v>61</v>
      </c>
      <c r="B19" s="345"/>
      <c r="C19" s="345"/>
      <c r="D19" s="345"/>
      <c r="E19" s="345"/>
      <c r="F19" s="345"/>
      <c r="G19" s="345"/>
      <c r="H19" s="345"/>
      <c r="I19" s="346"/>
    </row>
    <row r="20" spans="1:9" s="27" customFormat="1" ht="19.5" customHeight="1">
      <c r="A20" s="347"/>
      <c r="B20" s="349" t="s">
        <v>81</v>
      </c>
      <c r="C20" s="350"/>
      <c r="D20" s="350"/>
      <c r="E20" s="350"/>
      <c r="F20" s="351"/>
      <c r="G20" s="352">
        <f>IFERROR(ROUNDDOWN(MIN(G21:H23),-3),0)</f>
        <v>0</v>
      </c>
      <c r="H20" s="353"/>
      <c r="I20" s="87" t="s">
        <v>57</v>
      </c>
    </row>
    <row r="21" spans="1:9" s="27" customFormat="1" ht="19.5" customHeight="1">
      <c r="A21" s="347"/>
      <c r="B21" s="88" t="s">
        <v>77</v>
      </c>
      <c r="C21" s="139" t="s">
        <v>241</v>
      </c>
      <c r="D21" s="77" t="s">
        <v>85</v>
      </c>
      <c r="E21" s="77" t="str" cm="1">
        <f t="array" ref="E21">IFERROR(_xlfn.IFS(G6="EV","1/9",G6="HV","1/8"),"")</f>
        <v/>
      </c>
      <c r="F21" s="89"/>
      <c r="G21" s="354" cm="1">
        <f t="array" ref="G21">IFERROR(_xlfn.IFS(G6="EV","0　1/9",G6="HV","0 1/8")*G11,0)</f>
        <v>0</v>
      </c>
      <c r="H21" s="355"/>
      <c r="I21" s="90" t="s">
        <v>57</v>
      </c>
    </row>
    <row r="22" spans="1:9" s="27" customFormat="1" ht="19.5" customHeight="1">
      <c r="A22" s="347"/>
      <c r="B22" s="91" t="s">
        <v>83</v>
      </c>
      <c r="C22" s="92" t="str" cm="1">
        <f t="array" ref="C22">IFERROR(_xlfn.IFS(G6="EV","30",G6="HV","20"),"")</f>
        <v/>
      </c>
      <c r="D22" s="356" t="s">
        <v>84</v>
      </c>
      <c r="E22" s="356"/>
      <c r="F22" s="357"/>
      <c r="G22" s="358">
        <f>IFERROR(C22*10000,0)</f>
        <v>0</v>
      </c>
      <c r="H22" s="359"/>
      <c r="I22" s="93" t="s">
        <v>57</v>
      </c>
    </row>
    <row r="23" spans="1:9" s="27" customFormat="1" ht="19.5" customHeight="1">
      <c r="A23" s="348"/>
      <c r="B23" s="94" t="s">
        <v>82</v>
      </c>
      <c r="C23" s="78" t="s">
        <v>241</v>
      </c>
      <c r="D23" s="78" t="s">
        <v>165</v>
      </c>
      <c r="E23" s="78"/>
      <c r="F23" s="95"/>
      <c r="G23" s="360">
        <f>IFERROR(G11-G14-G18,0)</f>
        <v>0</v>
      </c>
      <c r="H23" s="361"/>
      <c r="I23" s="96" t="s">
        <v>57</v>
      </c>
    </row>
    <row r="24" spans="1:9" s="27" customFormat="1" ht="19.5" customHeight="1">
      <c r="A24" s="321" t="s">
        <v>192</v>
      </c>
      <c r="B24" s="322"/>
      <c r="C24" s="322"/>
      <c r="D24" s="322"/>
      <c r="E24" s="322"/>
      <c r="F24" s="323"/>
      <c r="G24" s="324" t="s">
        <v>161</v>
      </c>
      <c r="H24" s="325"/>
      <c r="I24" s="326"/>
    </row>
    <row r="25" spans="1:9" s="27" customFormat="1" ht="9" customHeight="1"/>
    <row r="26" spans="1:9" ht="6.75" customHeight="1">
      <c r="A26" s="327"/>
      <c r="B26" s="327"/>
      <c r="C26" s="327"/>
      <c r="D26" s="327"/>
      <c r="E26" s="327"/>
      <c r="F26" s="327"/>
      <c r="G26" s="327"/>
      <c r="H26" s="327"/>
      <c r="I26" s="327"/>
    </row>
    <row r="27" spans="1:9" ht="19.5" customHeight="1">
      <c r="A27" s="281" t="s">
        <v>268</v>
      </c>
      <c r="B27" s="282"/>
      <c r="C27" s="282"/>
      <c r="D27" s="282"/>
      <c r="E27" s="282"/>
      <c r="F27" s="282"/>
      <c r="G27" s="282"/>
      <c r="H27" s="282"/>
      <c r="I27" s="283"/>
    </row>
    <row r="28" spans="1:9" s="29" customFormat="1" ht="51" customHeight="1">
      <c r="A28" s="328" t="s">
        <v>267</v>
      </c>
      <c r="B28" s="329"/>
      <c r="C28" s="329"/>
      <c r="D28" s="329"/>
      <c r="E28" s="329"/>
      <c r="F28" s="330"/>
      <c r="G28" s="331"/>
      <c r="H28" s="332"/>
      <c r="I28" s="333"/>
    </row>
    <row r="29" spans="1:9" s="29" customFormat="1" ht="51" customHeight="1">
      <c r="A29" s="334" t="s">
        <v>269</v>
      </c>
      <c r="B29" s="335"/>
      <c r="C29" s="335"/>
      <c r="D29" s="335"/>
      <c r="E29" s="335"/>
      <c r="F29" s="336"/>
      <c r="G29" s="337"/>
      <c r="H29" s="338"/>
      <c r="I29" s="339"/>
    </row>
    <row r="30" spans="1:9" s="29" customFormat="1" ht="20.100000000000001" customHeight="1"/>
    <row r="31" spans="1:9" ht="19.5" customHeight="1">
      <c r="A31" s="281" t="s">
        <v>258</v>
      </c>
      <c r="B31" s="282"/>
      <c r="C31" s="282"/>
      <c r="D31" s="282"/>
      <c r="E31" s="282"/>
      <c r="F31" s="282"/>
      <c r="G31" s="282"/>
      <c r="H31" s="282"/>
      <c r="I31" s="283"/>
    </row>
    <row r="32" spans="1:9" ht="19.5" customHeight="1">
      <c r="A32" s="267" t="s">
        <v>254</v>
      </c>
      <c r="B32" s="268"/>
      <c r="C32" s="268"/>
      <c r="D32" s="268"/>
      <c r="E32" s="269"/>
      <c r="F32" s="141" t="s">
        <v>130</v>
      </c>
      <c r="G32" s="142"/>
      <c r="H32" s="142"/>
      <c r="I32" s="143"/>
    </row>
    <row r="33" spans="1:9" ht="19.5" customHeight="1">
      <c r="A33" s="31" t="str">
        <f>第１号様式の２!A15</f>
        <v>□</v>
      </c>
      <c r="B33" s="145" t="s">
        <v>133</v>
      </c>
      <c r="C33" s="145"/>
      <c r="D33" s="145"/>
      <c r="E33" s="146"/>
      <c r="F33" s="318" t="str">
        <f>第１号様式の２!E15</f>
        <v>〒　　　－</v>
      </c>
      <c r="G33" s="319"/>
      <c r="H33" s="319"/>
      <c r="I33" s="320"/>
    </row>
    <row r="34" spans="1:9" ht="19.5" customHeight="1">
      <c r="A34" s="31" t="str">
        <f>第１号様式の２!A16</f>
        <v>□</v>
      </c>
      <c r="B34" s="147" t="s">
        <v>134</v>
      </c>
      <c r="C34" s="147"/>
      <c r="D34" s="147"/>
      <c r="E34" s="148"/>
      <c r="F34" s="318" t="str">
        <f>第１号様式の２!E16</f>
        <v>　　　　　　　　　　　　　　　　　　　　　　　　　</v>
      </c>
      <c r="G34" s="319"/>
      <c r="H34" s="319"/>
      <c r="I34" s="320"/>
    </row>
    <row r="35" spans="1:9" ht="19.5" customHeight="1">
      <c r="A35" s="31" t="str">
        <f>第１号様式の２!A17</f>
        <v>□</v>
      </c>
      <c r="B35" s="149" t="s">
        <v>135</v>
      </c>
      <c r="C35" s="149"/>
      <c r="D35" s="149"/>
      <c r="E35" s="150"/>
      <c r="F35" s="152" t="s">
        <v>131</v>
      </c>
      <c r="G35" s="153"/>
      <c r="H35" s="153"/>
      <c r="I35" s="154"/>
    </row>
    <row r="36" spans="1:9" ht="19.5" customHeight="1">
      <c r="A36" s="103"/>
      <c r="B36" s="52"/>
      <c r="C36" s="52"/>
      <c r="D36" s="52"/>
      <c r="E36" s="151"/>
      <c r="F36" s="260" t="str">
        <f>第１号様式の２!E18</f>
        <v>　　　　　　　　　　　　　　　　　　　　　　　　　</v>
      </c>
      <c r="G36" s="261"/>
      <c r="H36" s="261"/>
      <c r="I36" s="262"/>
    </row>
    <row r="37" spans="1:9" ht="19.5" customHeight="1">
      <c r="A37" s="312" t="s">
        <v>42</v>
      </c>
      <c r="B37" s="315" t="s">
        <v>139</v>
      </c>
      <c r="C37" s="315"/>
      <c r="D37" s="315"/>
      <c r="E37" s="315"/>
      <c r="F37" s="315"/>
      <c r="G37" s="284" t="str">
        <f>第１号様式の２!E30</f>
        <v>　　　　　　　　　　　　　　　　　　　　　　　　　</v>
      </c>
      <c r="H37" s="285"/>
      <c r="I37" s="286"/>
    </row>
    <row r="38" spans="1:9" ht="19.5" customHeight="1">
      <c r="A38" s="313"/>
      <c r="B38" s="316" t="s">
        <v>141</v>
      </c>
      <c r="C38" s="316"/>
      <c r="D38" s="316"/>
      <c r="E38" s="316"/>
      <c r="F38" s="316"/>
      <c r="G38" s="284" t="str">
        <f>第１号様式の２!E31</f>
        <v>〒　　　－</v>
      </c>
      <c r="H38" s="285"/>
      <c r="I38" s="286"/>
    </row>
    <row r="39" spans="1:9" ht="19.5" customHeight="1">
      <c r="A39" s="313"/>
      <c r="B39" s="317" t="s">
        <v>140</v>
      </c>
      <c r="C39" s="317"/>
      <c r="D39" s="317"/>
      <c r="E39" s="317"/>
      <c r="F39" s="317"/>
      <c r="G39" s="284" t="str">
        <f>第１号様式の２!E32</f>
        <v>　　　　　　　　　　　　　　　　　　　　　　　　　</v>
      </c>
      <c r="H39" s="285"/>
      <c r="I39" s="286"/>
    </row>
    <row r="40" spans="1:9" ht="19.5" customHeight="1">
      <c r="A40" s="313"/>
      <c r="B40" s="315" t="s">
        <v>143</v>
      </c>
      <c r="C40" s="315"/>
      <c r="D40" s="315"/>
      <c r="E40" s="315"/>
      <c r="F40" s="315"/>
      <c r="G40" s="284" t="str">
        <f>第１号様式の２!E33</f>
        <v>　　　　　　　　　　　　　　　　　　　　　　　　　</v>
      </c>
      <c r="H40" s="285"/>
      <c r="I40" s="286"/>
    </row>
    <row r="41" spans="1:9" ht="19.5" customHeight="1">
      <c r="A41" s="314"/>
      <c r="B41" s="315" t="s">
        <v>144</v>
      </c>
      <c r="C41" s="315"/>
      <c r="D41" s="315"/>
      <c r="E41" s="315"/>
      <c r="F41" s="315"/>
      <c r="G41" s="293" t="str">
        <f>第１号様式の２!E34</f>
        <v>＠</v>
      </c>
      <c r="H41" s="294"/>
      <c r="I41" s="295"/>
    </row>
    <row r="42" spans="1:9" ht="19.5" customHeight="1"/>
    <row r="43" spans="1:9" ht="19.5" customHeight="1"/>
    <row r="44" spans="1:9" ht="19.5" customHeight="1"/>
  </sheetData>
  <mergeCells count="62">
    <mergeCell ref="A11:F11"/>
    <mergeCell ref="G11:H11"/>
    <mergeCell ref="A7:F7"/>
    <mergeCell ref="G7:I7"/>
    <mergeCell ref="A3:I3"/>
    <mergeCell ref="A5:F5"/>
    <mergeCell ref="G5:I5"/>
    <mergeCell ref="A6:F6"/>
    <mergeCell ref="G6:I6"/>
    <mergeCell ref="A8:F8"/>
    <mergeCell ref="G8:I8"/>
    <mergeCell ref="A9:F9"/>
    <mergeCell ref="G9:I9"/>
    <mergeCell ref="A10:F10"/>
    <mergeCell ref="G10:H10"/>
    <mergeCell ref="A12:F12"/>
    <mergeCell ref="G12:H12"/>
    <mergeCell ref="G13:H13"/>
    <mergeCell ref="G14:H14"/>
    <mergeCell ref="A13:F13"/>
    <mergeCell ref="A14:F14"/>
    <mergeCell ref="A15:I15"/>
    <mergeCell ref="B16:C16"/>
    <mergeCell ref="D16:F16"/>
    <mergeCell ref="G16:H16"/>
    <mergeCell ref="B17:C17"/>
    <mergeCell ref="D17:F17"/>
    <mergeCell ref="G17:H17"/>
    <mergeCell ref="B18:F18"/>
    <mergeCell ref="G18:H18"/>
    <mergeCell ref="A19:I19"/>
    <mergeCell ref="A20:A23"/>
    <mergeCell ref="B20:F20"/>
    <mergeCell ref="G20:H20"/>
    <mergeCell ref="G21:H21"/>
    <mergeCell ref="D22:F22"/>
    <mergeCell ref="G22:H22"/>
    <mergeCell ref="G23:H23"/>
    <mergeCell ref="A31:I31"/>
    <mergeCell ref="A32:E32"/>
    <mergeCell ref="F36:I36"/>
    <mergeCell ref="F34:I34"/>
    <mergeCell ref="A24:F24"/>
    <mergeCell ref="G24:I24"/>
    <mergeCell ref="A26:I26"/>
    <mergeCell ref="F33:I33"/>
    <mergeCell ref="A27:I27"/>
    <mergeCell ref="A28:F28"/>
    <mergeCell ref="G28:I28"/>
    <mergeCell ref="A29:F29"/>
    <mergeCell ref="G29:I29"/>
    <mergeCell ref="G41:I41"/>
    <mergeCell ref="A37:A41"/>
    <mergeCell ref="B41:F41"/>
    <mergeCell ref="B40:F40"/>
    <mergeCell ref="B38:F38"/>
    <mergeCell ref="B39:F39"/>
    <mergeCell ref="B37:F37"/>
    <mergeCell ref="G37:I37"/>
    <mergeCell ref="G38:I38"/>
    <mergeCell ref="G39:I39"/>
    <mergeCell ref="G40:I40"/>
  </mergeCells>
  <phoneticPr fontId="1"/>
  <dataValidations count="2">
    <dataValidation type="list" allowBlank="1" showInputMessage="1" showErrorMessage="1" sqref="G8:I9" xr:uid="{2D4D24A9-505B-4D49-B847-294334BDFD92}">
      <formula1>INDIRECT(G7)</formula1>
    </dataValidation>
    <dataValidation type="list" allowBlank="1" showInputMessage="1" showErrorMessage="1" sqref="G7:I7" xr:uid="{51F49C1C-EA3F-4DAE-9647-22BB6D666047}">
      <formula1>INDIRECT($G$6)</formula1>
    </dataValidation>
  </dataValidations>
  <printOptions horizontalCentered="1"/>
  <pageMargins left="0.70866141732283472" right="0.70866141732283472" top="0.74803149606299213" bottom="0.74803149606299213" header="0.31496062992125984" footer="0.31496062992125984"/>
  <pageSetup paperSize="9" scale="89"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4879AFE-6EE1-4B7C-88CB-CA4D1C077AB2}">
          <x14:formula1>
            <xm:f>リスト!$A$20:$A$21</xm:f>
          </x14:formula1>
          <xm:sqref>G6:I6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7855B-7194-4A3F-9E99-C011429CF48B}">
  <sheetPr codeName="Sheet9"/>
  <dimension ref="A1:P41"/>
  <sheetViews>
    <sheetView showGridLines="0" view="pageBreakPreview" zoomScale="85" zoomScaleNormal="100" zoomScaleSheetLayoutView="85" workbookViewId="0">
      <selection activeCell="G7" sqref="G7:I9"/>
    </sheetView>
  </sheetViews>
  <sheetFormatPr defaultColWidth="9" defaultRowHeight="14.25"/>
  <cols>
    <col min="1" max="2" width="4" style="28" customWidth="1"/>
    <col min="3" max="3" width="5" style="28" customWidth="1"/>
    <col min="4" max="5" width="4" style="28" customWidth="1"/>
    <col min="6" max="6" width="30.625" style="28" customWidth="1"/>
    <col min="7" max="8" width="20.625" style="28" customWidth="1"/>
    <col min="9" max="9" width="7.125" style="28" customWidth="1"/>
    <col min="10" max="16384" width="9" style="28"/>
  </cols>
  <sheetData>
    <row r="1" spans="1:16" ht="19.5" customHeight="1">
      <c r="A1" s="72" t="s">
        <v>285</v>
      </c>
      <c r="B1" s="79"/>
      <c r="C1" s="79"/>
      <c r="D1" s="79"/>
      <c r="E1" s="79"/>
      <c r="F1" s="79"/>
      <c r="G1" s="79"/>
      <c r="H1" s="79"/>
      <c r="I1" s="79"/>
    </row>
    <row r="2" spans="1:16" ht="19.5" customHeight="1">
      <c r="A2" s="73"/>
      <c r="B2" s="79"/>
      <c r="C2" s="79"/>
      <c r="D2" s="79"/>
      <c r="E2" s="79"/>
      <c r="F2" s="79"/>
      <c r="G2" s="79"/>
      <c r="H2" s="79"/>
      <c r="I2" s="79"/>
    </row>
    <row r="3" spans="1:16" ht="19.5" customHeight="1">
      <c r="A3" s="391" t="s">
        <v>194</v>
      </c>
      <c r="B3" s="391"/>
      <c r="C3" s="391"/>
      <c r="D3" s="391"/>
      <c r="E3" s="391"/>
      <c r="F3" s="391"/>
      <c r="G3" s="391"/>
      <c r="H3" s="391"/>
      <c r="I3" s="391"/>
    </row>
    <row r="4" spans="1:16" ht="19.5" customHeight="1">
      <c r="A4" s="97"/>
      <c r="B4" s="97"/>
      <c r="C4" s="97"/>
      <c r="D4" s="97"/>
      <c r="E4" s="97"/>
      <c r="F4" s="97"/>
      <c r="G4" s="97"/>
      <c r="H4" s="97"/>
      <c r="I4" s="97"/>
    </row>
    <row r="5" spans="1:16" ht="19.5" customHeight="1">
      <c r="A5" s="392"/>
      <c r="B5" s="392"/>
      <c r="C5" s="392"/>
      <c r="D5" s="392"/>
      <c r="E5" s="392"/>
      <c r="F5" s="392"/>
      <c r="G5" s="393" t="s">
        <v>63</v>
      </c>
      <c r="H5" s="393"/>
      <c r="I5" s="393"/>
    </row>
    <row r="6" spans="1:16" ht="19.5" customHeight="1">
      <c r="A6" s="377" t="s">
        <v>80</v>
      </c>
      <c r="B6" s="378"/>
      <c r="C6" s="378"/>
      <c r="D6" s="378"/>
      <c r="E6" s="378"/>
      <c r="F6" s="379"/>
      <c r="G6" s="394"/>
      <c r="H6" s="395"/>
      <c r="I6" s="396"/>
    </row>
    <row r="7" spans="1:16" ht="19.5" customHeight="1">
      <c r="A7" s="389" t="s">
        <v>46</v>
      </c>
      <c r="B7" s="389"/>
      <c r="C7" s="389"/>
      <c r="D7" s="389"/>
      <c r="E7" s="389"/>
      <c r="F7" s="389"/>
      <c r="G7" s="390"/>
      <c r="H7" s="390"/>
      <c r="I7" s="390"/>
    </row>
    <row r="8" spans="1:16" ht="19.5" customHeight="1">
      <c r="A8" s="389" t="s">
        <v>47</v>
      </c>
      <c r="B8" s="389"/>
      <c r="C8" s="389"/>
      <c r="D8" s="389"/>
      <c r="E8" s="389"/>
      <c r="F8" s="389"/>
      <c r="G8" s="390"/>
      <c r="H8" s="390"/>
      <c r="I8" s="390"/>
    </row>
    <row r="9" spans="1:16" ht="19.5" customHeight="1">
      <c r="A9" s="389" t="s">
        <v>48</v>
      </c>
      <c r="B9" s="389"/>
      <c r="C9" s="389"/>
      <c r="D9" s="389"/>
      <c r="E9" s="389"/>
      <c r="F9" s="389"/>
      <c r="G9" s="397"/>
      <c r="H9" s="397"/>
      <c r="I9" s="397"/>
    </row>
    <row r="10" spans="1:16" ht="39" customHeight="1">
      <c r="A10" s="398" t="s">
        <v>162</v>
      </c>
      <c r="B10" s="389"/>
      <c r="C10" s="389"/>
      <c r="D10" s="389"/>
      <c r="E10" s="389"/>
      <c r="F10" s="389"/>
      <c r="G10" s="387">
        <f>SUMIFS(リスト!$R$5:$R$25,リスト!$P$5:$P$25,$G$8,リスト!$Q$5:$Q$25,$G$9)</f>
        <v>0</v>
      </c>
      <c r="H10" s="388"/>
      <c r="I10" s="80" t="s">
        <v>57</v>
      </c>
      <c r="P10" s="98"/>
    </row>
    <row r="11" spans="1:16" s="27" customFormat="1" ht="39" customHeight="1">
      <c r="A11" s="384" t="s">
        <v>242</v>
      </c>
      <c r="B11" s="385"/>
      <c r="C11" s="385"/>
      <c r="D11" s="385"/>
      <c r="E11" s="385"/>
      <c r="F11" s="386"/>
      <c r="G11" s="387">
        <f>IFERROR(G10*"0 3/2","0")</f>
        <v>0</v>
      </c>
      <c r="H11" s="388"/>
      <c r="I11" s="80" t="s">
        <v>240</v>
      </c>
    </row>
    <row r="12" spans="1:16" ht="19.5" customHeight="1">
      <c r="A12" s="377" t="s">
        <v>246</v>
      </c>
      <c r="B12" s="378"/>
      <c r="C12" s="378"/>
      <c r="D12" s="378"/>
      <c r="E12" s="378"/>
      <c r="F12" s="379"/>
      <c r="G12" s="380"/>
      <c r="H12" s="381"/>
      <c r="I12" s="80" t="s">
        <v>57</v>
      </c>
    </row>
    <row r="13" spans="1:16" ht="19.5" customHeight="1">
      <c r="A13" s="377" t="s">
        <v>247</v>
      </c>
      <c r="B13" s="378"/>
      <c r="C13" s="378"/>
      <c r="D13" s="378"/>
      <c r="E13" s="378"/>
      <c r="F13" s="379"/>
      <c r="G13" s="380"/>
      <c r="H13" s="381"/>
      <c r="I13" s="140" t="s">
        <v>57</v>
      </c>
    </row>
    <row r="14" spans="1:16" ht="39" customHeight="1">
      <c r="A14" s="384" t="s">
        <v>248</v>
      </c>
      <c r="B14" s="385"/>
      <c r="C14" s="385"/>
      <c r="D14" s="385"/>
      <c r="E14" s="385"/>
      <c r="F14" s="386"/>
      <c r="G14" s="405"/>
      <c r="H14" s="406"/>
      <c r="I14" s="80" t="s">
        <v>57</v>
      </c>
    </row>
    <row r="15" spans="1:16" ht="19.5" customHeight="1">
      <c r="A15" s="362" t="s">
        <v>175</v>
      </c>
      <c r="B15" s="363"/>
      <c r="C15" s="363"/>
      <c r="D15" s="363"/>
      <c r="E15" s="363"/>
      <c r="F15" s="363"/>
      <c r="G15" s="363"/>
      <c r="H15" s="363"/>
      <c r="I15" s="364"/>
    </row>
    <row r="16" spans="1:16" ht="19.5" customHeight="1">
      <c r="A16" s="82"/>
      <c r="B16" s="365" t="s">
        <v>58</v>
      </c>
      <c r="C16" s="366"/>
      <c r="D16" s="367" t="s">
        <v>60</v>
      </c>
      <c r="E16" s="367"/>
      <c r="F16" s="368"/>
      <c r="G16" s="369"/>
      <c r="H16" s="370"/>
      <c r="I16" s="86" t="s">
        <v>57</v>
      </c>
    </row>
    <row r="17" spans="1:9" ht="19.5" customHeight="1">
      <c r="A17" s="84"/>
      <c r="B17" s="371" t="s">
        <v>59</v>
      </c>
      <c r="C17" s="372"/>
      <c r="D17" s="373" t="s">
        <v>60</v>
      </c>
      <c r="E17" s="373"/>
      <c r="F17" s="374"/>
      <c r="G17" s="375"/>
      <c r="H17" s="376"/>
      <c r="I17" s="75" t="s">
        <v>57</v>
      </c>
    </row>
    <row r="18" spans="1:9" ht="19.5" customHeight="1">
      <c r="A18" s="85"/>
      <c r="B18" s="340" t="s">
        <v>62</v>
      </c>
      <c r="C18" s="341"/>
      <c r="D18" s="341"/>
      <c r="E18" s="341"/>
      <c r="F18" s="341"/>
      <c r="G18" s="342">
        <f>G16+G17</f>
        <v>0</v>
      </c>
      <c r="H18" s="343"/>
      <c r="I18" s="76" t="s">
        <v>57</v>
      </c>
    </row>
    <row r="19" spans="1:9" ht="19.5" customHeight="1">
      <c r="A19" s="344" t="s">
        <v>61</v>
      </c>
      <c r="B19" s="345"/>
      <c r="C19" s="345"/>
      <c r="D19" s="345"/>
      <c r="E19" s="345"/>
      <c r="F19" s="345"/>
      <c r="G19" s="345"/>
      <c r="H19" s="345"/>
      <c r="I19" s="346"/>
    </row>
    <row r="20" spans="1:9" ht="19.5" customHeight="1">
      <c r="A20" s="347"/>
      <c r="B20" s="349" t="s">
        <v>81</v>
      </c>
      <c r="C20" s="350"/>
      <c r="D20" s="350"/>
      <c r="E20" s="350"/>
      <c r="F20" s="351"/>
      <c r="G20" s="352">
        <f>IFERROR(ROUNDDOWN(MIN(G21:H23),-3),0)</f>
        <v>0</v>
      </c>
      <c r="H20" s="353"/>
      <c r="I20" s="87" t="s">
        <v>57</v>
      </c>
    </row>
    <row r="21" spans="1:9" ht="19.5" customHeight="1">
      <c r="A21" s="347"/>
      <c r="B21" s="88" t="s">
        <v>77</v>
      </c>
      <c r="C21" s="77" t="s">
        <v>241</v>
      </c>
      <c r="D21" s="77" t="s">
        <v>85</v>
      </c>
      <c r="E21" s="101" t="s">
        <v>243</v>
      </c>
      <c r="F21" s="89"/>
      <c r="G21" s="354">
        <f>G10/9</f>
        <v>0</v>
      </c>
      <c r="H21" s="355"/>
      <c r="I21" s="90" t="s">
        <v>57</v>
      </c>
    </row>
    <row r="22" spans="1:9" ht="19.5" customHeight="1">
      <c r="A22" s="347"/>
      <c r="B22" s="91" t="s">
        <v>83</v>
      </c>
      <c r="C22" s="92" t="str" cm="1">
        <f t="array" ref="C22">IFERROR(_xlfn.IFS(G6="大型・中型","40",G6="小型","30"),"")</f>
        <v/>
      </c>
      <c r="D22" s="92" t="s">
        <v>164</v>
      </c>
      <c r="E22" s="92"/>
      <c r="F22" s="89"/>
      <c r="G22" s="358">
        <f>IFERROR(C22*10000,0)</f>
        <v>0</v>
      </c>
      <c r="H22" s="359"/>
      <c r="I22" s="93" t="s">
        <v>57</v>
      </c>
    </row>
    <row r="23" spans="1:9" ht="19.5" customHeight="1">
      <c r="A23" s="348"/>
      <c r="B23" s="94" t="s">
        <v>82</v>
      </c>
      <c r="C23" s="77" t="s">
        <v>241</v>
      </c>
      <c r="D23" s="78" t="s">
        <v>165</v>
      </c>
      <c r="E23" s="100"/>
      <c r="F23" s="99"/>
      <c r="G23" s="360">
        <f>G11-G14-G18</f>
        <v>0</v>
      </c>
      <c r="H23" s="361"/>
      <c r="I23" s="96" t="s">
        <v>57</v>
      </c>
    </row>
    <row r="24" spans="1:9" s="27" customFormat="1" ht="19.5" customHeight="1">
      <c r="A24" s="321" t="s">
        <v>192</v>
      </c>
      <c r="B24" s="322"/>
      <c r="C24" s="322"/>
      <c r="D24" s="322"/>
      <c r="E24" s="322"/>
      <c r="F24" s="323"/>
      <c r="G24" s="402" t="s">
        <v>193</v>
      </c>
      <c r="H24" s="403"/>
      <c r="I24" s="404"/>
    </row>
    <row r="25" spans="1:9" s="27" customFormat="1" ht="9" customHeight="1">
      <c r="A25" s="327"/>
      <c r="B25" s="327"/>
      <c r="C25" s="327"/>
      <c r="D25" s="327"/>
      <c r="E25" s="327"/>
      <c r="F25" s="327"/>
      <c r="G25" s="327"/>
      <c r="H25" s="327"/>
      <c r="I25" s="327"/>
    </row>
    <row r="26" spans="1:9" s="10" customFormat="1" ht="6.75" customHeight="1"/>
    <row r="27" spans="1:9" s="10" customFormat="1" ht="19.5" customHeight="1">
      <c r="A27" s="281" t="s">
        <v>268</v>
      </c>
      <c r="B27" s="282"/>
      <c r="C27" s="282"/>
      <c r="D27" s="282"/>
      <c r="E27" s="282"/>
      <c r="F27" s="282"/>
      <c r="G27" s="282"/>
      <c r="H27" s="282"/>
      <c r="I27" s="283"/>
    </row>
    <row r="28" spans="1:9" s="29" customFormat="1" ht="51" customHeight="1">
      <c r="A28" s="328" t="s">
        <v>267</v>
      </c>
      <c r="B28" s="329"/>
      <c r="C28" s="329"/>
      <c r="D28" s="329"/>
      <c r="E28" s="329"/>
      <c r="F28" s="330"/>
      <c r="G28" s="331"/>
      <c r="H28" s="332"/>
      <c r="I28" s="333"/>
    </row>
    <row r="29" spans="1:9" s="29" customFormat="1" ht="51" customHeight="1">
      <c r="A29" s="334" t="s">
        <v>269</v>
      </c>
      <c r="B29" s="335"/>
      <c r="C29" s="335"/>
      <c r="D29" s="335"/>
      <c r="E29" s="335"/>
      <c r="F29" s="336"/>
      <c r="G29" s="337"/>
      <c r="H29" s="338"/>
      <c r="I29" s="339"/>
    </row>
    <row r="30" spans="1:9" s="29" customFormat="1" ht="20.100000000000001" customHeight="1"/>
    <row r="31" spans="1:9" s="10" customFormat="1" ht="19.5" customHeight="1">
      <c r="A31" s="281" t="s">
        <v>258</v>
      </c>
      <c r="B31" s="282"/>
      <c r="C31" s="282"/>
      <c r="D31" s="282"/>
      <c r="E31" s="282"/>
      <c r="F31" s="282"/>
      <c r="G31" s="282"/>
      <c r="H31" s="282"/>
      <c r="I31" s="283"/>
    </row>
    <row r="32" spans="1:9" s="10" customFormat="1" ht="19.5" customHeight="1">
      <c r="A32" s="267" t="s">
        <v>254</v>
      </c>
      <c r="B32" s="268"/>
      <c r="C32" s="268"/>
      <c r="D32" s="268"/>
      <c r="E32" s="269"/>
      <c r="F32" s="177" t="s">
        <v>130</v>
      </c>
      <c r="G32" s="178"/>
      <c r="H32" s="178"/>
      <c r="I32" s="179"/>
    </row>
    <row r="33" spans="1:9" s="10" customFormat="1" ht="19.5" customHeight="1">
      <c r="A33" s="31" t="str">
        <f>第１号様式の２!A15</f>
        <v>□</v>
      </c>
      <c r="B33" s="145" t="s">
        <v>133</v>
      </c>
      <c r="C33" s="145"/>
      <c r="D33" s="145"/>
      <c r="E33" s="146"/>
      <c r="F33" s="318" t="str">
        <f>第１号様式の２!E15</f>
        <v>〒　　　－</v>
      </c>
      <c r="G33" s="319"/>
      <c r="H33" s="319"/>
      <c r="I33" s="320"/>
    </row>
    <row r="34" spans="1:9" s="10" customFormat="1" ht="19.5" customHeight="1">
      <c r="A34" s="31" t="str">
        <f>第１号様式の２!A16</f>
        <v>□</v>
      </c>
      <c r="B34" s="147" t="s">
        <v>134</v>
      </c>
      <c r="C34" s="147"/>
      <c r="D34" s="147"/>
      <c r="E34" s="148"/>
      <c r="F34" s="318" t="str">
        <f>第１号様式の２!E16</f>
        <v>　　　　　　　　　　　　　　　　　　　　　　　　　</v>
      </c>
      <c r="G34" s="319"/>
      <c r="H34" s="319"/>
      <c r="I34" s="320"/>
    </row>
    <row r="35" spans="1:9" ht="19.5" customHeight="1">
      <c r="A35" s="31" t="str">
        <f>第１号様式の２!A17</f>
        <v>□</v>
      </c>
      <c r="B35" s="149" t="s">
        <v>135</v>
      </c>
      <c r="C35" s="149"/>
      <c r="D35" s="149"/>
      <c r="E35" s="150"/>
      <c r="F35" s="152" t="s">
        <v>131</v>
      </c>
      <c r="G35" s="153"/>
      <c r="H35" s="153"/>
      <c r="I35" s="154"/>
    </row>
    <row r="36" spans="1:9" ht="19.5" customHeight="1">
      <c r="A36" s="103"/>
      <c r="B36" s="52"/>
      <c r="C36" s="52"/>
      <c r="D36" s="52"/>
      <c r="E36" s="151"/>
      <c r="F36" s="260" t="str">
        <f>第１号様式の２!E18</f>
        <v>　　　　　　　　　　　　　　　　　　　　　　　　　</v>
      </c>
      <c r="G36" s="261"/>
      <c r="H36" s="261"/>
      <c r="I36" s="262"/>
    </row>
    <row r="37" spans="1:9" ht="19.5" customHeight="1">
      <c r="A37" s="312" t="s">
        <v>42</v>
      </c>
      <c r="B37" s="270" t="s">
        <v>139</v>
      </c>
      <c r="C37" s="271"/>
      <c r="D37" s="271"/>
      <c r="E37" s="271"/>
      <c r="F37" s="272"/>
      <c r="G37" s="284" t="str">
        <f>第１号様式の２!E30</f>
        <v>　　　　　　　　　　　　　　　　　　　　　　　　　</v>
      </c>
      <c r="H37" s="285"/>
      <c r="I37" s="286"/>
    </row>
    <row r="38" spans="1:9" ht="19.5" customHeight="1">
      <c r="A38" s="313"/>
      <c r="B38" s="276" t="s">
        <v>141</v>
      </c>
      <c r="C38" s="277"/>
      <c r="D38" s="277"/>
      <c r="E38" s="277"/>
      <c r="F38" s="278"/>
      <c r="G38" s="284" t="str">
        <f>第１号様式の２!E31</f>
        <v>〒　　　－</v>
      </c>
      <c r="H38" s="285"/>
      <c r="I38" s="286"/>
    </row>
    <row r="39" spans="1:9" ht="19.5" customHeight="1">
      <c r="A39" s="313"/>
      <c r="B39" s="399" t="s">
        <v>140</v>
      </c>
      <c r="C39" s="400"/>
      <c r="D39" s="400"/>
      <c r="E39" s="400"/>
      <c r="F39" s="401"/>
      <c r="G39" s="284" t="str">
        <f>第１号様式の２!E32</f>
        <v>　　　　　　　　　　　　　　　　　　　　　　　　　</v>
      </c>
      <c r="H39" s="285"/>
      <c r="I39" s="286"/>
    </row>
    <row r="40" spans="1:9" ht="19.5" customHeight="1">
      <c r="A40" s="313"/>
      <c r="B40" s="270" t="s">
        <v>143</v>
      </c>
      <c r="C40" s="271"/>
      <c r="D40" s="271"/>
      <c r="E40" s="271"/>
      <c r="F40" s="272"/>
      <c r="G40" s="284" t="str">
        <f>第１号様式の２!E33</f>
        <v>　　　　　　　　　　　　　　　　　　　　　　　　　</v>
      </c>
      <c r="H40" s="285"/>
      <c r="I40" s="286"/>
    </row>
    <row r="41" spans="1:9" ht="19.5" customHeight="1">
      <c r="A41" s="314"/>
      <c r="B41" s="270" t="s">
        <v>144</v>
      </c>
      <c r="C41" s="271"/>
      <c r="D41" s="271"/>
      <c r="E41" s="271"/>
      <c r="F41" s="272"/>
      <c r="G41" s="293" t="str">
        <f>第１号様式の２!E34</f>
        <v>＠</v>
      </c>
      <c r="H41" s="294"/>
      <c r="I41" s="295"/>
    </row>
  </sheetData>
  <mergeCells count="61">
    <mergeCell ref="A11:F11"/>
    <mergeCell ref="G11:H11"/>
    <mergeCell ref="A7:F7"/>
    <mergeCell ref="G7:I7"/>
    <mergeCell ref="A3:I3"/>
    <mergeCell ref="A5:F5"/>
    <mergeCell ref="G5:I5"/>
    <mergeCell ref="A6:F6"/>
    <mergeCell ref="G6:I6"/>
    <mergeCell ref="A8:F8"/>
    <mergeCell ref="G8:I8"/>
    <mergeCell ref="A9:F9"/>
    <mergeCell ref="G9:I9"/>
    <mergeCell ref="A10:F10"/>
    <mergeCell ref="G10:H10"/>
    <mergeCell ref="A12:F12"/>
    <mergeCell ref="G12:H12"/>
    <mergeCell ref="G13:H13"/>
    <mergeCell ref="G14:H14"/>
    <mergeCell ref="A13:F13"/>
    <mergeCell ref="A14:F14"/>
    <mergeCell ref="A15:I15"/>
    <mergeCell ref="B16:C16"/>
    <mergeCell ref="D16:F16"/>
    <mergeCell ref="G16:H16"/>
    <mergeCell ref="B17:C17"/>
    <mergeCell ref="D17:F17"/>
    <mergeCell ref="G17:H17"/>
    <mergeCell ref="A24:F24"/>
    <mergeCell ref="G24:I24"/>
    <mergeCell ref="A25:I25"/>
    <mergeCell ref="B18:F18"/>
    <mergeCell ref="G18:H18"/>
    <mergeCell ref="A19:I19"/>
    <mergeCell ref="A20:A23"/>
    <mergeCell ref="B20:F20"/>
    <mergeCell ref="G20:H20"/>
    <mergeCell ref="G21:H21"/>
    <mergeCell ref="G22:H22"/>
    <mergeCell ref="G23:H23"/>
    <mergeCell ref="A31:I31"/>
    <mergeCell ref="A32:E32"/>
    <mergeCell ref="F33:I33"/>
    <mergeCell ref="F34:I34"/>
    <mergeCell ref="F36:I36"/>
    <mergeCell ref="A37:A41"/>
    <mergeCell ref="B37:F37"/>
    <mergeCell ref="G37:I37"/>
    <mergeCell ref="B38:F38"/>
    <mergeCell ref="G38:I38"/>
    <mergeCell ref="B39:F39"/>
    <mergeCell ref="G39:I39"/>
    <mergeCell ref="B40:F40"/>
    <mergeCell ref="G40:I40"/>
    <mergeCell ref="B41:F41"/>
    <mergeCell ref="G41:I41"/>
    <mergeCell ref="A27:I27"/>
    <mergeCell ref="A28:F28"/>
    <mergeCell ref="G28:I28"/>
    <mergeCell ref="A29:F29"/>
    <mergeCell ref="G29:I29"/>
  </mergeCells>
  <phoneticPr fontId="1"/>
  <dataValidations count="1">
    <dataValidation type="list" allowBlank="1" showInputMessage="1" showErrorMessage="1" sqref="G9 G8:I8" xr:uid="{E57CF3C0-554D-4CEF-9850-17E188E15057}">
      <formula1>INDIRECT(G7)</formula1>
    </dataValidation>
  </dataValidations>
  <pageMargins left="0.7" right="0.7" top="0.75" bottom="0.75" header="0.3" footer="0.3"/>
  <pageSetup paperSize="9" scale="8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500D3B4-3E50-4CD2-AB88-C8F14DBCB8DD}">
          <x14:formula1>
            <xm:f>リスト!$A$44:$A$45</xm:f>
          </x14:formula1>
          <xm:sqref>G6:I6</xm:sqref>
        </x14:dataValidation>
        <x14:dataValidation type="list" allowBlank="1" showInputMessage="1" showErrorMessage="1" xr:uid="{9D4F3297-F314-4E34-BEC1-206B37ACD15B}">
          <x14:formula1>
            <xm:f>リスト!$B$47:$B$54</xm:f>
          </x14:formula1>
          <xm:sqref>G7:I7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91BD5-8920-4747-856E-68A12FA29C7C}">
  <sheetPr codeName="Sheet10">
    <pageSetUpPr fitToPage="1"/>
  </sheetPr>
  <dimension ref="A1:I42"/>
  <sheetViews>
    <sheetView showGridLines="0" view="pageBreakPreview" zoomScale="85" zoomScaleNormal="100" zoomScaleSheetLayoutView="85" workbookViewId="0">
      <selection activeCell="J10" sqref="J10"/>
    </sheetView>
  </sheetViews>
  <sheetFormatPr defaultColWidth="9" defaultRowHeight="12.75"/>
  <cols>
    <col min="1" max="2" width="4" style="10" customWidth="1"/>
    <col min="3" max="3" width="5" style="10" customWidth="1"/>
    <col min="4" max="5" width="4" style="10" customWidth="1"/>
    <col min="6" max="6" width="30.625" style="10" customWidth="1"/>
    <col min="7" max="8" width="20.625" style="10" customWidth="1"/>
    <col min="9" max="9" width="7.125" style="10" customWidth="1"/>
    <col min="10" max="16384" width="9" style="10"/>
  </cols>
  <sheetData>
    <row r="1" spans="1:9" s="27" customFormat="1" ht="19.5" customHeight="1">
      <c r="A1" s="72" t="s">
        <v>285</v>
      </c>
      <c r="B1" s="79"/>
      <c r="C1" s="79"/>
      <c r="D1" s="79"/>
      <c r="E1" s="79"/>
      <c r="F1" s="79"/>
      <c r="G1" s="79"/>
      <c r="H1" s="79"/>
      <c r="I1" s="79"/>
    </row>
    <row r="2" spans="1:9" s="27" customFormat="1" ht="19.5" customHeight="1">
      <c r="A2" s="73"/>
      <c r="B2" s="79"/>
      <c r="C2" s="79"/>
      <c r="D2" s="79"/>
      <c r="E2" s="79"/>
      <c r="F2" s="79"/>
      <c r="G2" s="79"/>
      <c r="H2" s="79"/>
      <c r="I2" s="79"/>
    </row>
    <row r="3" spans="1:9" s="102" customFormat="1" ht="19.5" customHeight="1">
      <c r="A3" s="391" t="s">
        <v>195</v>
      </c>
      <c r="B3" s="391"/>
      <c r="C3" s="391"/>
      <c r="D3" s="391"/>
      <c r="E3" s="391"/>
      <c r="F3" s="391"/>
      <c r="G3" s="391"/>
      <c r="H3" s="391"/>
      <c r="I3" s="391"/>
    </row>
    <row r="4" spans="1:9" s="102" customFormat="1" ht="19.5" customHeight="1">
      <c r="A4" s="97"/>
      <c r="B4" s="97"/>
      <c r="C4" s="97"/>
      <c r="D4" s="97"/>
      <c r="E4" s="97"/>
      <c r="F4" s="97"/>
      <c r="G4" s="97"/>
      <c r="H4" s="97"/>
      <c r="I4" s="97"/>
    </row>
    <row r="5" spans="1:9" s="27" customFormat="1" ht="19.5" customHeight="1">
      <c r="A5" s="389"/>
      <c r="B5" s="389"/>
      <c r="C5" s="389"/>
      <c r="D5" s="389"/>
      <c r="E5" s="389"/>
      <c r="F5" s="389"/>
      <c r="G5" s="393" t="s">
        <v>63</v>
      </c>
      <c r="H5" s="393"/>
      <c r="I5" s="393"/>
    </row>
    <row r="6" spans="1:9" s="28" customFormat="1" ht="19.5" customHeight="1">
      <c r="A6" s="377" t="s">
        <v>80</v>
      </c>
      <c r="B6" s="378"/>
      <c r="C6" s="378"/>
      <c r="D6" s="378"/>
      <c r="E6" s="378"/>
      <c r="F6" s="379"/>
      <c r="G6" s="414" t="s">
        <v>55</v>
      </c>
      <c r="H6" s="415"/>
      <c r="I6" s="416"/>
    </row>
    <row r="7" spans="1:9" s="27" customFormat="1" ht="19.5" customHeight="1">
      <c r="A7" s="389" t="s">
        <v>46</v>
      </c>
      <c r="B7" s="389"/>
      <c r="C7" s="389"/>
      <c r="D7" s="389"/>
      <c r="E7" s="389"/>
      <c r="F7" s="389"/>
      <c r="G7" s="390"/>
      <c r="H7" s="390"/>
      <c r="I7" s="390"/>
    </row>
    <row r="8" spans="1:9" s="27" customFormat="1" ht="19.5" customHeight="1">
      <c r="A8" s="389" t="s">
        <v>47</v>
      </c>
      <c r="B8" s="389"/>
      <c r="C8" s="389"/>
      <c r="D8" s="389"/>
      <c r="E8" s="389"/>
      <c r="F8" s="389"/>
      <c r="G8" s="409"/>
      <c r="H8" s="410"/>
      <c r="I8" s="411"/>
    </row>
    <row r="9" spans="1:9" s="27" customFormat="1" ht="19.5" customHeight="1">
      <c r="A9" s="389" t="s">
        <v>48</v>
      </c>
      <c r="B9" s="389"/>
      <c r="C9" s="389"/>
      <c r="D9" s="389"/>
      <c r="E9" s="389"/>
      <c r="F9" s="389"/>
      <c r="G9" s="397"/>
      <c r="H9" s="397"/>
      <c r="I9" s="397"/>
    </row>
    <row r="10" spans="1:9" s="27" customFormat="1" ht="39" customHeight="1">
      <c r="A10" s="398" t="s">
        <v>167</v>
      </c>
      <c r="B10" s="389"/>
      <c r="C10" s="389"/>
      <c r="D10" s="389"/>
      <c r="E10" s="389"/>
      <c r="F10" s="389"/>
      <c r="G10" s="412">
        <f>SUMIFS(リスト!$H$5:$H$242,リスト!F5:F242,$G$8,リスト!$G$5:$G$242,$G$9)</f>
        <v>0</v>
      </c>
      <c r="H10" s="413"/>
      <c r="I10" s="80" t="s">
        <v>57</v>
      </c>
    </row>
    <row r="11" spans="1:9" s="27" customFormat="1" ht="19.5" customHeight="1">
      <c r="A11" s="377" t="s">
        <v>249</v>
      </c>
      <c r="B11" s="378"/>
      <c r="C11" s="378"/>
      <c r="D11" s="378"/>
      <c r="E11" s="378"/>
      <c r="F11" s="379"/>
      <c r="G11" s="380"/>
      <c r="H11" s="381"/>
      <c r="I11" s="81" t="s">
        <v>57</v>
      </c>
    </row>
    <row r="12" spans="1:9" s="27" customFormat="1" ht="39" customHeight="1">
      <c r="A12" s="384" t="s">
        <v>250</v>
      </c>
      <c r="B12" s="385"/>
      <c r="C12" s="385"/>
      <c r="D12" s="385"/>
      <c r="E12" s="385"/>
      <c r="F12" s="386"/>
      <c r="G12" s="405"/>
      <c r="H12" s="406"/>
      <c r="I12" s="83" t="s">
        <v>57</v>
      </c>
    </row>
    <row r="13" spans="1:9" s="27" customFormat="1" ht="19.5" customHeight="1">
      <c r="A13" s="362" t="s">
        <v>175</v>
      </c>
      <c r="B13" s="363"/>
      <c r="C13" s="363"/>
      <c r="D13" s="363"/>
      <c r="E13" s="363"/>
      <c r="F13" s="363"/>
      <c r="G13" s="363"/>
      <c r="H13" s="363"/>
      <c r="I13" s="364"/>
    </row>
    <row r="14" spans="1:9" s="27" customFormat="1" ht="19.5" customHeight="1">
      <c r="A14" s="82"/>
      <c r="B14" s="365" t="s">
        <v>58</v>
      </c>
      <c r="C14" s="366"/>
      <c r="D14" s="367" t="s">
        <v>60</v>
      </c>
      <c r="E14" s="367"/>
      <c r="F14" s="368"/>
      <c r="G14" s="369"/>
      <c r="H14" s="370"/>
      <c r="I14" s="86" t="s">
        <v>57</v>
      </c>
    </row>
    <row r="15" spans="1:9" s="27" customFormat="1" ht="19.5" customHeight="1">
      <c r="A15" s="84"/>
      <c r="B15" s="371" t="s">
        <v>59</v>
      </c>
      <c r="C15" s="372"/>
      <c r="D15" s="373" t="s">
        <v>60</v>
      </c>
      <c r="E15" s="373"/>
      <c r="F15" s="374"/>
      <c r="G15" s="375"/>
      <c r="H15" s="376"/>
      <c r="I15" s="75" t="s">
        <v>57</v>
      </c>
    </row>
    <row r="16" spans="1:9" s="27" customFormat="1" ht="19.5" customHeight="1">
      <c r="A16" s="85"/>
      <c r="B16" s="340" t="s">
        <v>290</v>
      </c>
      <c r="C16" s="341"/>
      <c r="D16" s="341"/>
      <c r="E16" s="341"/>
      <c r="F16" s="341"/>
      <c r="G16" s="407">
        <f>G14+G15</f>
        <v>0</v>
      </c>
      <c r="H16" s="408"/>
      <c r="I16" s="76" t="s">
        <v>57</v>
      </c>
    </row>
    <row r="17" spans="1:9" s="27" customFormat="1" ht="19.5" customHeight="1">
      <c r="A17" s="344" t="s">
        <v>61</v>
      </c>
      <c r="B17" s="345"/>
      <c r="C17" s="345"/>
      <c r="D17" s="345"/>
      <c r="E17" s="345"/>
      <c r="F17" s="345"/>
      <c r="G17" s="345"/>
      <c r="H17" s="345"/>
      <c r="I17" s="346"/>
    </row>
    <row r="18" spans="1:9" s="27" customFormat="1" ht="19.5" customHeight="1">
      <c r="A18" s="347"/>
      <c r="B18" s="349" t="s">
        <v>64</v>
      </c>
      <c r="C18" s="350"/>
      <c r="D18" s="350"/>
      <c r="E18" s="350"/>
      <c r="F18" s="351"/>
      <c r="G18" s="352">
        <f>IF(G9=0,0,ROUNDDOWN(MIN(G19:H20),-3))</f>
        <v>0</v>
      </c>
      <c r="H18" s="353"/>
      <c r="I18" s="87" t="s">
        <v>57</v>
      </c>
    </row>
    <row r="19" spans="1:9" s="27" customFormat="1" ht="19.5" customHeight="1">
      <c r="A19" s="347"/>
      <c r="B19" s="91" t="s">
        <v>77</v>
      </c>
      <c r="C19" s="77" t="s">
        <v>166</v>
      </c>
      <c r="D19" s="77"/>
      <c r="E19" s="77"/>
      <c r="F19" s="89"/>
      <c r="G19" s="358">
        <v>200000</v>
      </c>
      <c r="H19" s="359"/>
      <c r="I19" s="93" t="s">
        <v>57</v>
      </c>
    </row>
    <row r="20" spans="1:9" s="27" customFormat="1" ht="19.5" customHeight="1">
      <c r="A20" s="348"/>
      <c r="B20" s="94" t="s">
        <v>83</v>
      </c>
      <c r="C20" s="78" t="s">
        <v>427</v>
      </c>
      <c r="D20" s="78"/>
      <c r="E20" s="78"/>
      <c r="F20" s="99"/>
      <c r="G20" s="360">
        <f>IF(G9=0,0,G11-G16-2450000)</f>
        <v>0</v>
      </c>
      <c r="H20" s="361"/>
      <c r="I20" s="96" t="s">
        <v>57</v>
      </c>
    </row>
    <row r="21" spans="1:9" s="27" customFormat="1" ht="19.5" customHeight="1">
      <c r="A21" s="321" t="s">
        <v>192</v>
      </c>
      <c r="B21" s="322"/>
      <c r="C21" s="322"/>
      <c r="D21" s="322"/>
      <c r="E21" s="322"/>
      <c r="F21" s="323"/>
      <c r="G21" s="324" t="s">
        <v>161</v>
      </c>
      <c r="H21" s="325"/>
      <c r="I21" s="326"/>
    </row>
    <row r="22" spans="1:9" s="27" customFormat="1" ht="9" customHeight="1">
      <c r="A22" s="327"/>
      <c r="B22" s="327"/>
      <c r="C22" s="327"/>
      <c r="D22" s="327"/>
      <c r="E22" s="327"/>
      <c r="F22" s="327"/>
      <c r="G22" s="327"/>
      <c r="H22" s="327"/>
      <c r="I22" s="327"/>
    </row>
    <row r="23" spans="1:9" ht="6.75" customHeight="1"/>
    <row r="24" spans="1:9" ht="19.5" customHeight="1">
      <c r="A24" s="281" t="s">
        <v>268</v>
      </c>
      <c r="B24" s="282"/>
      <c r="C24" s="282"/>
      <c r="D24" s="282"/>
      <c r="E24" s="282"/>
      <c r="F24" s="282"/>
      <c r="G24" s="282"/>
      <c r="H24" s="282"/>
      <c r="I24" s="283"/>
    </row>
    <row r="25" spans="1:9" s="29" customFormat="1" ht="51" customHeight="1">
      <c r="A25" s="328" t="s">
        <v>267</v>
      </c>
      <c r="B25" s="329"/>
      <c r="C25" s="329"/>
      <c r="D25" s="329"/>
      <c r="E25" s="329"/>
      <c r="F25" s="330"/>
      <c r="G25" s="331"/>
      <c r="H25" s="332"/>
      <c r="I25" s="333"/>
    </row>
    <row r="26" spans="1:9" s="29" customFormat="1" ht="51" customHeight="1">
      <c r="A26" s="334" t="s">
        <v>269</v>
      </c>
      <c r="B26" s="335"/>
      <c r="C26" s="335"/>
      <c r="D26" s="335"/>
      <c r="E26" s="335"/>
      <c r="F26" s="336"/>
      <c r="G26" s="337"/>
      <c r="H26" s="338"/>
      <c r="I26" s="339"/>
    </row>
    <row r="27" spans="1:9" s="29" customFormat="1" ht="19.5" customHeight="1"/>
    <row r="28" spans="1:9" s="29" customFormat="1" ht="19.5" customHeight="1">
      <c r="A28" s="281" t="s">
        <v>258</v>
      </c>
      <c r="B28" s="282"/>
      <c r="C28" s="282"/>
      <c r="D28" s="282"/>
      <c r="E28" s="282"/>
      <c r="F28" s="282"/>
      <c r="G28" s="282"/>
      <c r="H28" s="282"/>
      <c r="I28" s="283"/>
    </row>
    <row r="29" spans="1:9" s="29" customFormat="1" ht="19.5" customHeight="1">
      <c r="A29" s="267" t="s">
        <v>254</v>
      </c>
      <c r="B29" s="268"/>
      <c r="C29" s="268"/>
      <c r="D29" s="268"/>
      <c r="E29" s="269"/>
      <c r="F29" s="141" t="s">
        <v>130</v>
      </c>
      <c r="G29" s="142"/>
      <c r="H29" s="142"/>
      <c r="I29" s="143"/>
    </row>
    <row r="30" spans="1:9" ht="19.5" customHeight="1">
      <c r="A30" s="31" t="str">
        <f>第１号様式の２!A15</f>
        <v>□</v>
      </c>
      <c r="B30" s="145" t="s">
        <v>133</v>
      </c>
      <c r="C30" s="145"/>
      <c r="D30" s="145"/>
      <c r="E30" s="146"/>
      <c r="F30" s="318" t="str">
        <f>第１号様式の２!E15</f>
        <v>〒　　　－</v>
      </c>
      <c r="G30" s="319"/>
      <c r="H30" s="319"/>
      <c r="I30" s="320"/>
    </row>
    <row r="31" spans="1:9" ht="19.5" customHeight="1">
      <c r="A31" s="31" t="str">
        <f>第１号様式の２!A16</f>
        <v>□</v>
      </c>
      <c r="B31" s="147" t="s">
        <v>134</v>
      </c>
      <c r="C31" s="147"/>
      <c r="D31" s="147"/>
      <c r="E31" s="148"/>
      <c r="F31" s="318" t="str">
        <f>第１号様式の２!E16</f>
        <v>　　　　　　　　　　　　　　　　　　　　　　　　　</v>
      </c>
      <c r="G31" s="319"/>
      <c r="H31" s="319"/>
      <c r="I31" s="320"/>
    </row>
    <row r="32" spans="1:9" ht="19.5" customHeight="1">
      <c r="A32" s="31" t="str">
        <f>第１号様式の２!A17</f>
        <v>□</v>
      </c>
      <c r="B32" s="149" t="s">
        <v>135</v>
      </c>
      <c r="C32" s="149"/>
      <c r="D32" s="149"/>
      <c r="E32" s="150"/>
      <c r="F32" s="34" t="s">
        <v>131</v>
      </c>
      <c r="G32" s="48"/>
      <c r="H32" s="48"/>
      <c r="I32" s="144"/>
    </row>
    <row r="33" spans="1:9" ht="19.5" customHeight="1">
      <c r="A33" s="103"/>
      <c r="B33" s="182"/>
      <c r="C33" s="182"/>
      <c r="D33" s="182"/>
      <c r="E33" s="151"/>
      <c r="F33" s="260" t="str">
        <f>第１号様式の２!E18</f>
        <v>　　　　　　　　　　　　　　　　　　　　　　　　　</v>
      </c>
      <c r="G33" s="261"/>
      <c r="H33" s="261"/>
      <c r="I33" s="262"/>
    </row>
    <row r="34" spans="1:9" ht="19.5" customHeight="1">
      <c r="A34" s="312" t="s">
        <v>42</v>
      </c>
      <c r="B34" s="270" t="s">
        <v>139</v>
      </c>
      <c r="C34" s="271"/>
      <c r="D34" s="271"/>
      <c r="E34" s="271"/>
      <c r="F34" s="272"/>
      <c r="G34" s="284" t="str">
        <f>第１号様式の２!E30</f>
        <v>　　　　　　　　　　　　　　　　　　　　　　　　　</v>
      </c>
      <c r="H34" s="285"/>
      <c r="I34" s="286"/>
    </row>
    <row r="35" spans="1:9" ht="19.5" customHeight="1">
      <c r="A35" s="313"/>
      <c r="B35" s="276" t="s">
        <v>141</v>
      </c>
      <c r="C35" s="277"/>
      <c r="D35" s="277"/>
      <c r="E35" s="277"/>
      <c r="F35" s="278"/>
      <c r="G35" s="284" t="str">
        <f>第１号様式の２!E31</f>
        <v>〒　　　－</v>
      </c>
      <c r="H35" s="285"/>
      <c r="I35" s="286"/>
    </row>
    <row r="36" spans="1:9" ht="19.5" customHeight="1">
      <c r="A36" s="313"/>
      <c r="B36" s="399" t="s">
        <v>140</v>
      </c>
      <c r="C36" s="400"/>
      <c r="D36" s="400"/>
      <c r="E36" s="400"/>
      <c r="F36" s="401"/>
      <c r="G36" s="284" t="str">
        <f>第１号様式の２!E32</f>
        <v>　　　　　　　　　　　　　　　　　　　　　　　　　</v>
      </c>
      <c r="H36" s="285"/>
      <c r="I36" s="286"/>
    </row>
    <row r="37" spans="1:9" ht="19.5" customHeight="1">
      <c r="A37" s="313"/>
      <c r="B37" s="270" t="s">
        <v>143</v>
      </c>
      <c r="C37" s="271"/>
      <c r="D37" s="271"/>
      <c r="E37" s="271"/>
      <c r="F37" s="272"/>
      <c r="G37" s="284" t="str">
        <f>第１号様式の２!E33</f>
        <v>　　　　　　　　　　　　　　　　　　　　　　　　　</v>
      </c>
      <c r="H37" s="285"/>
      <c r="I37" s="286"/>
    </row>
    <row r="38" spans="1:9" ht="19.5" customHeight="1">
      <c r="A38" s="314"/>
      <c r="B38" s="270" t="s">
        <v>144</v>
      </c>
      <c r="C38" s="271"/>
      <c r="D38" s="271"/>
      <c r="E38" s="271"/>
      <c r="F38" s="272"/>
      <c r="G38" s="293" t="str">
        <f>第１号様式の２!E34</f>
        <v>＠</v>
      </c>
      <c r="H38" s="294"/>
      <c r="I38" s="295"/>
    </row>
    <row r="39" spans="1:9" ht="19.5" customHeight="1"/>
    <row r="40" spans="1:9" ht="19.5" customHeight="1"/>
    <row r="41" spans="1:9" ht="19.5" customHeight="1"/>
    <row r="42" spans="1:9" ht="19.5" customHeight="1"/>
  </sheetData>
  <dataConsolidate/>
  <mergeCells count="56">
    <mergeCell ref="A7:F7"/>
    <mergeCell ref="G7:I7"/>
    <mergeCell ref="A3:I3"/>
    <mergeCell ref="A5:F5"/>
    <mergeCell ref="G5:I5"/>
    <mergeCell ref="A6:F6"/>
    <mergeCell ref="G6:I6"/>
    <mergeCell ref="A11:F11"/>
    <mergeCell ref="G11:H11"/>
    <mergeCell ref="G12:H12"/>
    <mergeCell ref="A12:F12"/>
    <mergeCell ref="A8:F8"/>
    <mergeCell ref="G8:I8"/>
    <mergeCell ref="A9:F9"/>
    <mergeCell ref="G9:I9"/>
    <mergeCell ref="A10:F10"/>
    <mergeCell ref="G10:H10"/>
    <mergeCell ref="A13:I13"/>
    <mergeCell ref="B14:C14"/>
    <mergeCell ref="D14:F14"/>
    <mergeCell ref="G14:H14"/>
    <mergeCell ref="B15:C15"/>
    <mergeCell ref="D15:F15"/>
    <mergeCell ref="G15:H15"/>
    <mergeCell ref="A21:F21"/>
    <mergeCell ref="G21:I21"/>
    <mergeCell ref="A22:I22"/>
    <mergeCell ref="B16:F16"/>
    <mergeCell ref="G16:H16"/>
    <mergeCell ref="A17:I17"/>
    <mergeCell ref="A18:A20"/>
    <mergeCell ref="B18:F18"/>
    <mergeCell ref="G18:H18"/>
    <mergeCell ref="G19:H19"/>
    <mergeCell ref="G20:H20"/>
    <mergeCell ref="A28:I28"/>
    <mergeCell ref="A29:E29"/>
    <mergeCell ref="F30:I30"/>
    <mergeCell ref="F31:I31"/>
    <mergeCell ref="F33:I33"/>
    <mergeCell ref="A34:A38"/>
    <mergeCell ref="B34:F34"/>
    <mergeCell ref="G34:I34"/>
    <mergeCell ref="B35:F35"/>
    <mergeCell ref="G35:I35"/>
    <mergeCell ref="B36:F36"/>
    <mergeCell ref="G36:I36"/>
    <mergeCell ref="B37:F37"/>
    <mergeCell ref="G37:I37"/>
    <mergeCell ref="B38:F38"/>
    <mergeCell ref="G38:I38"/>
    <mergeCell ref="A24:I24"/>
    <mergeCell ref="A25:F25"/>
    <mergeCell ref="G25:I25"/>
    <mergeCell ref="A26:F26"/>
    <mergeCell ref="G26:I26"/>
  </mergeCells>
  <phoneticPr fontId="1"/>
  <dataValidations count="2">
    <dataValidation type="list" allowBlank="1" showInputMessage="1" showErrorMessage="1" sqref="G8:G9" xr:uid="{CB3C735F-0F4B-478F-95B0-576D22DE5C98}">
      <formula1>INDIRECT(G7)</formula1>
    </dataValidation>
    <dataValidation type="list" allowBlank="1" showInputMessage="1" showErrorMessage="1" sqref="G7:I7" xr:uid="{DB7BFA53-C9E7-43A7-A58C-36416C985494}">
      <formula1>タクシー</formula1>
    </dataValidation>
  </dataValidations>
  <pageMargins left="0.7" right="0.7" top="0.75" bottom="0.75" header="0.3" footer="0.3"/>
  <pageSetup paperSize="9" scale="8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09CD6-9E30-4BD0-BE5E-3EF68A076DF8}">
  <sheetPr codeName="Sheet5"/>
  <dimension ref="A1:I33"/>
  <sheetViews>
    <sheetView showGridLines="0" view="pageBreakPreview" topLeftCell="A7" zoomScale="85" zoomScaleNormal="100" zoomScaleSheetLayoutView="85" workbookViewId="0">
      <selection activeCell="E10" sqref="E10:G10"/>
    </sheetView>
  </sheetViews>
  <sheetFormatPr defaultColWidth="8.875" defaultRowHeight="14.25"/>
  <cols>
    <col min="1" max="1" width="3" style="27" customWidth="1"/>
    <col min="2" max="9" width="9.5" style="27" customWidth="1"/>
    <col min="10" max="16384" width="8.875" style="27"/>
  </cols>
  <sheetData>
    <row r="1" spans="1:9" ht="19.5" customHeight="1">
      <c r="A1" s="24" t="s">
        <v>284</v>
      </c>
    </row>
    <row r="2" spans="1:9" ht="19.5" customHeight="1">
      <c r="A2" s="28" t="s">
        <v>177</v>
      </c>
      <c r="B2" s="28"/>
      <c r="C2" s="28"/>
      <c r="D2" s="28"/>
      <c r="E2" s="28"/>
      <c r="F2" s="28"/>
      <c r="G2" s="28"/>
    </row>
    <row r="3" spans="1:9" ht="19.5" customHeight="1">
      <c r="G3" s="121"/>
      <c r="H3" s="121"/>
      <c r="I3" s="121"/>
    </row>
    <row r="4" spans="1:9" ht="19.5" customHeight="1">
      <c r="A4" s="417" t="s">
        <v>126</v>
      </c>
      <c r="B4" s="417"/>
      <c r="C4" s="417"/>
      <c r="D4" s="417"/>
      <c r="E4" s="417"/>
      <c r="F4" s="417"/>
      <c r="G4" s="417"/>
      <c r="H4" s="417"/>
      <c r="I4" s="417"/>
    </row>
    <row r="5" spans="1:9" ht="19.5" customHeight="1">
      <c r="A5" s="25"/>
    </row>
    <row r="6" spans="1:9" ht="19.5" customHeight="1">
      <c r="A6" s="418" t="s">
        <v>152</v>
      </c>
      <c r="B6" s="418"/>
      <c r="C6" s="418"/>
      <c r="D6" s="418"/>
      <c r="E6" s="418"/>
      <c r="F6" s="418"/>
      <c r="G6" s="418"/>
      <c r="H6" s="418"/>
      <c r="I6" s="418"/>
    </row>
    <row r="7" spans="1:9" ht="19.5" customHeight="1">
      <c r="A7" s="22"/>
    </row>
    <row r="8" spans="1:9" ht="19.5" customHeight="1">
      <c r="A8" s="22"/>
      <c r="B8" s="27" t="s">
        <v>176</v>
      </c>
      <c r="E8" s="419" t="str">
        <f>IF(COUNTA('第１号様式の２別紙１(トラック)'!G7)&gt;0,'第１号様式の２別紙１(トラック)'!G7,IF(COUNTA('第１号様式の２別紙１(バス)'!G7)&gt;0,'第１号様式の２別紙１(バス)'!G7,IF(COUNTA('第１号様式の２別紙１(タクシー)'!G7)&gt;0,'第１号様式の２別紙１(タクシー)'!G7,"")))</f>
        <v/>
      </c>
      <c r="F8" s="419"/>
      <c r="G8" s="419"/>
    </row>
    <row r="9" spans="1:9" ht="19.5" customHeight="1">
      <c r="A9" s="28"/>
      <c r="B9" s="28" t="s">
        <v>169</v>
      </c>
      <c r="C9" s="63"/>
      <c r="D9" s="63"/>
      <c r="E9" s="419" t="str">
        <f>IF(COUNTA('第１号様式の２別紙１(トラック)'!G8)&gt;0,'第１号様式の２別紙１(トラック)'!G8,IF(COUNTA('第１号様式の２別紙１(バス)'!G8)&gt;0,'第１号様式の２別紙１(バス)'!G8,IF(COUNTA('第１号様式の２別紙１(タクシー)'!G8)&gt;0,'第１号様式の２別紙１(タクシー)'!G8,"")))</f>
        <v/>
      </c>
      <c r="F9" s="419"/>
      <c r="G9" s="419"/>
      <c r="H9" s="63"/>
      <c r="I9" s="63"/>
    </row>
    <row r="10" spans="1:9" ht="19.5" customHeight="1">
      <c r="A10" s="28"/>
      <c r="B10" s="28" t="s">
        <v>174</v>
      </c>
      <c r="C10" s="28"/>
      <c r="D10" s="28"/>
      <c r="E10" s="419" t="str">
        <f>IF(COUNTA('第１号様式の２別紙１(トラック)'!G9)&gt;0,'第１号様式の２別紙１(トラック)'!G9,IF(COUNTA('第１号様式の２別紙１(バス)'!G9)&gt;0,'第１号様式の２別紙１(バス)'!G9,IF(COUNTA('第１号様式の２別紙１(タクシー)'!G9)&gt;0,'第１号様式の２別紙１(タクシー)'!G9,"")))</f>
        <v/>
      </c>
      <c r="F10" s="419"/>
      <c r="G10" s="419"/>
      <c r="H10" s="28"/>
      <c r="I10" s="28"/>
    </row>
    <row r="11" spans="1:9" ht="19.5" customHeight="1">
      <c r="A11" s="28"/>
      <c r="B11" s="28" t="s">
        <v>168</v>
      </c>
      <c r="C11" s="28"/>
      <c r="D11" s="28"/>
      <c r="E11" s="427"/>
      <c r="F11" s="427"/>
      <c r="G11" s="427"/>
      <c r="H11" s="28" t="s">
        <v>154</v>
      </c>
      <c r="I11" s="28"/>
    </row>
    <row r="12" spans="1:9" ht="39" customHeight="1">
      <c r="A12" s="28"/>
      <c r="B12" s="420" t="s">
        <v>252</v>
      </c>
      <c r="C12" s="420"/>
      <c r="D12" s="420"/>
      <c r="E12" s="429"/>
      <c r="F12" s="429"/>
      <c r="G12" s="429"/>
      <c r="H12" s="28" t="s">
        <v>155</v>
      </c>
      <c r="I12" s="28"/>
    </row>
    <row r="13" spans="1:9" ht="19.5" customHeight="1">
      <c r="A13" s="24"/>
      <c r="B13" s="24" t="s">
        <v>253</v>
      </c>
      <c r="C13" s="24"/>
      <c r="D13" s="24"/>
      <c r="E13" s="428">
        <f>MAX('第１号様式の２別紙１(トラック)'!G20:H20,'第１号様式の２別紙１(バス)'!G20:H20,'第１号様式の２別紙１(タクシー)'!G18:H18)</f>
        <v>0</v>
      </c>
      <c r="F13" s="428"/>
      <c r="G13" s="428"/>
      <c r="H13" s="24" t="s">
        <v>155</v>
      </c>
      <c r="I13" s="24"/>
    </row>
    <row r="14" spans="1:9" ht="19.5" customHeight="1">
      <c r="A14" s="24"/>
      <c r="B14" s="24"/>
      <c r="C14" s="24"/>
      <c r="D14" s="24"/>
      <c r="E14" s="62"/>
      <c r="F14" s="62"/>
      <c r="G14" s="62"/>
      <c r="H14" s="24"/>
      <c r="I14" s="24"/>
    </row>
    <row r="15" spans="1:9" ht="19.5" customHeight="1">
      <c r="A15" s="98"/>
      <c r="B15" s="98" t="s">
        <v>172</v>
      </c>
      <c r="C15" s="98"/>
      <c r="D15" s="98"/>
      <c r="E15" s="98"/>
      <c r="F15" s="98"/>
      <c r="G15" s="98"/>
      <c r="H15" s="98"/>
      <c r="I15" s="98"/>
    </row>
    <row r="16" spans="1:9" ht="19.5" customHeight="1">
      <c r="A16" s="28"/>
      <c r="B16" s="28"/>
      <c r="C16" s="28" t="s">
        <v>170</v>
      </c>
      <c r="D16" s="28"/>
      <c r="E16" s="430"/>
      <c r="F16" s="430"/>
      <c r="G16" s="430"/>
      <c r="H16" s="28" t="s">
        <v>155</v>
      </c>
      <c r="I16" s="28"/>
    </row>
    <row r="17" spans="1:9" ht="19.5" customHeight="1">
      <c r="A17" s="28"/>
      <c r="B17" s="28"/>
      <c r="C17" s="28" t="s">
        <v>171</v>
      </c>
      <c r="D17" s="28"/>
      <c r="E17" s="430"/>
      <c r="F17" s="430"/>
      <c r="G17" s="430"/>
      <c r="H17" s="24" t="s">
        <v>155</v>
      </c>
      <c r="I17" s="24"/>
    </row>
    <row r="18" spans="1:9" ht="19.5" customHeight="1"/>
    <row r="19" spans="1:9" ht="19.5" customHeight="1">
      <c r="A19" s="28"/>
      <c r="B19" s="28" t="s">
        <v>173</v>
      </c>
      <c r="C19" s="28"/>
      <c r="D19" s="28"/>
      <c r="E19" s="28"/>
      <c r="F19" s="28"/>
      <c r="G19" s="28"/>
      <c r="H19" s="28"/>
      <c r="I19" s="28"/>
    </row>
    <row r="20" spans="1:9" ht="19.5" customHeight="1">
      <c r="A20" s="28"/>
      <c r="B20" s="28"/>
      <c r="C20" s="28" t="s">
        <v>170</v>
      </c>
      <c r="D20" s="28"/>
      <c r="E20" s="430"/>
      <c r="F20" s="430"/>
      <c r="G20" s="430"/>
      <c r="H20" s="28" t="s">
        <v>155</v>
      </c>
      <c r="I20" s="28"/>
    </row>
    <row r="21" spans="1:9" ht="19.5" customHeight="1">
      <c r="A21" s="28"/>
      <c r="B21" s="28"/>
      <c r="C21" s="28" t="s">
        <v>251</v>
      </c>
      <c r="D21" s="28"/>
      <c r="E21" s="430"/>
      <c r="F21" s="430"/>
      <c r="G21" s="430"/>
      <c r="H21" s="24" t="s">
        <v>155</v>
      </c>
      <c r="I21" s="28"/>
    </row>
    <row r="22" spans="1:9" ht="19.5" customHeight="1">
      <c r="A22" s="61"/>
    </row>
    <row r="23" spans="1:9" s="29" customFormat="1" ht="20.100000000000001" customHeight="1">
      <c r="A23" s="39" t="s">
        <v>153</v>
      </c>
      <c r="B23" s="44"/>
      <c r="C23" s="44"/>
      <c r="D23" s="44"/>
      <c r="E23" s="44"/>
      <c r="F23" s="44"/>
      <c r="G23" s="44"/>
      <c r="H23" s="44"/>
      <c r="I23" s="44"/>
    </row>
    <row r="24" spans="1:9" s="29" customFormat="1" ht="20.100000000000001" customHeight="1">
      <c r="A24" s="267" t="s">
        <v>160</v>
      </c>
      <c r="B24" s="268"/>
      <c r="C24" s="268"/>
      <c r="D24" s="269"/>
      <c r="E24" s="270" t="s">
        <v>130</v>
      </c>
      <c r="F24" s="271"/>
      <c r="G24" s="271"/>
      <c r="H24" s="271"/>
      <c r="I24" s="272"/>
    </row>
    <row r="25" spans="1:9" s="29" customFormat="1" ht="20.100000000000001" customHeight="1">
      <c r="A25" s="31" t="str">
        <f>第１号様式の２!A15</f>
        <v>□</v>
      </c>
      <c r="B25" s="50" t="s">
        <v>133</v>
      </c>
      <c r="C25" s="50"/>
      <c r="D25" s="50"/>
      <c r="E25" s="273" t="str">
        <f>第１号様式の２!E15</f>
        <v>〒　　　－</v>
      </c>
      <c r="F25" s="274"/>
      <c r="G25" s="274"/>
      <c r="H25" s="274"/>
      <c r="I25" s="275"/>
    </row>
    <row r="26" spans="1:9" s="29" customFormat="1" ht="20.100000000000001" customHeight="1">
      <c r="A26" s="31" t="str">
        <f>第１号様式の２!A16</f>
        <v>□</v>
      </c>
      <c r="B26" s="50" t="s">
        <v>134</v>
      </c>
      <c r="C26" s="50"/>
      <c r="D26" s="50"/>
      <c r="E26" s="421" t="str">
        <f>第１号様式の２!E16</f>
        <v>　　　　　　　　　　　　　　　　　　　　　　　　　</v>
      </c>
      <c r="F26" s="422"/>
      <c r="G26" s="422"/>
      <c r="H26" s="422"/>
      <c r="I26" s="423"/>
    </row>
    <row r="27" spans="1:9" s="29" customFormat="1" ht="20.100000000000001" customHeight="1">
      <c r="A27" s="31" t="str">
        <f>第１号様式の２!A17</f>
        <v>□</v>
      </c>
      <c r="B27" s="51" t="s">
        <v>135</v>
      </c>
      <c r="C27" s="51"/>
      <c r="D27" s="51"/>
      <c r="E27" s="421" t="str">
        <f>第１号様式の２!E17</f>
        <v>名称及び代表者名　　　</v>
      </c>
      <c r="F27" s="422"/>
      <c r="G27" s="422"/>
      <c r="H27" s="422"/>
      <c r="I27" s="423"/>
    </row>
    <row r="28" spans="1:9" s="29" customFormat="1" ht="20.100000000000001" customHeight="1">
      <c r="A28" s="103"/>
      <c r="B28" s="52"/>
      <c r="C28" s="52"/>
      <c r="D28" s="52"/>
      <c r="E28" s="424" t="str">
        <f>第１号様式の２!E18</f>
        <v>　　　　　　　　　　　　　　　　　　　　　　　　　</v>
      </c>
      <c r="F28" s="425"/>
      <c r="G28" s="425"/>
      <c r="H28" s="425"/>
      <c r="I28" s="426"/>
    </row>
    <row r="29" spans="1:9" ht="19.5" customHeight="1"/>
    <row r="30" spans="1:9" ht="19.5" customHeight="1"/>
    <row r="31" spans="1:9" ht="19.5" customHeight="1"/>
    <row r="32" spans="1:9" ht="19.5" customHeight="1"/>
    <row r="33" ht="19.5" customHeight="1"/>
  </sheetData>
  <mergeCells count="19">
    <mergeCell ref="E25:I25"/>
    <mergeCell ref="E26:I26"/>
    <mergeCell ref="E10:G10"/>
    <mergeCell ref="E27:I27"/>
    <mergeCell ref="E28:I28"/>
    <mergeCell ref="E11:G11"/>
    <mergeCell ref="E13:G13"/>
    <mergeCell ref="E12:G12"/>
    <mergeCell ref="E16:G16"/>
    <mergeCell ref="E17:G17"/>
    <mergeCell ref="E20:G20"/>
    <mergeCell ref="E21:G21"/>
    <mergeCell ref="A4:I4"/>
    <mergeCell ref="A6:I6"/>
    <mergeCell ref="E9:G9"/>
    <mergeCell ref="E8:G8"/>
    <mergeCell ref="A24:D24"/>
    <mergeCell ref="E24:I24"/>
    <mergeCell ref="B12:D12"/>
  </mergeCells>
  <phoneticPr fontId="1"/>
  <printOptions horizontalCentered="1"/>
  <pageMargins left="0.70866141732283472" right="0.70866141732283472"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7CAB689-C937-4DB0-8715-FFF07FE9BBD3}">
          <x14:formula1>
            <xm:f>リスト!$B$56:$B$57</xm:f>
          </x14:formula1>
          <xm:sqref>A25:A27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73411-E1D6-476B-A0DB-121776260DC5}">
  <sheetPr codeName="Sheet6"/>
  <dimension ref="A1:I38"/>
  <sheetViews>
    <sheetView showGridLines="0" view="pageBreakPreview" zoomScale="85" zoomScaleNormal="100" zoomScaleSheetLayoutView="85" workbookViewId="0">
      <selection activeCell="E19" sqref="E19:H19"/>
    </sheetView>
  </sheetViews>
  <sheetFormatPr defaultColWidth="8.875" defaultRowHeight="19.5" customHeight="1"/>
  <cols>
    <col min="1" max="1" width="3.125" style="28" customWidth="1"/>
    <col min="2" max="2" width="14" style="28" customWidth="1"/>
    <col min="3" max="3" width="16.625" style="28" customWidth="1"/>
    <col min="4" max="8" width="8.5" style="28" customWidth="1"/>
    <col min="9" max="9" width="17.875" style="28" customWidth="1"/>
    <col min="10" max="16384" width="8.875" style="28"/>
  </cols>
  <sheetData>
    <row r="1" spans="1:9" ht="19.5" customHeight="1">
      <c r="A1" s="28" t="s">
        <v>125</v>
      </c>
    </row>
    <row r="2" spans="1:9" ht="19.5" customHeight="1">
      <c r="A2" s="417" t="s">
        <v>179</v>
      </c>
      <c r="B2" s="417"/>
      <c r="C2" s="417"/>
      <c r="D2" s="417"/>
      <c r="E2" s="417"/>
      <c r="F2" s="417"/>
      <c r="G2" s="417"/>
      <c r="H2" s="417"/>
      <c r="I2" s="417"/>
    </row>
    <row r="3" spans="1:9" s="29" customFormat="1" ht="20.100000000000001" customHeight="1">
      <c r="A3" s="30" t="s">
        <v>150</v>
      </c>
      <c r="B3" s="30"/>
      <c r="C3" s="30"/>
      <c r="D3" s="30"/>
      <c r="E3" s="30"/>
      <c r="F3" s="30"/>
      <c r="G3" s="30"/>
    </row>
    <row r="4" spans="1:9" s="29" customFormat="1" ht="20.100000000000001" customHeight="1">
      <c r="A4" s="30"/>
      <c r="B4" s="30"/>
      <c r="C4" s="30"/>
      <c r="D4" s="30"/>
      <c r="E4" s="30"/>
      <c r="F4" s="30"/>
      <c r="G4" s="264" t="s">
        <v>44</v>
      </c>
      <c r="H4" s="265"/>
      <c r="I4" s="266"/>
    </row>
    <row r="5" spans="1:9" s="29" customFormat="1" ht="20.100000000000001" customHeight="1">
      <c r="A5" s="131" t="s">
        <v>132</v>
      </c>
      <c r="B5" s="30"/>
      <c r="C5" s="30"/>
      <c r="D5" s="30"/>
      <c r="E5" s="30"/>
      <c r="F5" s="30"/>
      <c r="G5" s="30"/>
      <c r="H5" s="30"/>
      <c r="I5" s="30"/>
    </row>
    <row r="6" spans="1:9" s="29" customFormat="1" ht="20.100000000000001" customHeight="1">
      <c r="A6" s="267" t="s">
        <v>159</v>
      </c>
      <c r="B6" s="268"/>
      <c r="C6" s="268"/>
      <c r="D6" s="269"/>
      <c r="E6" s="270" t="s">
        <v>130</v>
      </c>
      <c r="F6" s="271"/>
      <c r="G6" s="271"/>
      <c r="H6" s="271"/>
      <c r="I6" s="272"/>
    </row>
    <row r="7" spans="1:9" s="29" customFormat="1" ht="20.100000000000001" customHeight="1">
      <c r="A7" s="31" t="str">
        <f>第１号様式の２!A7</f>
        <v>□</v>
      </c>
      <c r="B7" s="50" t="s">
        <v>133</v>
      </c>
      <c r="C7" s="50"/>
      <c r="D7" s="50"/>
      <c r="E7" s="273" t="str">
        <f>第１号様式の２!E7</f>
        <v>〒　　　－</v>
      </c>
      <c r="F7" s="274"/>
      <c r="G7" s="274"/>
      <c r="H7" s="274"/>
      <c r="I7" s="275"/>
    </row>
    <row r="8" spans="1:9" s="29" customFormat="1" ht="20.100000000000001" customHeight="1">
      <c r="A8" s="31" t="str">
        <f>第１号様式の２!A8</f>
        <v>□</v>
      </c>
      <c r="B8" s="50" t="s">
        <v>134</v>
      </c>
      <c r="C8" s="50"/>
      <c r="D8" s="50"/>
      <c r="E8" s="424" t="str">
        <f>第１号様式の２!E8</f>
        <v>　　　　　　　　　　　　　　　　　　　　　　　　　</v>
      </c>
      <c r="F8" s="425"/>
      <c r="G8" s="425"/>
      <c r="H8" s="425"/>
      <c r="I8" s="426"/>
    </row>
    <row r="9" spans="1:9" s="29" customFormat="1" ht="20.100000000000001" customHeight="1">
      <c r="A9" s="31" t="str">
        <f>第１号様式の２!A9</f>
        <v>□</v>
      </c>
      <c r="B9" s="51" t="s">
        <v>135</v>
      </c>
      <c r="C9" s="51"/>
      <c r="D9" s="51"/>
      <c r="E9" s="276" t="s">
        <v>131</v>
      </c>
      <c r="F9" s="277"/>
      <c r="G9" s="277"/>
      <c r="H9" s="277"/>
      <c r="I9" s="278"/>
    </row>
    <row r="10" spans="1:9" s="29" customFormat="1" ht="20.100000000000001" customHeight="1">
      <c r="A10" s="31" t="str">
        <f>第１号様式の２!A10</f>
        <v>□</v>
      </c>
      <c r="B10" s="52" t="s">
        <v>136</v>
      </c>
      <c r="C10" s="52"/>
      <c r="D10" s="52"/>
      <c r="E10" s="260" t="str">
        <f>第１号様式の２!E10</f>
        <v>　　　　　　　　　　　　　　　　　　　　　　　　　</v>
      </c>
      <c r="F10" s="261"/>
      <c r="G10" s="261"/>
      <c r="H10" s="261"/>
      <c r="I10" s="262"/>
    </row>
    <row r="11" spans="1:9" ht="48" customHeight="1">
      <c r="A11" s="437" t="s">
        <v>260</v>
      </c>
      <c r="B11" s="437"/>
      <c r="C11" s="437"/>
      <c r="D11" s="437"/>
      <c r="E11" s="437"/>
      <c r="F11" s="437"/>
      <c r="G11" s="437"/>
      <c r="H11" s="437"/>
      <c r="I11" s="437"/>
    </row>
    <row r="12" spans="1:9" ht="20.25" customHeight="1">
      <c r="E12" s="64" t="s">
        <v>45</v>
      </c>
    </row>
    <row r="13" spans="1:9" ht="20.25" customHeight="1">
      <c r="A13" s="130" t="s">
        <v>196</v>
      </c>
      <c r="B13" s="122"/>
      <c r="C13" s="122"/>
      <c r="D13" s="122"/>
      <c r="E13" s="123"/>
      <c r="F13" s="122"/>
      <c r="G13" s="122"/>
      <c r="H13" s="122"/>
      <c r="I13" s="124"/>
    </row>
    <row r="14" spans="1:9" s="29" customFormat="1" ht="20.100000000000001" customHeight="1">
      <c r="A14" s="270" t="s">
        <v>181</v>
      </c>
      <c r="B14" s="271"/>
      <c r="C14" s="271"/>
      <c r="D14" s="271"/>
      <c r="E14" s="438" t="s">
        <v>184</v>
      </c>
      <c r="F14" s="438"/>
      <c r="G14" s="438"/>
      <c r="H14" s="438"/>
      <c r="I14" s="438"/>
    </row>
    <row r="15" spans="1:9" s="29" customFormat="1" ht="20.100000000000001" customHeight="1">
      <c r="A15" s="270" t="s">
        <v>182</v>
      </c>
      <c r="B15" s="271"/>
      <c r="C15" s="271"/>
      <c r="D15" s="272"/>
      <c r="E15" s="448"/>
      <c r="F15" s="449"/>
      <c r="G15" s="449"/>
      <c r="H15" s="449"/>
      <c r="I15" s="105" t="s">
        <v>180</v>
      </c>
    </row>
    <row r="16" spans="1:9" s="29" customFormat="1" ht="20.100000000000001" customHeight="1">
      <c r="A16" s="270" t="s">
        <v>183</v>
      </c>
      <c r="B16" s="271"/>
      <c r="C16" s="271"/>
      <c r="D16" s="271"/>
      <c r="E16" s="438" t="s">
        <v>178</v>
      </c>
      <c r="F16" s="438"/>
      <c r="G16" s="438"/>
      <c r="H16" s="438"/>
      <c r="I16" s="438"/>
    </row>
    <row r="17" spans="1:9" s="29" customFormat="1" ht="7.5" customHeight="1">
      <c r="A17" s="125"/>
      <c r="B17" s="51"/>
      <c r="C17" s="51"/>
      <c r="D17" s="51"/>
      <c r="E17" s="104"/>
      <c r="F17" s="104"/>
      <c r="G17" s="104"/>
      <c r="H17" s="104"/>
      <c r="I17" s="126"/>
    </row>
    <row r="18" spans="1:9" ht="20.25" customHeight="1">
      <c r="A18" s="434" t="s">
        <v>188</v>
      </c>
      <c r="B18" s="435"/>
      <c r="C18" s="435"/>
      <c r="D18" s="435"/>
      <c r="E18" s="435"/>
      <c r="F18" s="435"/>
      <c r="G18" s="435"/>
      <c r="H18" s="435"/>
      <c r="I18" s="436"/>
    </row>
    <row r="19" spans="1:9" s="29" customFormat="1" ht="20.100000000000001" customHeight="1">
      <c r="A19" s="270" t="s">
        <v>187</v>
      </c>
      <c r="B19" s="271"/>
      <c r="C19" s="271"/>
      <c r="D19" s="272"/>
      <c r="E19" s="431"/>
      <c r="F19" s="432"/>
      <c r="G19" s="432"/>
      <c r="H19" s="432"/>
      <c r="I19" s="105" t="s">
        <v>180</v>
      </c>
    </row>
    <row r="20" spans="1:9" s="29" customFormat="1" ht="7.5" customHeight="1">
      <c r="A20" s="125"/>
      <c r="B20" s="51"/>
      <c r="C20" s="51"/>
      <c r="D20" s="51"/>
      <c r="E20" s="104"/>
      <c r="F20" s="104"/>
      <c r="G20" s="104"/>
      <c r="H20" s="104"/>
      <c r="I20" s="127"/>
    </row>
    <row r="21" spans="1:9" ht="20.25" customHeight="1">
      <c r="A21" s="434" t="s">
        <v>185</v>
      </c>
      <c r="B21" s="435"/>
      <c r="C21" s="435"/>
      <c r="D21" s="435"/>
      <c r="E21" s="435"/>
      <c r="F21" s="435"/>
      <c r="G21" s="435"/>
      <c r="H21" s="435"/>
      <c r="I21" s="436"/>
    </row>
    <row r="22" spans="1:9" ht="20.25" customHeight="1">
      <c r="A22" s="439"/>
      <c r="B22" s="440"/>
      <c r="C22" s="440"/>
      <c r="D22" s="440"/>
      <c r="E22" s="440"/>
      <c r="F22" s="440"/>
      <c r="G22" s="440"/>
      <c r="H22" s="440"/>
      <c r="I22" s="441"/>
    </row>
    <row r="23" spans="1:9" ht="19.5" customHeight="1">
      <c r="A23" s="442"/>
      <c r="B23" s="443"/>
      <c r="C23" s="443"/>
      <c r="D23" s="443"/>
      <c r="E23" s="443"/>
      <c r="F23" s="443"/>
      <c r="G23" s="443"/>
      <c r="H23" s="443"/>
      <c r="I23" s="444"/>
    </row>
    <row r="24" spans="1:9" ht="19.5" customHeight="1">
      <c r="A24" s="442"/>
      <c r="B24" s="443"/>
      <c r="C24" s="443"/>
      <c r="D24" s="443"/>
      <c r="E24" s="443"/>
      <c r="F24" s="443"/>
      <c r="G24" s="443"/>
      <c r="H24" s="443"/>
      <c r="I24" s="444"/>
    </row>
    <row r="25" spans="1:9" ht="19.5" customHeight="1">
      <c r="A25" s="442"/>
      <c r="B25" s="443"/>
      <c r="C25" s="443"/>
      <c r="D25" s="443"/>
      <c r="E25" s="443"/>
      <c r="F25" s="443"/>
      <c r="G25" s="443"/>
      <c r="H25" s="443"/>
      <c r="I25" s="444"/>
    </row>
    <row r="26" spans="1:9" ht="19.5" customHeight="1">
      <c r="A26" s="442"/>
      <c r="B26" s="443"/>
      <c r="C26" s="443"/>
      <c r="D26" s="443"/>
      <c r="E26" s="443"/>
      <c r="F26" s="443"/>
      <c r="G26" s="443"/>
      <c r="H26" s="443"/>
      <c r="I26" s="444"/>
    </row>
    <row r="27" spans="1:9" ht="19.5" customHeight="1">
      <c r="A27" s="445"/>
      <c r="B27" s="446"/>
      <c r="C27" s="446"/>
      <c r="D27" s="446"/>
      <c r="E27" s="446"/>
      <c r="F27" s="446"/>
      <c r="G27" s="446"/>
      <c r="H27" s="446"/>
      <c r="I27" s="447"/>
    </row>
    <row r="28" spans="1:9" ht="7.5" customHeight="1">
      <c r="A28" s="128"/>
      <c r="B28" s="98"/>
      <c r="C28" s="98"/>
      <c r="D28" s="98"/>
      <c r="E28" s="98"/>
      <c r="F28" s="98"/>
      <c r="G28" s="98"/>
      <c r="H28" s="98"/>
      <c r="I28" s="129"/>
    </row>
    <row r="29" spans="1:9" ht="19.5" customHeight="1">
      <c r="A29" s="434" t="s">
        <v>186</v>
      </c>
      <c r="B29" s="435"/>
      <c r="C29" s="435"/>
      <c r="D29" s="435"/>
      <c r="E29" s="435"/>
      <c r="F29" s="435"/>
      <c r="G29" s="435"/>
      <c r="H29" s="435"/>
      <c r="I29" s="436"/>
    </row>
    <row r="30" spans="1:9" ht="19.5" customHeight="1">
      <c r="A30" s="439"/>
      <c r="B30" s="440"/>
      <c r="C30" s="440"/>
      <c r="D30" s="440"/>
      <c r="E30" s="440"/>
      <c r="F30" s="440"/>
      <c r="G30" s="440"/>
      <c r="H30" s="440"/>
      <c r="I30" s="441"/>
    </row>
    <row r="31" spans="1:9" ht="19.5" customHeight="1">
      <c r="A31" s="442"/>
      <c r="B31" s="443"/>
      <c r="C31" s="443"/>
      <c r="D31" s="443"/>
      <c r="E31" s="443"/>
      <c r="F31" s="443"/>
      <c r="G31" s="443"/>
      <c r="H31" s="443"/>
      <c r="I31" s="444"/>
    </row>
    <row r="32" spans="1:9" ht="19.5" customHeight="1">
      <c r="A32" s="442"/>
      <c r="B32" s="443"/>
      <c r="C32" s="443"/>
      <c r="D32" s="443"/>
      <c r="E32" s="443"/>
      <c r="F32" s="443"/>
      <c r="G32" s="443"/>
      <c r="H32" s="443"/>
      <c r="I32" s="444"/>
    </row>
    <row r="33" spans="1:9" ht="19.5" customHeight="1">
      <c r="A33" s="442"/>
      <c r="B33" s="443"/>
      <c r="C33" s="443"/>
      <c r="D33" s="443"/>
      <c r="E33" s="443"/>
      <c r="F33" s="443"/>
      <c r="G33" s="443"/>
      <c r="H33" s="443"/>
      <c r="I33" s="444"/>
    </row>
    <row r="34" spans="1:9" ht="19.5" customHeight="1">
      <c r="A34" s="442"/>
      <c r="B34" s="443"/>
      <c r="C34" s="443"/>
      <c r="D34" s="443"/>
      <c r="E34" s="443"/>
      <c r="F34" s="443"/>
      <c r="G34" s="443"/>
      <c r="H34" s="443"/>
      <c r="I34" s="444"/>
    </row>
    <row r="35" spans="1:9" ht="19.5" customHeight="1">
      <c r="A35" s="445"/>
      <c r="B35" s="446"/>
      <c r="C35" s="446"/>
      <c r="D35" s="446"/>
      <c r="E35" s="446"/>
      <c r="F35" s="446"/>
      <c r="G35" s="446"/>
      <c r="H35" s="446"/>
      <c r="I35" s="447"/>
    </row>
    <row r="36" spans="1:9" ht="6.75" customHeight="1">
      <c r="A36" s="433"/>
      <c r="B36" s="433"/>
      <c r="C36" s="433"/>
      <c r="D36" s="433"/>
      <c r="E36" s="433"/>
      <c r="F36" s="433"/>
      <c r="G36" s="433"/>
      <c r="H36" s="433"/>
      <c r="I36" s="433"/>
    </row>
    <row r="37" spans="1:9" ht="19.5" customHeight="1">
      <c r="A37" s="433" t="s">
        <v>124</v>
      </c>
      <c r="B37" s="433"/>
      <c r="C37" s="433"/>
      <c r="D37" s="433"/>
      <c r="E37" s="433"/>
      <c r="F37" s="433"/>
      <c r="G37" s="433"/>
      <c r="H37" s="433"/>
      <c r="I37" s="433"/>
    </row>
    <row r="38" spans="1:9" ht="6.75" customHeight="1"/>
  </sheetData>
  <mergeCells count="24">
    <mergeCell ref="A37:I37"/>
    <mergeCell ref="A36:I36"/>
    <mergeCell ref="E8:I8"/>
    <mergeCell ref="A21:I21"/>
    <mergeCell ref="A29:I29"/>
    <mergeCell ref="A11:I11"/>
    <mergeCell ref="A14:D14"/>
    <mergeCell ref="A16:D16"/>
    <mergeCell ref="E14:I14"/>
    <mergeCell ref="E16:I16"/>
    <mergeCell ref="A22:I27"/>
    <mergeCell ref="A15:D15"/>
    <mergeCell ref="E15:H15"/>
    <mergeCell ref="A30:I35"/>
    <mergeCell ref="A18:I18"/>
    <mergeCell ref="A19:D19"/>
    <mergeCell ref="E19:H19"/>
    <mergeCell ref="A2:I2"/>
    <mergeCell ref="E7:I7"/>
    <mergeCell ref="E10:I10"/>
    <mergeCell ref="E9:I9"/>
    <mergeCell ref="E6:I6"/>
    <mergeCell ref="A6:D6"/>
    <mergeCell ref="G4:I4"/>
  </mergeCells>
  <phoneticPr fontId="1"/>
  <pageMargins left="0.7" right="0.7" top="0.75" bottom="0.75" header="0.3" footer="0.3"/>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745C0-F4D2-493A-ABDF-98A0802D0D59}">
  <sheetPr codeName="Sheet11"/>
  <dimension ref="A1:J24"/>
  <sheetViews>
    <sheetView showGridLines="0" view="pageBreakPreview" zoomScale="85" zoomScaleNormal="85" zoomScaleSheetLayoutView="85" workbookViewId="0">
      <selection activeCell="P30" sqref="P30"/>
    </sheetView>
  </sheetViews>
  <sheetFormatPr defaultColWidth="8.875" defaultRowHeight="13.5"/>
  <cols>
    <col min="11" max="11" width="14.125" customWidth="1"/>
  </cols>
  <sheetData>
    <row r="1" spans="1:10" ht="14.25">
      <c r="A1" s="155" t="s">
        <v>199</v>
      </c>
      <c r="B1" s="156"/>
      <c r="C1" s="156"/>
      <c r="D1" s="156"/>
      <c r="E1" s="156"/>
      <c r="F1" s="156"/>
      <c r="G1" s="156"/>
      <c r="H1" s="156"/>
      <c r="I1" s="156"/>
    </row>
    <row r="2" spans="1:10" ht="14.25">
      <c r="A2" s="156"/>
      <c r="B2" s="156"/>
      <c r="C2" s="156"/>
      <c r="D2" s="156"/>
      <c r="E2" s="156"/>
      <c r="F2" s="156"/>
      <c r="G2" s="156"/>
      <c r="H2" s="156"/>
      <c r="I2" s="156"/>
    </row>
    <row r="3" spans="1:10" ht="17.25">
      <c r="A3" s="463" t="s">
        <v>88</v>
      </c>
      <c r="B3" s="463"/>
      <c r="C3" s="463"/>
      <c r="D3" s="463"/>
      <c r="E3" s="463"/>
      <c r="F3" s="463"/>
      <c r="G3" s="463"/>
      <c r="H3" s="463"/>
      <c r="I3" s="463"/>
    </row>
    <row r="4" spans="1:10" ht="14.25">
      <c r="A4" s="156"/>
      <c r="B4" s="156"/>
      <c r="C4" s="156"/>
      <c r="D4" s="156"/>
      <c r="E4" s="156"/>
      <c r="F4" s="156"/>
      <c r="G4" s="156"/>
      <c r="H4" s="156"/>
      <c r="I4" s="156"/>
    </row>
    <row r="5" spans="1:10" ht="30" customHeight="1">
      <c r="A5" s="464" t="s">
        <v>89</v>
      </c>
      <c r="B5" s="465"/>
      <c r="C5" s="465"/>
      <c r="D5" s="466"/>
      <c r="E5" s="467" t="s">
        <v>86</v>
      </c>
      <c r="F5" s="468"/>
      <c r="G5" s="468"/>
      <c r="H5" s="468"/>
      <c r="I5" s="469"/>
    </row>
    <row r="6" spans="1:10" ht="30" customHeight="1">
      <c r="A6" s="473" t="s">
        <v>90</v>
      </c>
      <c r="B6" s="474"/>
      <c r="C6" s="474"/>
      <c r="D6" s="475"/>
      <c r="E6" s="470"/>
      <c r="F6" s="471"/>
      <c r="G6" s="471"/>
      <c r="H6" s="471"/>
      <c r="I6" s="472"/>
    </row>
    <row r="7" spans="1:10" ht="15" customHeight="1">
      <c r="A7" s="479" t="s">
        <v>255</v>
      </c>
      <c r="B7" s="480"/>
      <c r="C7" s="480"/>
      <c r="D7" s="480"/>
      <c r="E7" s="476" t="s">
        <v>232</v>
      </c>
      <c r="F7" s="477"/>
      <c r="G7" s="477"/>
      <c r="H7" s="477"/>
      <c r="I7" s="478"/>
    </row>
    <row r="8" spans="1:10" ht="45" customHeight="1">
      <c r="A8" s="452" t="str">
        <f>第１号様式の２!E8</f>
        <v>　　　　　　　　　　　　　　　　　　　　　　　　　</v>
      </c>
      <c r="B8" s="453"/>
      <c r="C8" s="453"/>
      <c r="D8" s="453"/>
      <c r="E8" s="452" t="str">
        <f>第１号様式の２!E10</f>
        <v>　　　　　　　　　　　　　　　　　　　　　　　　　</v>
      </c>
      <c r="F8" s="453"/>
      <c r="G8" s="453"/>
      <c r="H8" s="453"/>
      <c r="I8" s="454"/>
    </row>
    <row r="9" spans="1:10" ht="7.5" customHeight="1">
      <c r="A9" s="155"/>
      <c r="B9" s="155"/>
      <c r="C9" s="155"/>
      <c r="D9" s="155"/>
      <c r="E9" s="155"/>
      <c r="F9" s="155"/>
      <c r="G9" s="155"/>
      <c r="H9" s="155"/>
      <c r="I9" s="155"/>
    </row>
    <row r="10" spans="1:10" ht="39.950000000000003" customHeight="1">
      <c r="A10" s="455" t="s">
        <v>261</v>
      </c>
      <c r="B10" s="455"/>
      <c r="C10" s="455"/>
      <c r="D10" s="455"/>
      <c r="E10" s="455"/>
      <c r="F10" s="455"/>
      <c r="G10" s="455"/>
      <c r="H10" s="455"/>
      <c r="I10" s="455"/>
    </row>
    <row r="11" spans="1:10" ht="7.5" customHeight="1">
      <c r="A11" s="157"/>
      <c r="B11" s="157"/>
      <c r="C11" s="157"/>
      <c r="D11" s="157"/>
      <c r="E11" s="157"/>
      <c r="F11" s="157"/>
      <c r="G11" s="157"/>
      <c r="H11" s="157"/>
      <c r="I11" s="157"/>
    </row>
    <row r="12" spans="1:10" ht="30" customHeight="1">
      <c r="A12" s="458" t="s">
        <v>91</v>
      </c>
      <c r="B12" s="458"/>
      <c r="C12" s="458"/>
      <c r="D12" s="458"/>
      <c r="E12" s="450"/>
      <c r="F12" s="451"/>
      <c r="G12" s="451"/>
      <c r="H12" s="451"/>
      <c r="I12" s="164" t="s">
        <v>257</v>
      </c>
    </row>
    <row r="13" spans="1:10" ht="14.25" customHeight="1">
      <c r="A13" s="158"/>
      <c r="B13" s="158"/>
      <c r="C13" s="158"/>
      <c r="D13" s="158"/>
      <c r="E13" s="159"/>
      <c r="F13" s="159"/>
      <c r="G13" s="159"/>
      <c r="H13" s="159"/>
      <c r="I13" s="159"/>
    </row>
    <row r="14" spans="1:10" ht="24" customHeight="1">
      <c r="A14" s="481" t="s">
        <v>92</v>
      </c>
      <c r="B14" s="481"/>
      <c r="C14" s="481"/>
      <c r="D14" s="481"/>
      <c r="E14" s="481"/>
      <c r="F14" s="481"/>
      <c r="G14" s="481"/>
      <c r="H14" s="481"/>
      <c r="I14" s="481"/>
      <c r="J14" s="21"/>
    </row>
    <row r="15" spans="1:10" ht="30" customHeight="1">
      <c r="A15" s="459" t="s">
        <v>256</v>
      </c>
      <c r="B15" s="459" t="s">
        <v>93</v>
      </c>
      <c r="C15" s="459"/>
      <c r="D15" s="459"/>
      <c r="E15" s="459"/>
      <c r="F15" s="459" t="s">
        <v>94</v>
      </c>
      <c r="G15" s="459"/>
      <c r="H15" s="459"/>
      <c r="I15" s="459"/>
    </row>
    <row r="16" spans="1:10" ht="30" customHeight="1">
      <c r="A16" s="459"/>
      <c r="B16" s="457"/>
      <c r="C16" s="460"/>
      <c r="D16" s="461" t="s">
        <v>95</v>
      </c>
      <c r="E16" s="462"/>
      <c r="F16" s="457"/>
      <c r="G16" s="457"/>
      <c r="H16" s="460"/>
      <c r="I16" s="160" t="s">
        <v>97</v>
      </c>
    </row>
    <row r="17" spans="1:9" ht="30" customHeight="1">
      <c r="A17" s="459"/>
      <c r="B17" s="457"/>
      <c r="C17" s="460"/>
      <c r="D17" s="482" t="s">
        <v>197</v>
      </c>
      <c r="E17" s="483"/>
      <c r="F17" s="457"/>
      <c r="G17" s="457"/>
      <c r="H17" s="460"/>
      <c r="I17" s="161" t="s">
        <v>98</v>
      </c>
    </row>
    <row r="18" spans="1:9" ht="30" customHeight="1">
      <c r="A18" s="459"/>
      <c r="B18" s="457"/>
      <c r="C18" s="460"/>
      <c r="D18" s="484" t="s">
        <v>96</v>
      </c>
      <c r="E18" s="485"/>
      <c r="F18" s="457"/>
      <c r="G18" s="457"/>
      <c r="H18" s="460"/>
      <c r="I18" s="162" t="s">
        <v>99</v>
      </c>
    </row>
    <row r="19" spans="1:9" ht="30" customHeight="1">
      <c r="A19" s="459"/>
      <c r="B19" s="163" t="s">
        <v>87</v>
      </c>
      <c r="C19" s="486" t="s">
        <v>103</v>
      </c>
      <c r="D19" s="486"/>
      <c r="E19" s="486"/>
      <c r="F19" s="486"/>
      <c r="G19" s="486"/>
      <c r="H19" s="486"/>
      <c r="I19" s="486"/>
    </row>
    <row r="20" spans="1:9" ht="18" customHeight="1">
      <c r="A20" s="459"/>
      <c r="B20" s="456" t="s">
        <v>104</v>
      </c>
      <c r="C20" s="457"/>
      <c r="D20" s="457"/>
      <c r="E20" s="457"/>
      <c r="F20" s="457"/>
      <c r="G20" s="457"/>
      <c r="H20" s="457"/>
      <c r="I20" s="457"/>
    </row>
    <row r="21" spans="1:9" ht="18" customHeight="1">
      <c r="A21" s="459"/>
      <c r="B21" s="456"/>
      <c r="C21" s="457"/>
      <c r="D21" s="457"/>
      <c r="E21" s="457"/>
      <c r="F21" s="457"/>
      <c r="G21" s="457"/>
      <c r="H21" s="457"/>
      <c r="I21" s="457"/>
    </row>
    <row r="22" spans="1:9" ht="18" customHeight="1">
      <c r="A22" s="459"/>
      <c r="B22" s="456"/>
      <c r="C22" s="457"/>
      <c r="D22" s="457"/>
      <c r="E22" s="457"/>
      <c r="F22" s="457"/>
      <c r="G22" s="457"/>
      <c r="H22" s="457"/>
      <c r="I22" s="457"/>
    </row>
    <row r="23" spans="1:9" ht="35.25" customHeight="1">
      <c r="A23" s="459"/>
      <c r="B23" s="459" t="s">
        <v>102</v>
      </c>
      <c r="C23" s="459" t="s">
        <v>100</v>
      </c>
      <c r="D23" s="459"/>
      <c r="E23" s="457"/>
      <c r="F23" s="457"/>
      <c r="G23" s="457"/>
      <c r="H23" s="457"/>
      <c r="I23" s="457"/>
    </row>
    <row r="24" spans="1:9" ht="35.25" customHeight="1">
      <c r="A24" s="459"/>
      <c r="B24" s="459"/>
      <c r="C24" s="459" t="s">
        <v>101</v>
      </c>
      <c r="D24" s="459"/>
      <c r="E24" s="457"/>
      <c r="F24" s="457"/>
      <c r="G24" s="457"/>
      <c r="H24" s="457"/>
      <c r="I24" s="457"/>
    </row>
  </sheetData>
  <mergeCells count="34">
    <mergeCell ref="A14:I14"/>
    <mergeCell ref="C24:D24"/>
    <mergeCell ref="E24:I24"/>
    <mergeCell ref="G20:G22"/>
    <mergeCell ref="H20:H22"/>
    <mergeCell ref="F16:H18"/>
    <mergeCell ref="D17:E17"/>
    <mergeCell ref="D18:E18"/>
    <mergeCell ref="C19:I19"/>
    <mergeCell ref="B23:B24"/>
    <mergeCell ref="C23:D23"/>
    <mergeCell ref="E23:I23"/>
    <mergeCell ref="A3:I3"/>
    <mergeCell ref="A5:D5"/>
    <mergeCell ref="E5:I6"/>
    <mergeCell ref="A6:D6"/>
    <mergeCell ref="E7:I7"/>
    <mergeCell ref="A7:D7"/>
    <mergeCell ref="E12:H12"/>
    <mergeCell ref="E8:I8"/>
    <mergeCell ref="A8:D8"/>
    <mergeCell ref="A10:I10"/>
    <mergeCell ref="B20:B22"/>
    <mergeCell ref="C20:C22"/>
    <mergeCell ref="D20:D22"/>
    <mergeCell ref="E20:E22"/>
    <mergeCell ref="F20:F22"/>
    <mergeCell ref="A12:D12"/>
    <mergeCell ref="A15:A24"/>
    <mergeCell ref="B15:E15"/>
    <mergeCell ref="F15:I15"/>
    <mergeCell ref="B16:C18"/>
    <mergeCell ref="D16:E16"/>
    <mergeCell ref="I20:I22"/>
  </mergeCells>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AFDCC-6864-4881-A0A2-011248322039}">
  <sheetPr codeName="Sheet12"/>
  <dimension ref="A1:K42"/>
  <sheetViews>
    <sheetView showGridLines="0" view="pageBreakPreview" topLeftCell="A3" zoomScale="85" zoomScaleNormal="100" zoomScaleSheetLayoutView="85" workbookViewId="0">
      <selection activeCell="A37" sqref="A37"/>
    </sheetView>
  </sheetViews>
  <sheetFormatPr defaultColWidth="8.875" defaultRowHeight="19.5" customHeight="1"/>
  <cols>
    <col min="1" max="1" width="3.125" style="28" customWidth="1"/>
    <col min="2" max="2" width="14" style="28" customWidth="1"/>
    <col min="3" max="3" width="16.625" style="28" customWidth="1"/>
    <col min="4" max="8" width="8.5" style="28" customWidth="1"/>
    <col min="9" max="9" width="17.875" style="28" customWidth="1"/>
    <col min="10" max="16384" width="8.875" style="28"/>
  </cols>
  <sheetData>
    <row r="1" spans="1:11" s="29" customFormat="1" ht="20.100000000000001" customHeight="1">
      <c r="A1" s="30" t="s">
        <v>200</v>
      </c>
      <c r="B1" s="30"/>
      <c r="C1" s="30"/>
      <c r="D1" s="30"/>
      <c r="E1" s="30"/>
      <c r="F1" s="30"/>
      <c r="G1" s="30"/>
      <c r="H1" s="30"/>
      <c r="K1" s="29" t="s">
        <v>211</v>
      </c>
    </row>
    <row r="2" spans="1:11" s="29" customFormat="1" ht="20.100000000000001" customHeight="1">
      <c r="A2" s="263" t="s">
        <v>198</v>
      </c>
      <c r="B2" s="263"/>
      <c r="C2" s="263"/>
      <c r="D2" s="263"/>
      <c r="E2" s="263"/>
      <c r="F2" s="263"/>
      <c r="G2" s="263"/>
      <c r="H2" s="263"/>
      <c r="I2" s="263"/>
      <c r="K2" s="29" t="s">
        <v>213</v>
      </c>
    </row>
    <row r="3" spans="1:11" s="29" customFormat="1" ht="20.100000000000001" customHeight="1">
      <c r="A3" s="30" t="s">
        <v>150</v>
      </c>
      <c r="B3" s="30"/>
      <c r="C3" s="30"/>
      <c r="D3" s="30"/>
      <c r="E3" s="30"/>
      <c r="F3" s="30"/>
      <c r="G3" s="30"/>
      <c r="K3" s="29" t="s">
        <v>212</v>
      </c>
    </row>
    <row r="4" spans="1:11" s="29" customFormat="1" ht="20.100000000000001" customHeight="1">
      <c r="A4" s="30"/>
      <c r="B4" s="30"/>
      <c r="C4" s="30"/>
      <c r="D4" s="30"/>
      <c r="E4" s="30"/>
      <c r="F4" s="30"/>
      <c r="G4" s="264" t="s">
        <v>44</v>
      </c>
      <c r="H4" s="265"/>
      <c r="I4" s="266"/>
      <c r="K4" s="29" t="s">
        <v>214</v>
      </c>
    </row>
    <row r="5" spans="1:11" s="29" customFormat="1" ht="20.100000000000001" customHeight="1">
      <c r="A5" s="30" t="s">
        <v>132</v>
      </c>
      <c r="B5" s="30"/>
      <c r="C5" s="30"/>
      <c r="D5" s="30"/>
      <c r="E5" s="30"/>
      <c r="F5" s="30"/>
      <c r="G5" s="30"/>
      <c r="H5" s="30"/>
      <c r="I5" s="30"/>
      <c r="K5" s="29" t="s">
        <v>215</v>
      </c>
    </row>
    <row r="6" spans="1:11" s="29" customFormat="1" ht="20.100000000000001" customHeight="1">
      <c r="A6" s="267" t="s">
        <v>159</v>
      </c>
      <c r="B6" s="268"/>
      <c r="C6" s="268"/>
      <c r="D6" s="269"/>
      <c r="E6" s="270" t="s">
        <v>130</v>
      </c>
      <c r="F6" s="271"/>
      <c r="G6" s="271"/>
      <c r="H6" s="271"/>
      <c r="I6" s="272"/>
      <c r="K6" s="29" t="s">
        <v>216</v>
      </c>
    </row>
    <row r="7" spans="1:11" s="29" customFormat="1" ht="20.100000000000001" customHeight="1">
      <c r="A7" s="31" t="str">
        <f>第１号様式の２!A7</f>
        <v>□</v>
      </c>
      <c r="B7" s="50" t="s">
        <v>133</v>
      </c>
      <c r="C7" s="50"/>
      <c r="D7" s="50"/>
      <c r="E7" s="273" t="str">
        <f>第１号様式の２!E7</f>
        <v>〒　　　－</v>
      </c>
      <c r="F7" s="274"/>
      <c r="G7" s="274"/>
      <c r="H7" s="274"/>
      <c r="I7" s="275"/>
      <c r="K7" s="29" t="s">
        <v>217</v>
      </c>
    </row>
    <row r="8" spans="1:11" s="29" customFormat="1" ht="20.100000000000001" customHeight="1">
      <c r="A8" s="31" t="str">
        <f>第１号様式の２!A8</f>
        <v>□</v>
      </c>
      <c r="B8" s="50" t="s">
        <v>134</v>
      </c>
      <c r="C8" s="50"/>
      <c r="D8" s="50"/>
      <c r="E8" s="421" t="str">
        <f>第１号様式の２!E8</f>
        <v>　　　　　　　　　　　　　　　　　　　　　　　　　</v>
      </c>
      <c r="F8" s="422"/>
      <c r="G8" s="422"/>
      <c r="H8" s="422"/>
      <c r="I8" s="423"/>
    </row>
    <row r="9" spans="1:11" s="29" customFormat="1" ht="20.100000000000001" customHeight="1">
      <c r="A9" s="31" t="str">
        <f>第１号様式の２!A9</f>
        <v>□</v>
      </c>
      <c r="B9" s="51" t="s">
        <v>135</v>
      </c>
      <c r="C9" s="51"/>
      <c r="D9" s="51"/>
      <c r="E9" s="513" t="s">
        <v>131</v>
      </c>
      <c r="F9" s="514"/>
      <c r="G9" s="514"/>
      <c r="H9" s="514"/>
      <c r="I9" s="515"/>
    </row>
    <row r="10" spans="1:11" s="29" customFormat="1" ht="20.100000000000001" customHeight="1">
      <c r="A10" s="31" t="str">
        <f>第１号様式の２!A10</f>
        <v>□</v>
      </c>
      <c r="B10" s="52" t="s">
        <v>136</v>
      </c>
      <c r="C10" s="52"/>
      <c r="D10" s="52"/>
      <c r="E10" s="424" t="str">
        <f>第１号様式の２!E10</f>
        <v>　　　　　　　　　　　　　　　　　　　　　　　　　</v>
      </c>
      <c r="F10" s="425"/>
      <c r="G10" s="425"/>
      <c r="H10" s="425"/>
      <c r="I10" s="426"/>
    </row>
    <row r="11" spans="1:11" ht="60" customHeight="1">
      <c r="A11" s="437" t="s">
        <v>262</v>
      </c>
      <c r="B11" s="437"/>
      <c r="C11" s="437"/>
      <c r="D11" s="437"/>
      <c r="E11" s="437"/>
      <c r="F11" s="437"/>
      <c r="G11" s="437"/>
      <c r="H11" s="437"/>
      <c r="I11" s="437"/>
    </row>
    <row r="12" spans="1:11" ht="20.25" customHeight="1">
      <c r="E12" s="107" t="s">
        <v>45</v>
      </c>
    </row>
    <row r="13" spans="1:11" ht="20.25" customHeight="1">
      <c r="A13" s="130" t="s">
        <v>201</v>
      </c>
      <c r="B13" s="122"/>
      <c r="C13" s="122"/>
      <c r="D13" s="122"/>
      <c r="E13" s="123"/>
      <c r="F13" s="122"/>
      <c r="G13" s="122"/>
      <c r="H13" s="122"/>
      <c r="I13" s="124"/>
    </row>
    <row r="14" spans="1:11" s="29" customFormat="1" ht="20.100000000000001" customHeight="1">
      <c r="A14" s="270" t="s">
        <v>202</v>
      </c>
      <c r="B14" s="271"/>
      <c r="C14" s="271"/>
      <c r="D14" s="271"/>
      <c r="E14" s="438" t="s">
        <v>184</v>
      </c>
      <c r="F14" s="438"/>
      <c r="G14" s="438"/>
      <c r="H14" s="438"/>
      <c r="I14" s="438"/>
    </row>
    <row r="15" spans="1:11" s="29" customFormat="1" ht="20.100000000000001" customHeight="1">
      <c r="A15" s="270" t="s">
        <v>203</v>
      </c>
      <c r="B15" s="271"/>
      <c r="C15" s="271"/>
      <c r="D15" s="272"/>
      <c r="E15" s="448"/>
      <c r="F15" s="449"/>
      <c r="G15" s="449"/>
      <c r="H15" s="449"/>
      <c r="I15" s="105" t="s">
        <v>57</v>
      </c>
    </row>
    <row r="16" spans="1:11" s="29" customFormat="1" ht="20.100000000000001" customHeight="1">
      <c r="A16" s="270" t="s">
        <v>204</v>
      </c>
      <c r="B16" s="271"/>
      <c r="C16" s="271"/>
      <c r="D16" s="271"/>
      <c r="E16" s="438" t="s">
        <v>178</v>
      </c>
      <c r="F16" s="438"/>
      <c r="G16" s="438"/>
      <c r="H16" s="438"/>
      <c r="I16" s="438"/>
    </row>
    <row r="17" spans="1:9" s="29" customFormat="1" ht="7.5" customHeight="1">
      <c r="A17" s="125"/>
      <c r="B17" s="51"/>
      <c r="C17" s="51"/>
      <c r="D17" s="51"/>
      <c r="E17" s="104"/>
      <c r="F17" s="104"/>
      <c r="G17" s="104"/>
      <c r="H17" s="104"/>
      <c r="I17" s="126"/>
    </row>
    <row r="18" spans="1:9" ht="20.25" customHeight="1">
      <c r="A18" s="135" t="s">
        <v>205</v>
      </c>
      <c r="B18" s="98"/>
      <c r="C18" s="98"/>
      <c r="D18" s="98"/>
      <c r="E18" s="98"/>
      <c r="F18" s="98"/>
      <c r="G18" s="98"/>
      <c r="H18" s="98"/>
      <c r="I18" s="129"/>
    </row>
    <row r="19" spans="1:9" s="29" customFormat="1" ht="18.75" customHeight="1">
      <c r="A19" s="270" t="s">
        <v>233</v>
      </c>
      <c r="B19" s="271"/>
      <c r="C19" s="271"/>
      <c r="D19" s="271"/>
      <c r="E19" s="438"/>
      <c r="F19" s="438"/>
      <c r="G19" s="438"/>
      <c r="H19" s="438"/>
      <c r="I19" s="438"/>
    </row>
    <row r="20" spans="1:9" s="29" customFormat="1" ht="18.75" customHeight="1">
      <c r="A20" s="270" t="s">
        <v>206</v>
      </c>
      <c r="B20" s="271"/>
      <c r="C20" s="271"/>
      <c r="D20" s="271"/>
      <c r="E20" s="438"/>
      <c r="F20" s="438"/>
      <c r="G20" s="438"/>
      <c r="H20" s="438"/>
      <c r="I20" s="438"/>
    </row>
    <row r="21" spans="1:9" ht="18.75" customHeight="1">
      <c r="A21" s="270" t="s">
        <v>207</v>
      </c>
      <c r="B21" s="271"/>
      <c r="C21" s="271"/>
      <c r="D21" s="271"/>
      <c r="E21" s="438"/>
      <c r="F21" s="438"/>
      <c r="G21" s="438"/>
      <c r="H21" s="438"/>
      <c r="I21" s="438"/>
    </row>
    <row r="22" spans="1:9" ht="18.75" customHeight="1">
      <c r="A22" s="270" t="s">
        <v>208</v>
      </c>
      <c r="B22" s="271"/>
      <c r="C22" s="271"/>
      <c r="D22" s="271"/>
      <c r="E22" s="438"/>
      <c r="F22" s="438"/>
      <c r="G22" s="438"/>
      <c r="H22" s="438"/>
      <c r="I22" s="438"/>
    </row>
    <row r="23" spans="1:9" ht="18.75" customHeight="1">
      <c r="A23" s="270" t="s">
        <v>270</v>
      </c>
      <c r="B23" s="271"/>
      <c r="C23" s="271"/>
      <c r="D23" s="271"/>
      <c r="E23" s="438" t="s">
        <v>271</v>
      </c>
      <c r="F23" s="438"/>
      <c r="G23" s="438"/>
      <c r="H23" s="438"/>
      <c r="I23" s="438"/>
    </row>
    <row r="24" spans="1:9" ht="7.5" customHeight="1">
      <c r="A24" s="128"/>
      <c r="B24" s="98"/>
      <c r="C24" s="98"/>
      <c r="D24" s="98"/>
      <c r="E24" s="98"/>
      <c r="F24" s="98"/>
      <c r="G24" s="98"/>
      <c r="H24" s="98"/>
      <c r="I24" s="129"/>
    </row>
    <row r="25" spans="1:9" ht="18.75" customHeight="1">
      <c r="A25" s="135" t="s">
        <v>209</v>
      </c>
      <c r="B25" s="98"/>
      <c r="C25" s="98"/>
      <c r="D25" s="98"/>
      <c r="E25" s="98"/>
      <c r="F25" s="98"/>
      <c r="G25" s="98"/>
      <c r="H25" s="98"/>
      <c r="I25" s="129"/>
    </row>
    <row r="26" spans="1:9" ht="18.75" customHeight="1">
      <c r="A26" s="487" t="s">
        <v>210</v>
      </c>
      <c r="B26" s="488"/>
      <c r="C26" s="488"/>
      <c r="D26" s="489"/>
      <c r="E26" s="490"/>
      <c r="F26" s="490"/>
      <c r="G26" s="490"/>
      <c r="H26" s="490"/>
      <c r="I26" s="491"/>
    </row>
    <row r="27" spans="1:9" ht="7.5" customHeight="1">
      <c r="A27" s="128"/>
      <c r="B27" s="98"/>
      <c r="C27" s="98"/>
      <c r="D27" s="98"/>
      <c r="E27" s="98"/>
      <c r="F27" s="98"/>
      <c r="G27" s="98"/>
      <c r="H27" s="98"/>
      <c r="I27" s="129"/>
    </row>
    <row r="28" spans="1:9" ht="19.5" customHeight="1">
      <c r="A28" s="434" t="s">
        <v>220</v>
      </c>
      <c r="B28" s="435"/>
      <c r="C28" s="435"/>
      <c r="D28" s="435"/>
      <c r="E28" s="435"/>
      <c r="F28" s="435"/>
      <c r="G28" s="435"/>
      <c r="H28" s="435"/>
      <c r="I28" s="436"/>
    </row>
    <row r="29" spans="1:9" ht="19.5" customHeight="1">
      <c r="A29" s="501"/>
      <c r="B29" s="502"/>
      <c r="C29" s="502"/>
      <c r="D29" s="502"/>
      <c r="E29" s="502"/>
      <c r="F29" s="502"/>
      <c r="G29" s="502"/>
      <c r="H29" s="502"/>
      <c r="I29" s="503"/>
    </row>
    <row r="30" spans="1:9" ht="19.5" customHeight="1">
      <c r="A30" s="504"/>
      <c r="B30" s="505"/>
      <c r="C30" s="505"/>
      <c r="D30" s="505"/>
      <c r="E30" s="505"/>
      <c r="F30" s="505"/>
      <c r="G30" s="505"/>
      <c r="H30" s="505"/>
      <c r="I30" s="506"/>
    </row>
    <row r="31" spans="1:9" ht="19.5" customHeight="1">
      <c r="A31" s="504"/>
      <c r="B31" s="505"/>
      <c r="C31" s="505"/>
      <c r="D31" s="505"/>
      <c r="E31" s="505"/>
      <c r="F31" s="505"/>
      <c r="G31" s="505"/>
      <c r="H31" s="505"/>
      <c r="I31" s="506"/>
    </row>
    <row r="32" spans="1:9" ht="19.5" customHeight="1">
      <c r="A32" s="504"/>
      <c r="B32" s="505"/>
      <c r="C32" s="505"/>
      <c r="D32" s="505"/>
      <c r="E32" s="505"/>
      <c r="F32" s="505"/>
      <c r="G32" s="505"/>
      <c r="H32" s="505"/>
      <c r="I32" s="506"/>
    </row>
    <row r="33" spans="1:9" ht="19.5" customHeight="1">
      <c r="A33" s="504"/>
      <c r="B33" s="505"/>
      <c r="C33" s="505"/>
      <c r="D33" s="505"/>
      <c r="E33" s="505"/>
      <c r="F33" s="505"/>
      <c r="G33" s="505"/>
      <c r="H33" s="505"/>
      <c r="I33" s="506"/>
    </row>
    <row r="34" spans="1:9" ht="19.5" customHeight="1">
      <c r="A34" s="507"/>
      <c r="B34" s="508"/>
      <c r="C34" s="508"/>
      <c r="D34" s="508"/>
      <c r="E34" s="508"/>
      <c r="F34" s="508"/>
      <c r="G34" s="508"/>
      <c r="H34" s="508"/>
      <c r="I34" s="509"/>
    </row>
    <row r="35" spans="1:9" ht="6.75" customHeight="1">
      <c r="A35" s="510"/>
      <c r="B35" s="511"/>
      <c r="C35" s="511"/>
      <c r="D35" s="511"/>
      <c r="E35" s="511"/>
      <c r="F35" s="511"/>
      <c r="G35" s="511"/>
      <c r="H35" s="511"/>
      <c r="I35" s="512"/>
    </row>
    <row r="36" spans="1:9" ht="19.5" customHeight="1">
      <c r="A36" s="434" t="s">
        <v>218</v>
      </c>
      <c r="B36" s="435"/>
      <c r="C36" s="435"/>
      <c r="D36" s="435"/>
      <c r="E36" s="435"/>
      <c r="F36" s="435"/>
      <c r="G36" s="435"/>
      <c r="H36" s="435"/>
      <c r="I36" s="436"/>
    </row>
    <row r="37" spans="1:9" ht="19.5" customHeight="1">
      <c r="A37" s="132" t="s">
        <v>43</v>
      </c>
      <c r="B37" s="98" t="s">
        <v>219</v>
      </c>
      <c r="C37" s="98"/>
      <c r="D37" s="98"/>
      <c r="E37" s="98"/>
      <c r="F37" s="98"/>
      <c r="G37" s="98"/>
      <c r="H37" s="98"/>
      <c r="I37" s="129"/>
    </row>
    <row r="38" spans="1:9" ht="19.5" customHeight="1">
      <c r="A38" s="132" t="s">
        <v>43</v>
      </c>
      <c r="B38" s="98" t="s">
        <v>221</v>
      </c>
      <c r="C38" s="98"/>
      <c r="D38" s="98"/>
      <c r="E38" s="98"/>
      <c r="F38" s="98"/>
      <c r="G38" s="98"/>
      <c r="H38" s="98"/>
      <c r="I38" s="129"/>
    </row>
    <row r="39" spans="1:9" ht="19.5" customHeight="1">
      <c r="A39" s="132" t="s">
        <v>43</v>
      </c>
      <c r="B39" s="98" t="s">
        <v>222</v>
      </c>
      <c r="C39" s="98"/>
      <c r="D39" s="98"/>
      <c r="E39" s="98"/>
      <c r="F39" s="98"/>
      <c r="G39" s="98"/>
      <c r="H39" s="98"/>
      <c r="I39" s="129"/>
    </row>
    <row r="40" spans="1:9" ht="19.5" customHeight="1">
      <c r="A40" s="128"/>
      <c r="B40" s="98"/>
      <c r="C40" s="492"/>
      <c r="D40" s="493"/>
      <c r="E40" s="493"/>
      <c r="F40" s="493"/>
      <c r="G40" s="493"/>
      <c r="H40" s="493"/>
      <c r="I40" s="494"/>
    </row>
    <row r="41" spans="1:9" ht="19.5" customHeight="1">
      <c r="A41" s="132" t="s">
        <v>43</v>
      </c>
      <c r="B41" s="98" t="s">
        <v>59</v>
      </c>
      <c r="C41" s="495"/>
      <c r="D41" s="496"/>
      <c r="E41" s="496"/>
      <c r="F41" s="496"/>
      <c r="G41" s="496"/>
      <c r="H41" s="496"/>
      <c r="I41" s="497"/>
    </row>
    <row r="42" spans="1:9" ht="19.5" customHeight="1">
      <c r="A42" s="133"/>
      <c r="B42" s="134"/>
      <c r="C42" s="498"/>
      <c r="D42" s="499"/>
      <c r="E42" s="499"/>
      <c r="F42" s="499"/>
      <c r="G42" s="499"/>
      <c r="H42" s="499"/>
      <c r="I42" s="500"/>
    </row>
  </sheetData>
  <mergeCells count="32">
    <mergeCell ref="A15:D15"/>
    <mergeCell ref="E15:H15"/>
    <mergeCell ref="A2:I2"/>
    <mergeCell ref="G4:I4"/>
    <mergeCell ref="A6:D6"/>
    <mergeCell ref="E6:I6"/>
    <mergeCell ref="E7:I7"/>
    <mergeCell ref="E8:I8"/>
    <mergeCell ref="E9:I9"/>
    <mergeCell ref="E10:I10"/>
    <mergeCell ref="A11:I11"/>
    <mergeCell ref="A14:D14"/>
    <mergeCell ref="E14:I14"/>
    <mergeCell ref="E19:I19"/>
    <mergeCell ref="A20:D20"/>
    <mergeCell ref="E20:I20"/>
    <mergeCell ref="A21:D21"/>
    <mergeCell ref="A16:D16"/>
    <mergeCell ref="E16:I16"/>
    <mergeCell ref="A19:D19"/>
    <mergeCell ref="E21:I21"/>
    <mergeCell ref="A22:D22"/>
    <mergeCell ref="E22:I22"/>
    <mergeCell ref="A26:D26"/>
    <mergeCell ref="E26:I26"/>
    <mergeCell ref="C40:I42"/>
    <mergeCell ref="A28:I28"/>
    <mergeCell ref="A29:I34"/>
    <mergeCell ref="A35:I35"/>
    <mergeCell ref="A36:I36"/>
    <mergeCell ref="A23:D23"/>
    <mergeCell ref="E23:I23"/>
  </mergeCells>
  <phoneticPr fontId="1"/>
  <dataValidations count="1">
    <dataValidation type="list" allowBlank="1" showInputMessage="1" showErrorMessage="1" sqref="E26:I26" xr:uid="{EEB286D8-5D2E-48B5-9604-CAA1FB265366}">
      <formula1>$K$2:$K$7</formula1>
    </dataValidation>
  </dataValidations>
  <pageMargins left="0.7" right="0.7" top="0.75" bottom="0.75" header="0.3" footer="0.3"/>
  <pageSetup paperSize="9" scale="9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66749FC-C089-492E-B4CA-985CF8DFC983}">
          <x14:formula1>
            <xm:f>リスト!$B$56:$B$57</xm:f>
          </x14:formula1>
          <xm:sqref>A37:A41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75F87-FBFD-41C4-A688-18D624C89773}">
  <sheetPr codeName="Sheet13"/>
  <dimension ref="A1:I45"/>
  <sheetViews>
    <sheetView showGridLines="0" view="pageBreakPreview" zoomScale="85" zoomScaleNormal="100" zoomScaleSheetLayoutView="85" workbookViewId="0">
      <selection activeCell="T25" sqref="T25"/>
    </sheetView>
  </sheetViews>
  <sheetFormatPr defaultColWidth="8.875" defaultRowHeight="19.5" customHeight="1"/>
  <cols>
    <col min="1" max="1" width="3.125" style="28" customWidth="1"/>
    <col min="2" max="2" width="14" style="28" customWidth="1"/>
    <col min="3" max="3" width="16.625" style="28" customWidth="1"/>
    <col min="4" max="8" width="8.5" style="28" customWidth="1"/>
    <col min="9" max="9" width="17.875" style="28" customWidth="1"/>
    <col min="10" max="16384" width="8.875" style="28"/>
  </cols>
  <sheetData>
    <row r="1" spans="1:9" s="29" customFormat="1" ht="20.100000000000001" customHeight="1">
      <c r="A1" s="30" t="s">
        <v>106</v>
      </c>
      <c r="B1" s="30"/>
      <c r="C1" s="30"/>
      <c r="D1" s="30"/>
      <c r="E1" s="30"/>
      <c r="F1" s="30"/>
      <c r="G1" s="30"/>
      <c r="H1" s="30"/>
    </row>
    <row r="2" spans="1:9" s="29" customFormat="1" ht="20.100000000000001" customHeight="1">
      <c r="A2" s="263" t="s">
        <v>223</v>
      </c>
      <c r="B2" s="263"/>
      <c r="C2" s="263"/>
      <c r="D2" s="263"/>
      <c r="E2" s="263"/>
      <c r="F2" s="263"/>
      <c r="G2" s="263"/>
      <c r="H2" s="263"/>
      <c r="I2" s="263"/>
    </row>
    <row r="3" spans="1:9" s="29" customFormat="1" ht="20.100000000000001" customHeight="1">
      <c r="A3" s="30" t="s">
        <v>150</v>
      </c>
      <c r="B3" s="30"/>
      <c r="C3" s="30"/>
      <c r="D3" s="30"/>
      <c r="E3" s="30"/>
      <c r="F3" s="30"/>
      <c r="G3" s="30"/>
    </row>
    <row r="4" spans="1:9" s="29" customFormat="1" ht="20.100000000000001" customHeight="1">
      <c r="A4" s="30"/>
      <c r="B4" s="30"/>
      <c r="C4" s="30"/>
      <c r="D4" s="30"/>
      <c r="E4" s="30"/>
      <c r="F4" s="30"/>
      <c r="G4" s="264" t="s">
        <v>44</v>
      </c>
      <c r="H4" s="265"/>
      <c r="I4" s="266"/>
    </row>
    <row r="5" spans="1:9" s="29" customFormat="1" ht="20.100000000000001" customHeight="1">
      <c r="A5" s="131" t="s">
        <v>234</v>
      </c>
      <c r="B5" s="30"/>
      <c r="C5" s="30"/>
      <c r="D5" s="30"/>
      <c r="E5" s="30"/>
      <c r="F5" s="30"/>
      <c r="G5" s="30"/>
      <c r="H5" s="30"/>
      <c r="I5" s="30"/>
    </row>
    <row r="6" spans="1:9" s="29" customFormat="1" ht="20.100000000000001" customHeight="1">
      <c r="A6" s="267" t="s">
        <v>159</v>
      </c>
      <c r="B6" s="268"/>
      <c r="C6" s="268"/>
      <c r="D6" s="269"/>
      <c r="E6" s="270" t="s">
        <v>130</v>
      </c>
      <c r="F6" s="271"/>
      <c r="G6" s="271"/>
      <c r="H6" s="271"/>
      <c r="I6" s="272"/>
    </row>
    <row r="7" spans="1:9" s="29" customFormat="1" ht="20.100000000000001" customHeight="1">
      <c r="A7" s="31" t="str">
        <f>第１号様式の２!A7</f>
        <v>□</v>
      </c>
      <c r="B7" s="50" t="s">
        <v>133</v>
      </c>
      <c r="C7" s="50"/>
      <c r="D7" s="50"/>
      <c r="E7" s="273" t="str">
        <f>第１号様式の２!E7</f>
        <v>〒　　　－</v>
      </c>
      <c r="F7" s="274"/>
      <c r="G7" s="274"/>
      <c r="H7" s="274"/>
      <c r="I7" s="275"/>
    </row>
    <row r="8" spans="1:9" s="29" customFormat="1" ht="20.100000000000001" customHeight="1">
      <c r="A8" s="31" t="str">
        <f>第１号様式の２!A8</f>
        <v>□</v>
      </c>
      <c r="B8" s="50" t="s">
        <v>134</v>
      </c>
      <c r="C8" s="50"/>
      <c r="D8" s="50"/>
      <c r="E8" s="424" t="str">
        <f>第１号様式の２!E8</f>
        <v>　　　　　　　　　　　　　　　　　　　　　　　　　</v>
      </c>
      <c r="F8" s="425"/>
      <c r="G8" s="425"/>
      <c r="H8" s="425"/>
      <c r="I8" s="426"/>
    </row>
    <row r="9" spans="1:9" s="29" customFormat="1" ht="20.100000000000001" customHeight="1">
      <c r="A9" s="31" t="str">
        <f>第１号様式の２!A9</f>
        <v>□</v>
      </c>
      <c r="B9" s="51" t="s">
        <v>135</v>
      </c>
      <c r="C9" s="51"/>
      <c r="D9" s="51"/>
      <c r="E9" s="513" t="s">
        <v>131</v>
      </c>
      <c r="F9" s="514"/>
      <c r="G9" s="514"/>
      <c r="H9" s="514"/>
      <c r="I9" s="515"/>
    </row>
    <row r="10" spans="1:9" s="29" customFormat="1" ht="20.100000000000001" customHeight="1">
      <c r="A10" s="31" t="str">
        <f>第１号様式の２!A10</f>
        <v>□</v>
      </c>
      <c r="B10" s="52" t="s">
        <v>136</v>
      </c>
      <c r="C10" s="52"/>
      <c r="D10" s="52"/>
      <c r="E10" s="424" t="str">
        <f>第１号様式の２!E10</f>
        <v>　　　　　　　　　　　　　　　　　　　　　　　　　</v>
      </c>
      <c r="F10" s="425"/>
      <c r="G10" s="425"/>
      <c r="H10" s="425"/>
      <c r="I10" s="426"/>
    </row>
    <row r="11" spans="1:9" s="29" customFormat="1" ht="20.100000000000001" customHeight="1">
      <c r="A11" s="270" t="s">
        <v>237</v>
      </c>
      <c r="B11" s="271"/>
      <c r="C11" s="271"/>
      <c r="D11" s="271"/>
      <c r="E11" s="438" t="s">
        <v>178</v>
      </c>
      <c r="F11" s="438"/>
      <c r="G11" s="438"/>
      <c r="H11" s="438"/>
      <c r="I11" s="438"/>
    </row>
    <row r="12" spans="1:9" s="29" customFormat="1" ht="7.5" customHeight="1">
      <c r="A12" s="51"/>
      <c r="B12" s="51"/>
      <c r="C12" s="106"/>
      <c r="D12" s="106"/>
      <c r="E12" s="111"/>
      <c r="F12" s="111"/>
      <c r="G12" s="111"/>
      <c r="H12" s="111"/>
      <c r="I12" s="111"/>
    </row>
    <row r="13" spans="1:9" s="29" customFormat="1" ht="20.100000000000001" customHeight="1">
      <c r="A13" s="137" t="s">
        <v>235</v>
      </c>
      <c r="B13" s="52"/>
      <c r="C13" s="52"/>
      <c r="D13" s="52"/>
      <c r="E13" s="109"/>
      <c r="F13" s="110"/>
      <c r="G13" s="110"/>
      <c r="H13" s="110"/>
      <c r="I13" s="110"/>
    </row>
    <row r="14" spans="1:9" s="29" customFormat="1" ht="20.100000000000001" customHeight="1">
      <c r="A14" s="267" t="s">
        <v>160</v>
      </c>
      <c r="B14" s="268"/>
      <c r="C14" s="268"/>
      <c r="D14" s="269"/>
      <c r="E14" s="270" t="s">
        <v>130</v>
      </c>
      <c r="F14" s="271"/>
      <c r="G14" s="271"/>
      <c r="H14" s="271"/>
      <c r="I14" s="272"/>
    </row>
    <row r="15" spans="1:9" s="29" customFormat="1" ht="20.100000000000001" customHeight="1">
      <c r="A15" s="31" t="str">
        <f>第１号様式の２!A15</f>
        <v>□</v>
      </c>
      <c r="B15" s="50" t="s">
        <v>133</v>
      </c>
      <c r="C15" s="50"/>
      <c r="D15" s="50"/>
      <c r="E15" s="273" t="str">
        <f>第１号様式の２!E15</f>
        <v>〒　　　－</v>
      </c>
      <c r="F15" s="274"/>
      <c r="G15" s="274"/>
      <c r="H15" s="274"/>
      <c r="I15" s="275"/>
    </row>
    <row r="16" spans="1:9" s="29" customFormat="1" ht="20.100000000000001" customHeight="1">
      <c r="A16" s="31" t="str">
        <f>第１号様式の２!A16</f>
        <v>□</v>
      </c>
      <c r="B16" s="50" t="s">
        <v>134</v>
      </c>
      <c r="C16" s="50"/>
      <c r="D16" s="50"/>
      <c r="E16" s="424" t="str">
        <f>第１号様式の２!E16</f>
        <v>　　　　　　　　　　　　　　　　　　　　　　　　　</v>
      </c>
      <c r="F16" s="425"/>
      <c r="G16" s="425"/>
      <c r="H16" s="425"/>
      <c r="I16" s="426"/>
    </row>
    <row r="17" spans="1:9" s="29" customFormat="1" ht="20.100000000000001" customHeight="1">
      <c r="A17" s="31" t="str">
        <f>第１号様式の２!A17</f>
        <v>□</v>
      </c>
      <c r="B17" s="51" t="s">
        <v>135</v>
      </c>
      <c r="C17" s="51"/>
      <c r="D17" s="51"/>
      <c r="E17" s="276" t="s">
        <v>131</v>
      </c>
      <c r="F17" s="277"/>
      <c r="G17" s="277"/>
      <c r="H17" s="277"/>
      <c r="I17" s="278"/>
    </row>
    <row r="18" spans="1:9" s="29" customFormat="1" ht="20.100000000000001" customHeight="1">
      <c r="A18" s="103"/>
      <c r="B18" s="52"/>
      <c r="C18" s="52"/>
      <c r="D18" s="52"/>
      <c r="E18" s="424" t="str">
        <f>第１号様式の２!E18</f>
        <v>　　　　　　　　　　　　　　　　　　　　　　　　　</v>
      </c>
      <c r="F18" s="425"/>
      <c r="G18" s="425"/>
      <c r="H18" s="425"/>
      <c r="I18" s="426"/>
    </row>
    <row r="19" spans="1:9" ht="21.75" customHeight="1">
      <c r="A19" s="533" t="s">
        <v>224</v>
      </c>
      <c r="B19" s="533"/>
      <c r="C19" s="533"/>
      <c r="D19" s="533"/>
      <c r="E19" s="533"/>
      <c r="F19" s="533"/>
      <c r="G19" s="533"/>
      <c r="H19" s="533"/>
      <c r="I19" s="533"/>
    </row>
    <row r="20" spans="1:9" ht="6.75" customHeight="1">
      <c r="E20" s="107"/>
    </row>
    <row r="21" spans="1:9" ht="20.25" customHeight="1">
      <c r="A21" s="136" t="s">
        <v>236</v>
      </c>
      <c r="E21" s="107"/>
    </row>
    <row r="22" spans="1:9" ht="49.5" customHeight="1">
      <c r="A22" s="334" t="s">
        <v>230</v>
      </c>
      <c r="B22" s="335"/>
      <c r="C22" s="335"/>
      <c r="D22" s="337"/>
      <c r="E22" s="338"/>
      <c r="F22" s="338"/>
      <c r="G22" s="338"/>
      <c r="H22" s="338"/>
      <c r="I22" s="339"/>
    </row>
    <row r="23" spans="1:9" ht="49.5" customHeight="1">
      <c r="A23" s="334" t="s">
        <v>231</v>
      </c>
      <c r="B23" s="335"/>
      <c r="C23" s="336"/>
      <c r="D23" s="337"/>
      <c r="E23" s="338"/>
      <c r="F23" s="338"/>
      <c r="G23" s="338"/>
      <c r="H23" s="338"/>
      <c r="I23" s="339"/>
    </row>
    <row r="24" spans="1:9" ht="49.5" customHeight="1">
      <c r="A24" s="334" t="s">
        <v>266</v>
      </c>
      <c r="B24" s="335"/>
      <c r="C24" s="335"/>
      <c r="D24" s="337"/>
      <c r="E24" s="338"/>
      <c r="F24" s="338"/>
      <c r="G24" s="338"/>
      <c r="H24" s="338"/>
      <c r="I24" s="339"/>
    </row>
    <row r="25" spans="1:9" ht="49.5" customHeight="1">
      <c r="A25" s="267" t="s">
        <v>229</v>
      </c>
      <c r="B25" s="268"/>
      <c r="C25" s="268"/>
      <c r="D25" s="337"/>
      <c r="E25" s="338"/>
      <c r="F25" s="338"/>
      <c r="G25" s="338"/>
      <c r="H25" s="338"/>
      <c r="I25" s="339"/>
    </row>
    <row r="26" spans="1:9" ht="7.5" customHeight="1">
      <c r="B26" s="112"/>
      <c r="C26" s="112"/>
      <c r="D26" s="26"/>
      <c r="E26" s="26"/>
      <c r="F26" s="23"/>
      <c r="G26" s="23"/>
      <c r="H26" s="23"/>
      <c r="I26" s="23"/>
    </row>
    <row r="27" spans="1:9" ht="14.25">
      <c r="A27" s="524" t="s">
        <v>225</v>
      </c>
      <c r="B27" s="519" t="s">
        <v>227</v>
      </c>
      <c r="C27" s="113"/>
      <c r="D27" s="113"/>
      <c r="E27" s="113"/>
      <c r="F27" s="138" t="s">
        <v>238</v>
      </c>
      <c r="G27" s="113"/>
      <c r="H27" s="113"/>
      <c r="I27" s="114"/>
    </row>
    <row r="28" spans="1:9" ht="14.25">
      <c r="A28" s="525"/>
      <c r="B28" s="520"/>
      <c r="C28" s="115" t="s">
        <v>119</v>
      </c>
      <c r="D28" s="108" t="s">
        <v>120</v>
      </c>
      <c r="E28" s="108" t="s">
        <v>121</v>
      </c>
      <c r="F28" s="108" t="s">
        <v>226</v>
      </c>
      <c r="G28" s="521" t="s">
        <v>105</v>
      </c>
      <c r="H28" s="522"/>
      <c r="I28" s="523"/>
    </row>
    <row r="29" spans="1:9" ht="14.25">
      <c r="A29" s="525"/>
      <c r="B29" s="116" t="s">
        <v>107</v>
      </c>
      <c r="C29" s="165"/>
      <c r="D29" s="165"/>
      <c r="E29" s="166"/>
      <c r="F29" s="166"/>
      <c r="G29" s="516"/>
      <c r="H29" s="517"/>
      <c r="I29" s="518"/>
    </row>
    <row r="30" spans="1:9" ht="14.25">
      <c r="A30" s="525"/>
      <c r="B30" s="116" t="s">
        <v>108</v>
      </c>
      <c r="C30" s="165"/>
      <c r="D30" s="165"/>
      <c r="E30" s="166"/>
      <c r="F30" s="166"/>
      <c r="G30" s="516"/>
      <c r="H30" s="517"/>
      <c r="I30" s="518"/>
    </row>
    <row r="31" spans="1:9" ht="14.25">
      <c r="A31" s="525"/>
      <c r="B31" s="116" t="s">
        <v>109</v>
      </c>
      <c r="C31" s="165"/>
      <c r="D31" s="165"/>
      <c r="E31" s="166"/>
      <c r="F31" s="166"/>
      <c r="G31" s="516"/>
      <c r="H31" s="517"/>
      <c r="I31" s="518"/>
    </row>
    <row r="32" spans="1:9" ht="14.25">
      <c r="A32" s="525"/>
      <c r="B32" s="116" t="s">
        <v>110</v>
      </c>
      <c r="C32" s="165"/>
      <c r="D32" s="165"/>
      <c r="E32" s="166"/>
      <c r="F32" s="166"/>
      <c r="G32" s="516"/>
      <c r="H32" s="517"/>
      <c r="I32" s="518"/>
    </row>
    <row r="33" spans="1:9" ht="14.25">
      <c r="A33" s="525"/>
      <c r="B33" s="116" t="s">
        <v>111</v>
      </c>
      <c r="C33" s="165"/>
      <c r="D33" s="165"/>
      <c r="E33" s="166"/>
      <c r="F33" s="166"/>
      <c r="G33" s="516"/>
      <c r="H33" s="517"/>
      <c r="I33" s="518"/>
    </row>
    <row r="34" spans="1:9" ht="14.25">
      <c r="A34" s="525"/>
      <c r="B34" s="116" t="s">
        <v>112</v>
      </c>
      <c r="C34" s="165"/>
      <c r="D34" s="165"/>
      <c r="E34" s="166"/>
      <c r="F34" s="166"/>
      <c r="G34" s="516"/>
      <c r="H34" s="517"/>
      <c r="I34" s="518"/>
    </row>
    <row r="35" spans="1:9" ht="14.25">
      <c r="A35" s="525"/>
      <c r="B35" s="116" t="s">
        <v>113</v>
      </c>
      <c r="C35" s="165"/>
      <c r="D35" s="165"/>
      <c r="E35" s="166"/>
      <c r="F35" s="166"/>
      <c r="G35" s="516"/>
      <c r="H35" s="517"/>
      <c r="I35" s="518"/>
    </row>
    <row r="36" spans="1:9" ht="14.25">
      <c r="A36" s="525"/>
      <c r="B36" s="116" t="s">
        <v>114</v>
      </c>
      <c r="C36" s="165"/>
      <c r="D36" s="165"/>
      <c r="E36" s="166"/>
      <c r="F36" s="166"/>
      <c r="G36" s="516"/>
      <c r="H36" s="517"/>
      <c r="I36" s="518"/>
    </row>
    <row r="37" spans="1:9" ht="14.25">
      <c r="A37" s="525"/>
      <c r="B37" s="116" t="s">
        <v>115</v>
      </c>
      <c r="C37" s="165"/>
      <c r="D37" s="165"/>
      <c r="E37" s="166"/>
      <c r="F37" s="166"/>
      <c r="G37" s="516"/>
      <c r="H37" s="517"/>
      <c r="I37" s="518"/>
    </row>
    <row r="38" spans="1:9" ht="14.25">
      <c r="A38" s="525"/>
      <c r="B38" s="116" t="s">
        <v>116</v>
      </c>
      <c r="C38" s="165"/>
      <c r="D38" s="165"/>
      <c r="E38" s="166"/>
      <c r="F38" s="166"/>
      <c r="G38" s="516"/>
      <c r="H38" s="517"/>
      <c r="I38" s="518"/>
    </row>
    <row r="39" spans="1:9" ht="14.25">
      <c r="A39" s="525"/>
      <c r="B39" s="116" t="s">
        <v>117</v>
      </c>
      <c r="C39" s="165"/>
      <c r="D39" s="165"/>
      <c r="E39" s="166"/>
      <c r="F39" s="166"/>
      <c r="G39" s="516"/>
      <c r="H39" s="517"/>
      <c r="I39" s="518"/>
    </row>
    <row r="40" spans="1:9" ht="15" thickBot="1">
      <c r="A40" s="525"/>
      <c r="B40" s="116" t="s">
        <v>118</v>
      </c>
      <c r="C40" s="165"/>
      <c r="D40" s="165"/>
      <c r="E40" s="166"/>
      <c r="F40" s="166"/>
      <c r="G40" s="527"/>
      <c r="H40" s="528"/>
      <c r="I40" s="529"/>
    </row>
    <row r="41" spans="1:9" ht="15" thickTop="1">
      <c r="A41" s="526"/>
      <c r="B41" s="117" t="s">
        <v>122</v>
      </c>
      <c r="C41" s="167"/>
      <c r="D41" s="168"/>
      <c r="E41" s="168"/>
      <c r="F41" s="168"/>
      <c r="G41" s="530"/>
      <c r="H41" s="531"/>
      <c r="I41" s="532"/>
    </row>
    <row r="42" spans="1:9" ht="14.25">
      <c r="B42" s="118" t="s">
        <v>228</v>
      </c>
    </row>
    <row r="43" spans="1:9" ht="7.5" customHeight="1">
      <c r="B43" s="118"/>
    </row>
    <row r="44" spans="1:9" s="29" customFormat="1" ht="19.5" customHeight="1">
      <c r="A44" s="55" t="s">
        <v>43</v>
      </c>
      <c r="B44" s="302" t="s">
        <v>264</v>
      </c>
      <c r="C44" s="303"/>
      <c r="D44" s="303"/>
      <c r="E44" s="303"/>
      <c r="F44" s="303"/>
      <c r="G44" s="303"/>
      <c r="H44" s="303"/>
      <c r="I44" s="304"/>
    </row>
    <row r="45" spans="1:9" s="29" customFormat="1" ht="46.5" customHeight="1">
      <c r="A45" s="55" t="s">
        <v>43</v>
      </c>
      <c r="B45" s="305" t="s">
        <v>265</v>
      </c>
      <c r="C45" s="306"/>
      <c r="D45" s="306"/>
      <c r="E45" s="306"/>
      <c r="F45" s="306"/>
      <c r="G45" s="306"/>
      <c r="H45" s="306"/>
      <c r="I45" s="307"/>
    </row>
  </sheetData>
  <mergeCells count="43">
    <mergeCell ref="E10:I10"/>
    <mergeCell ref="E9:I9"/>
    <mergeCell ref="B44:I44"/>
    <mergeCell ref="B45:I45"/>
    <mergeCell ref="E8:I8"/>
    <mergeCell ref="A22:C22"/>
    <mergeCell ref="D22:I22"/>
    <mergeCell ref="A19:I19"/>
    <mergeCell ref="E18:I18"/>
    <mergeCell ref="A14:D14"/>
    <mergeCell ref="E14:I14"/>
    <mergeCell ref="E15:I15"/>
    <mergeCell ref="E16:I16"/>
    <mergeCell ref="E17:I17"/>
    <mergeCell ref="A11:D11"/>
    <mergeCell ref="E11:I11"/>
    <mergeCell ref="A2:I2"/>
    <mergeCell ref="G4:I4"/>
    <mergeCell ref="A6:D6"/>
    <mergeCell ref="E6:I6"/>
    <mergeCell ref="E7:I7"/>
    <mergeCell ref="A23:C23"/>
    <mergeCell ref="D23:I23"/>
    <mergeCell ref="B27:B28"/>
    <mergeCell ref="G28:I28"/>
    <mergeCell ref="A27:A41"/>
    <mergeCell ref="G40:I40"/>
    <mergeCell ref="G41:I41"/>
    <mergeCell ref="A24:C24"/>
    <mergeCell ref="A25:C25"/>
    <mergeCell ref="D24:I24"/>
    <mergeCell ref="D25:I25"/>
    <mergeCell ref="G39:I39"/>
    <mergeCell ref="G29:I29"/>
    <mergeCell ref="G30:I30"/>
    <mergeCell ref="G31:I31"/>
    <mergeCell ref="G32:I32"/>
    <mergeCell ref="G38:I38"/>
    <mergeCell ref="G33:I33"/>
    <mergeCell ref="G34:I34"/>
    <mergeCell ref="G35:I35"/>
    <mergeCell ref="G36:I36"/>
    <mergeCell ref="G37:I37"/>
  </mergeCells>
  <phoneticPr fontId="1"/>
  <pageMargins left="0.7" right="0.7" top="0.75" bottom="0.75" header="0.3" footer="0.3"/>
  <pageSetup paperSize="9" scale="8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0066207-3CA3-44CF-949A-5B90170976E2}">
          <x14:formula1>
            <xm:f>リスト!$B$56:$B$57</xm:f>
          </x14:formula1>
          <xm:sqref>A7:A10 A15:A17 A44:A45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D3918-65F5-42BE-B87F-005226A535CC}">
  <sheetPr codeName="Sheet15">
    <pageSetUpPr fitToPage="1"/>
  </sheetPr>
  <dimension ref="A1:T243"/>
  <sheetViews>
    <sheetView zoomScale="70" zoomScaleNormal="70" workbookViewId="0">
      <selection activeCell="A57" sqref="A57"/>
    </sheetView>
  </sheetViews>
  <sheetFormatPr defaultColWidth="9" defaultRowHeight="15.75"/>
  <cols>
    <col min="1" max="1" width="9" style="3"/>
    <col min="2" max="2" width="17.625" style="3" bestFit="1" customWidth="1"/>
    <col min="3" max="4" width="9" style="3"/>
    <col min="5" max="5" width="13.125" style="3" customWidth="1"/>
    <col min="6" max="6" width="18" style="3" bestFit="1" customWidth="1"/>
    <col min="7" max="7" width="50.875" style="3" bestFit="1" customWidth="1"/>
    <col min="8" max="8" width="11.875" style="3" bestFit="1" customWidth="1"/>
    <col min="9" max="9" width="13.625" style="3" bestFit="1" customWidth="1"/>
    <col min="10" max="10" width="10.125" style="3" bestFit="1" customWidth="1"/>
    <col min="11" max="11" width="24.5" style="3" customWidth="1"/>
    <col min="12" max="12" width="33.375" style="221" customWidth="1"/>
    <col min="13" max="13" width="12.125" style="3" bestFit="1" customWidth="1"/>
    <col min="14" max="14" width="14.5" style="3" customWidth="1"/>
    <col min="15" max="15" width="25.5" style="3" customWidth="1"/>
    <col min="16" max="16" width="29" style="3" customWidth="1"/>
    <col min="17" max="17" width="18.625" style="3" bestFit="1" customWidth="1"/>
    <col min="18" max="18" width="15" style="3" customWidth="1"/>
    <col min="19" max="19" width="14.125" style="3" customWidth="1"/>
    <col min="20" max="20" width="42.625" style="3" customWidth="1"/>
    <col min="21" max="21" width="12.875" style="3" customWidth="1"/>
    <col min="22" max="23" width="9" style="3"/>
    <col min="24" max="24" width="19.5" style="3" customWidth="1"/>
    <col min="25" max="25" width="32" style="3" customWidth="1"/>
    <col min="26" max="26" width="13.5" style="3" customWidth="1"/>
    <col min="27" max="28" width="9" style="3"/>
    <col min="29" max="29" width="14" style="3" customWidth="1"/>
    <col min="30" max="30" width="31.5" style="3" bestFit="1" customWidth="1"/>
    <col min="31" max="31" width="11.625" style="3" customWidth="1"/>
    <col min="32" max="33" width="9" style="3"/>
    <col min="34" max="34" width="17.125" style="3" bestFit="1" customWidth="1"/>
    <col min="35" max="35" width="37" style="3" bestFit="1" customWidth="1"/>
    <col min="36" max="39" width="9" style="3"/>
    <col min="40" max="40" width="32.625" style="3" bestFit="1" customWidth="1"/>
    <col min="41" max="16384" width="9" style="3"/>
  </cols>
  <sheetData>
    <row r="1" spans="1:20" ht="13.5" customHeight="1" thickBot="1">
      <c r="B1" s="3" t="s">
        <v>35</v>
      </c>
      <c r="E1" s="3" t="s">
        <v>35</v>
      </c>
      <c r="J1" s="3" t="s">
        <v>65</v>
      </c>
      <c r="O1" s="3" t="s">
        <v>67</v>
      </c>
    </row>
    <row r="2" spans="1:20" ht="13.5" customHeight="1" thickTop="1">
      <c r="A2" s="3" t="s">
        <v>49</v>
      </c>
      <c r="B2" s="189" t="s">
        <v>390</v>
      </c>
      <c r="E2" s="550" t="s">
        <v>20</v>
      </c>
      <c r="F2" s="551"/>
      <c r="G2" s="551"/>
      <c r="H2" s="552"/>
      <c r="J2" s="534" t="s">
        <v>20</v>
      </c>
      <c r="K2" s="535"/>
      <c r="L2" s="535"/>
      <c r="M2" s="536"/>
      <c r="O2" s="534" t="s">
        <v>20</v>
      </c>
      <c r="P2" s="535"/>
      <c r="Q2" s="535"/>
      <c r="R2" s="536"/>
    </row>
    <row r="3" spans="1:20" ht="13.5" customHeight="1">
      <c r="A3" s="3" t="s">
        <v>36</v>
      </c>
      <c r="B3" s="190" t="s">
        <v>272</v>
      </c>
      <c r="E3" s="546" t="s">
        <v>21</v>
      </c>
      <c r="F3" s="539" t="s">
        <v>22</v>
      </c>
      <c r="G3" s="539" t="s">
        <v>23</v>
      </c>
      <c r="H3" s="548" t="s">
        <v>24</v>
      </c>
      <c r="J3" s="537" t="s">
        <v>21</v>
      </c>
      <c r="K3" s="539" t="s">
        <v>22</v>
      </c>
      <c r="L3" s="539" t="s">
        <v>71</v>
      </c>
      <c r="M3" s="541" t="s">
        <v>68</v>
      </c>
      <c r="O3" s="537" t="s">
        <v>21</v>
      </c>
      <c r="P3" s="539" t="s">
        <v>22</v>
      </c>
      <c r="Q3" s="539" t="s">
        <v>71</v>
      </c>
      <c r="R3" s="541" t="s">
        <v>68</v>
      </c>
    </row>
    <row r="4" spans="1:20" ht="13.5" customHeight="1" thickBot="1">
      <c r="A4" s="3" t="s">
        <v>50</v>
      </c>
      <c r="B4" s="190" t="s">
        <v>4</v>
      </c>
      <c r="E4" s="547"/>
      <c r="F4" s="544"/>
      <c r="G4" s="544"/>
      <c r="H4" s="549"/>
      <c r="J4" s="543"/>
      <c r="K4" s="544"/>
      <c r="L4" s="544"/>
      <c r="M4" s="545"/>
      <c r="O4" s="543"/>
      <c r="P4" s="544"/>
      <c r="Q4" s="544"/>
      <c r="R4" s="545"/>
    </row>
    <row r="5" spans="1:20" ht="13.5" customHeight="1" thickTop="1">
      <c r="A5" s="3" t="s">
        <v>35</v>
      </c>
      <c r="B5" s="189" t="s">
        <v>273</v>
      </c>
      <c r="E5" s="203" t="s">
        <v>415</v>
      </c>
      <c r="F5" s="204" t="s">
        <v>436</v>
      </c>
      <c r="G5" s="204" t="s">
        <v>6</v>
      </c>
      <c r="H5" s="205">
        <v>3630000</v>
      </c>
      <c r="J5" s="610" t="s">
        <v>40</v>
      </c>
      <c r="K5" s="573" t="s">
        <v>356</v>
      </c>
      <c r="L5" s="570" t="s">
        <v>803</v>
      </c>
      <c r="M5" s="593">
        <v>7421000</v>
      </c>
      <c r="O5" s="247" t="s">
        <v>76</v>
      </c>
      <c r="P5" s="17" t="s">
        <v>244</v>
      </c>
      <c r="Q5" s="17" t="s">
        <v>245</v>
      </c>
      <c r="R5" s="18">
        <v>28350000</v>
      </c>
    </row>
    <row r="6" spans="1:20" ht="13.5" customHeight="1" thickBot="1">
      <c r="B6" s="189" t="s">
        <v>291</v>
      </c>
      <c r="E6" s="193" t="s">
        <v>415</v>
      </c>
      <c r="F6" s="5" t="s">
        <v>436</v>
      </c>
      <c r="G6" s="5" t="s">
        <v>437</v>
      </c>
      <c r="H6" s="194">
        <v>4080000</v>
      </c>
      <c r="J6" s="611" t="s">
        <v>40</v>
      </c>
      <c r="K6" s="553" t="s">
        <v>356</v>
      </c>
      <c r="L6" s="229" t="s">
        <v>804</v>
      </c>
      <c r="M6" s="578">
        <v>5139000</v>
      </c>
      <c r="O6" s="554" t="s">
        <v>76</v>
      </c>
      <c r="P6" s="14" t="s">
        <v>891</v>
      </c>
      <c r="Q6" s="14" t="s">
        <v>620</v>
      </c>
      <c r="R6" s="15">
        <v>26226000</v>
      </c>
    </row>
    <row r="7" spans="1:20" ht="13.5" customHeight="1" thickBot="1">
      <c r="A7" s="3" t="s">
        <v>51</v>
      </c>
      <c r="B7" s="189" t="s">
        <v>274</v>
      </c>
      <c r="E7" s="198" t="s">
        <v>415</v>
      </c>
      <c r="F7" s="199" t="s">
        <v>436</v>
      </c>
      <c r="G7" s="199" t="s">
        <v>438</v>
      </c>
      <c r="H7" s="200">
        <v>4480000</v>
      </c>
      <c r="J7" s="611" t="s">
        <v>40</v>
      </c>
      <c r="K7" s="553" t="s">
        <v>356</v>
      </c>
      <c r="L7" s="229" t="s">
        <v>805</v>
      </c>
      <c r="M7" s="578">
        <v>6611000</v>
      </c>
      <c r="O7" s="247" t="s">
        <v>72</v>
      </c>
      <c r="P7" s="17" t="s">
        <v>73</v>
      </c>
      <c r="Q7" s="17" t="s">
        <v>623</v>
      </c>
      <c r="R7" s="18">
        <v>5144000</v>
      </c>
    </row>
    <row r="8" spans="1:20" ht="13.5" customHeight="1" thickTop="1">
      <c r="A8" s="3" t="s">
        <v>52</v>
      </c>
      <c r="B8" s="553" t="s">
        <v>640</v>
      </c>
      <c r="E8" s="203" t="s">
        <v>398</v>
      </c>
      <c r="F8" s="204" t="s">
        <v>399</v>
      </c>
      <c r="G8" s="204" t="s">
        <v>400</v>
      </c>
      <c r="H8" s="205">
        <v>5000000</v>
      </c>
      <c r="J8" s="611" t="s">
        <v>40</v>
      </c>
      <c r="K8" s="553" t="s">
        <v>356</v>
      </c>
      <c r="L8" s="229" t="s">
        <v>806</v>
      </c>
      <c r="M8" s="578">
        <v>5162000</v>
      </c>
      <c r="O8" s="555" t="s">
        <v>72</v>
      </c>
      <c r="P8" s="6" t="s">
        <v>73</v>
      </c>
      <c r="Q8" s="6" t="s">
        <v>622</v>
      </c>
      <c r="R8" s="13">
        <v>4811000</v>
      </c>
    </row>
    <row r="9" spans="1:20" ht="13.5" customHeight="1">
      <c r="B9" s="553" t="s">
        <v>641</v>
      </c>
      <c r="E9" s="193" t="s">
        <v>398</v>
      </c>
      <c r="F9" s="5" t="s">
        <v>439</v>
      </c>
      <c r="G9" s="5" t="s">
        <v>408</v>
      </c>
      <c r="H9" s="194">
        <v>5454545</v>
      </c>
      <c r="J9" s="611" t="s">
        <v>40</v>
      </c>
      <c r="K9" s="553" t="s">
        <v>356</v>
      </c>
      <c r="L9" s="229" t="s">
        <v>807</v>
      </c>
      <c r="M9" s="578">
        <v>6507000</v>
      </c>
      <c r="O9" s="248" t="s">
        <v>72</v>
      </c>
      <c r="P9" s="6" t="s">
        <v>73</v>
      </c>
      <c r="Q9" s="6" t="s">
        <v>362</v>
      </c>
      <c r="R9" s="13">
        <v>8192000</v>
      </c>
    </row>
    <row r="10" spans="1:20" ht="13.5" customHeight="1" thickBot="1">
      <c r="B10" s="553" t="s">
        <v>642</v>
      </c>
      <c r="E10" s="193" t="s">
        <v>398</v>
      </c>
      <c r="F10" s="5" t="s">
        <v>399</v>
      </c>
      <c r="G10" s="5" t="s">
        <v>403</v>
      </c>
      <c r="H10" s="194">
        <v>4363636</v>
      </c>
      <c r="J10" s="611" t="s">
        <v>40</v>
      </c>
      <c r="K10" s="553" t="s">
        <v>356</v>
      </c>
      <c r="L10" s="229" t="s">
        <v>808</v>
      </c>
      <c r="M10" s="578">
        <v>6697000</v>
      </c>
      <c r="O10" s="249" t="s">
        <v>72</v>
      </c>
      <c r="P10" s="14" t="s">
        <v>73</v>
      </c>
      <c r="Q10" s="14" t="s">
        <v>363</v>
      </c>
      <c r="R10" s="15">
        <v>9350000</v>
      </c>
    </row>
    <row r="11" spans="1:20" ht="13.5" customHeight="1" thickBot="1">
      <c r="B11" s="553" t="s">
        <v>643</v>
      </c>
      <c r="E11" s="202" t="s">
        <v>272</v>
      </c>
      <c r="F11" s="173" t="s">
        <v>26</v>
      </c>
      <c r="G11" s="173" t="s">
        <v>406</v>
      </c>
      <c r="H11" s="201">
        <v>5000000</v>
      </c>
      <c r="J11" s="611" t="s">
        <v>40</v>
      </c>
      <c r="K11" s="553" t="s">
        <v>356</v>
      </c>
      <c r="L11" s="229" t="s">
        <v>809</v>
      </c>
      <c r="M11" s="578">
        <v>7972000</v>
      </c>
      <c r="O11" s="246" t="s">
        <v>387</v>
      </c>
      <c r="P11" s="169" t="s">
        <v>388</v>
      </c>
      <c r="Q11" s="169" t="s">
        <v>389</v>
      </c>
      <c r="R11" s="170">
        <v>15493000</v>
      </c>
      <c r="T11" s="172" t="s">
        <v>428</v>
      </c>
    </row>
    <row r="12" spans="1:20" ht="13.5" customHeight="1" thickBot="1">
      <c r="B12" s="553" t="s">
        <v>644</v>
      </c>
      <c r="E12" s="193" t="s">
        <v>272</v>
      </c>
      <c r="F12" s="5" t="s">
        <v>26</v>
      </c>
      <c r="G12" s="5" t="s">
        <v>295</v>
      </c>
      <c r="H12" s="194">
        <v>5454545</v>
      </c>
      <c r="J12" s="612" t="s">
        <v>40</v>
      </c>
      <c r="K12" s="574" t="s">
        <v>356</v>
      </c>
      <c r="L12" s="229" t="s">
        <v>810</v>
      </c>
      <c r="M12" s="578">
        <v>7950000</v>
      </c>
      <c r="O12" s="250" t="s">
        <v>287</v>
      </c>
      <c r="P12" s="19" t="s">
        <v>288</v>
      </c>
      <c r="Q12" s="19" t="s">
        <v>69</v>
      </c>
      <c r="R12" s="20">
        <v>16342000</v>
      </c>
      <c r="T12" s="222" t="s">
        <v>621</v>
      </c>
    </row>
    <row r="13" spans="1:20" ht="13.5" customHeight="1" thickBot="1">
      <c r="B13" s="553" t="s">
        <v>645</v>
      </c>
      <c r="E13" s="193" t="s">
        <v>272</v>
      </c>
      <c r="F13" s="5" t="s">
        <v>26</v>
      </c>
      <c r="G13" s="5" t="s">
        <v>296</v>
      </c>
      <c r="H13" s="194">
        <v>5454545</v>
      </c>
      <c r="J13" s="612" t="s">
        <v>40</v>
      </c>
      <c r="K13" s="574" t="s">
        <v>356</v>
      </c>
      <c r="L13" s="229" t="s">
        <v>811</v>
      </c>
      <c r="M13" s="578">
        <v>5046000</v>
      </c>
      <c r="O13" s="250" t="s">
        <v>391</v>
      </c>
      <c r="P13" s="19" t="s">
        <v>392</v>
      </c>
      <c r="Q13" s="19" t="s">
        <v>393</v>
      </c>
      <c r="R13" s="20">
        <v>31623000</v>
      </c>
      <c r="T13" s="174"/>
    </row>
    <row r="14" spans="1:20" ht="13.5" customHeight="1" thickBot="1">
      <c r="B14" s="553" t="s">
        <v>646</v>
      </c>
      <c r="E14" s="193" t="s">
        <v>272</v>
      </c>
      <c r="F14" s="5" t="s">
        <v>26</v>
      </c>
      <c r="G14" s="5" t="s">
        <v>408</v>
      </c>
      <c r="H14" s="194">
        <v>5909091</v>
      </c>
      <c r="J14" s="612" t="s">
        <v>40</v>
      </c>
      <c r="K14" s="574" t="s">
        <v>356</v>
      </c>
      <c r="L14" s="229" t="s">
        <v>812</v>
      </c>
      <c r="M14" s="578">
        <v>6512000</v>
      </c>
      <c r="O14" s="556" t="s">
        <v>624</v>
      </c>
      <c r="P14" s="19" t="s">
        <v>625</v>
      </c>
      <c r="Q14" s="19" t="s">
        <v>69</v>
      </c>
      <c r="R14" s="20">
        <v>15693000</v>
      </c>
      <c r="T14" s="175"/>
    </row>
    <row r="15" spans="1:20" ht="13.5" customHeight="1">
      <c r="B15" s="553" t="s">
        <v>647</v>
      </c>
      <c r="E15" s="193" t="s">
        <v>398</v>
      </c>
      <c r="F15" s="5" t="s">
        <v>440</v>
      </c>
      <c r="G15" s="5" t="s">
        <v>400</v>
      </c>
      <c r="H15" s="194">
        <v>5227273</v>
      </c>
      <c r="J15" s="612" t="s">
        <v>40</v>
      </c>
      <c r="K15" s="574" t="s">
        <v>356</v>
      </c>
      <c r="L15" s="229" t="s">
        <v>813</v>
      </c>
      <c r="M15" s="578">
        <v>5070000</v>
      </c>
      <c r="O15" s="557" t="s">
        <v>626</v>
      </c>
      <c r="P15" s="17" t="s">
        <v>628</v>
      </c>
      <c r="Q15" s="17" t="s">
        <v>69</v>
      </c>
      <c r="R15" s="18">
        <v>9126000</v>
      </c>
      <c r="T15" s="183"/>
    </row>
    <row r="16" spans="1:20" ht="13.5" customHeight="1" thickBot="1">
      <c r="B16" s="553" t="s">
        <v>648</v>
      </c>
      <c r="E16" s="195" t="s">
        <v>398</v>
      </c>
      <c r="F16" s="196" t="s">
        <v>440</v>
      </c>
      <c r="G16" s="196" t="s">
        <v>408</v>
      </c>
      <c r="H16" s="197">
        <v>5818182</v>
      </c>
      <c r="J16" s="612" t="s">
        <v>40</v>
      </c>
      <c r="K16" s="574" t="s">
        <v>356</v>
      </c>
      <c r="L16" s="229" t="s">
        <v>814</v>
      </c>
      <c r="M16" s="578">
        <v>6406000</v>
      </c>
      <c r="O16" s="555" t="s">
        <v>626</v>
      </c>
      <c r="P16" s="6" t="s">
        <v>629</v>
      </c>
      <c r="Q16" s="6" t="s">
        <v>69</v>
      </c>
      <c r="R16" s="13">
        <v>12244000</v>
      </c>
      <c r="T16" s="171"/>
    </row>
    <row r="17" spans="1:18" ht="13.5" customHeight="1" thickTop="1">
      <c r="E17" s="203" t="s">
        <v>441</v>
      </c>
      <c r="F17" s="5" t="s">
        <v>27</v>
      </c>
      <c r="G17" s="559" t="s">
        <v>442</v>
      </c>
      <c r="H17" s="560">
        <v>6069000</v>
      </c>
      <c r="J17" s="612" t="s">
        <v>40</v>
      </c>
      <c r="K17" s="574" t="s">
        <v>356</v>
      </c>
      <c r="L17" s="229" t="s">
        <v>815</v>
      </c>
      <c r="M17" s="578">
        <v>6105000</v>
      </c>
      <c r="O17" s="555" t="s">
        <v>626</v>
      </c>
      <c r="P17" s="6" t="s">
        <v>627</v>
      </c>
      <c r="Q17" s="6" t="s">
        <v>69</v>
      </c>
      <c r="R17" s="13">
        <v>16008000</v>
      </c>
    </row>
    <row r="18" spans="1:18" ht="13.5" customHeight="1">
      <c r="B18" s="3" t="s">
        <v>36</v>
      </c>
      <c r="E18" s="193" t="s">
        <v>441</v>
      </c>
      <c r="F18" s="5" t="s">
        <v>27</v>
      </c>
      <c r="G18" s="561" t="s">
        <v>443</v>
      </c>
      <c r="H18" s="562">
        <v>6619000</v>
      </c>
      <c r="J18" s="612" t="s">
        <v>40</v>
      </c>
      <c r="K18" s="574" t="s">
        <v>356</v>
      </c>
      <c r="L18" s="229" t="s">
        <v>816</v>
      </c>
      <c r="M18" s="578">
        <v>6598000</v>
      </c>
      <c r="O18" s="555" t="s">
        <v>626</v>
      </c>
      <c r="P18" s="6" t="s">
        <v>630</v>
      </c>
      <c r="Q18" s="6" t="s">
        <v>69</v>
      </c>
      <c r="R18" s="13">
        <v>14550000</v>
      </c>
    </row>
    <row r="19" spans="1:18" ht="13.5" customHeight="1" thickBot="1">
      <c r="B19" s="5" t="s">
        <v>55</v>
      </c>
      <c r="C19" s="6" t="s">
        <v>56</v>
      </c>
      <c r="E19" s="193" t="s">
        <v>441</v>
      </c>
      <c r="F19" s="5" t="s">
        <v>27</v>
      </c>
      <c r="G19" s="563" t="s">
        <v>444</v>
      </c>
      <c r="H19" s="562">
        <v>6789000</v>
      </c>
      <c r="J19" s="612" t="s">
        <v>40</v>
      </c>
      <c r="K19" s="574" t="s">
        <v>356</v>
      </c>
      <c r="L19" s="229" t="s">
        <v>817</v>
      </c>
      <c r="M19" s="578">
        <v>7240000</v>
      </c>
      <c r="O19" s="554" t="s">
        <v>626</v>
      </c>
      <c r="P19" s="14" t="s">
        <v>631</v>
      </c>
      <c r="Q19" s="14" t="s">
        <v>69</v>
      </c>
      <c r="R19" s="15">
        <v>20948000</v>
      </c>
    </row>
    <row r="20" spans="1:18" ht="13.5" customHeight="1">
      <c r="A20" s="3" t="s">
        <v>55</v>
      </c>
      <c r="B20" s="191" t="s">
        <v>40</v>
      </c>
      <c r="C20" s="6" t="s">
        <v>846</v>
      </c>
      <c r="E20" s="193" t="s">
        <v>441</v>
      </c>
      <c r="F20" s="5" t="s">
        <v>27</v>
      </c>
      <c r="G20" s="563" t="s">
        <v>445</v>
      </c>
      <c r="H20" s="562">
        <v>7339000</v>
      </c>
      <c r="J20" s="612" t="s">
        <v>40</v>
      </c>
      <c r="K20" s="574" t="s">
        <v>356</v>
      </c>
      <c r="L20" s="229" t="s">
        <v>818</v>
      </c>
      <c r="M20" s="578">
        <v>7869000</v>
      </c>
      <c r="O20" s="557" t="s">
        <v>632</v>
      </c>
      <c r="P20" s="17" t="s">
        <v>633</v>
      </c>
      <c r="Q20" s="17" t="s">
        <v>634</v>
      </c>
      <c r="R20" s="18">
        <v>9414000</v>
      </c>
    </row>
    <row r="21" spans="1:18" ht="13.5" customHeight="1" thickBot="1">
      <c r="A21" s="3" t="s">
        <v>56</v>
      </c>
      <c r="B21" s="191" t="s">
        <v>41</v>
      </c>
      <c r="C21" s="6" t="s">
        <v>412</v>
      </c>
      <c r="E21" s="193" t="s">
        <v>441</v>
      </c>
      <c r="F21" s="5" t="s">
        <v>27</v>
      </c>
      <c r="G21" s="563" t="s">
        <v>446</v>
      </c>
      <c r="H21" s="562">
        <v>7726000</v>
      </c>
      <c r="J21" s="612" t="s">
        <v>40</v>
      </c>
      <c r="K21" s="574" t="s">
        <v>356</v>
      </c>
      <c r="L21" s="613" t="s">
        <v>819</v>
      </c>
      <c r="M21" s="580">
        <v>7846000</v>
      </c>
      <c r="O21" s="555" t="s">
        <v>632</v>
      </c>
      <c r="P21" s="6" t="s">
        <v>635</v>
      </c>
      <c r="Q21" s="6" t="s">
        <v>634</v>
      </c>
      <c r="R21" s="13">
        <v>6883000</v>
      </c>
    </row>
    <row r="22" spans="1:18" ht="13.5" customHeight="1">
      <c r="B22" s="235" t="s">
        <v>395</v>
      </c>
      <c r="C22" s="6"/>
      <c r="E22" s="193" t="s">
        <v>441</v>
      </c>
      <c r="F22" s="5" t="s">
        <v>27</v>
      </c>
      <c r="G22" s="563" t="s">
        <v>447</v>
      </c>
      <c r="H22" s="562">
        <v>8646000</v>
      </c>
      <c r="J22" s="186" t="s">
        <v>41</v>
      </c>
      <c r="K22" s="17" t="s">
        <v>381</v>
      </c>
      <c r="L22" s="252" t="s">
        <v>357</v>
      </c>
      <c r="M22" s="18">
        <v>4169000</v>
      </c>
      <c r="O22" s="555" t="s">
        <v>632</v>
      </c>
      <c r="P22" s="6" t="s">
        <v>636</v>
      </c>
      <c r="Q22" s="6" t="s">
        <v>634</v>
      </c>
      <c r="R22" s="13">
        <v>9725000</v>
      </c>
    </row>
    <row r="23" spans="1:18" ht="13.5" customHeight="1">
      <c r="B23" s="191" t="s">
        <v>278</v>
      </c>
      <c r="E23" s="193" t="s">
        <v>4</v>
      </c>
      <c r="F23" s="5" t="s">
        <v>27</v>
      </c>
      <c r="G23" s="563" t="s">
        <v>5</v>
      </c>
      <c r="H23" s="562">
        <v>5991000</v>
      </c>
      <c r="J23" s="184" t="s">
        <v>41</v>
      </c>
      <c r="K23" s="6" t="s">
        <v>368</v>
      </c>
      <c r="L23" s="5" t="s">
        <v>463</v>
      </c>
      <c r="M23" s="209">
        <v>4846000</v>
      </c>
      <c r="O23" s="555" t="s">
        <v>632</v>
      </c>
      <c r="P23" s="6" t="s">
        <v>637</v>
      </c>
      <c r="Q23" s="6" t="s">
        <v>634</v>
      </c>
      <c r="R23" s="13">
        <v>7144000</v>
      </c>
    </row>
    <row r="24" spans="1:18" ht="13.5" customHeight="1">
      <c r="B24" s="191" t="s">
        <v>39</v>
      </c>
      <c r="E24" s="193" t="s">
        <v>4</v>
      </c>
      <c r="F24" s="5" t="s">
        <v>27</v>
      </c>
      <c r="G24" s="563" t="s">
        <v>298</v>
      </c>
      <c r="H24" s="562">
        <v>6711000</v>
      </c>
      <c r="J24" s="184" t="s">
        <v>41</v>
      </c>
      <c r="K24" s="6" t="s">
        <v>368</v>
      </c>
      <c r="L24" s="5" t="s">
        <v>464</v>
      </c>
      <c r="M24" s="209">
        <v>4848000</v>
      </c>
      <c r="O24" s="555" t="s">
        <v>632</v>
      </c>
      <c r="P24" s="6" t="s">
        <v>638</v>
      </c>
      <c r="Q24" s="6" t="s">
        <v>634</v>
      </c>
      <c r="R24" s="13">
        <v>6226000</v>
      </c>
    </row>
    <row r="25" spans="1:18" ht="13.5" customHeight="1" thickBot="1">
      <c r="B25" s="191" t="s">
        <v>277</v>
      </c>
      <c r="E25" s="193" t="s">
        <v>4</v>
      </c>
      <c r="F25" s="5" t="s">
        <v>27</v>
      </c>
      <c r="G25" s="563" t="s">
        <v>299</v>
      </c>
      <c r="H25" s="562">
        <v>6000000</v>
      </c>
      <c r="J25" s="184" t="s">
        <v>41</v>
      </c>
      <c r="K25" s="6" t="s">
        <v>368</v>
      </c>
      <c r="L25" s="5" t="s">
        <v>358</v>
      </c>
      <c r="M25" s="209">
        <v>5315000</v>
      </c>
      <c r="O25" s="554" t="s">
        <v>632</v>
      </c>
      <c r="P25" s="14" t="s">
        <v>639</v>
      </c>
      <c r="Q25" s="14" t="s">
        <v>634</v>
      </c>
      <c r="R25" s="15">
        <v>6222000</v>
      </c>
    </row>
    <row r="26" spans="1:18" ht="13.5" customHeight="1">
      <c r="B26" s="235" t="s">
        <v>429</v>
      </c>
      <c r="E26" s="193" t="s">
        <v>4</v>
      </c>
      <c r="F26" s="5" t="s">
        <v>27</v>
      </c>
      <c r="G26" s="563" t="s">
        <v>300</v>
      </c>
      <c r="H26" s="562">
        <v>6728000</v>
      </c>
      <c r="J26" s="184" t="s">
        <v>41</v>
      </c>
      <c r="K26" s="6" t="s">
        <v>368</v>
      </c>
      <c r="L26" s="5" t="s">
        <v>359</v>
      </c>
      <c r="M26" s="209">
        <v>7688000</v>
      </c>
    </row>
    <row r="27" spans="1:18" ht="13.5" customHeight="1">
      <c r="B27" s="235" t="s">
        <v>430</v>
      </c>
      <c r="E27" s="193" t="s">
        <v>4</v>
      </c>
      <c r="F27" s="5" t="s">
        <v>27</v>
      </c>
      <c r="G27" s="563" t="s">
        <v>301</v>
      </c>
      <c r="H27" s="562">
        <v>6541000</v>
      </c>
      <c r="J27" s="184" t="s">
        <v>41</v>
      </c>
      <c r="K27" s="6" t="s">
        <v>368</v>
      </c>
      <c r="L27" s="5" t="s">
        <v>360</v>
      </c>
      <c r="M27" s="209">
        <v>5796000</v>
      </c>
    </row>
    <row r="28" spans="1:18" ht="13.5" customHeight="1" thickBot="1">
      <c r="B28" s="235" t="s">
        <v>431</v>
      </c>
      <c r="E28" s="193" t="s">
        <v>4</v>
      </c>
      <c r="F28" s="5" t="s">
        <v>27</v>
      </c>
      <c r="G28" s="563" t="s">
        <v>302</v>
      </c>
      <c r="H28" s="562">
        <v>7261000</v>
      </c>
      <c r="J28" s="185" t="s">
        <v>41</v>
      </c>
      <c r="K28" s="14" t="s">
        <v>368</v>
      </c>
      <c r="L28" s="607" t="s">
        <v>361</v>
      </c>
      <c r="M28" s="211">
        <v>5798000</v>
      </c>
    </row>
    <row r="29" spans="1:18" ht="13.5" customHeight="1">
      <c r="B29" s="191" t="s">
        <v>37</v>
      </c>
      <c r="E29" s="193" t="s">
        <v>4</v>
      </c>
      <c r="F29" s="5" t="s">
        <v>27</v>
      </c>
      <c r="G29" s="563" t="s">
        <v>303</v>
      </c>
      <c r="H29" s="562">
        <v>7821000</v>
      </c>
      <c r="J29" s="187" t="s">
        <v>395</v>
      </c>
      <c r="K29" s="17" t="s">
        <v>404</v>
      </c>
      <c r="L29" s="252" t="s">
        <v>405</v>
      </c>
      <c r="M29" s="207">
        <v>5077000</v>
      </c>
    </row>
    <row r="30" spans="1:18" ht="13.5" customHeight="1" thickBot="1">
      <c r="B30" s="191" t="s">
        <v>38</v>
      </c>
      <c r="E30" s="193" t="s">
        <v>4</v>
      </c>
      <c r="F30" s="5" t="s">
        <v>27</v>
      </c>
      <c r="G30" s="563" t="s">
        <v>304</v>
      </c>
      <c r="H30" s="562">
        <v>6546000</v>
      </c>
      <c r="J30" s="237" t="s">
        <v>395</v>
      </c>
      <c r="K30" s="14" t="s">
        <v>404</v>
      </c>
      <c r="L30" s="607" t="s">
        <v>407</v>
      </c>
      <c r="M30" s="211">
        <v>5077000</v>
      </c>
    </row>
    <row r="31" spans="1:18" ht="13.5" customHeight="1">
      <c r="B31" s="191" t="s">
        <v>276</v>
      </c>
      <c r="E31" s="193" t="s">
        <v>4</v>
      </c>
      <c r="F31" s="5" t="s">
        <v>27</v>
      </c>
      <c r="G31" s="563" t="s">
        <v>305</v>
      </c>
      <c r="H31" s="562">
        <v>7182000</v>
      </c>
      <c r="J31" s="187" t="s">
        <v>278</v>
      </c>
      <c r="K31" s="17" t="s">
        <v>377</v>
      </c>
      <c r="L31" s="252" t="s">
        <v>352</v>
      </c>
      <c r="M31" s="207">
        <v>782000</v>
      </c>
    </row>
    <row r="32" spans="1:18" ht="13.5" customHeight="1">
      <c r="B32" s="191" t="s">
        <v>289</v>
      </c>
      <c r="E32" s="193" t="s">
        <v>4</v>
      </c>
      <c r="F32" s="5" t="s">
        <v>27</v>
      </c>
      <c r="G32" s="563" t="s">
        <v>306</v>
      </c>
      <c r="H32" s="562">
        <v>7663000</v>
      </c>
      <c r="J32" s="188" t="s">
        <v>278</v>
      </c>
      <c r="K32" s="6" t="s">
        <v>378</v>
      </c>
      <c r="L32" s="5" t="s">
        <v>353</v>
      </c>
      <c r="M32" s="209">
        <v>782000</v>
      </c>
    </row>
    <row r="33" spans="1:13" ht="13.5" customHeight="1">
      <c r="B33" s="191" t="s">
        <v>75</v>
      </c>
      <c r="E33" s="193" t="s">
        <v>4</v>
      </c>
      <c r="F33" s="5" t="s">
        <v>27</v>
      </c>
      <c r="G33" s="563" t="s">
        <v>307</v>
      </c>
      <c r="H33" s="562">
        <v>8583000</v>
      </c>
      <c r="J33" s="188" t="s">
        <v>278</v>
      </c>
      <c r="K33" s="6" t="s">
        <v>379</v>
      </c>
      <c r="L33" s="5" t="s">
        <v>354</v>
      </c>
      <c r="M33" s="209">
        <v>782000</v>
      </c>
    </row>
    <row r="34" spans="1:13" ht="13.5" customHeight="1">
      <c r="B34" s="192" t="s">
        <v>432</v>
      </c>
      <c r="E34" s="193" t="s">
        <v>4</v>
      </c>
      <c r="F34" s="5" t="s">
        <v>28</v>
      </c>
      <c r="G34" s="5" t="s">
        <v>448</v>
      </c>
      <c r="H34" s="194">
        <v>5135000</v>
      </c>
      <c r="J34" s="216" t="s">
        <v>278</v>
      </c>
      <c r="K34" s="7" t="s">
        <v>380</v>
      </c>
      <c r="L34" s="199" t="s">
        <v>355</v>
      </c>
      <c r="M34" s="215">
        <v>782000</v>
      </c>
    </row>
    <row r="35" spans="1:13" ht="13.5" customHeight="1">
      <c r="B35" s="192" t="s">
        <v>433</v>
      </c>
      <c r="E35" s="193" t="s">
        <v>4</v>
      </c>
      <c r="F35" s="5" t="s">
        <v>28</v>
      </c>
      <c r="G35" s="5" t="s">
        <v>449</v>
      </c>
      <c r="H35" s="194">
        <v>4308000</v>
      </c>
      <c r="J35" s="216" t="s">
        <v>278</v>
      </c>
      <c r="K35" s="7" t="s">
        <v>396</v>
      </c>
      <c r="L35" s="199" t="s">
        <v>397</v>
      </c>
      <c r="M35" s="215">
        <v>644000</v>
      </c>
    </row>
    <row r="36" spans="1:13" ht="13.5" customHeight="1" thickBot="1">
      <c r="B36" s="192" t="s">
        <v>434</v>
      </c>
      <c r="E36" s="193" t="s">
        <v>4</v>
      </c>
      <c r="F36" s="5" t="s">
        <v>28</v>
      </c>
      <c r="G36" s="5" t="s">
        <v>450</v>
      </c>
      <c r="H36" s="194">
        <v>3990000</v>
      </c>
      <c r="J36" s="216" t="s">
        <v>278</v>
      </c>
      <c r="K36" s="7" t="s">
        <v>401</v>
      </c>
      <c r="L36" s="199" t="s">
        <v>402</v>
      </c>
      <c r="M36" s="215">
        <v>644000</v>
      </c>
    </row>
    <row r="37" spans="1:13" ht="13.5" customHeight="1">
      <c r="B37" s="192" t="s">
        <v>435</v>
      </c>
      <c r="E37" s="193" t="s">
        <v>4</v>
      </c>
      <c r="F37" s="5" t="s">
        <v>28</v>
      </c>
      <c r="G37" s="5" t="s">
        <v>451</v>
      </c>
      <c r="H37" s="194">
        <v>5602000</v>
      </c>
      <c r="J37" s="206" t="s">
        <v>39</v>
      </c>
      <c r="K37" s="17" t="s">
        <v>371</v>
      </c>
      <c r="L37" s="252" t="s">
        <v>340</v>
      </c>
      <c r="M37" s="207">
        <v>773000</v>
      </c>
    </row>
    <row r="38" spans="1:13" ht="13.5" customHeight="1">
      <c r="B38" s="229" t="s">
        <v>801</v>
      </c>
      <c r="E38" s="558" t="s">
        <v>4</v>
      </c>
      <c r="F38" s="229" t="s">
        <v>28</v>
      </c>
      <c r="G38" s="229" t="s">
        <v>650</v>
      </c>
      <c r="H38" s="564">
        <v>6001000</v>
      </c>
      <c r="J38" s="208" t="s">
        <v>39</v>
      </c>
      <c r="K38" s="6" t="s">
        <v>372</v>
      </c>
      <c r="L38" s="5" t="s">
        <v>340</v>
      </c>
      <c r="M38" s="209">
        <v>773000</v>
      </c>
    </row>
    <row r="39" spans="1:13" ht="13.5" customHeight="1">
      <c r="B39" s="229" t="s">
        <v>802</v>
      </c>
      <c r="E39" s="193" t="s">
        <v>4</v>
      </c>
      <c r="F39" s="5" t="s">
        <v>28</v>
      </c>
      <c r="G39" s="5" t="s">
        <v>409</v>
      </c>
      <c r="H39" s="194">
        <v>5454000</v>
      </c>
      <c r="J39" s="208" t="s">
        <v>39</v>
      </c>
      <c r="K39" s="12" t="s">
        <v>373</v>
      </c>
      <c r="L39" s="5" t="s">
        <v>341</v>
      </c>
      <c r="M39" s="209">
        <v>773000</v>
      </c>
    </row>
    <row r="40" spans="1:13" ht="13.5" customHeight="1">
      <c r="B40" s="236"/>
      <c r="E40" s="193" t="s">
        <v>4</v>
      </c>
      <c r="F40" s="5" t="s">
        <v>28</v>
      </c>
      <c r="G40" s="5" t="s">
        <v>410</v>
      </c>
      <c r="H40" s="194">
        <v>4717000</v>
      </c>
      <c r="J40" s="208" t="s">
        <v>39</v>
      </c>
      <c r="K40" s="12" t="s">
        <v>374</v>
      </c>
      <c r="L40" s="5" t="s">
        <v>340</v>
      </c>
      <c r="M40" s="209">
        <v>786000</v>
      </c>
    </row>
    <row r="41" spans="1:13" ht="13.5" customHeight="1">
      <c r="B41" s="236"/>
      <c r="E41" s="193" t="s">
        <v>4</v>
      </c>
      <c r="F41" s="5" t="s">
        <v>28</v>
      </c>
      <c r="G41" s="5" t="s">
        <v>411</v>
      </c>
      <c r="H41" s="194">
        <v>5921000</v>
      </c>
      <c r="J41" s="208" t="s">
        <v>39</v>
      </c>
      <c r="K41" s="12" t="s">
        <v>375</v>
      </c>
      <c r="L41" s="5" t="s">
        <v>340</v>
      </c>
      <c r="M41" s="209">
        <v>786000</v>
      </c>
    </row>
    <row r="42" spans="1:13" ht="13.5" customHeight="1">
      <c r="B42" s="236"/>
      <c r="E42" s="558" t="s">
        <v>4</v>
      </c>
      <c r="F42" s="229" t="s">
        <v>28</v>
      </c>
      <c r="G42" s="229" t="s">
        <v>652</v>
      </c>
      <c r="H42" s="564">
        <v>6320000</v>
      </c>
      <c r="J42" s="208" t="s">
        <v>39</v>
      </c>
      <c r="K42" s="12" t="s">
        <v>376</v>
      </c>
      <c r="L42" s="5" t="s">
        <v>341</v>
      </c>
      <c r="M42" s="209">
        <v>786000</v>
      </c>
    </row>
    <row r="43" spans="1:13" ht="13.5" customHeight="1">
      <c r="B43" s="236"/>
      <c r="E43" s="193" t="s">
        <v>4</v>
      </c>
      <c r="F43" s="5" t="s">
        <v>28</v>
      </c>
      <c r="G43" s="5" t="s">
        <v>3</v>
      </c>
      <c r="H43" s="194">
        <v>3024000</v>
      </c>
      <c r="J43" s="208" t="s">
        <v>39</v>
      </c>
      <c r="K43" s="6" t="s">
        <v>369</v>
      </c>
      <c r="L43" s="5" t="s">
        <v>342</v>
      </c>
      <c r="M43" s="209">
        <v>878000</v>
      </c>
    </row>
    <row r="44" spans="1:13" ht="13.5" customHeight="1">
      <c r="A44" s="3" t="s">
        <v>79</v>
      </c>
      <c r="E44" s="193" t="s">
        <v>4</v>
      </c>
      <c r="F44" s="5" t="s">
        <v>28</v>
      </c>
      <c r="G44" s="5" t="s">
        <v>6</v>
      </c>
      <c r="H44" s="194">
        <v>3710000</v>
      </c>
      <c r="J44" s="208" t="s">
        <v>39</v>
      </c>
      <c r="K44" s="6" t="s">
        <v>370</v>
      </c>
      <c r="L44" s="5" t="s">
        <v>343</v>
      </c>
      <c r="M44" s="209">
        <v>892000</v>
      </c>
    </row>
    <row r="45" spans="1:13" ht="13.5" customHeight="1">
      <c r="A45" s="3" t="s">
        <v>78</v>
      </c>
      <c r="B45" s="3" t="s">
        <v>50</v>
      </c>
      <c r="E45" s="193" t="s">
        <v>4</v>
      </c>
      <c r="F45" s="5" t="s">
        <v>28</v>
      </c>
      <c r="G45" s="5" t="s">
        <v>308</v>
      </c>
      <c r="H45" s="194">
        <v>4011000</v>
      </c>
      <c r="J45" s="208" t="s">
        <v>39</v>
      </c>
      <c r="K45" s="6" t="s">
        <v>364</v>
      </c>
      <c r="L45" s="5" t="s">
        <v>344</v>
      </c>
      <c r="M45" s="209">
        <v>878000</v>
      </c>
    </row>
    <row r="46" spans="1:13" ht="13.5" customHeight="1">
      <c r="B46" s="5" t="s">
        <v>0</v>
      </c>
      <c r="E46" s="193" t="s">
        <v>4</v>
      </c>
      <c r="F46" s="5" t="s">
        <v>28</v>
      </c>
      <c r="G46" s="5" t="s">
        <v>309</v>
      </c>
      <c r="H46" s="194">
        <v>3926000</v>
      </c>
      <c r="J46" s="208" t="s">
        <v>39</v>
      </c>
      <c r="K46" s="6" t="s">
        <v>365</v>
      </c>
      <c r="L46" s="5" t="s">
        <v>345</v>
      </c>
      <c r="M46" s="209">
        <v>912000</v>
      </c>
    </row>
    <row r="47" spans="1:13" ht="13.5" customHeight="1">
      <c r="B47" s="192" t="s">
        <v>76</v>
      </c>
      <c r="E47" s="193" t="s">
        <v>4</v>
      </c>
      <c r="F47" s="5" t="s">
        <v>28</v>
      </c>
      <c r="G47" s="5" t="s">
        <v>7</v>
      </c>
      <c r="H47" s="194">
        <v>3744000</v>
      </c>
      <c r="J47" s="208" t="s">
        <v>39</v>
      </c>
      <c r="K47" s="6" t="s">
        <v>364</v>
      </c>
      <c r="L47" s="5" t="s">
        <v>346</v>
      </c>
      <c r="M47" s="209">
        <v>912000</v>
      </c>
    </row>
    <row r="48" spans="1:13" ht="13.5" customHeight="1" thickBot="1">
      <c r="B48" s="192" t="s">
        <v>292</v>
      </c>
      <c r="E48" s="193" t="s">
        <v>4</v>
      </c>
      <c r="F48" s="5" t="s">
        <v>28</v>
      </c>
      <c r="G48" s="5" t="s">
        <v>483</v>
      </c>
      <c r="H48" s="194">
        <v>4044000</v>
      </c>
      <c r="J48" s="210" t="s">
        <v>39</v>
      </c>
      <c r="K48" s="14" t="s">
        <v>365</v>
      </c>
      <c r="L48" s="607" t="s">
        <v>347</v>
      </c>
      <c r="M48" s="211">
        <v>945000</v>
      </c>
    </row>
    <row r="49" spans="2:13" ht="13.5" customHeight="1">
      <c r="B49" s="189" t="s">
        <v>387</v>
      </c>
      <c r="E49" s="193" t="s">
        <v>4</v>
      </c>
      <c r="F49" s="5" t="s">
        <v>28</v>
      </c>
      <c r="G49" s="5" t="s">
        <v>9</v>
      </c>
      <c r="H49" s="194">
        <v>4220000</v>
      </c>
      <c r="J49" s="187" t="s">
        <v>277</v>
      </c>
      <c r="K49" s="17" t="s">
        <v>828</v>
      </c>
      <c r="L49" s="252" t="s">
        <v>348</v>
      </c>
      <c r="M49" s="207">
        <v>1000000</v>
      </c>
    </row>
    <row r="50" spans="2:13" ht="13.5" customHeight="1">
      <c r="B50" s="192" t="s">
        <v>293</v>
      </c>
      <c r="E50" s="193" t="s">
        <v>4</v>
      </c>
      <c r="F50" s="5" t="s">
        <v>28</v>
      </c>
      <c r="G50" s="5" t="s">
        <v>310</v>
      </c>
      <c r="H50" s="194">
        <v>5077000</v>
      </c>
      <c r="J50" s="188" t="s">
        <v>277</v>
      </c>
      <c r="K50" s="6" t="s">
        <v>367</v>
      </c>
      <c r="L50" s="5" t="s">
        <v>349</v>
      </c>
      <c r="M50" s="209">
        <v>1000000</v>
      </c>
    </row>
    <row r="51" spans="2:13" ht="13.5" customHeight="1">
      <c r="B51" s="189" t="s">
        <v>391</v>
      </c>
      <c r="E51" s="193" t="s">
        <v>4</v>
      </c>
      <c r="F51" s="5" t="s">
        <v>28</v>
      </c>
      <c r="G51" s="5" t="s">
        <v>275</v>
      </c>
      <c r="H51" s="194">
        <v>4776000</v>
      </c>
      <c r="J51" s="188" t="s">
        <v>277</v>
      </c>
      <c r="K51" s="6" t="s">
        <v>366</v>
      </c>
      <c r="L51" s="5" t="s">
        <v>350</v>
      </c>
      <c r="M51" s="209">
        <v>1000000</v>
      </c>
    </row>
    <row r="52" spans="2:13" ht="13.5" customHeight="1">
      <c r="B52" s="553" t="s">
        <v>617</v>
      </c>
      <c r="E52" s="193" t="s">
        <v>4</v>
      </c>
      <c r="F52" s="5" t="s">
        <v>28</v>
      </c>
      <c r="G52" s="5" t="s">
        <v>10</v>
      </c>
      <c r="H52" s="194">
        <v>4282000</v>
      </c>
      <c r="J52" s="216" t="s">
        <v>277</v>
      </c>
      <c r="K52" s="7" t="s">
        <v>367</v>
      </c>
      <c r="L52" s="199" t="s">
        <v>351</v>
      </c>
      <c r="M52" s="215">
        <v>1000000</v>
      </c>
    </row>
    <row r="53" spans="2:13">
      <c r="B53" s="553" t="s">
        <v>618</v>
      </c>
      <c r="E53" s="193" t="s">
        <v>4</v>
      </c>
      <c r="F53" s="5" t="s">
        <v>28</v>
      </c>
      <c r="G53" s="5" t="s">
        <v>11</v>
      </c>
      <c r="H53" s="194">
        <v>5304000</v>
      </c>
      <c r="J53" s="615" t="s">
        <v>277</v>
      </c>
      <c r="K53" s="553" t="s">
        <v>366</v>
      </c>
      <c r="L53" s="229" t="s">
        <v>825</v>
      </c>
      <c r="M53" s="578">
        <v>1000000</v>
      </c>
    </row>
    <row r="54" spans="2:13">
      <c r="B54" s="229" t="s">
        <v>619</v>
      </c>
      <c r="E54" s="193" t="s">
        <v>4</v>
      </c>
      <c r="F54" s="5" t="s">
        <v>28</v>
      </c>
      <c r="G54" s="5" t="s">
        <v>12</v>
      </c>
      <c r="H54" s="194">
        <v>4040000</v>
      </c>
      <c r="J54" s="615" t="s">
        <v>277</v>
      </c>
      <c r="K54" s="553" t="s">
        <v>366</v>
      </c>
      <c r="L54" s="229" t="s">
        <v>820</v>
      </c>
      <c r="M54" s="578">
        <v>1000000</v>
      </c>
    </row>
    <row r="55" spans="2:13" ht="16.5" thickBot="1">
      <c r="E55" s="198" t="s">
        <v>4</v>
      </c>
      <c r="F55" s="199" t="s">
        <v>28</v>
      </c>
      <c r="G55" s="199" t="s">
        <v>13</v>
      </c>
      <c r="H55" s="200">
        <v>5106000</v>
      </c>
      <c r="J55" s="615" t="s">
        <v>277</v>
      </c>
      <c r="K55" s="553" t="s">
        <v>366</v>
      </c>
      <c r="L55" s="229" t="s">
        <v>821</v>
      </c>
      <c r="M55" s="578">
        <v>1000000</v>
      </c>
    </row>
    <row r="56" spans="2:13" ht="16.5" thickTop="1">
      <c r="B56" s="3" t="s">
        <v>425</v>
      </c>
      <c r="E56" s="203" t="s">
        <v>273</v>
      </c>
      <c r="F56" s="204" t="s">
        <v>30</v>
      </c>
      <c r="G56" s="204" t="s">
        <v>452</v>
      </c>
      <c r="H56" s="205">
        <v>3800000</v>
      </c>
      <c r="J56" s="615" t="s">
        <v>277</v>
      </c>
      <c r="K56" s="553" t="s">
        <v>366</v>
      </c>
      <c r="L56" s="229" t="s">
        <v>822</v>
      </c>
      <c r="M56" s="578">
        <v>1000000</v>
      </c>
    </row>
    <row r="57" spans="2:13">
      <c r="B57" s="3" t="s">
        <v>426</v>
      </c>
      <c r="E57" s="202" t="s">
        <v>273</v>
      </c>
      <c r="F57" s="173" t="s">
        <v>30</v>
      </c>
      <c r="G57" s="173" t="s">
        <v>311</v>
      </c>
      <c r="H57" s="201">
        <v>3800000</v>
      </c>
      <c r="J57" s="615" t="s">
        <v>277</v>
      </c>
      <c r="K57" s="553" t="s">
        <v>367</v>
      </c>
      <c r="L57" s="229" t="s">
        <v>823</v>
      </c>
      <c r="M57" s="578">
        <v>1000000</v>
      </c>
    </row>
    <row r="58" spans="2:13">
      <c r="E58" s="193" t="s">
        <v>273</v>
      </c>
      <c r="F58" s="5" t="s">
        <v>30</v>
      </c>
      <c r="G58" s="5" t="s">
        <v>312</v>
      </c>
      <c r="H58" s="194">
        <v>3800000</v>
      </c>
      <c r="J58" s="615" t="s">
        <v>277</v>
      </c>
      <c r="K58" s="553" t="s">
        <v>367</v>
      </c>
      <c r="L58" s="229" t="s">
        <v>824</v>
      </c>
      <c r="M58" s="578">
        <v>1000000</v>
      </c>
    </row>
    <row r="59" spans="2:13">
      <c r="E59" s="193" t="s">
        <v>273</v>
      </c>
      <c r="F59" s="5" t="s">
        <v>313</v>
      </c>
      <c r="G59" s="5" t="s">
        <v>314</v>
      </c>
      <c r="H59" s="194">
        <v>4800000</v>
      </c>
      <c r="J59" s="615" t="s">
        <v>277</v>
      </c>
      <c r="K59" s="553" t="s">
        <v>829</v>
      </c>
      <c r="L59" s="229" t="s">
        <v>826</v>
      </c>
      <c r="M59" s="578">
        <v>811000</v>
      </c>
    </row>
    <row r="60" spans="2:13">
      <c r="E60" s="193" t="s">
        <v>273</v>
      </c>
      <c r="F60" s="5" t="s">
        <v>313</v>
      </c>
      <c r="G60" s="5" t="s">
        <v>453</v>
      </c>
      <c r="H60" s="194">
        <v>4500000</v>
      </c>
      <c r="J60" s="615" t="s">
        <v>277</v>
      </c>
      <c r="K60" s="553" t="s">
        <v>830</v>
      </c>
      <c r="L60" s="229" t="s">
        <v>826</v>
      </c>
      <c r="M60" s="578">
        <v>811000</v>
      </c>
    </row>
    <row r="61" spans="2:13">
      <c r="E61" s="193" t="s">
        <v>273</v>
      </c>
      <c r="F61" s="5" t="s">
        <v>313</v>
      </c>
      <c r="G61" s="5" t="s">
        <v>315</v>
      </c>
      <c r="H61" s="194">
        <v>4800000</v>
      </c>
      <c r="J61" s="615" t="s">
        <v>277</v>
      </c>
      <c r="K61" s="553" t="s">
        <v>831</v>
      </c>
      <c r="L61" s="229" t="s">
        <v>826</v>
      </c>
      <c r="M61" s="578">
        <v>811000</v>
      </c>
    </row>
    <row r="62" spans="2:13">
      <c r="E62" s="193" t="s">
        <v>273</v>
      </c>
      <c r="F62" s="5" t="s">
        <v>313</v>
      </c>
      <c r="G62" s="5" t="s">
        <v>54</v>
      </c>
      <c r="H62" s="194">
        <v>4800000</v>
      </c>
      <c r="J62" s="615" t="s">
        <v>277</v>
      </c>
      <c r="K62" s="553" t="s">
        <v>832</v>
      </c>
      <c r="L62" s="229" t="s">
        <v>826</v>
      </c>
      <c r="M62" s="578">
        <v>811000</v>
      </c>
    </row>
    <row r="63" spans="2:13">
      <c r="E63" s="193" t="s">
        <v>273</v>
      </c>
      <c r="F63" s="5" t="s">
        <v>313</v>
      </c>
      <c r="G63" s="5" t="s">
        <v>316</v>
      </c>
      <c r="H63" s="194">
        <v>5500000</v>
      </c>
      <c r="J63" s="615" t="s">
        <v>277</v>
      </c>
      <c r="K63" s="553" t="s">
        <v>829</v>
      </c>
      <c r="L63" s="229" t="s">
        <v>827</v>
      </c>
      <c r="M63" s="578">
        <v>758000</v>
      </c>
    </row>
    <row r="64" spans="2:13">
      <c r="E64" s="193" t="s">
        <v>273</v>
      </c>
      <c r="F64" s="5" t="s">
        <v>313</v>
      </c>
      <c r="G64" s="5" t="s">
        <v>454</v>
      </c>
      <c r="H64" s="194">
        <v>5200000</v>
      </c>
      <c r="J64" s="615" t="s">
        <v>277</v>
      </c>
      <c r="K64" s="553" t="s">
        <v>830</v>
      </c>
      <c r="L64" s="229" t="s">
        <v>827</v>
      </c>
      <c r="M64" s="578">
        <v>758000</v>
      </c>
    </row>
    <row r="65" spans="5:13" ht="16.5" thickBot="1">
      <c r="E65" s="193" t="s">
        <v>273</v>
      </c>
      <c r="F65" s="5" t="s">
        <v>313</v>
      </c>
      <c r="G65" s="5" t="s">
        <v>317</v>
      </c>
      <c r="H65" s="194">
        <v>5500000</v>
      </c>
      <c r="J65" s="616" t="s">
        <v>277</v>
      </c>
      <c r="K65" s="579" t="s">
        <v>832</v>
      </c>
      <c r="L65" s="613" t="s">
        <v>827</v>
      </c>
      <c r="M65" s="580">
        <v>758000</v>
      </c>
    </row>
    <row r="66" spans="5:13" ht="16.5" thickBot="1">
      <c r="E66" s="193" t="s">
        <v>273</v>
      </c>
      <c r="F66" s="5" t="s">
        <v>313</v>
      </c>
      <c r="G66" s="5" t="s">
        <v>318</v>
      </c>
      <c r="H66" s="194">
        <v>5500000</v>
      </c>
      <c r="J66" s="238" t="s">
        <v>429</v>
      </c>
      <c r="K66" s="169" t="s">
        <v>465</v>
      </c>
      <c r="L66" s="608" t="s">
        <v>466</v>
      </c>
      <c r="M66" s="239">
        <v>1000000</v>
      </c>
    </row>
    <row r="67" spans="5:13">
      <c r="E67" s="193" t="s">
        <v>273</v>
      </c>
      <c r="F67" s="5" t="s">
        <v>319</v>
      </c>
      <c r="G67" s="5" t="s">
        <v>54</v>
      </c>
      <c r="H67" s="194">
        <v>4500000</v>
      </c>
      <c r="J67" s="186" t="s">
        <v>430</v>
      </c>
      <c r="K67" s="17" t="s">
        <v>467</v>
      </c>
      <c r="L67" s="252" t="s">
        <v>469</v>
      </c>
      <c r="M67" s="207">
        <v>1000000</v>
      </c>
    </row>
    <row r="68" spans="5:13" ht="16.5" thickBot="1">
      <c r="E68" s="193" t="s">
        <v>273</v>
      </c>
      <c r="F68" s="5" t="s">
        <v>319</v>
      </c>
      <c r="G68" s="5" t="s">
        <v>318</v>
      </c>
      <c r="H68" s="194">
        <v>5200000</v>
      </c>
      <c r="J68" s="241" t="s">
        <v>430</v>
      </c>
      <c r="K68" s="7" t="s">
        <v>468</v>
      </c>
      <c r="L68" s="199" t="s">
        <v>469</v>
      </c>
      <c r="M68" s="215">
        <v>1000000</v>
      </c>
    </row>
    <row r="69" spans="5:13">
      <c r="E69" s="558" t="s">
        <v>273</v>
      </c>
      <c r="F69" s="229" t="s">
        <v>653</v>
      </c>
      <c r="G69" s="229" t="s">
        <v>654</v>
      </c>
      <c r="H69" s="564">
        <v>4530000</v>
      </c>
      <c r="J69" s="186" t="s">
        <v>431</v>
      </c>
      <c r="K69" s="17" t="s">
        <v>581</v>
      </c>
      <c r="L69" s="252" t="s">
        <v>473</v>
      </c>
      <c r="M69" s="207">
        <v>1000000</v>
      </c>
    </row>
    <row r="70" spans="5:13">
      <c r="E70" s="193" t="s">
        <v>273</v>
      </c>
      <c r="F70" s="5" t="s">
        <v>320</v>
      </c>
      <c r="G70" s="5" t="s">
        <v>321</v>
      </c>
      <c r="H70" s="194">
        <v>2720000</v>
      </c>
      <c r="J70" s="242" t="s">
        <v>431</v>
      </c>
      <c r="K70" s="11" t="s">
        <v>582</v>
      </c>
      <c r="L70" s="173" t="s">
        <v>473</v>
      </c>
      <c r="M70" s="213">
        <v>1000000</v>
      </c>
    </row>
    <row r="71" spans="5:13" ht="16.5" thickBot="1">
      <c r="E71" s="193" t="s">
        <v>273</v>
      </c>
      <c r="F71" s="5" t="s">
        <v>320</v>
      </c>
      <c r="G71" s="5" t="s">
        <v>324</v>
      </c>
      <c r="H71" s="194">
        <v>3400000</v>
      </c>
      <c r="J71" s="243" t="s">
        <v>431</v>
      </c>
      <c r="K71" s="224" t="s">
        <v>471</v>
      </c>
      <c r="L71" s="609" t="s">
        <v>473</v>
      </c>
      <c r="M71" s="225">
        <v>1000000</v>
      </c>
    </row>
    <row r="72" spans="5:13">
      <c r="E72" s="193" t="s">
        <v>273</v>
      </c>
      <c r="F72" s="5" t="s">
        <v>320</v>
      </c>
      <c r="G72" s="5" t="s">
        <v>455</v>
      </c>
      <c r="H72" s="194">
        <v>3400000</v>
      </c>
      <c r="J72" s="206" t="s">
        <v>37</v>
      </c>
      <c r="K72" s="17" t="s">
        <v>333</v>
      </c>
      <c r="L72" s="252" t="s">
        <v>334</v>
      </c>
      <c r="M72" s="207">
        <v>760000</v>
      </c>
    </row>
    <row r="73" spans="5:13">
      <c r="E73" s="193" t="s">
        <v>273</v>
      </c>
      <c r="F73" s="5" t="s">
        <v>320</v>
      </c>
      <c r="G73" s="5" t="s">
        <v>456</v>
      </c>
      <c r="H73" s="194">
        <v>2720000</v>
      </c>
      <c r="J73" s="208" t="s">
        <v>37</v>
      </c>
      <c r="K73" s="6" t="s">
        <v>475</v>
      </c>
      <c r="L73" s="5" t="s">
        <v>334</v>
      </c>
      <c r="M73" s="209">
        <v>873000</v>
      </c>
    </row>
    <row r="74" spans="5:13">
      <c r="E74" s="193" t="s">
        <v>273</v>
      </c>
      <c r="F74" s="5" t="s">
        <v>320</v>
      </c>
      <c r="G74" s="5" t="s">
        <v>322</v>
      </c>
      <c r="H74" s="194">
        <v>3300000</v>
      </c>
      <c r="J74" s="208" t="s">
        <v>37</v>
      </c>
      <c r="K74" s="6" t="s">
        <v>335</v>
      </c>
      <c r="L74" s="5" t="s">
        <v>334</v>
      </c>
      <c r="M74" s="209">
        <v>1313000</v>
      </c>
    </row>
    <row r="75" spans="5:13">
      <c r="E75" s="193" t="s">
        <v>273</v>
      </c>
      <c r="F75" s="5" t="s">
        <v>320</v>
      </c>
      <c r="G75" s="5" t="s">
        <v>54</v>
      </c>
      <c r="H75" s="194">
        <v>3300000</v>
      </c>
      <c r="J75" s="208" t="s">
        <v>37</v>
      </c>
      <c r="K75" s="6" t="s">
        <v>336</v>
      </c>
      <c r="L75" s="5" t="s">
        <v>334</v>
      </c>
      <c r="M75" s="209">
        <v>915000</v>
      </c>
    </row>
    <row r="76" spans="5:13" ht="16.5" thickBot="1">
      <c r="E76" s="193" t="s">
        <v>273</v>
      </c>
      <c r="F76" s="5" t="s">
        <v>320</v>
      </c>
      <c r="G76" s="5" t="s">
        <v>323</v>
      </c>
      <c r="H76" s="194">
        <v>3700000</v>
      </c>
      <c r="J76" s="208" t="s">
        <v>37</v>
      </c>
      <c r="K76" s="6" t="s">
        <v>385</v>
      </c>
      <c r="L76" s="5" t="s">
        <v>386</v>
      </c>
      <c r="M76" s="209">
        <v>4012000</v>
      </c>
    </row>
    <row r="77" spans="5:13" ht="16.5" thickTop="1">
      <c r="E77" s="203" t="s">
        <v>291</v>
      </c>
      <c r="F77" s="204" t="s">
        <v>29</v>
      </c>
      <c r="G77" s="204" t="s">
        <v>14</v>
      </c>
      <c r="H77" s="205">
        <v>3630000</v>
      </c>
      <c r="J77" s="208" t="s">
        <v>37</v>
      </c>
      <c r="K77" s="6" t="s">
        <v>477</v>
      </c>
      <c r="L77" s="5" t="s">
        <v>386</v>
      </c>
      <c r="M77" s="209">
        <v>2562000</v>
      </c>
    </row>
    <row r="78" spans="5:13" ht="16.5" thickBot="1">
      <c r="E78" s="193" t="s">
        <v>291</v>
      </c>
      <c r="F78" s="5" t="s">
        <v>29</v>
      </c>
      <c r="G78" s="5" t="s">
        <v>15</v>
      </c>
      <c r="H78" s="194">
        <v>4110000</v>
      </c>
      <c r="J78" s="210" t="s">
        <v>37</v>
      </c>
      <c r="K78" s="14" t="s">
        <v>479</v>
      </c>
      <c r="L78" s="607" t="s">
        <v>386</v>
      </c>
      <c r="M78" s="211">
        <v>4178000</v>
      </c>
    </row>
    <row r="79" spans="5:13">
      <c r="E79" s="193" t="s">
        <v>291</v>
      </c>
      <c r="F79" s="5" t="s">
        <v>29</v>
      </c>
      <c r="G79" s="5" t="s">
        <v>16</v>
      </c>
      <c r="H79" s="194">
        <v>4450000</v>
      </c>
      <c r="J79" s="212" t="s">
        <v>38</v>
      </c>
      <c r="K79" s="11" t="s">
        <v>74</v>
      </c>
      <c r="L79" s="173" t="s">
        <v>334</v>
      </c>
      <c r="M79" s="213">
        <v>560000</v>
      </c>
    </row>
    <row r="80" spans="5:13" ht="16.5" thickBot="1">
      <c r="E80" s="193" t="s">
        <v>291</v>
      </c>
      <c r="F80" s="5" t="s">
        <v>29</v>
      </c>
      <c r="G80" s="5" t="s">
        <v>17</v>
      </c>
      <c r="H80" s="194">
        <v>4450000</v>
      </c>
      <c r="J80" s="214" t="s">
        <v>38</v>
      </c>
      <c r="K80" s="7" t="s">
        <v>74</v>
      </c>
      <c r="L80" s="199" t="s">
        <v>337</v>
      </c>
      <c r="M80" s="215">
        <v>713000</v>
      </c>
    </row>
    <row r="81" spans="5:13">
      <c r="E81" s="193" t="s">
        <v>291</v>
      </c>
      <c r="F81" s="5" t="s">
        <v>29</v>
      </c>
      <c r="G81" s="5" t="s">
        <v>325</v>
      </c>
      <c r="H81" s="194">
        <v>4600000</v>
      </c>
      <c r="J81" s="187" t="s">
        <v>276</v>
      </c>
      <c r="K81" s="17" t="s">
        <v>480</v>
      </c>
      <c r="L81" s="252" t="s">
        <v>334</v>
      </c>
      <c r="M81" s="207">
        <v>3426000</v>
      </c>
    </row>
    <row r="82" spans="5:13">
      <c r="E82" s="193" t="s">
        <v>291</v>
      </c>
      <c r="F82" s="5" t="s">
        <v>29</v>
      </c>
      <c r="G82" s="5" t="s">
        <v>326</v>
      </c>
      <c r="H82" s="194">
        <v>4950000</v>
      </c>
      <c r="J82" s="188" t="s">
        <v>276</v>
      </c>
      <c r="K82" s="6" t="s">
        <v>481</v>
      </c>
      <c r="L82" s="5" t="s">
        <v>334</v>
      </c>
      <c r="M82" s="209">
        <v>3426000</v>
      </c>
    </row>
    <row r="83" spans="5:13">
      <c r="E83" s="193" t="s">
        <v>291</v>
      </c>
      <c r="F83" s="5" t="s">
        <v>31</v>
      </c>
      <c r="G83" s="5" t="s">
        <v>327</v>
      </c>
      <c r="H83" s="564">
        <v>8100000</v>
      </c>
      <c r="J83" s="188" t="s">
        <v>276</v>
      </c>
      <c r="K83" s="6" t="s">
        <v>482</v>
      </c>
      <c r="L83" s="5" t="s">
        <v>334</v>
      </c>
      <c r="M83" s="209">
        <v>3626000</v>
      </c>
    </row>
    <row r="84" spans="5:13" ht="16.5" thickBot="1">
      <c r="E84" s="193" t="s">
        <v>291</v>
      </c>
      <c r="F84" s="5" t="s">
        <v>31</v>
      </c>
      <c r="G84" s="5" t="s">
        <v>15</v>
      </c>
      <c r="H84" s="194">
        <v>4760000</v>
      </c>
      <c r="J84" s="237" t="s">
        <v>276</v>
      </c>
      <c r="K84" s="14" t="s">
        <v>338</v>
      </c>
      <c r="L84" s="607" t="s">
        <v>334</v>
      </c>
      <c r="M84" s="211">
        <v>4235000</v>
      </c>
    </row>
    <row r="85" spans="5:13" ht="16.5" thickBot="1">
      <c r="E85" s="193" t="s">
        <v>291</v>
      </c>
      <c r="F85" s="5" t="s">
        <v>31</v>
      </c>
      <c r="G85" s="5" t="s">
        <v>17</v>
      </c>
      <c r="H85" s="194">
        <v>5220000</v>
      </c>
      <c r="J85" s="244" t="s">
        <v>289</v>
      </c>
      <c r="K85" s="217" t="s">
        <v>339</v>
      </c>
      <c r="L85" s="565" t="s">
        <v>334</v>
      </c>
      <c r="M85" s="218">
        <v>4835000</v>
      </c>
    </row>
    <row r="86" spans="5:13">
      <c r="E86" s="193" t="s">
        <v>291</v>
      </c>
      <c r="F86" s="5" t="s">
        <v>31</v>
      </c>
      <c r="G86" s="5" t="s">
        <v>328</v>
      </c>
      <c r="H86" s="194">
        <v>5040000</v>
      </c>
      <c r="J86" s="206" t="s">
        <v>75</v>
      </c>
      <c r="K86" s="577" t="s">
        <v>833</v>
      </c>
      <c r="L86" s="252" t="s">
        <v>334</v>
      </c>
      <c r="M86" s="207">
        <v>1000000</v>
      </c>
    </row>
    <row r="87" spans="5:13">
      <c r="E87" s="193" t="s">
        <v>291</v>
      </c>
      <c r="F87" s="5" t="s">
        <v>31</v>
      </c>
      <c r="G87" s="5" t="s">
        <v>655</v>
      </c>
      <c r="H87" s="194">
        <v>5580000</v>
      </c>
      <c r="J87" s="208" t="s">
        <v>75</v>
      </c>
      <c r="K87" s="6" t="s">
        <v>484</v>
      </c>
      <c r="L87" s="5" t="s">
        <v>334</v>
      </c>
      <c r="M87" s="209">
        <v>808000</v>
      </c>
    </row>
    <row r="88" spans="5:13" ht="16.5" thickBot="1">
      <c r="E88" s="558" t="s">
        <v>291</v>
      </c>
      <c r="F88" s="229" t="s">
        <v>31</v>
      </c>
      <c r="G88" s="229" t="s">
        <v>656</v>
      </c>
      <c r="H88" s="564">
        <v>5354546</v>
      </c>
      <c r="J88" s="214" t="s">
        <v>75</v>
      </c>
      <c r="K88" s="7" t="s">
        <v>383</v>
      </c>
      <c r="L88" s="199" t="s">
        <v>334</v>
      </c>
      <c r="M88" s="215">
        <v>1160000</v>
      </c>
    </row>
    <row r="89" spans="5:13" ht="16.5" thickBot="1">
      <c r="E89" s="558" t="s">
        <v>291</v>
      </c>
      <c r="F89" s="229" t="s">
        <v>31</v>
      </c>
      <c r="G89" s="229" t="s">
        <v>657</v>
      </c>
      <c r="H89" s="564">
        <v>4540000</v>
      </c>
      <c r="J89" s="245" t="s">
        <v>432</v>
      </c>
      <c r="K89" s="169" t="s">
        <v>485</v>
      </c>
      <c r="L89" s="608" t="s">
        <v>486</v>
      </c>
      <c r="M89" s="239">
        <v>962000</v>
      </c>
    </row>
    <row r="90" spans="5:13">
      <c r="E90" s="558" t="s">
        <v>291</v>
      </c>
      <c r="F90" s="229" t="s">
        <v>31</v>
      </c>
      <c r="G90" s="229" t="s">
        <v>658</v>
      </c>
      <c r="H90" s="564">
        <v>4830000</v>
      </c>
      <c r="J90" s="187" t="s">
        <v>433</v>
      </c>
      <c r="K90" s="17" t="s">
        <v>487</v>
      </c>
      <c r="L90" s="252" t="s">
        <v>486</v>
      </c>
      <c r="M90" s="207">
        <v>1601000</v>
      </c>
    </row>
    <row r="91" spans="5:13" ht="16.5" thickBot="1">
      <c r="E91" s="558" t="s">
        <v>291</v>
      </c>
      <c r="F91" s="229" t="s">
        <v>31</v>
      </c>
      <c r="G91" s="229" t="s">
        <v>659</v>
      </c>
      <c r="H91" s="564">
        <v>4580000</v>
      </c>
      <c r="J91" s="216" t="s">
        <v>433</v>
      </c>
      <c r="K91" s="7" t="s">
        <v>488</v>
      </c>
      <c r="L91" s="199" t="s">
        <v>486</v>
      </c>
      <c r="M91" s="215">
        <v>1964000</v>
      </c>
    </row>
    <row r="92" spans="5:13" ht="16.5" thickBot="1">
      <c r="E92" s="566" t="s">
        <v>291</v>
      </c>
      <c r="F92" s="567" t="s">
        <v>31</v>
      </c>
      <c r="G92" s="567" t="s">
        <v>660</v>
      </c>
      <c r="H92" s="568">
        <v>4890000</v>
      </c>
      <c r="J92" s="187" t="s">
        <v>434</v>
      </c>
      <c r="K92" s="17" t="s">
        <v>609</v>
      </c>
      <c r="L92" s="252" t="s">
        <v>490</v>
      </c>
      <c r="M92" s="207">
        <v>1000000</v>
      </c>
    </row>
    <row r="93" spans="5:13" ht="16.5" thickTop="1">
      <c r="E93" s="203" t="s">
        <v>274</v>
      </c>
      <c r="F93" s="204" t="s">
        <v>32</v>
      </c>
      <c r="G93" s="204" t="s">
        <v>330</v>
      </c>
      <c r="H93" s="205">
        <v>5909091</v>
      </c>
      <c r="J93" s="188" t="s">
        <v>434</v>
      </c>
      <c r="K93" s="6" t="s">
        <v>609</v>
      </c>
      <c r="L93" s="5" t="s">
        <v>492</v>
      </c>
      <c r="M93" s="209">
        <v>1000000</v>
      </c>
    </row>
    <row r="94" spans="5:13">
      <c r="E94" s="193" t="s">
        <v>274</v>
      </c>
      <c r="F94" s="5" t="s">
        <v>32</v>
      </c>
      <c r="G94" s="5" t="s">
        <v>331</v>
      </c>
      <c r="H94" s="194">
        <v>6409091</v>
      </c>
      <c r="J94" s="188" t="s">
        <v>434</v>
      </c>
      <c r="K94" s="6" t="s">
        <v>609</v>
      </c>
      <c r="L94" s="5" t="s">
        <v>494</v>
      </c>
      <c r="M94" s="209">
        <v>1000000</v>
      </c>
    </row>
    <row r="95" spans="5:13">
      <c r="E95" s="193" t="s">
        <v>274</v>
      </c>
      <c r="F95" s="5" t="s">
        <v>332</v>
      </c>
      <c r="G95" s="5" t="s">
        <v>18</v>
      </c>
      <c r="H95" s="194">
        <v>7454545</v>
      </c>
      <c r="J95" s="188" t="s">
        <v>434</v>
      </c>
      <c r="K95" s="6" t="s">
        <v>610</v>
      </c>
      <c r="L95" s="5" t="s">
        <v>490</v>
      </c>
      <c r="M95" s="209">
        <v>1000000</v>
      </c>
    </row>
    <row r="96" spans="5:13">
      <c r="E96" s="193" t="s">
        <v>274</v>
      </c>
      <c r="F96" s="5" t="s">
        <v>33</v>
      </c>
      <c r="G96" s="5" t="s">
        <v>18</v>
      </c>
      <c r="H96" s="194">
        <v>8000000</v>
      </c>
      <c r="J96" s="188" t="s">
        <v>434</v>
      </c>
      <c r="K96" s="6" t="s">
        <v>610</v>
      </c>
      <c r="L96" s="5" t="s">
        <v>492</v>
      </c>
      <c r="M96" s="209">
        <v>1000000</v>
      </c>
    </row>
    <row r="97" spans="5:13">
      <c r="E97" s="198" t="s">
        <v>274</v>
      </c>
      <c r="F97" s="199" t="s">
        <v>33</v>
      </c>
      <c r="G97" s="199" t="s">
        <v>19</v>
      </c>
      <c r="H97" s="200">
        <v>8545455</v>
      </c>
      <c r="J97" s="188" t="s">
        <v>434</v>
      </c>
      <c r="K97" s="6" t="s">
        <v>610</v>
      </c>
      <c r="L97" s="5" t="s">
        <v>494</v>
      </c>
      <c r="M97" s="209">
        <v>1000000</v>
      </c>
    </row>
    <row r="98" spans="5:13">
      <c r="E98" s="193" t="s">
        <v>274</v>
      </c>
      <c r="F98" s="5" t="s">
        <v>457</v>
      </c>
      <c r="G98" s="5" t="s">
        <v>18</v>
      </c>
      <c r="H98" s="194">
        <v>7181818</v>
      </c>
      <c r="J98" s="188" t="s">
        <v>434</v>
      </c>
      <c r="K98" s="6" t="s">
        <v>611</v>
      </c>
      <c r="L98" s="5" t="s">
        <v>496</v>
      </c>
      <c r="M98" s="209">
        <v>1000000</v>
      </c>
    </row>
    <row r="99" spans="5:13">
      <c r="E99" s="193" t="s">
        <v>274</v>
      </c>
      <c r="F99" s="5" t="s">
        <v>458</v>
      </c>
      <c r="G99" s="5" t="s">
        <v>18</v>
      </c>
      <c r="H99" s="194">
        <v>7727273</v>
      </c>
      <c r="J99" s="188" t="s">
        <v>434</v>
      </c>
      <c r="K99" s="6" t="s">
        <v>611</v>
      </c>
      <c r="L99" s="5" t="s">
        <v>498</v>
      </c>
      <c r="M99" s="209">
        <v>1000000</v>
      </c>
    </row>
    <row r="100" spans="5:13">
      <c r="E100" s="193" t="s">
        <v>274</v>
      </c>
      <c r="F100" s="5" t="s">
        <v>459</v>
      </c>
      <c r="G100" s="5" t="s">
        <v>461</v>
      </c>
      <c r="H100" s="194">
        <v>8636364</v>
      </c>
      <c r="J100" s="188" t="s">
        <v>434</v>
      </c>
      <c r="K100" s="6" t="s">
        <v>612</v>
      </c>
      <c r="L100" s="5" t="s">
        <v>496</v>
      </c>
      <c r="M100" s="209">
        <v>1000000</v>
      </c>
    </row>
    <row r="101" spans="5:13">
      <c r="E101" s="198" t="s">
        <v>274</v>
      </c>
      <c r="F101" s="199" t="s">
        <v>460</v>
      </c>
      <c r="G101" s="199" t="s">
        <v>462</v>
      </c>
      <c r="H101" s="200">
        <v>10909091</v>
      </c>
      <c r="J101" s="188" t="s">
        <v>434</v>
      </c>
      <c r="K101" s="6" t="s">
        <v>612</v>
      </c>
      <c r="L101" s="5" t="s">
        <v>498</v>
      </c>
      <c r="M101" s="209">
        <v>1000000</v>
      </c>
    </row>
    <row r="102" spans="5:13">
      <c r="E102" s="569" t="s">
        <v>274</v>
      </c>
      <c r="F102" s="229" t="s">
        <v>661</v>
      </c>
      <c r="G102" s="229" t="s">
        <v>54</v>
      </c>
      <c r="H102" s="571">
        <v>7181818</v>
      </c>
      <c r="J102" s="188" t="s">
        <v>434</v>
      </c>
      <c r="K102" s="6" t="s">
        <v>613</v>
      </c>
      <c r="L102" s="5" t="s">
        <v>500</v>
      </c>
      <c r="M102" s="209">
        <v>1000000</v>
      </c>
    </row>
    <row r="103" spans="5:13">
      <c r="E103" s="569" t="s">
        <v>274</v>
      </c>
      <c r="F103" s="229" t="s">
        <v>661</v>
      </c>
      <c r="G103" s="229" t="s">
        <v>663</v>
      </c>
      <c r="H103" s="571">
        <v>8000000</v>
      </c>
      <c r="J103" s="188" t="s">
        <v>434</v>
      </c>
      <c r="K103" s="6" t="s">
        <v>613</v>
      </c>
      <c r="L103" s="5" t="s">
        <v>502</v>
      </c>
      <c r="M103" s="209">
        <v>1000000</v>
      </c>
    </row>
    <row r="104" spans="5:13">
      <c r="E104" s="569" t="s">
        <v>274</v>
      </c>
      <c r="F104" s="229" t="s">
        <v>661</v>
      </c>
      <c r="G104" s="229" t="s">
        <v>664</v>
      </c>
      <c r="H104" s="571">
        <v>8363636</v>
      </c>
      <c r="J104" s="188" t="s">
        <v>434</v>
      </c>
      <c r="K104" s="6" t="s">
        <v>613</v>
      </c>
      <c r="L104" s="5" t="s">
        <v>504</v>
      </c>
      <c r="M104" s="209">
        <v>1000000</v>
      </c>
    </row>
    <row r="105" spans="5:13">
      <c r="E105" s="569" t="s">
        <v>274</v>
      </c>
      <c r="F105" s="229" t="s">
        <v>662</v>
      </c>
      <c r="G105" s="229" t="s">
        <v>54</v>
      </c>
      <c r="H105" s="571">
        <v>7545455</v>
      </c>
      <c r="J105" s="188" t="s">
        <v>434</v>
      </c>
      <c r="K105" s="6" t="s">
        <v>614</v>
      </c>
      <c r="L105" s="5" t="s">
        <v>500</v>
      </c>
      <c r="M105" s="209">
        <v>1000000</v>
      </c>
    </row>
    <row r="106" spans="5:13" ht="16.5" thickBot="1">
      <c r="E106" s="566" t="s">
        <v>274</v>
      </c>
      <c r="F106" s="567" t="s">
        <v>662</v>
      </c>
      <c r="G106" s="567" t="s">
        <v>18</v>
      </c>
      <c r="H106" s="572">
        <v>8363636</v>
      </c>
      <c r="J106" s="188" t="s">
        <v>434</v>
      </c>
      <c r="K106" s="6" t="s">
        <v>614</v>
      </c>
      <c r="L106" s="5" t="s">
        <v>502</v>
      </c>
      <c r="M106" s="209">
        <v>1000000</v>
      </c>
    </row>
    <row r="107" spans="5:13" ht="17.25" thickTop="1" thickBot="1">
      <c r="E107" s="581" t="s">
        <v>640</v>
      </c>
      <c r="F107" s="582" t="s">
        <v>665</v>
      </c>
      <c r="G107" s="583" t="s">
        <v>634</v>
      </c>
      <c r="H107" s="584">
        <v>5130000</v>
      </c>
      <c r="J107" s="188" t="s">
        <v>434</v>
      </c>
      <c r="K107" s="6" t="s">
        <v>614</v>
      </c>
      <c r="L107" s="5" t="s">
        <v>504</v>
      </c>
      <c r="M107" s="209">
        <v>1000000</v>
      </c>
    </row>
    <row r="108" spans="5:13" ht="16.5" thickTop="1">
      <c r="E108" s="585" t="s">
        <v>641</v>
      </c>
      <c r="F108" s="586" t="s">
        <v>666</v>
      </c>
      <c r="G108" s="586" t="s">
        <v>671</v>
      </c>
      <c r="H108" s="587">
        <v>6072728</v>
      </c>
      <c r="J108" s="188" t="s">
        <v>434</v>
      </c>
      <c r="K108" s="6" t="s">
        <v>615</v>
      </c>
      <c r="L108" s="5" t="s">
        <v>506</v>
      </c>
      <c r="M108" s="209">
        <v>1000000</v>
      </c>
    </row>
    <row r="109" spans="5:13">
      <c r="E109" s="588" t="s">
        <v>641</v>
      </c>
      <c r="F109" s="229" t="s">
        <v>666</v>
      </c>
      <c r="G109" s="553" t="s">
        <v>672</v>
      </c>
      <c r="H109" s="589">
        <v>7145455</v>
      </c>
      <c r="J109" s="188" t="s">
        <v>434</v>
      </c>
      <c r="K109" s="6" t="s">
        <v>615</v>
      </c>
      <c r="L109" s="5" t="s">
        <v>507</v>
      </c>
      <c r="M109" s="209">
        <v>1000000</v>
      </c>
    </row>
    <row r="110" spans="5:13">
      <c r="E110" s="588" t="s">
        <v>641</v>
      </c>
      <c r="F110" s="229" t="s">
        <v>666</v>
      </c>
      <c r="G110" s="553" t="s">
        <v>673</v>
      </c>
      <c r="H110" s="589">
        <v>6281819</v>
      </c>
      <c r="J110" s="188" t="s">
        <v>434</v>
      </c>
      <c r="K110" s="6" t="s">
        <v>616</v>
      </c>
      <c r="L110" s="5" t="s">
        <v>506</v>
      </c>
      <c r="M110" s="209">
        <v>1000000</v>
      </c>
    </row>
    <row r="111" spans="5:13" ht="16.5" thickBot="1">
      <c r="E111" s="588" t="s">
        <v>641</v>
      </c>
      <c r="F111" s="229" t="s">
        <v>666</v>
      </c>
      <c r="G111" s="553" t="s">
        <v>674</v>
      </c>
      <c r="H111" s="589">
        <v>7300000</v>
      </c>
      <c r="J111" s="216" t="s">
        <v>434</v>
      </c>
      <c r="K111" s="6" t="s">
        <v>616</v>
      </c>
      <c r="L111" s="199" t="s">
        <v>507</v>
      </c>
      <c r="M111" s="215">
        <v>1000000</v>
      </c>
    </row>
    <row r="112" spans="5:13" ht="16.5" thickBot="1">
      <c r="E112" s="588" t="s">
        <v>641</v>
      </c>
      <c r="F112" s="229" t="s">
        <v>666</v>
      </c>
      <c r="G112" s="553" t="s">
        <v>675</v>
      </c>
      <c r="H112" s="589">
        <v>7045455</v>
      </c>
      <c r="J112" s="245" t="s">
        <v>435</v>
      </c>
      <c r="K112" s="169" t="s">
        <v>508</v>
      </c>
      <c r="L112" s="608" t="s">
        <v>510</v>
      </c>
      <c r="M112" s="239">
        <v>1000000</v>
      </c>
    </row>
    <row r="113" spans="5:13" ht="16.5" thickBot="1">
      <c r="E113" s="588" t="s">
        <v>641</v>
      </c>
      <c r="F113" s="229" t="s">
        <v>666</v>
      </c>
      <c r="G113" s="553" t="s">
        <v>676</v>
      </c>
      <c r="H113" s="589">
        <v>7254546</v>
      </c>
      <c r="J113" s="617" t="s">
        <v>801</v>
      </c>
      <c r="K113" s="618" t="s">
        <v>834</v>
      </c>
      <c r="L113" s="619" t="s">
        <v>334</v>
      </c>
      <c r="M113" s="620">
        <v>1342000</v>
      </c>
    </row>
    <row r="114" spans="5:13">
      <c r="E114" s="588" t="s">
        <v>641</v>
      </c>
      <c r="F114" s="229" t="s">
        <v>667</v>
      </c>
      <c r="G114" s="553" t="s">
        <v>677</v>
      </c>
      <c r="H114" s="589">
        <v>7063637</v>
      </c>
      <c r="J114" s="236"/>
      <c r="K114" s="605"/>
      <c r="L114" s="256"/>
      <c r="M114" s="606"/>
    </row>
    <row r="115" spans="5:13">
      <c r="E115" s="588" t="s">
        <v>641</v>
      </c>
      <c r="F115" s="229" t="s">
        <v>668</v>
      </c>
      <c r="G115" s="553" t="s">
        <v>678</v>
      </c>
      <c r="H115" s="589">
        <v>7409091</v>
      </c>
    </row>
    <row r="116" spans="5:13" ht="16.5" thickBot="1">
      <c r="E116" s="588" t="s">
        <v>641</v>
      </c>
      <c r="F116" s="229" t="s">
        <v>668</v>
      </c>
      <c r="G116" s="553" t="s">
        <v>679</v>
      </c>
      <c r="H116" s="589">
        <v>8172728</v>
      </c>
      <c r="J116" s="3" t="s">
        <v>66</v>
      </c>
    </row>
    <row r="117" spans="5:13">
      <c r="E117" s="588" t="s">
        <v>641</v>
      </c>
      <c r="F117" s="229" t="s">
        <v>668</v>
      </c>
      <c r="G117" s="553" t="s">
        <v>680</v>
      </c>
      <c r="H117" s="589">
        <v>8172728</v>
      </c>
      <c r="J117" s="534" t="s">
        <v>20</v>
      </c>
      <c r="K117" s="535"/>
      <c r="L117" s="535"/>
      <c r="M117" s="536"/>
    </row>
    <row r="118" spans="5:13">
      <c r="E118" s="588" t="s">
        <v>641</v>
      </c>
      <c r="F118" s="229" t="s">
        <v>669</v>
      </c>
      <c r="G118" s="553" t="s">
        <v>681</v>
      </c>
      <c r="H118" s="589">
        <v>11918182</v>
      </c>
      <c r="J118" s="537" t="s">
        <v>21</v>
      </c>
      <c r="K118" s="539" t="s">
        <v>22</v>
      </c>
      <c r="L118" s="539" t="s">
        <v>71</v>
      </c>
      <c r="M118" s="541" t="s">
        <v>68</v>
      </c>
    </row>
    <row r="119" spans="5:13" ht="16.5" thickBot="1">
      <c r="E119" s="588" t="s">
        <v>641</v>
      </c>
      <c r="F119" s="229" t="s">
        <v>669</v>
      </c>
      <c r="G119" s="553" t="s">
        <v>682</v>
      </c>
      <c r="H119" s="589">
        <v>11800000</v>
      </c>
      <c r="J119" s="538"/>
      <c r="K119" s="540"/>
      <c r="L119" s="540"/>
      <c r="M119" s="542"/>
    </row>
    <row r="120" spans="5:13">
      <c r="E120" s="588" t="s">
        <v>641</v>
      </c>
      <c r="F120" s="229" t="s">
        <v>669</v>
      </c>
      <c r="G120" s="553" t="s">
        <v>683</v>
      </c>
      <c r="H120" s="589">
        <v>11745455</v>
      </c>
      <c r="J120" s="226" t="s">
        <v>394</v>
      </c>
      <c r="K120" s="573" t="s">
        <v>835</v>
      </c>
      <c r="L120" s="570" t="s">
        <v>836</v>
      </c>
      <c r="M120" s="621">
        <v>385000</v>
      </c>
    </row>
    <row r="121" spans="5:13">
      <c r="E121" s="588" t="s">
        <v>641</v>
      </c>
      <c r="F121" s="229" t="s">
        <v>669</v>
      </c>
      <c r="G121" s="553" t="s">
        <v>684</v>
      </c>
      <c r="H121" s="589">
        <v>12451819</v>
      </c>
      <c r="J121" s="226" t="s">
        <v>394</v>
      </c>
      <c r="K121" s="573" t="s">
        <v>835</v>
      </c>
      <c r="L121" s="570" t="s">
        <v>837</v>
      </c>
      <c r="M121" s="621">
        <v>385000</v>
      </c>
    </row>
    <row r="122" spans="5:13">
      <c r="E122" s="588" t="s">
        <v>641</v>
      </c>
      <c r="F122" s="229" t="s">
        <v>669</v>
      </c>
      <c r="G122" s="553" t="s">
        <v>685</v>
      </c>
      <c r="H122" s="589">
        <v>9454546</v>
      </c>
      <c r="J122" s="226" t="s">
        <v>394</v>
      </c>
      <c r="K122" s="573" t="s">
        <v>835</v>
      </c>
      <c r="L122" s="570" t="s">
        <v>838</v>
      </c>
      <c r="M122" s="621">
        <v>385000</v>
      </c>
    </row>
    <row r="123" spans="5:13">
      <c r="E123" s="588" t="s">
        <v>641</v>
      </c>
      <c r="F123" s="229" t="s">
        <v>669</v>
      </c>
      <c r="G123" s="553" t="s">
        <v>686</v>
      </c>
      <c r="H123" s="589">
        <v>12263637</v>
      </c>
      <c r="J123" s="226" t="s">
        <v>394</v>
      </c>
      <c r="K123" s="573" t="s">
        <v>835</v>
      </c>
      <c r="L123" s="229" t="s">
        <v>839</v>
      </c>
      <c r="M123" s="621">
        <v>385000</v>
      </c>
    </row>
    <row r="124" spans="5:13">
      <c r="E124" s="588" t="s">
        <v>641</v>
      </c>
      <c r="F124" s="229" t="s">
        <v>730</v>
      </c>
      <c r="G124" s="553" t="s">
        <v>687</v>
      </c>
      <c r="H124" s="589">
        <v>14845455</v>
      </c>
      <c r="J124" s="226" t="s">
        <v>394</v>
      </c>
      <c r="K124" s="573" t="s">
        <v>835</v>
      </c>
      <c r="L124" s="229" t="s">
        <v>840</v>
      </c>
      <c r="M124" s="621">
        <v>385000</v>
      </c>
    </row>
    <row r="125" spans="5:13" ht="16.5" thickBot="1">
      <c r="E125" s="588" t="s">
        <v>641</v>
      </c>
      <c r="F125" s="229" t="s">
        <v>730</v>
      </c>
      <c r="G125" s="553" t="s">
        <v>688</v>
      </c>
      <c r="H125" s="589">
        <v>14700000</v>
      </c>
      <c r="J125" s="226" t="s">
        <v>394</v>
      </c>
      <c r="K125" s="573" t="s">
        <v>835</v>
      </c>
      <c r="L125" s="229" t="s">
        <v>841</v>
      </c>
      <c r="M125" s="621">
        <v>385000</v>
      </c>
    </row>
    <row r="126" spans="5:13">
      <c r="E126" s="588" t="s">
        <v>641</v>
      </c>
      <c r="F126" s="229" t="s">
        <v>730</v>
      </c>
      <c r="G126" s="553" t="s">
        <v>689</v>
      </c>
      <c r="H126" s="589">
        <v>18336364</v>
      </c>
      <c r="J126" s="223" t="s">
        <v>412</v>
      </c>
      <c r="K126" s="622" t="s">
        <v>413</v>
      </c>
      <c r="L126" s="576" t="s">
        <v>414</v>
      </c>
      <c r="M126" s="623">
        <v>2250000</v>
      </c>
    </row>
    <row r="127" spans="5:13">
      <c r="E127" s="588" t="s">
        <v>641</v>
      </c>
      <c r="F127" s="229" t="s">
        <v>670</v>
      </c>
      <c r="G127" s="553" t="s">
        <v>690</v>
      </c>
      <c r="H127" s="589">
        <v>14236364</v>
      </c>
      <c r="J127" s="233" t="s">
        <v>412</v>
      </c>
      <c r="K127" s="553" t="s">
        <v>422</v>
      </c>
      <c r="L127" s="229" t="s">
        <v>423</v>
      </c>
      <c r="M127" s="624">
        <v>360000</v>
      </c>
    </row>
    <row r="128" spans="5:13" ht="16.5" thickBot="1">
      <c r="E128" s="588" t="s">
        <v>641</v>
      </c>
      <c r="F128" s="229" t="s">
        <v>670</v>
      </c>
      <c r="G128" s="553" t="s">
        <v>691</v>
      </c>
      <c r="H128" s="589">
        <v>15100000</v>
      </c>
      <c r="J128" s="234" t="s">
        <v>412</v>
      </c>
      <c r="K128" s="579" t="s">
        <v>422</v>
      </c>
      <c r="L128" s="613" t="s">
        <v>424</v>
      </c>
      <c r="M128" s="625">
        <v>360000</v>
      </c>
    </row>
    <row r="129" spans="5:8">
      <c r="E129" s="588" t="s">
        <v>641</v>
      </c>
      <c r="F129" s="229" t="s">
        <v>670</v>
      </c>
      <c r="G129" s="553" t="s">
        <v>692</v>
      </c>
      <c r="H129" s="589">
        <v>14954546</v>
      </c>
    </row>
    <row r="130" spans="5:8">
      <c r="E130" s="588" t="s">
        <v>641</v>
      </c>
      <c r="F130" s="229" t="s">
        <v>670</v>
      </c>
      <c r="G130" s="553" t="s">
        <v>693</v>
      </c>
      <c r="H130" s="589">
        <v>14081819</v>
      </c>
    </row>
    <row r="131" spans="5:8">
      <c r="E131" s="588" t="s">
        <v>641</v>
      </c>
      <c r="F131" s="229" t="s">
        <v>670</v>
      </c>
      <c r="G131" s="553" t="s">
        <v>694</v>
      </c>
      <c r="H131" s="589">
        <v>18654546</v>
      </c>
    </row>
    <row r="132" spans="5:8">
      <c r="E132" s="588" t="s">
        <v>641</v>
      </c>
      <c r="F132" s="229" t="s">
        <v>670</v>
      </c>
      <c r="G132" s="553" t="s">
        <v>695</v>
      </c>
      <c r="H132" s="589">
        <v>18472728</v>
      </c>
    </row>
    <row r="133" spans="5:8">
      <c r="E133" s="588" t="s">
        <v>641</v>
      </c>
      <c r="F133" s="229" t="s">
        <v>670</v>
      </c>
      <c r="G133" s="553" t="s">
        <v>696</v>
      </c>
      <c r="H133" s="589">
        <v>18172728</v>
      </c>
    </row>
    <row r="134" spans="5:8">
      <c r="E134" s="588" t="s">
        <v>641</v>
      </c>
      <c r="F134" s="229" t="s">
        <v>731</v>
      </c>
      <c r="G134" s="553" t="s">
        <v>697</v>
      </c>
      <c r="H134" s="589">
        <v>21990909</v>
      </c>
    </row>
    <row r="135" spans="5:8">
      <c r="E135" s="588" t="s">
        <v>641</v>
      </c>
      <c r="F135" s="229" t="s">
        <v>732</v>
      </c>
      <c r="G135" s="553" t="s">
        <v>698</v>
      </c>
      <c r="H135" s="589">
        <v>25872728</v>
      </c>
    </row>
    <row r="136" spans="5:8">
      <c r="E136" s="588" t="s">
        <v>641</v>
      </c>
      <c r="F136" s="229" t="s">
        <v>732</v>
      </c>
      <c r="G136" s="553" t="s">
        <v>699</v>
      </c>
      <c r="H136" s="589">
        <v>25618182</v>
      </c>
    </row>
    <row r="137" spans="5:8">
      <c r="E137" s="588" t="s">
        <v>641</v>
      </c>
      <c r="F137" s="229" t="s">
        <v>729</v>
      </c>
      <c r="G137" s="553" t="s">
        <v>700</v>
      </c>
      <c r="H137" s="589">
        <v>20336364</v>
      </c>
    </row>
    <row r="138" spans="5:8" ht="16.5" thickBot="1">
      <c r="E138" s="590" t="s">
        <v>641</v>
      </c>
      <c r="F138" s="567" t="s">
        <v>729</v>
      </c>
      <c r="G138" s="591" t="s">
        <v>701</v>
      </c>
      <c r="H138" s="592">
        <v>23954546</v>
      </c>
    </row>
    <row r="139" spans="5:8" ht="16.5" thickTop="1">
      <c r="E139" s="585" t="s">
        <v>642</v>
      </c>
      <c r="F139" s="586" t="s">
        <v>702</v>
      </c>
      <c r="G139" s="594" t="s">
        <v>706</v>
      </c>
      <c r="H139" s="595">
        <v>4830000</v>
      </c>
    </row>
    <row r="140" spans="5:8" ht="15.75" customHeight="1">
      <c r="E140" s="588" t="s">
        <v>642</v>
      </c>
      <c r="F140" s="229" t="s">
        <v>702</v>
      </c>
      <c r="G140" s="553" t="s">
        <v>707</v>
      </c>
      <c r="H140" s="589">
        <v>4830000</v>
      </c>
    </row>
    <row r="141" spans="5:8" ht="15.75" customHeight="1">
      <c r="E141" s="588" t="s">
        <v>642</v>
      </c>
      <c r="F141" s="229" t="s">
        <v>702</v>
      </c>
      <c r="G141" s="553" t="s">
        <v>708</v>
      </c>
      <c r="H141" s="589">
        <v>4830000</v>
      </c>
    </row>
    <row r="142" spans="5:8" ht="15.75" customHeight="1">
      <c r="E142" s="588" t="s">
        <v>642</v>
      </c>
      <c r="F142" s="229" t="s">
        <v>702</v>
      </c>
      <c r="G142" s="553" t="s">
        <v>709</v>
      </c>
      <c r="H142" s="589">
        <v>5653636</v>
      </c>
    </row>
    <row r="143" spans="5:8" ht="15.75" customHeight="1">
      <c r="E143" s="588" t="s">
        <v>642</v>
      </c>
      <c r="F143" s="229" t="s">
        <v>702</v>
      </c>
      <c r="G143" s="553" t="s">
        <v>710</v>
      </c>
      <c r="H143" s="589">
        <v>5653636</v>
      </c>
    </row>
    <row r="144" spans="5:8" ht="15.75" customHeight="1">
      <c r="E144" s="588" t="s">
        <v>642</v>
      </c>
      <c r="F144" s="229" t="s">
        <v>702</v>
      </c>
      <c r="G144" s="553" t="s">
        <v>711</v>
      </c>
      <c r="H144" s="589">
        <v>5653636</v>
      </c>
    </row>
    <row r="145" spans="5:8" ht="15.75" customHeight="1">
      <c r="E145" s="588" t="s">
        <v>642</v>
      </c>
      <c r="F145" s="229" t="s">
        <v>702</v>
      </c>
      <c r="G145" s="553" t="s">
        <v>712</v>
      </c>
      <c r="H145" s="589">
        <v>6599091</v>
      </c>
    </row>
    <row r="146" spans="5:8" ht="15.75" customHeight="1">
      <c r="E146" s="588" t="s">
        <v>642</v>
      </c>
      <c r="F146" s="229" t="s">
        <v>702</v>
      </c>
      <c r="G146" s="553" t="s">
        <v>713</v>
      </c>
      <c r="H146" s="589">
        <v>6599091</v>
      </c>
    </row>
    <row r="147" spans="5:8" ht="15.75" customHeight="1">
      <c r="E147" s="588" t="s">
        <v>642</v>
      </c>
      <c r="F147" s="229" t="s">
        <v>702</v>
      </c>
      <c r="G147" s="553" t="s">
        <v>714</v>
      </c>
      <c r="H147" s="589">
        <v>6599091</v>
      </c>
    </row>
    <row r="148" spans="5:8" ht="15.75" customHeight="1">
      <c r="E148" s="588" t="s">
        <v>642</v>
      </c>
      <c r="F148" s="229" t="s">
        <v>703</v>
      </c>
      <c r="G148" s="553" t="s">
        <v>715</v>
      </c>
      <c r="H148" s="589">
        <v>11517273</v>
      </c>
    </row>
    <row r="149" spans="5:8" ht="15.75" customHeight="1">
      <c r="E149" s="588" t="s">
        <v>642</v>
      </c>
      <c r="F149" s="229" t="s">
        <v>703</v>
      </c>
      <c r="G149" s="553" t="s">
        <v>716</v>
      </c>
      <c r="H149" s="589">
        <v>14244545</v>
      </c>
    </row>
    <row r="150" spans="5:8" ht="15.75" customHeight="1">
      <c r="E150" s="588" t="s">
        <v>642</v>
      </c>
      <c r="F150" s="229" t="s">
        <v>704</v>
      </c>
      <c r="G150" s="553" t="s">
        <v>715</v>
      </c>
      <c r="H150" s="589">
        <v>12880909</v>
      </c>
    </row>
    <row r="151" spans="5:8" ht="15.75" customHeight="1">
      <c r="E151" s="588" t="s">
        <v>642</v>
      </c>
      <c r="F151" s="229" t="s">
        <v>704</v>
      </c>
      <c r="G151" s="553" t="s">
        <v>716</v>
      </c>
      <c r="H151" s="589">
        <v>14881727</v>
      </c>
    </row>
    <row r="152" spans="5:8" ht="15.75" customHeight="1">
      <c r="E152" s="588" t="s">
        <v>642</v>
      </c>
      <c r="F152" s="229" t="s">
        <v>705</v>
      </c>
      <c r="G152" s="553" t="s">
        <v>717</v>
      </c>
      <c r="H152" s="589">
        <v>6809091</v>
      </c>
    </row>
    <row r="153" spans="5:8" ht="15.75" customHeight="1">
      <c r="E153" s="588" t="s">
        <v>642</v>
      </c>
      <c r="F153" s="229" t="s">
        <v>705</v>
      </c>
      <c r="G153" s="553" t="s">
        <v>718</v>
      </c>
      <c r="H153" s="589">
        <v>5079091</v>
      </c>
    </row>
    <row r="154" spans="5:8" ht="15.75" customHeight="1">
      <c r="E154" s="588" t="s">
        <v>642</v>
      </c>
      <c r="F154" s="229" t="s">
        <v>705</v>
      </c>
      <c r="G154" s="553" t="s">
        <v>719</v>
      </c>
      <c r="H154" s="589">
        <v>5887273</v>
      </c>
    </row>
    <row r="155" spans="5:8" ht="15.75" customHeight="1">
      <c r="E155" s="588" t="s">
        <v>642</v>
      </c>
      <c r="F155" s="229" t="s">
        <v>705</v>
      </c>
      <c r="G155" s="553" t="s">
        <v>708</v>
      </c>
      <c r="H155" s="589">
        <v>5079091</v>
      </c>
    </row>
    <row r="156" spans="5:8" ht="15.75" customHeight="1">
      <c r="E156" s="588" t="s">
        <v>642</v>
      </c>
      <c r="F156" s="229" t="s">
        <v>705</v>
      </c>
      <c r="G156" s="553" t="s">
        <v>720</v>
      </c>
      <c r="H156" s="589">
        <v>4851818</v>
      </c>
    </row>
    <row r="157" spans="5:8" ht="15.75" customHeight="1">
      <c r="E157" s="588" t="s">
        <v>642</v>
      </c>
      <c r="F157" s="229" t="s">
        <v>705</v>
      </c>
      <c r="G157" s="553" t="s">
        <v>710</v>
      </c>
      <c r="H157" s="589">
        <v>5887273</v>
      </c>
    </row>
    <row r="158" spans="5:8" ht="15.75" customHeight="1">
      <c r="E158" s="588" t="s">
        <v>642</v>
      </c>
      <c r="F158" s="229" t="s">
        <v>705</v>
      </c>
      <c r="G158" s="553" t="s">
        <v>711</v>
      </c>
      <c r="H158" s="589">
        <v>5887273</v>
      </c>
    </row>
    <row r="159" spans="5:8" ht="15.75" customHeight="1">
      <c r="E159" s="588" t="s">
        <v>642</v>
      </c>
      <c r="F159" s="229" t="s">
        <v>705</v>
      </c>
      <c r="G159" s="553" t="s">
        <v>721</v>
      </c>
      <c r="H159" s="589">
        <v>5660000</v>
      </c>
    </row>
    <row r="160" spans="5:8" ht="15.75" customHeight="1" thickBot="1">
      <c r="E160" s="590" t="s">
        <v>642</v>
      </c>
      <c r="F160" s="567" t="s">
        <v>705</v>
      </c>
      <c r="G160" s="591" t="s">
        <v>714</v>
      </c>
      <c r="H160" s="592">
        <v>6344545</v>
      </c>
    </row>
    <row r="161" spans="5:8" ht="15.75" customHeight="1" thickTop="1">
      <c r="E161" s="585" t="s">
        <v>643</v>
      </c>
      <c r="F161" s="586" t="s">
        <v>722</v>
      </c>
      <c r="G161" s="594" t="s">
        <v>733</v>
      </c>
      <c r="H161" s="595">
        <v>8381818</v>
      </c>
    </row>
    <row r="162" spans="5:8" ht="15.75" customHeight="1">
      <c r="E162" s="588" t="s">
        <v>643</v>
      </c>
      <c r="F162" s="229" t="s">
        <v>722</v>
      </c>
      <c r="G162" s="553" t="s">
        <v>734</v>
      </c>
      <c r="H162" s="589">
        <v>8054545</v>
      </c>
    </row>
    <row r="163" spans="5:8" ht="15.75" customHeight="1">
      <c r="E163" s="588" t="s">
        <v>643</v>
      </c>
      <c r="F163" s="229" t="s">
        <v>723</v>
      </c>
      <c r="G163" s="553" t="s">
        <v>715</v>
      </c>
      <c r="H163" s="589">
        <v>11281818</v>
      </c>
    </row>
    <row r="164" spans="5:8" ht="15.75" customHeight="1">
      <c r="E164" s="588" t="s">
        <v>643</v>
      </c>
      <c r="F164" s="229" t="s">
        <v>724</v>
      </c>
      <c r="G164" s="553" t="s">
        <v>735</v>
      </c>
      <c r="H164" s="589">
        <v>10818182</v>
      </c>
    </row>
    <row r="165" spans="5:8" ht="15.75" customHeight="1">
      <c r="E165" s="588" t="s">
        <v>643</v>
      </c>
      <c r="F165" s="229" t="s">
        <v>725</v>
      </c>
      <c r="G165" s="553" t="s">
        <v>736</v>
      </c>
      <c r="H165" s="589">
        <v>9645455</v>
      </c>
    </row>
    <row r="166" spans="5:8" ht="15.75" customHeight="1">
      <c r="E166" s="588" t="s">
        <v>643</v>
      </c>
      <c r="F166" s="229" t="s">
        <v>726</v>
      </c>
      <c r="G166" s="553" t="s">
        <v>737</v>
      </c>
      <c r="H166" s="589">
        <v>9727273</v>
      </c>
    </row>
    <row r="167" spans="5:8" ht="15.75" customHeight="1">
      <c r="E167" s="588" t="s">
        <v>643</v>
      </c>
      <c r="F167" s="229" t="s">
        <v>726</v>
      </c>
      <c r="G167" s="553" t="s">
        <v>738</v>
      </c>
      <c r="H167" s="589">
        <v>9727273</v>
      </c>
    </row>
    <row r="168" spans="5:8" ht="15.75" customHeight="1">
      <c r="E168" s="588" t="s">
        <v>643</v>
      </c>
      <c r="F168" s="229" t="s">
        <v>726</v>
      </c>
      <c r="G168" s="553" t="s">
        <v>739</v>
      </c>
      <c r="H168" s="589">
        <v>9727273</v>
      </c>
    </row>
    <row r="169" spans="5:8" ht="15.75" customHeight="1">
      <c r="E169" s="588" t="s">
        <v>643</v>
      </c>
      <c r="F169" s="229" t="s">
        <v>726</v>
      </c>
      <c r="G169" s="553" t="s">
        <v>740</v>
      </c>
      <c r="H169" s="589">
        <v>9454545</v>
      </c>
    </row>
    <row r="170" spans="5:8" ht="15.75" customHeight="1">
      <c r="E170" s="588" t="s">
        <v>643</v>
      </c>
      <c r="F170" s="229" t="s">
        <v>726</v>
      </c>
      <c r="G170" s="553" t="s">
        <v>741</v>
      </c>
      <c r="H170" s="589">
        <v>9845455</v>
      </c>
    </row>
    <row r="171" spans="5:8" ht="15.75" customHeight="1">
      <c r="E171" s="588" t="s">
        <v>643</v>
      </c>
      <c r="F171" s="229" t="s">
        <v>726</v>
      </c>
      <c r="G171" s="553" t="s">
        <v>742</v>
      </c>
      <c r="H171" s="589">
        <v>9845455</v>
      </c>
    </row>
    <row r="172" spans="5:8" ht="15.75" customHeight="1">
      <c r="E172" s="588" t="s">
        <v>643</v>
      </c>
      <c r="F172" s="229" t="s">
        <v>726</v>
      </c>
      <c r="G172" s="553" t="s">
        <v>743</v>
      </c>
      <c r="H172" s="589">
        <v>9845455</v>
      </c>
    </row>
    <row r="173" spans="5:8" ht="15.75" customHeight="1">
      <c r="E173" s="588" t="s">
        <v>643</v>
      </c>
      <c r="F173" s="229" t="s">
        <v>726</v>
      </c>
      <c r="G173" s="553" t="s">
        <v>744</v>
      </c>
      <c r="H173" s="589">
        <v>9454545</v>
      </c>
    </row>
    <row r="174" spans="5:8" ht="15.75" customHeight="1">
      <c r="E174" s="588" t="s">
        <v>643</v>
      </c>
      <c r="F174" s="229" t="s">
        <v>727</v>
      </c>
      <c r="G174" s="553" t="s">
        <v>737</v>
      </c>
      <c r="H174" s="589">
        <v>9345455</v>
      </c>
    </row>
    <row r="175" spans="5:8" ht="15.75" customHeight="1">
      <c r="E175" s="588" t="s">
        <v>643</v>
      </c>
      <c r="F175" s="229" t="s">
        <v>727</v>
      </c>
      <c r="G175" s="553" t="s">
        <v>738</v>
      </c>
      <c r="H175" s="589">
        <v>9345455</v>
      </c>
    </row>
    <row r="176" spans="5:8" ht="15.75" customHeight="1">
      <c r="E176" s="588" t="s">
        <v>643</v>
      </c>
      <c r="F176" s="229" t="s">
        <v>727</v>
      </c>
      <c r="G176" s="553" t="s">
        <v>739</v>
      </c>
      <c r="H176" s="589">
        <v>9345455</v>
      </c>
    </row>
    <row r="177" spans="5:8" ht="15.75" customHeight="1">
      <c r="E177" s="588" t="s">
        <v>643</v>
      </c>
      <c r="F177" s="229" t="s">
        <v>727</v>
      </c>
      <c r="G177" s="553" t="s">
        <v>745</v>
      </c>
      <c r="H177" s="589">
        <v>9072727</v>
      </c>
    </row>
    <row r="178" spans="5:8" ht="15.75" customHeight="1">
      <c r="E178" s="588" t="s">
        <v>643</v>
      </c>
      <c r="F178" s="229" t="s">
        <v>727</v>
      </c>
      <c r="G178" s="553" t="s">
        <v>746</v>
      </c>
      <c r="H178" s="589">
        <v>9072727</v>
      </c>
    </row>
    <row r="179" spans="5:8" ht="15.75" customHeight="1">
      <c r="E179" s="588" t="s">
        <v>643</v>
      </c>
      <c r="F179" s="229" t="s">
        <v>727</v>
      </c>
      <c r="G179" s="553" t="s">
        <v>741</v>
      </c>
      <c r="H179" s="589">
        <v>9463636</v>
      </c>
    </row>
    <row r="180" spans="5:8" ht="15.75" customHeight="1">
      <c r="E180" s="588" t="s">
        <v>643</v>
      </c>
      <c r="F180" s="229" t="s">
        <v>727</v>
      </c>
      <c r="G180" s="553" t="s">
        <v>742</v>
      </c>
      <c r="H180" s="589">
        <v>9463636</v>
      </c>
    </row>
    <row r="181" spans="5:8" ht="15.75" customHeight="1">
      <c r="E181" s="588" t="s">
        <v>643</v>
      </c>
      <c r="F181" s="229" t="s">
        <v>727</v>
      </c>
      <c r="G181" s="553" t="s">
        <v>743</v>
      </c>
      <c r="H181" s="589">
        <v>9463636</v>
      </c>
    </row>
    <row r="182" spans="5:8" ht="15.75" customHeight="1">
      <c r="E182" s="588" t="s">
        <v>643</v>
      </c>
      <c r="F182" s="229" t="s">
        <v>727</v>
      </c>
      <c r="G182" s="553" t="s">
        <v>734</v>
      </c>
      <c r="H182" s="589">
        <v>9072727</v>
      </c>
    </row>
    <row r="183" spans="5:8" ht="15.75" customHeight="1">
      <c r="E183" s="588" t="s">
        <v>643</v>
      </c>
      <c r="F183" s="229" t="s">
        <v>727</v>
      </c>
      <c r="G183" s="553" t="s">
        <v>747</v>
      </c>
      <c r="H183" s="589">
        <v>9072727</v>
      </c>
    </row>
    <row r="184" spans="5:8" ht="15.75" customHeight="1">
      <c r="E184" s="588" t="s">
        <v>643</v>
      </c>
      <c r="F184" s="229" t="s">
        <v>728</v>
      </c>
      <c r="G184" s="553" t="s">
        <v>748</v>
      </c>
      <c r="H184" s="589">
        <v>15109091</v>
      </c>
    </row>
    <row r="185" spans="5:8" ht="15.75" customHeight="1">
      <c r="E185" s="588" t="s">
        <v>643</v>
      </c>
      <c r="F185" s="553" t="s">
        <v>728</v>
      </c>
      <c r="G185" s="553" t="s">
        <v>763</v>
      </c>
      <c r="H185" s="589">
        <v>15109091</v>
      </c>
    </row>
    <row r="186" spans="5:8" ht="15.75" customHeight="1">
      <c r="E186" s="588" t="s">
        <v>643</v>
      </c>
      <c r="F186" s="553" t="s">
        <v>728</v>
      </c>
      <c r="G186" s="553" t="s">
        <v>764</v>
      </c>
      <c r="H186" s="589">
        <v>15109091</v>
      </c>
    </row>
    <row r="187" spans="5:8" ht="15.75" customHeight="1">
      <c r="E187" s="588" t="s">
        <v>643</v>
      </c>
      <c r="F187" s="553" t="s">
        <v>728</v>
      </c>
      <c r="G187" s="553" t="s">
        <v>715</v>
      </c>
      <c r="H187" s="589">
        <v>14545455</v>
      </c>
    </row>
    <row r="188" spans="5:8" ht="15.75" customHeight="1">
      <c r="E188" s="588" t="s">
        <v>643</v>
      </c>
      <c r="F188" s="553" t="s">
        <v>749</v>
      </c>
      <c r="G188" s="553" t="s">
        <v>748</v>
      </c>
      <c r="H188" s="589">
        <v>14745455</v>
      </c>
    </row>
    <row r="189" spans="5:8" ht="15.75" customHeight="1">
      <c r="E189" s="588" t="s">
        <v>643</v>
      </c>
      <c r="F189" s="553" t="s">
        <v>749</v>
      </c>
      <c r="G189" s="553" t="s">
        <v>763</v>
      </c>
      <c r="H189" s="589">
        <v>14745455</v>
      </c>
    </row>
    <row r="190" spans="5:8" ht="15.75" customHeight="1">
      <c r="E190" s="588" t="s">
        <v>643</v>
      </c>
      <c r="F190" s="553" t="s">
        <v>749</v>
      </c>
      <c r="G190" s="553" t="s">
        <v>764</v>
      </c>
      <c r="H190" s="589">
        <v>14745455</v>
      </c>
    </row>
    <row r="191" spans="5:8" ht="15.75" customHeight="1">
      <c r="E191" s="588" t="s">
        <v>643</v>
      </c>
      <c r="F191" s="553" t="s">
        <v>749</v>
      </c>
      <c r="G191" s="553" t="s">
        <v>715</v>
      </c>
      <c r="H191" s="589">
        <v>14181818</v>
      </c>
    </row>
    <row r="192" spans="5:8" ht="15.75" customHeight="1">
      <c r="E192" s="588" t="s">
        <v>643</v>
      </c>
      <c r="F192" s="553" t="s">
        <v>750</v>
      </c>
      <c r="G192" s="553" t="s">
        <v>740</v>
      </c>
      <c r="H192" s="589">
        <v>14527273</v>
      </c>
    </row>
    <row r="193" spans="5:8" ht="15.75" customHeight="1">
      <c r="E193" s="588" t="s">
        <v>643</v>
      </c>
      <c r="F193" s="553" t="s">
        <v>750</v>
      </c>
      <c r="G193" s="553" t="s">
        <v>744</v>
      </c>
      <c r="H193" s="589">
        <v>14527273</v>
      </c>
    </row>
    <row r="194" spans="5:8" ht="15.75" customHeight="1">
      <c r="E194" s="588" t="s">
        <v>643</v>
      </c>
      <c r="F194" s="553" t="s">
        <v>751</v>
      </c>
      <c r="G194" s="553" t="s">
        <v>715</v>
      </c>
      <c r="H194" s="589">
        <v>20763636</v>
      </c>
    </row>
    <row r="195" spans="5:8" ht="15.75" customHeight="1">
      <c r="E195" s="588" t="s">
        <v>643</v>
      </c>
      <c r="F195" s="553" t="s">
        <v>752</v>
      </c>
      <c r="G195" s="553" t="s">
        <v>740</v>
      </c>
      <c r="H195" s="589">
        <v>16618182</v>
      </c>
    </row>
    <row r="196" spans="5:8" ht="15.75" customHeight="1">
      <c r="E196" s="588" t="s">
        <v>643</v>
      </c>
      <c r="F196" s="553" t="s">
        <v>752</v>
      </c>
      <c r="G196" s="553" t="s">
        <v>744</v>
      </c>
      <c r="H196" s="589">
        <v>16618182</v>
      </c>
    </row>
    <row r="197" spans="5:8" ht="15.75" customHeight="1">
      <c r="E197" s="588" t="s">
        <v>643</v>
      </c>
      <c r="F197" s="553" t="s">
        <v>753</v>
      </c>
      <c r="G197" s="553" t="s">
        <v>715</v>
      </c>
      <c r="H197" s="589">
        <v>16254545</v>
      </c>
    </row>
    <row r="198" spans="5:8" ht="15.75" customHeight="1">
      <c r="E198" s="588" t="s">
        <v>643</v>
      </c>
      <c r="F198" s="553" t="s">
        <v>754</v>
      </c>
      <c r="G198" s="553" t="s">
        <v>715</v>
      </c>
      <c r="H198" s="589">
        <v>18090909</v>
      </c>
    </row>
    <row r="199" spans="5:8" ht="15.75" customHeight="1">
      <c r="E199" s="588" t="s">
        <v>643</v>
      </c>
      <c r="F199" s="553" t="s">
        <v>755</v>
      </c>
      <c r="G199" s="553" t="s">
        <v>765</v>
      </c>
      <c r="H199" s="589">
        <v>9981818</v>
      </c>
    </row>
    <row r="200" spans="5:8" ht="15.75" customHeight="1">
      <c r="E200" s="588" t="s">
        <v>643</v>
      </c>
      <c r="F200" s="553" t="s">
        <v>755</v>
      </c>
      <c r="G200" s="553" t="s">
        <v>765</v>
      </c>
      <c r="H200" s="589">
        <v>9981818</v>
      </c>
    </row>
    <row r="201" spans="5:8" ht="15.75" customHeight="1">
      <c r="E201" s="588" t="s">
        <v>643</v>
      </c>
      <c r="F201" s="553" t="s">
        <v>756</v>
      </c>
      <c r="G201" s="553" t="s">
        <v>715</v>
      </c>
      <c r="H201" s="589">
        <v>12709091</v>
      </c>
    </row>
    <row r="202" spans="5:8" ht="15.75" customHeight="1">
      <c r="E202" s="588" t="s">
        <v>643</v>
      </c>
      <c r="F202" s="553" t="s">
        <v>757</v>
      </c>
      <c r="G202" s="553" t="s">
        <v>766</v>
      </c>
      <c r="H202" s="589">
        <v>13781818</v>
      </c>
    </row>
    <row r="203" spans="5:8" ht="15.75" customHeight="1">
      <c r="E203" s="588" t="s">
        <v>643</v>
      </c>
      <c r="F203" s="553" t="s">
        <v>757</v>
      </c>
      <c r="G203" s="553" t="s">
        <v>744</v>
      </c>
      <c r="H203" s="589">
        <v>13781818</v>
      </c>
    </row>
    <row r="204" spans="5:8" ht="15.75" customHeight="1">
      <c r="E204" s="588" t="s">
        <v>643</v>
      </c>
      <c r="F204" s="553" t="s">
        <v>758</v>
      </c>
      <c r="G204" s="553" t="s">
        <v>767</v>
      </c>
      <c r="H204" s="589">
        <v>6163636</v>
      </c>
    </row>
    <row r="205" spans="5:8" ht="15.75" customHeight="1">
      <c r="E205" s="588" t="s">
        <v>643</v>
      </c>
      <c r="F205" s="553" t="s">
        <v>758</v>
      </c>
      <c r="G205" s="553" t="s">
        <v>744</v>
      </c>
      <c r="H205" s="589">
        <v>6163636</v>
      </c>
    </row>
    <row r="206" spans="5:8" ht="15.75" customHeight="1">
      <c r="E206" s="588" t="s">
        <v>643</v>
      </c>
      <c r="F206" s="553" t="s">
        <v>759</v>
      </c>
      <c r="G206" s="553" t="s">
        <v>768</v>
      </c>
      <c r="H206" s="589">
        <v>6527273</v>
      </c>
    </row>
    <row r="207" spans="5:8" ht="15.75" customHeight="1">
      <c r="E207" s="588" t="s">
        <v>643</v>
      </c>
      <c r="F207" s="553" t="s">
        <v>759</v>
      </c>
      <c r="G207" s="553" t="s">
        <v>767</v>
      </c>
      <c r="H207" s="589">
        <v>6781818</v>
      </c>
    </row>
    <row r="208" spans="5:8" ht="15.75" customHeight="1">
      <c r="E208" s="588" t="s">
        <v>643</v>
      </c>
      <c r="F208" s="553" t="s">
        <v>759</v>
      </c>
      <c r="G208" s="553" t="s">
        <v>744</v>
      </c>
      <c r="H208" s="589">
        <v>6781818</v>
      </c>
    </row>
    <row r="209" spans="5:8" ht="15.75" customHeight="1">
      <c r="E209" s="588" t="s">
        <v>643</v>
      </c>
      <c r="F209" s="553" t="s">
        <v>760</v>
      </c>
      <c r="G209" s="553" t="s">
        <v>767</v>
      </c>
      <c r="H209" s="589">
        <v>6981818</v>
      </c>
    </row>
    <row r="210" spans="5:8" ht="15.75" customHeight="1">
      <c r="E210" s="588" t="s">
        <v>643</v>
      </c>
      <c r="F210" s="553" t="s">
        <v>760</v>
      </c>
      <c r="G210" s="553" t="s">
        <v>744</v>
      </c>
      <c r="H210" s="589">
        <v>6981818</v>
      </c>
    </row>
    <row r="211" spans="5:8" ht="15.75" customHeight="1">
      <c r="E211" s="588" t="s">
        <v>643</v>
      </c>
      <c r="F211" s="553" t="s">
        <v>761</v>
      </c>
      <c r="G211" s="553" t="s">
        <v>769</v>
      </c>
      <c r="H211" s="589">
        <v>8381818</v>
      </c>
    </row>
    <row r="212" spans="5:8" ht="15.75" customHeight="1">
      <c r="E212" s="588" t="s">
        <v>643</v>
      </c>
      <c r="F212" s="553" t="s">
        <v>762</v>
      </c>
      <c r="G212" s="553" t="s">
        <v>715</v>
      </c>
      <c r="H212" s="589">
        <v>8927273</v>
      </c>
    </row>
    <row r="213" spans="5:8" ht="15.75" customHeight="1" thickBot="1">
      <c r="E213" s="597" t="s">
        <v>643</v>
      </c>
      <c r="F213" s="574" t="s">
        <v>762</v>
      </c>
      <c r="G213" s="574" t="s">
        <v>744</v>
      </c>
      <c r="H213" s="596">
        <v>9400000</v>
      </c>
    </row>
    <row r="214" spans="5:8" ht="15.75" customHeight="1" thickTop="1">
      <c r="E214" s="585" t="s">
        <v>644</v>
      </c>
      <c r="F214" s="594" t="s">
        <v>770</v>
      </c>
      <c r="G214" s="594" t="s">
        <v>775</v>
      </c>
      <c r="H214" s="595">
        <v>4690909</v>
      </c>
    </row>
    <row r="215" spans="5:8" ht="15.75" customHeight="1">
      <c r="E215" s="598" t="s">
        <v>644</v>
      </c>
      <c r="F215" s="553" t="s">
        <v>770</v>
      </c>
      <c r="G215" s="553" t="s">
        <v>776</v>
      </c>
      <c r="H215" s="589">
        <v>5145455</v>
      </c>
    </row>
    <row r="216" spans="5:8" ht="15.75" customHeight="1">
      <c r="E216" s="598" t="s">
        <v>644</v>
      </c>
      <c r="F216" s="553" t="s">
        <v>771</v>
      </c>
      <c r="G216" s="553" t="s">
        <v>777</v>
      </c>
      <c r="H216" s="589">
        <v>5490909</v>
      </c>
    </row>
    <row r="217" spans="5:8">
      <c r="E217" s="598" t="s">
        <v>644</v>
      </c>
      <c r="F217" s="553" t="s">
        <v>771</v>
      </c>
      <c r="G217" s="553" t="s">
        <v>775</v>
      </c>
      <c r="H217" s="589">
        <v>5490909</v>
      </c>
    </row>
    <row r="218" spans="5:8">
      <c r="E218" s="598" t="s">
        <v>644</v>
      </c>
      <c r="F218" s="553" t="s">
        <v>771</v>
      </c>
      <c r="G218" s="553" t="s">
        <v>778</v>
      </c>
      <c r="H218" s="589">
        <v>6163636</v>
      </c>
    </row>
    <row r="219" spans="5:8">
      <c r="E219" s="598" t="s">
        <v>644</v>
      </c>
      <c r="F219" s="553" t="s">
        <v>771</v>
      </c>
      <c r="G219" s="553" t="s">
        <v>779</v>
      </c>
      <c r="H219" s="589">
        <v>6163636</v>
      </c>
    </row>
    <row r="220" spans="5:8">
      <c r="E220" s="598" t="s">
        <v>644</v>
      </c>
      <c r="F220" s="553" t="s">
        <v>772</v>
      </c>
      <c r="G220" s="553" t="s">
        <v>775</v>
      </c>
      <c r="H220" s="589">
        <v>4527273</v>
      </c>
    </row>
    <row r="221" spans="5:8">
      <c r="E221" s="598" t="s">
        <v>644</v>
      </c>
      <c r="F221" s="553" t="s">
        <v>772</v>
      </c>
      <c r="G221" s="553" t="s">
        <v>780</v>
      </c>
      <c r="H221" s="589">
        <v>5436364</v>
      </c>
    </row>
    <row r="222" spans="5:8">
      <c r="E222" s="598" t="s">
        <v>644</v>
      </c>
      <c r="F222" s="553" t="s">
        <v>772</v>
      </c>
      <c r="G222" s="553" t="s">
        <v>776</v>
      </c>
      <c r="H222" s="589">
        <v>4918182</v>
      </c>
    </row>
    <row r="223" spans="5:8">
      <c r="E223" s="598" t="s">
        <v>644</v>
      </c>
      <c r="F223" s="553" t="s">
        <v>773</v>
      </c>
      <c r="G223" s="553" t="s">
        <v>781</v>
      </c>
      <c r="H223" s="589">
        <v>5818182</v>
      </c>
    </row>
    <row r="224" spans="5:8">
      <c r="E224" s="598" t="s">
        <v>644</v>
      </c>
      <c r="F224" s="553" t="s">
        <v>773</v>
      </c>
      <c r="G224" s="553" t="s">
        <v>775</v>
      </c>
      <c r="H224" s="589">
        <v>5636364</v>
      </c>
    </row>
    <row r="225" spans="5:8">
      <c r="E225" s="598" t="s">
        <v>644</v>
      </c>
      <c r="F225" s="553" t="s">
        <v>774</v>
      </c>
      <c r="G225" s="553" t="s">
        <v>781</v>
      </c>
      <c r="H225" s="589">
        <v>6045455</v>
      </c>
    </row>
    <row r="226" spans="5:8" ht="16.5" thickBot="1">
      <c r="E226" s="599" t="s">
        <v>644</v>
      </c>
      <c r="F226" s="574" t="s">
        <v>774</v>
      </c>
      <c r="G226" s="574" t="s">
        <v>775</v>
      </c>
      <c r="H226" s="596">
        <v>5863636</v>
      </c>
    </row>
    <row r="227" spans="5:8" ht="17.25" thickTop="1" thickBot="1">
      <c r="E227" s="600" t="s">
        <v>645</v>
      </c>
      <c r="F227" s="601" t="s">
        <v>782</v>
      </c>
      <c r="G227" s="582" t="s">
        <v>54</v>
      </c>
      <c r="H227" s="602">
        <v>43636364</v>
      </c>
    </row>
    <row r="228" spans="5:8" ht="16.5" thickTop="1">
      <c r="E228" s="585" t="s">
        <v>646</v>
      </c>
      <c r="F228" s="594" t="s">
        <v>783</v>
      </c>
      <c r="G228" s="594" t="s">
        <v>785</v>
      </c>
      <c r="H228" s="595">
        <v>4700000</v>
      </c>
    </row>
    <row r="229" spans="5:8">
      <c r="E229" s="588" t="s">
        <v>646</v>
      </c>
      <c r="F229" s="553" t="s">
        <v>783</v>
      </c>
      <c r="G229" s="553" t="s">
        <v>786</v>
      </c>
      <c r="H229" s="589">
        <v>5100000</v>
      </c>
    </row>
    <row r="230" spans="5:8">
      <c r="E230" s="588" t="s">
        <v>646</v>
      </c>
      <c r="F230" s="553" t="s">
        <v>783</v>
      </c>
      <c r="G230" s="553" t="s">
        <v>787</v>
      </c>
      <c r="H230" s="589">
        <v>5500000</v>
      </c>
    </row>
    <row r="231" spans="5:8">
      <c r="E231" s="588" t="s">
        <v>646</v>
      </c>
      <c r="F231" s="553" t="s">
        <v>783</v>
      </c>
      <c r="G231" s="553" t="s">
        <v>788</v>
      </c>
      <c r="H231" s="589">
        <v>5600000</v>
      </c>
    </row>
    <row r="232" spans="5:8">
      <c r="E232" s="588" t="s">
        <v>646</v>
      </c>
      <c r="F232" s="553" t="s">
        <v>783</v>
      </c>
      <c r="G232" s="553" t="s">
        <v>794</v>
      </c>
      <c r="H232" s="589">
        <v>5700000</v>
      </c>
    </row>
    <row r="233" spans="5:8">
      <c r="E233" s="588" t="s">
        <v>646</v>
      </c>
      <c r="F233" s="553" t="s">
        <v>783</v>
      </c>
      <c r="G233" s="553" t="s">
        <v>795</v>
      </c>
      <c r="H233" s="589">
        <v>6100000</v>
      </c>
    </row>
    <row r="234" spans="5:8">
      <c r="E234" s="588" t="s">
        <v>646</v>
      </c>
      <c r="F234" s="553" t="s">
        <v>783</v>
      </c>
      <c r="G234" s="553" t="s">
        <v>789</v>
      </c>
      <c r="H234" s="589">
        <v>6500000</v>
      </c>
    </row>
    <row r="235" spans="5:8">
      <c r="E235" s="588" t="s">
        <v>646</v>
      </c>
      <c r="F235" s="553" t="s">
        <v>784</v>
      </c>
      <c r="G235" s="553" t="s">
        <v>790</v>
      </c>
      <c r="H235" s="589">
        <v>4900000</v>
      </c>
    </row>
    <row r="236" spans="5:8">
      <c r="E236" s="588" t="s">
        <v>646</v>
      </c>
      <c r="F236" s="553" t="s">
        <v>784</v>
      </c>
      <c r="G236" s="553" t="s">
        <v>791</v>
      </c>
      <c r="H236" s="589">
        <v>5400000</v>
      </c>
    </row>
    <row r="237" spans="5:8">
      <c r="E237" s="588" t="s">
        <v>646</v>
      </c>
      <c r="F237" s="553" t="s">
        <v>784</v>
      </c>
      <c r="G237" s="553" t="s">
        <v>792</v>
      </c>
      <c r="H237" s="589">
        <v>5800000</v>
      </c>
    </row>
    <row r="238" spans="5:8" ht="16.5" thickBot="1">
      <c r="E238" s="590" t="s">
        <v>646</v>
      </c>
      <c r="F238" s="591" t="s">
        <v>784</v>
      </c>
      <c r="G238" s="591" t="s">
        <v>793</v>
      </c>
      <c r="H238" s="592">
        <v>5900000</v>
      </c>
    </row>
    <row r="239" spans="5:8" ht="16.5" thickTop="1">
      <c r="E239" s="585" t="s">
        <v>647</v>
      </c>
      <c r="F239" s="594" t="s">
        <v>796</v>
      </c>
      <c r="G239" s="594" t="s">
        <v>797</v>
      </c>
      <c r="H239" s="595">
        <v>6990909</v>
      </c>
    </row>
    <row r="240" spans="5:8" ht="16.5" thickBot="1">
      <c r="E240" s="590" t="s">
        <v>647</v>
      </c>
      <c r="F240" s="591" t="s">
        <v>796</v>
      </c>
      <c r="G240" s="591" t="s">
        <v>798</v>
      </c>
      <c r="H240" s="592">
        <v>6445455</v>
      </c>
    </row>
    <row r="241" spans="5:8" ht="16.5" thickTop="1">
      <c r="E241" s="585" t="s">
        <v>648</v>
      </c>
      <c r="F241" s="594" t="s">
        <v>799</v>
      </c>
      <c r="G241" s="586" t="s">
        <v>54</v>
      </c>
      <c r="H241" s="603">
        <v>5000000</v>
      </c>
    </row>
    <row r="242" spans="5:8" ht="16.5" thickBot="1">
      <c r="E242" s="590" t="s">
        <v>648</v>
      </c>
      <c r="F242" s="591" t="s">
        <v>800</v>
      </c>
      <c r="G242" s="567" t="s">
        <v>54</v>
      </c>
      <c r="H242" s="604">
        <v>3082000</v>
      </c>
    </row>
    <row r="243" spans="5:8" ht="16.5" thickTop="1"/>
  </sheetData>
  <protectedRanges>
    <protectedRange sqref="E56:E60" name="範囲1_3_6_2_2_4_1"/>
    <protectedRange sqref="G5:H6" name="範囲1_12_1_2_5_2_5_1"/>
    <protectedRange sqref="F5:F7" name="範囲1_6_3_3_3_2_1_1_1"/>
    <protectedRange sqref="G30:H43" name="範囲1_3_1_3_1_1_1"/>
    <protectedRange sqref="G45:H45" name="範囲1_3_3_1_1_1"/>
    <protectedRange sqref="G46:H46" name="範囲1_3_4_1_1_1"/>
    <protectedRange sqref="G52:H53" name="範囲1_3_10_1_1_1"/>
    <protectedRange sqref="G54:H54" name="範囲1_3_10_2_5"/>
    <protectedRange sqref="G55:H55" name="範囲1_3_10_2_1_1"/>
  </protectedRanges>
  <mergeCells count="20">
    <mergeCell ref="E3:E4"/>
    <mergeCell ref="F3:F4"/>
    <mergeCell ref="G3:G4"/>
    <mergeCell ref="H3:H4"/>
    <mergeCell ref="E2:H2"/>
    <mergeCell ref="J2:M2"/>
    <mergeCell ref="J3:J4"/>
    <mergeCell ref="K3:K4"/>
    <mergeCell ref="L3:L4"/>
    <mergeCell ref="M3:M4"/>
    <mergeCell ref="O2:R2"/>
    <mergeCell ref="O3:O4"/>
    <mergeCell ref="P3:P4"/>
    <mergeCell ref="Q3:Q4"/>
    <mergeCell ref="R3:R4"/>
    <mergeCell ref="J117:M117"/>
    <mergeCell ref="J118:J119"/>
    <mergeCell ref="K118:K119"/>
    <mergeCell ref="L118:L119"/>
    <mergeCell ref="M118:M119"/>
  </mergeCells>
  <phoneticPr fontId="1"/>
  <pageMargins left="0.7" right="0.7" top="0.75" bottom="0.75" header="0.3" footer="0.3"/>
  <pageSetup paperSize="9" scale="23"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BAFE7-8FE2-4B42-B483-3E4336BCBC6D}">
  <sheetPr codeName="Sheet14"/>
  <dimension ref="B1:F4"/>
  <sheetViews>
    <sheetView workbookViewId="0">
      <selection activeCell="H29" sqref="H29"/>
    </sheetView>
  </sheetViews>
  <sheetFormatPr defaultColWidth="9" defaultRowHeight="15.75"/>
  <cols>
    <col min="1" max="2" width="9" style="3"/>
    <col min="3" max="3" width="23.375" style="3" customWidth="1"/>
    <col min="4" max="4" width="9" style="3"/>
    <col min="5" max="5" width="13.125" style="3" bestFit="1" customWidth="1"/>
    <col min="6" max="7" width="18.375" style="3" customWidth="1"/>
    <col min="8" max="16384" width="9" style="3"/>
  </cols>
  <sheetData>
    <row r="1" spans="2:6" ht="16.5" thickBot="1"/>
    <row r="2" spans="2:6" ht="16.5" thickBot="1">
      <c r="B2" s="3" t="s">
        <v>0</v>
      </c>
      <c r="C2" s="4" t="s">
        <v>53</v>
      </c>
    </row>
    <row r="3" spans="2:6" ht="16.5" thickBot="1">
      <c r="B3" s="3" t="s">
        <v>1</v>
      </c>
      <c r="C3" s="4" t="s">
        <v>123</v>
      </c>
    </row>
    <row r="4" spans="2:6" ht="16.5" thickBot="1">
      <c r="B4" s="3" t="s">
        <v>2</v>
      </c>
      <c r="C4" s="9" t="s">
        <v>54</v>
      </c>
      <c r="E4" s="3" t="s">
        <v>34</v>
      </c>
      <c r="F4" s="8">
        <f>SUMIFS(リスト!$H$5:$H$87,リスト!F5:F87,$C$3,リスト!$G$5:$G$87,$C$4)</f>
        <v>0</v>
      </c>
    </row>
  </sheetData>
  <phoneticPr fontId="1"/>
  <dataValidations count="2">
    <dataValidation type="list" allowBlank="1" showInputMessage="1" showErrorMessage="1" sqref="C3" xr:uid="{29282744-38F5-4B5F-979A-F8616915A6DD}">
      <formula1>INDIRECT($C$2)</formula1>
    </dataValidation>
    <dataValidation type="list" allowBlank="1" showInputMessage="1" showErrorMessage="1" sqref="C4" xr:uid="{51F098EC-753B-43ED-BFD0-7FB52DEC0F93}">
      <formula1>INDIRECT($C$3)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1B46B10-ED93-4EB7-B656-BCCDABBD6892}">
          <x14:formula1>
            <xm:f>'選択リスト（メーカー・車種）'!$B$3:$B$8</xm:f>
          </x14:formula1>
          <xm:sqref>C2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A023C-6B3A-4CD8-9C84-88655D9D93D6}">
  <sheetPr codeName="Sheet16"/>
  <dimension ref="A1:Y87"/>
  <sheetViews>
    <sheetView zoomScale="85" zoomScaleNormal="85" workbookViewId="0">
      <selection activeCell="A57" sqref="A57"/>
    </sheetView>
  </sheetViews>
  <sheetFormatPr defaultColWidth="9" defaultRowHeight="12"/>
  <cols>
    <col min="1" max="1" width="9" style="227"/>
    <col min="2" max="2" width="10.875" style="227" customWidth="1"/>
    <col min="3" max="3" width="9" style="227" customWidth="1"/>
    <col min="4" max="4" width="7.625" style="227" bestFit="1" customWidth="1"/>
    <col min="5" max="29" width="10.625" style="227" customWidth="1"/>
    <col min="30" max="30" width="8.625" style="227" bestFit="1" customWidth="1"/>
    <col min="31" max="31" width="4.875" style="227" bestFit="1" customWidth="1"/>
    <col min="32" max="32" width="18" style="227" bestFit="1" customWidth="1"/>
    <col min="33" max="33" width="38.125" style="227" bestFit="1" customWidth="1"/>
    <col min="34" max="34" width="19.5" style="227" bestFit="1" customWidth="1"/>
    <col min="35" max="36" width="26.375" style="227" customWidth="1"/>
    <col min="37" max="37" width="36.375" style="227" customWidth="1"/>
    <col min="38" max="39" width="32" style="227" bestFit="1" customWidth="1"/>
    <col min="40" max="40" width="9.5" style="227" bestFit="1" customWidth="1"/>
    <col min="41" max="41" width="17.625" style="227" bestFit="1" customWidth="1"/>
    <col min="42" max="42" width="24.875" style="227" bestFit="1" customWidth="1"/>
    <col min="43" max="44" width="33" style="227" bestFit="1" customWidth="1"/>
    <col min="45" max="45" width="26.375" style="227" bestFit="1" customWidth="1"/>
    <col min="46" max="46" width="39.5" style="227" bestFit="1" customWidth="1"/>
    <col min="47" max="47" width="26.375" style="227" bestFit="1" customWidth="1"/>
    <col min="48" max="48" width="33.125" style="227" bestFit="1" customWidth="1"/>
    <col min="49" max="49" width="30.5" style="227" bestFit="1" customWidth="1"/>
    <col min="50" max="50" width="12" style="227" bestFit="1" customWidth="1"/>
    <col min="51" max="51" width="8.625" style="227" bestFit="1" customWidth="1"/>
    <col min="52" max="52" width="50.125" style="227" customWidth="1"/>
    <col min="53" max="16384" width="9" style="227"/>
  </cols>
  <sheetData>
    <row r="1" spans="1:19">
      <c r="A1" s="227" t="s">
        <v>35</v>
      </c>
    </row>
    <row r="2" spans="1:19" ht="15.75">
      <c r="B2" s="2" t="s">
        <v>0</v>
      </c>
      <c r="D2" s="1" t="s">
        <v>21</v>
      </c>
      <c r="E2" s="220" t="s">
        <v>390</v>
      </c>
      <c r="F2" s="16" t="s">
        <v>272</v>
      </c>
      <c r="G2" s="16" t="s">
        <v>4</v>
      </c>
      <c r="H2" s="16" t="s">
        <v>273</v>
      </c>
      <c r="I2" s="16" t="s">
        <v>291</v>
      </c>
      <c r="J2" s="16" t="s">
        <v>511</v>
      </c>
      <c r="K2" s="229" t="s">
        <v>640</v>
      </c>
      <c r="L2" s="229" t="s">
        <v>641</v>
      </c>
      <c r="M2" s="229" t="s">
        <v>642</v>
      </c>
      <c r="N2" s="229" t="s">
        <v>643</v>
      </c>
      <c r="O2" s="229" t="s">
        <v>644</v>
      </c>
      <c r="P2" s="229" t="s">
        <v>645</v>
      </c>
      <c r="Q2" s="229" t="s">
        <v>646</v>
      </c>
      <c r="R2" s="229" t="s">
        <v>647</v>
      </c>
      <c r="S2" s="229" t="s">
        <v>648</v>
      </c>
    </row>
    <row r="3" spans="1:19" ht="15.75">
      <c r="B3" s="192" t="s">
        <v>390</v>
      </c>
      <c r="D3" s="1" t="s">
        <v>22</v>
      </c>
      <c r="E3" s="5" t="s">
        <v>436</v>
      </c>
      <c r="F3" s="5" t="s">
        <v>26</v>
      </c>
      <c r="G3" s="5" t="s">
        <v>27</v>
      </c>
      <c r="H3" s="5" t="s">
        <v>30</v>
      </c>
      <c r="I3" s="5" t="s">
        <v>29</v>
      </c>
      <c r="J3" s="5" t="s">
        <v>32</v>
      </c>
      <c r="K3" s="627" t="s">
        <v>665</v>
      </c>
      <c r="L3" s="229" t="s">
        <v>666</v>
      </c>
      <c r="M3" s="229" t="s">
        <v>702</v>
      </c>
      <c r="N3" s="229" t="s">
        <v>722</v>
      </c>
      <c r="O3" s="229" t="s">
        <v>770</v>
      </c>
      <c r="P3" s="626" t="s">
        <v>782</v>
      </c>
      <c r="Q3" s="229" t="s">
        <v>783</v>
      </c>
      <c r="R3" s="626" t="s">
        <v>796</v>
      </c>
      <c r="S3" s="229" t="s">
        <v>799</v>
      </c>
    </row>
    <row r="4" spans="1:19" ht="15.75">
      <c r="B4" s="251" t="s">
        <v>272</v>
      </c>
      <c r="F4" s="5" t="s">
        <v>440</v>
      </c>
      <c r="G4" s="5" t="s">
        <v>28</v>
      </c>
      <c r="H4" s="5" t="s">
        <v>313</v>
      </c>
      <c r="I4" s="5" t="s">
        <v>31</v>
      </c>
      <c r="J4" s="5" t="s">
        <v>332</v>
      </c>
      <c r="K4" s="256"/>
      <c r="L4" s="229" t="s">
        <v>667</v>
      </c>
      <c r="M4" s="229" t="s">
        <v>703</v>
      </c>
      <c r="N4" s="229" t="s">
        <v>723</v>
      </c>
      <c r="O4" s="229" t="s">
        <v>880</v>
      </c>
      <c r="Q4" s="229" t="s">
        <v>784</v>
      </c>
      <c r="S4" s="229" t="s">
        <v>800</v>
      </c>
    </row>
    <row r="5" spans="1:19" ht="15.75">
      <c r="B5" s="251" t="s">
        <v>4</v>
      </c>
      <c r="H5" s="5" t="s">
        <v>319</v>
      </c>
      <c r="J5" s="5" t="s">
        <v>33</v>
      </c>
      <c r="K5" s="256"/>
      <c r="L5" s="229" t="s">
        <v>668</v>
      </c>
      <c r="M5" s="229" t="s">
        <v>704</v>
      </c>
      <c r="N5" s="229" t="s">
        <v>724</v>
      </c>
      <c r="O5" s="229" t="s">
        <v>772</v>
      </c>
    </row>
    <row r="6" spans="1:19" ht="15.75">
      <c r="B6" s="192" t="s">
        <v>273</v>
      </c>
      <c r="H6" s="5" t="s">
        <v>320</v>
      </c>
      <c r="J6" s="5" t="s">
        <v>457</v>
      </c>
      <c r="K6" s="256"/>
      <c r="L6" s="229" t="s">
        <v>669</v>
      </c>
      <c r="M6" s="229" t="s">
        <v>705</v>
      </c>
      <c r="N6" s="229" t="s">
        <v>725</v>
      </c>
      <c r="O6" s="229" t="s">
        <v>773</v>
      </c>
    </row>
    <row r="7" spans="1:19" ht="15.75">
      <c r="B7" s="192" t="s">
        <v>291</v>
      </c>
      <c r="J7" s="5" t="s">
        <v>458</v>
      </c>
      <c r="K7" s="256"/>
      <c r="L7" s="229" t="s">
        <v>730</v>
      </c>
      <c r="N7" s="229" t="s">
        <v>726</v>
      </c>
      <c r="O7" s="229" t="s">
        <v>884</v>
      </c>
    </row>
    <row r="8" spans="1:19" ht="15.75">
      <c r="B8" s="192" t="s">
        <v>274</v>
      </c>
      <c r="J8" s="5" t="s">
        <v>459</v>
      </c>
      <c r="K8" s="256"/>
      <c r="L8" s="229" t="s">
        <v>670</v>
      </c>
      <c r="N8" s="229" t="s">
        <v>727</v>
      </c>
    </row>
    <row r="9" spans="1:19" ht="15.75">
      <c r="B9" s="229" t="s">
        <v>640</v>
      </c>
      <c r="J9" s="5" t="s">
        <v>460</v>
      </c>
      <c r="K9" s="256"/>
      <c r="L9" s="229" t="s">
        <v>731</v>
      </c>
      <c r="N9" s="229" t="s">
        <v>728</v>
      </c>
    </row>
    <row r="10" spans="1:19" ht="15.75">
      <c r="B10" s="229" t="s">
        <v>641</v>
      </c>
      <c r="J10" s="229" t="s">
        <v>661</v>
      </c>
      <c r="L10" s="229" t="s">
        <v>732</v>
      </c>
      <c r="N10" s="229" t="s">
        <v>749</v>
      </c>
    </row>
    <row r="11" spans="1:19" ht="15.75">
      <c r="B11" s="229" t="s">
        <v>642</v>
      </c>
      <c r="J11" s="229" t="s">
        <v>662</v>
      </c>
      <c r="L11" s="229" t="s">
        <v>729</v>
      </c>
      <c r="N11" s="229" t="s">
        <v>750</v>
      </c>
    </row>
    <row r="12" spans="1:19" ht="15.75">
      <c r="B12" s="229" t="s">
        <v>643</v>
      </c>
      <c r="N12" s="229" t="s">
        <v>751</v>
      </c>
    </row>
    <row r="13" spans="1:19" ht="15.75">
      <c r="B13" s="229" t="s">
        <v>644</v>
      </c>
      <c r="N13" s="229" t="s">
        <v>752</v>
      </c>
    </row>
    <row r="14" spans="1:19" ht="15.75">
      <c r="B14" s="229" t="s">
        <v>645</v>
      </c>
      <c r="N14" s="229" t="s">
        <v>753</v>
      </c>
    </row>
    <row r="15" spans="1:19" ht="15.75">
      <c r="B15" s="229" t="s">
        <v>646</v>
      </c>
      <c r="N15" s="229" t="s">
        <v>754</v>
      </c>
    </row>
    <row r="16" spans="1:19" ht="15.75">
      <c r="B16" s="229" t="s">
        <v>647</v>
      </c>
      <c r="N16" s="229" t="s">
        <v>755</v>
      </c>
    </row>
    <row r="17" spans="1:25" ht="15.75">
      <c r="B17" s="229" t="s">
        <v>648</v>
      </c>
      <c r="N17" s="229" t="s">
        <v>756</v>
      </c>
    </row>
    <row r="18" spans="1:25" ht="15.75">
      <c r="N18" s="229" t="s">
        <v>757</v>
      </c>
    </row>
    <row r="19" spans="1:25" ht="15.75">
      <c r="N19" s="229" t="s">
        <v>758</v>
      </c>
    </row>
    <row r="20" spans="1:25" ht="15.75">
      <c r="N20" s="229" t="s">
        <v>760</v>
      </c>
    </row>
    <row r="21" spans="1:25" ht="15.75">
      <c r="N21" s="229" t="s">
        <v>761</v>
      </c>
    </row>
    <row r="22" spans="1:25" ht="15.75">
      <c r="N22" s="229" t="s">
        <v>762</v>
      </c>
    </row>
    <row r="25" spans="1:25">
      <c r="J25" s="230"/>
    </row>
    <row r="26" spans="1:25">
      <c r="J26" s="230"/>
    </row>
    <row r="27" spans="1:25">
      <c r="J27" s="230"/>
    </row>
    <row r="28" spans="1:25">
      <c r="J28" s="230"/>
    </row>
    <row r="29" spans="1:25">
      <c r="K29" s="230"/>
    </row>
    <row r="30" spans="1:25">
      <c r="K30" s="230"/>
    </row>
    <row r="31" spans="1:25" ht="12.75" thickBot="1">
      <c r="A31" s="231"/>
      <c r="B31" s="231"/>
      <c r="C31" s="231"/>
      <c r="D31" s="231"/>
      <c r="E31" s="231"/>
      <c r="F31" s="231"/>
      <c r="G31" s="231"/>
      <c r="H31" s="231"/>
      <c r="I31" s="231"/>
      <c r="J31" s="231"/>
      <c r="K31" s="231"/>
      <c r="L31" s="231"/>
      <c r="M31" s="231"/>
      <c r="N31" s="231"/>
      <c r="O31" s="231"/>
      <c r="P31" s="231"/>
      <c r="Q31" s="231"/>
      <c r="R31" s="231"/>
      <c r="S31" s="231"/>
      <c r="T31" s="231"/>
      <c r="U31" s="231"/>
      <c r="V31" s="231"/>
      <c r="W31" s="231"/>
      <c r="X31" s="231"/>
      <c r="Y31" s="231"/>
    </row>
    <row r="32" spans="1:25" ht="12.75" thickTop="1"/>
    <row r="33" spans="1:23">
      <c r="A33" s="227" t="s">
        <v>65</v>
      </c>
    </row>
    <row r="34" spans="1:23" ht="16.5" thickBot="1">
      <c r="B34" s="2" t="s">
        <v>0</v>
      </c>
      <c r="D34" s="1" t="s">
        <v>21</v>
      </c>
      <c r="E34" s="219" t="s">
        <v>40</v>
      </c>
      <c r="F34" s="219" t="s">
        <v>41</v>
      </c>
      <c r="G34" s="219" t="s">
        <v>418</v>
      </c>
      <c r="H34" s="16" t="s">
        <v>417</v>
      </c>
      <c r="I34" s="219" t="s">
        <v>39</v>
      </c>
      <c r="J34" s="16" t="s">
        <v>277</v>
      </c>
      <c r="K34" s="219" t="s">
        <v>429</v>
      </c>
      <c r="L34" s="255" t="s">
        <v>430</v>
      </c>
      <c r="M34" s="255" t="s">
        <v>431</v>
      </c>
      <c r="N34" s="219" t="s">
        <v>37</v>
      </c>
      <c r="O34" s="219" t="s">
        <v>38</v>
      </c>
      <c r="P34" s="220" t="s">
        <v>384</v>
      </c>
      <c r="Q34" s="220" t="s">
        <v>416</v>
      </c>
      <c r="R34" s="255" t="s">
        <v>75</v>
      </c>
      <c r="S34" s="220" t="s">
        <v>432</v>
      </c>
      <c r="T34" s="220" t="s">
        <v>433</v>
      </c>
      <c r="U34" s="220" t="s">
        <v>434</v>
      </c>
      <c r="V34" s="220" t="s">
        <v>435</v>
      </c>
      <c r="W34" s="229" t="s">
        <v>801</v>
      </c>
    </row>
    <row r="35" spans="1:23" ht="15.75">
      <c r="B35" s="191" t="s">
        <v>40</v>
      </c>
      <c r="D35" s="1" t="s">
        <v>22</v>
      </c>
      <c r="E35" s="5" t="s">
        <v>356</v>
      </c>
      <c r="F35" s="5" t="s">
        <v>381</v>
      </c>
      <c r="G35" s="5" t="s">
        <v>404</v>
      </c>
      <c r="H35" s="252" t="s">
        <v>377</v>
      </c>
      <c r="I35" s="252" t="s">
        <v>371</v>
      </c>
      <c r="J35" s="5" t="s">
        <v>366</v>
      </c>
      <c r="K35" s="254" t="s">
        <v>512</v>
      </c>
      <c r="L35" s="228" t="s">
        <v>514</v>
      </c>
      <c r="M35" s="254" t="s">
        <v>581</v>
      </c>
      <c r="N35" s="5" t="s">
        <v>333</v>
      </c>
      <c r="O35" s="253" t="s">
        <v>74</v>
      </c>
      <c r="P35" s="5" t="s">
        <v>588</v>
      </c>
      <c r="Q35" s="5" t="s">
        <v>339</v>
      </c>
      <c r="R35" s="5" t="s">
        <v>833</v>
      </c>
      <c r="S35" s="5" t="s">
        <v>485</v>
      </c>
      <c r="T35" s="5" t="s">
        <v>487</v>
      </c>
      <c r="U35" s="228" t="s">
        <v>592</v>
      </c>
      <c r="V35" s="228" t="s">
        <v>508</v>
      </c>
      <c r="W35" s="229" t="s">
        <v>834</v>
      </c>
    </row>
    <row r="36" spans="1:23" ht="15.75">
      <c r="B36" s="191" t="s">
        <v>41</v>
      </c>
      <c r="F36" s="5" t="s">
        <v>382</v>
      </c>
      <c r="H36" s="5" t="s">
        <v>378</v>
      </c>
      <c r="I36" s="5" t="s">
        <v>372</v>
      </c>
      <c r="J36" s="5" t="s">
        <v>367</v>
      </c>
      <c r="L36" s="228" t="s">
        <v>515</v>
      </c>
      <c r="M36" s="254" t="s">
        <v>582</v>
      </c>
      <c r="N36" s="5" t="s">
        <v>474</v>
      </c>
      <c r="P36" s="228" t="s">
        <v>589</v>
      </c>
      <c r="R36" s="5" t="s">
        <v>484</v>
      </c>
      <c r="S36" s="221"/>
      <c r="T36" s="5" t="s">
        <v>488</v>
      </c>
      <c r="U36" s="228" t="s">
        <v>593</v>
      </c>
    </row>
    <row r="37" spans="1:23" ht="15.75">
      <c r="B37" s="191" t="s">
        <v>395</v>
      </c>
      <c r="H37" s="5" t="s">
        <v>379</v>
      </c>
      <c r="I37" s="5" t="s">
        <v>373</v>
      </c>
      <c r="J37" s="229" t="s">
        <v>829</v>
      </c>
      <c r="M37" s="254" t="s">
        <v>470</v>
      </c>
      <c r="N37" s="240" t="s">
        <v>335</v>
      </c>
      <c r="P37" s="228" t="s">
        <v>590</v>
      </c>
      <c r="R37" s="5" t="s">
        <v>383</v>
      </c>
      <c r="S37" s="221"/>
      <c r="T37" s="221"/>
      <c r="U37" s="228" t="s">
        <v>594</v>
      </c>
    </row>
    <row r="38" spans="1:23" ht="15.75">
      <c r="B38" s="191" t="s">
        <v>278</v>
      </c>
      <c r="H38" s="199" t="s">
        <v>380</v>
      </c>
      <c r="I38" s="5" t="s">
        <v>374</v>
      </c>
      <c r="J38" s="229" t="s">
        <v>830</v>
      </c>
      <c r="N38" s="240" t="s">
        <v>336</v>
      </c>
      <c r="P38" s="228" t="s">
        <v>338</v>
      </c>
      <c r="U38" s="228" t="s">
        <v>595</v>
      </c>
    </row>
    <row r="39" spans="1:23" ht="15.75">
      <c r="B39" s="191" t="s">
        <v>39</v>
      </c>
      <c r="H39" s="199" t="s">
        <v>396</v>
      </c>
      <c r="I39" s="5" t="s">
        <v>375</v>
      </c>
      <c r="J39" s="229" t="s">
        <v>831</v>
      </c>
      <c r="N39" s="240" t="s">
        <v>516</v>
      </c>
      <c r="U39" s="228" t="s">
        <v>596</v>
      </c>
    </row>
    <row r="40" spans="1:23" ht="15.75">
      <c r="B40" s="191" t="s">
        <v>277</v>
      </c>
      <c r="H40" s="5" t="s">
        <v>401</v>
      </c>
      <c r="I40" s="5" t="s">
        <v>376</v>
      </c>
      <c r="J40" s="229" t="s">
        <v>832</v>
      </c>
      <c r="N40" s="240" t="s">
        <v>476</v>
      </c>
      <c r="U40" s="228" t="s">
        <v>597</v>
      </c>
    </row>
    <row r="41" spans="1:23" ht="15.75">
      <c r="B41" s="191" t="s">
        <v>429</v>
      </c>
      <c r="I41" s="5" t="s">
        <v>369</v>
      </c>
      <c r="M41" s="256"/>
      <c r="N41" s="240" t="s">
        <v>478</v>
      </c>
      <c r="U41" s="228" t="s">
        <v>598</v>
      </c>
    </row>
    <row r="42" spans="1:23" ht="15.75">
      <c r="B42" s="191" t="s">
        <v>430</v>
      </c>
      <c r="I42" s="5" t="s">
        <v>370</v>
      </c>
      <c r="U42" s="228" t="s">
        <v>591</v>
      </c>
    </row>
    <row r="43" spans="1:23" ht="15.75">
      <c r="B43" s="191" t="s">
        <v>431</v>
      </c>
      <c r="I43" s="5" t="s">
        <v>364</v>
      </c>
    </row>
    <row r="44" spans="1:23" ht="15.75">
      <c r="B44" s="191" t="s">
        <v>37</v>
      </c>
      <c r="I44" s="5" t="s">
        <v>365</v>
      </c>
    </row>
    <row r="45" spans="1:23">
      <c r="B45" s="191" t="s">
        <v>38</v>
      </c>
    </row>
    <row r="46" spans="1:23">
      <c r="B46" s="191" t="s">
        <v>276</v>
      </c>
    </row>
    <row r="47" spans="1:23">
      <c r="B47" s="191" t="s">
        <v>289</v>
      </c>
    </row>
    <row r="48" spans="1:23">
      <c r="B48" s="191" t="s">
        <v>75</v>
      </c>
    </row>
    <row r="49" spans="1:6" ht="15.75">
      <c r="B49" s="192" t="s">
        <v>432</v>
      </c>
    </row>
    <row r="50" spans="1:6" ht="15.75">
      <c r="B50" s="192" t="s">
        <v>433</v>
      </c>
    </row>
    <row r="51" spans="1:6" ht="15.75">
      <c r="B51" s="192" t="s">
        <v>434</v>
      </c>
    </row>
    <row r="52" spans="1:6" ht="15.75">
      <c r="B52" s="192" t="s">
        <v>435</v>
      </c>
    </row>
    <row r="53" spans="1:6" ht="15.75">
      <c r="B53" s="229" t="s">
        <v>801</v>
      </c>
    </row>
    <row r="56" spans="1:6">
      <c r="A56" s="227" t="s">
        <v>66</v>
      </c>
    </row>
    <row r="57" spans="1:6" ht="15.75">
      <c r="B57" s="2" t="s">
        <v>0</v>
      </c>
      <c r="D57" s="1" t="s">
        <v>21</v>
      </c>
      <c r="E57" s="229" t="s">
        <v>394</v>
      </c>
      <c r="F57" s="229" t="s">
        <v>421</v>
      </c>
    </row>
    <row r="58" spans="1:6" ht="15.75">
      <c r="B58" s="229" t="s">
        <v>394</v>
      </c>
      <c r="D58" s="1" t="s">
        <v>22</v>
      </c>
      <c r="E58" s="5" t="s">
        <v>835</v>
      </c>
      <c r="F58" s="5" t="s">
        <v>413</v>
      </c>
    </row>
    <row r="59" spans="1:6" ht="15.75">
      <c r="B59" s="229" t="s">
        <v>395</v>
      </c>
      <c r="F59" s="5" t="s">
        <v>422</v>
      </c>
    </row>
    <row r="60" spans="1:6" ht="15.75">
      <c r="B60" s="5"/>
    </row>
    <row r="65" spans="1:12">
      <c r="A65" s="227" t="s">
        <v>50</v>
      </c>
    </row>
    <row r="66" spans="1:12" ht="15.75">
      <c r="B66" s="16" t="s">
        <v>0</v>
      </c>
      <c r="D66" s="1" t="s">
        <v>21</v>
      </c>
      <c r="E66" s="220" t="s">
        <v>76</v>
      </c>
      <c r="F66" s="16" t="s">
        <v>72</v>
      </c>
      <c r="G66" s="16" t="s">
        <v>387</v>
      </c>
      <c r="H66" s="16" t="s">
        <v>287</v>
      </c>
      <c r="I66" s="16" t="s">
        <v>391</v>
      </c>
      <c r="J66" s="575" t="s">
        <v>617</v>
      </c>
      <c r="K66" s="575" t="s">
        <v>618</v>
      </c>
      <c r="L66" s="575" t="s">
        <v>619</v>
      </c>
    </row>
    <row r="67" spans="1:12" ht="15.75">
      <c r="B67" s="192" t="s">
        <v>76</v>
      </c>
      <c r="D67" s="1" t="s">
        <v>22</v>
      </c>
      <c r="E67" s="5" t="s">
        <v>244</v>
      </c>
      <c r="F67" s="5" t="s">
        <v>73</v>
      </c>
      <c r="G67" s="5" t="s">
        <v>388</v>
      </c>
      <c r="H67" s="5" t="s">
        <v>288</v>
      </c>
      <c r="I67" s="5" t="s">
        <v>392</v>
      </c>
      <c r="J67" s="5" t="s">
        <v>625</v>
      </c>
      <c r="K67" s="5" t="s">
        <v>628</v>
      </c>
      <c r="L67" s="5" t="s">
        <v>633</v>
      </c>
    </row>
    <row r="68" spans="1:12" ht="15.75">
      <c r="B68" s="192" t="s">
        <v>292</v>
      </c>
      <c r="E68" s="5" t="s">
        <v>891</v>
      </c>
      <c r="F68" s="221"/>
      <c r="H68" s="221"/>
      <c r="I68" s="221"/>
      <c r="K68" s="5" t="s">
        <v>629</v>
      </c>
      <c r="L68" s="5" t="s">
        <v>635</v>
      </c>
    </row>
    <row r="69" spans="1:12" ht="15.75">
      <c r="B69" s="192" t="s">
        <v>387</v>
      </c>
      <c r="E69" s="221"/>
      <c r="F69" s="221"/>
      <c r="H69" s="221"/>
      <c r="I69" s="221"/>
      <c r="K69" s="5" t="s">
        <v>627</v>
      </c>
      <c r="L69" s="5" t="s">
        <v>636</v>
      </c>
    </row>
    <row r="70" spans="1:12" ht="15.75">
      <c r="B70" s="192" t="s">
        <v>293</v>
      </c>
      <c r="E70" s="221"/>
      <c r="F70" s="221"/>
      <c r="H70" s="221"/>
      <c r="I70" s="221"/>
      <c r="K70" s="5" t="s">
        <v>630</v>
      </c>
      <c r="L70" s="5" t="s">
        <v>637</v>
      </c>
    </row>
    <row r="71" spans="1:12" ht="15.75">
      <c r="B71" s="192" t="s">
        <v>391</v>
      </c>
      <c r="E71" s="221"/>
      <c r="F71" s="221"/>
      <c r="H71" s="221"/>
      <c r="I71" s="221"/>
      <c r="K71" s="5" t="s">
        <v>631</v>
      </c>
      <c r="L71" s="5" t="s">
        <v>638</v>
      </c>
    </row>
    <row r="72" spans="1:12" ht="15.75">
      <c r="B72" s="229" t="s">
        <v>617</v>
      </c>
      <c r="E72" s="221"/>
      <c r="F72" s="221"/>
      <c r="H72" s="221"/>
      <c r="I72" s="221"/>
      <c r="L72" s="5" t="s">
        <v>639</v>
      </c>
    </row>
    <row r="73" spans="1:12" ht="15.75">
      <c r="B73" s="229" t="s">
        <v>618</v>
      </c>
      <c r="E73" s="221"/>
      <c r="F73" s="221"/>
      <c r="H73" s="221"/>
      <c r="I73" s="221"/>
    </row>
    <row r="74" spans="1:12" ht="15.75">
      <c r="B74" s="229" t="s">
        <v>619</v>
      </c>
      <c r="E74" s="221"/>
      <c r="F74" s="221"/>
      <c r="H74" s="221"/>
      <c r="I74" s="221"/>
    </row>
    <row r="75" spans="1:12" ht="15.75">
      <c r="E75" s="221"/>
      <c r="F75" s="221"/>
      <c r="H75" s="221"/>
      <c r="I75" s="221"/>
    </row>
    <row r="76" spans="1:12" ht="15.75">
      <c r="E76" s="221"/>
      <c r="F76" s="221"/>
      <c r="H76" s="221"/>
      <c r="I76" s="221"/>
    </row>
    <row r="77" spans="1:12" ht="15.75">
      <c r="E77" s="221"/>
      <c r="F77" s="221"/>
      <c r="H77" s="221"/>
      <c r="I77" s="221"/>
    </row>
    <row r="78" spans="1:12" ht="15.75">
      <c r="E78" s="221"/>
      <c r="F78" s="221"/>
      <c r="H78" s="221"/>
      <c r="I78" s="221"/>
    </row>
    <row r="79" spans="1:12" ht="15.75">
      <c r="E79" s="221"/>
      <c r="F79" s="221"/>
      <c r="H79" s="221"/>
      <c r="I79" s="221"/>
    </row>
    <row r="86" spans="5:12" ht="13.5">
      <c r="E86" s="232"/>
      <c r="F86" s="232"/>
      <c r="H86" s="232"/>
      <c r="I86" s="232"/>
      <c r="J86" s="232"/>
      <c r="K86" s="232"/>
      <c r="L86" s="232"/>
    </row>
    <row r="87" spans="5:12" ht="13.5">
      <c r="E87" s="232"/>
      <c r="F87" s="232"/>
      <c r="H87" s="232"/>
      <c r="I87" s="232"/>
      <c r="J87" s="232"/>
      <c r="K87" s="232"/>
      <c r="L87" s="232"/>
    </row>
  </sheetData>
  <protectedRanges>
    <protectedRange sqref="H2" name="範囲1_3_6_2_2_4_1"/>
    <protectedRange sqref="E3" name="範囲1_6_3_3_3_2_1_1_1_1"/>
  </protectedRanges>
  <phoneticPr fontId="1"/>
  <conditionalFormatting sqref="AA21:AA45 AA50:AA65 AA89:AA1048576 X66:X88 Z46:Z49 R3 S3:S4 Q3:Q4 P3 O3:O7 N3:N22 M3:M6 L3:L11 AA1:AA8 K3:K9 J10:J11">
    <cfRule type="duplicateValues" dxfId="0" priority="2"/>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E44D0-D8A3-4C97-8397-296677D6B3EB}">
  <sheetPr codeName="Sheet17"/>
  <dimension ref="B2:BP45"/>
  <sheetViews>
    <sheetView zoomScale="85" zoomScaleNormal="85" workbookViewId="0">
      <selection activeCell="A57" sqref="A57"/>
    </sheetView>
  </sheetViews>
  <sheetFormatPr defaultColWidth="8.875" defaultRowHeight="15.75"/>
  <cols>
    <col min="1" max="2" width="8.875" style="221"/>
    <col min="3" max="20" width="10.625" style="221" customWidth="1"/>
    <col min="21" max="56" width="8.875" style="221"/>
    <col min="57" max="57" width="8.875" style="227"/>
    <col min="58" max="16384" width="8.875" style="221"/>
  </cols>
  <sheetData>
    <row r="2" spans="2:68" ht="47.25">
      <c r="B2" s="1" t="s">
        <v>22</v>
      </c>
      <c r="C2" s="16" t="s">
        <v>543</v>
      </c>
      <c r="D2" s="16" t="s">
        <v>544</v>
      </c>
      <c r="E2" s="16" t="s">
        <v>440</v>
      </c>
      <c r="F2" s="16" t="s">
        <v>545</v>
      </c>
      <c r="G2" s="16" t="s">
        <v>546</v>
      </c>
      <c r="H2" s="16" t="s">
        <v>547</v>
      </c>
      <c r="I2" s="16" t="s">
        <v>548</v>
      </c>
      <c r="J2" s="220" t="s">
        <v>549</v>
      </c>
      <c r="K2" s="220" t="s">
        <v>550</v>
      </c>
      <c r="L2" s="220" t="s">
        <v>551</v>
      </c>
      <c r="M2" s="220" t="s">
        <v>552</v>
      </c>
      <c r="N2" s="220" t="s">
        <v>553</v>
      </c>
      <c r="O2" s="220" t="s">
        <v>554</v>
      </c>
      <c r="P2" s="220" t="s">
        <v>555</v>
      </c>
      <c r="Q2" s="220" t="s">
        <v>457</v>
      </c>
      <c r="R2" s="220" t="s">
        <v>458</v>
      </c>
      <c r="S2" s="220" t="s">
        <v>459</v>
      </c>
      <c r="T2" s="220" t="s">
        <v>460</v>
      </c>
      <c r="U2" s="229" t="s">
        <v>661</v>
      </c>
      <c r="V2" s="229" t="s">
        <v>662</v>
      </c>
      <c r="W2" s="229" t="s">
        <v>665</v>
      </c>
      <c r="X2" s="229" t="s">
        <v>847</v>
      </c>
      <c r="Y2" s="229" t="s">
        <v>848</v>
      </c>
      <c r="Z2" s="229" t="s">
        <v>849</v>
      </c>
      <c r="AA2" s="229" t="s">
        <v>850</v>
      </c>
      <c r="AB2" s="229" t="s">
        <v>852</v>
      </c>
      <c r="AC2" s="229" t="s">
        <v>851</v>
      </c>
      <c r="AD2" s="229" t="s">
        <v>853</v>
      </c>
      <c r="AE2" s="229" t="s">
        <v>854</v>
      </c>
      <c r="AF2" s="229" t="s">
        <v>855</v>
      </c>
      <c r="AG2" s="229" t="s">
        <v>856</v>
      </c>
      <c r="AH2" s="229" t="s">
        <v>857</v>
      </c>
      <c r="AI2" s="229" t="s">
        <v>858</v>
      </c>
      <c r="AJ2" s="229" t="s">
        <v>859</v>
      </c>
      <c r="AK2" s="229" t="s">
        <v>860</v>
      </c>
      <c r="AL2" s="229" t="s">
        <v>861</v>
      </c>
      <c r="AM2" s="229" t="s">
        <v>862</v>
      </c>
      <c r="AN2" s="229" t="s">
        <v>863</v>
      </c>
      <c r="AO2" s="229" t="s">
        <v>842</v>
      </c>
      <c r="AP2" s="229" t="s">
        <v>843</v>
      </c>
      <c r="AQ2" s="229" t="s">
        <v>844</v>
      </c>
      <c r="AR2" s="229" t="s">
        <v>865</v>
      </c>
      <c r="AS2" s="229" t="s">
        <v>866</v>
      </c>
      <c r="AT2" s="229" t="s">
        <v>867</v>
      </c>
      <c r="AU2" s="229" t="s">
        <v>868</v>
      </c>
      <c r="AV2" s="229" t="s">
        <v>869</v>
      </c>
      <c r="AW2" s="229" t="s">
        <v>870</v>
      </c>
      <c r="AX2" s="229" t="s">
        <v>871</v>
      </c>
      <c r="AY2" s="229" t="s">
        <v>872</v>
      </c>
      <c r="AZ2" s="229" t="s">
        <v>873</v>
      </c>
      <c r="BA2" s="229" t="s">
        <v>874</v>
      </c>
      <c r="BB2" s="229" t="s">
        <v>875</v>
      </c>
      <c r="BC2" s="229" t="s">
        <v>876</v>
      </c>
      <c r="BD2" s="229" t="s">
        <v>877</v>
      </c>
      <c r="BE2" s="229" t="s">
        <v>878</v>
      </c>
      <c r="BF2" s="229" t="s">
        <v>879</v>
      </c>
      <c r="BG2" s="628" t="s">
        <v>880</v>
      </c>
      <c r="BH2" s="229" t="s">
        <v>881</v>
      </c>
      <c r="BI2" s="229" t="s">
        <v>883</v>
      </c>
      <c r="BJ2" s="628" t="s">
        <v>884</v>
      </c>
      <c r="BK2" s="229" t="s">
        <v>782</v>
      </c>
      <c r="BL2" s="229" t="s">
        <v>885</v>
      </c>
      <c r="BM2" s="229" t="s">
        <v>887</v>
      </c>
      <c r="BN2" s="229" t="s">
        <v>796</v>
      </c>
      <c r="BO2" s="229" t="s">
        <v>799</v>
      </c>
      <c r="BP2" s="229" t="s">
        <v>800</v>
      </c>
    </row>
    <row r="3" spans="2:68">
      <c r="B3" s="257" t="s">
        <v>25</v>
      </c>
      <c r="C3" s="228" t="s">
        <v>6</v>
      </c>
      <c r="D3" s="5" t="s">
        <v>517</v>
      </c>
      <c r="E3" s="5" t="s">
        <v>517</v>
      </c>
      <c r="F3" s="5" t="s">
        <v>519</v>
      </c>
      <c r="G3" s="5" t="s">
        <v>525</v>
      </c>
      <c r="H3" s="5" t="s">
        <v>532</v>
      </c>
      <c r="I3" s="253" t="s">
        <v>314</v>
      </c>
      <c r="J3" s="5" t="s">
        <v>54</v>
      </c>
      <c r="K3" s="5" t="s">
        <v>321</v>
      </c>
      <c r="L3" s="5" t="s">
        <v>14</v>
      </c>
      <c r="M3" s="5" t="s">
        <v>327</v>
      </c>
      <c r="N3" s="5" t="s">
        <v>330</v>
      </c>
      <c r="O3" s="5" t="s">
        <v>18</v>
      </c>
      <c r="P3" s="5" t="s">
        <v>18</v>
      </c>
      <c r="Q3" s="5" t="s">
        <v>18</v>
      </c>
      <c r="R3" s="5" t="s">
        <v>18</v>
      </c>
      <c r="S3" s="5" t="s">
        <v>536</v>
      </c>
      <c r="T3" s="5" t="s">
        <v>537</v>
      </c>
      <c r="U3" s="229" t="s">
        <v>54</v>
      </c>
      <c r="V3" s="229" t="s">
        <v>54</v>
      </c>
      <c r="W3" s="229" t="s">
        <v>634</v>
      </c>
      <c r="X3" s="229" t="s">
        <v>671</v>
      </c>
      <c r="Y3" s="229" t="s">
        <v>677</v>
      </c>
      <c r="Z3" s="229" t="s">
        <v>678</v>
      </c>
      <c r="AA3" s="229" t="s">
        <v>681</v>
      </c>
      <c r="AB3" s="229" t="s">
        <v>687</v>
      </c>
      <c r="AC3" s="229" t="s">
        <v>690</v>
      </c>
      <c r="AD3" s="229" t="s">
        <v>697</v>
      </c>
      <c r="AE3" s="229" t="s">
        <v>698</v>
      </c>
      <c r="AF3" s="575" t="s">
        <v>700</v>
      </c>
      <c r="AG3" s="570" t="s">
        <v>706</v>
      </c>
      <c r="AH3" s="229" t="s">
        <v>715</v>
      </c>
      <c r="AI3" s="229" t="s">
        <v>715</v>
      </c>
      <c r="AJ3" s="229" t="s">
        <v>717</v>
      </c>
      <c r="AK3" s="570" t="s">
        <v>733</v>
      </c>
      <c r="AL3" s="229" t="s">
        <v>715</v>
      </c>
      <c r="AM3" s="229" t="s">
        <v>735</v>
      </c>
      <c r="AN3" s="229" t="s">
        <v>736</v>
      </c>
      <c r="AO3" s="229" t="s">
        <v>737</v>
      </c>
      <c r="AP3" s="229" t="s">
        <v>737</v>
      </c>
      <c r="AQ3" s="229" t="s">
        <v>748</v>
      </c>
      <c r="AR3" s="229" t="s">
        <v>748</v>
      </c>
      <c r="AS3" s="229" t="s">
        <v>740</v>
      </c>
      <c r="AT3" s="229" t="s">
        <v>715</v>
      </c>
      <c r="AU3" s="229" t="s">
        <v>740</v>
      </c>
      <c r="AV3" s="229" t="s">
        <v>715</v>
      </c>
      <c r="AW3" s="229" t="s">
        <v>715</v>
      </c>
      <c r="AX3" s="229" t="s">
        <v>765</v>
      </c>
      <c r="AY3" s="229" t="s">
        <v>715</v>
      </c>
      <c r="AZ3" s="229" t="s">
        <v>766</v>
      </c>
      <c r="BA3" s="229" t="s">
        <v>767</v>
      </c>
      <c r="BB3" s="229" t="s">
        <v>768</v>
      </c>
      <c r="BC3" s="229" t="s">
        <v>767</v>
      </c>
      <c r="BD3" s="229" t="s">
        <v>769</v>
      </c>
      <c r="BE3" s="575" t="s">
        <v>715</v>
      </c>
      <c r="BF3" s="229" t="s">
        <v>775</v>
      </c>
      <c r="BG3" s="229" t="s">
        <v>777</v>
      </c>
      <c r="BH3" s="229" t="s">
        <v>882</v>
      </c>
      <c r="BI3" s="229" t="s">
        <v>781</v>
      </c>
      <c r="BJ3" s="229" t="s">
        <v>781</v>
      </c>
      <c r="BK3" s="229" t="s">
        <v>54</v>
      </c>
      <c r="BL3" s="229" t="s">
        <v>785</v>
      </c>
      <c r="BM3" s="229" t="s">
        <v>790</v>
      </c>
      <c r="BN3" s="229" t="s">
        <v>797</v>
      </c>
      <c r="BO3" s="229" t="s">
        <v>54</v>
      </c>
      <c r="BP3" s="229" t="s">
        <v>54</v>
      </c>
    </row>
    <row r="4" spans="2:68">
      <c r="C4" s="228" t="s">
        <v>437</v>
      </c>
      <c r="D4" s="5" t="s">
        <v>296</v>
      </c>
      <c r="E4" s="5" t="s">
        <v>297</v>
      </c>
      <c r="F4" s="5" t="s">
        <v>520</v>
      </c>
      <c r="G4" s="5" t="s">
        <v>526</v>
      </c>
      <c r="H4" s="5" t="s">
        <v>311</v>
      </c>
      <c r="I4" s="253" t="s">
        <v>533</v>
      </c>
      <c r="J4" s="5" t="s">
        <v>318</v>
      </c>
      <c r="K4" s="5" t="s">
        <v>324</v>
      </c>
      <c r="L4" s="5" t="s">
        <v>15</v>
      </c>
      <c r="M4" s="5" t="s">
        <v>15</v>
      </c>
      <c r="N4" s="5" t="s">
        <v>331</v>
      </c>
      <c r="P4" s="5" t="s">
        <v>19</v>
      </c>
      <c r="U4" s="229" t="s">
        <v>663</v>
      </c>
      <c r="V4" s="229" t="s">
        <v>18</v>
      </c>
      <c r="W4" s="227"/>
      <c r="X4" s="570" t="s">
        <v>672</v>
      </c>
      <c r="Y4" s="227"/>
      <c r="Z4" s="229" t="s">
        <v>679</v>
      </c>
      <c r="AA4" s="229" t="s">
        <v>682</v>
      </c>
      <c r="AB4" s="229" t="s">
        <v>688</v>
      </c>
      <c r="AC4" s="229" t="s">
        <v>691</v>
      </c>
      <c r="AE4" s="229" t="s">
        <v>699</v>
      </c>
      <c r="AF4" s="229" t="s">
        <v>701</v>
      </c>
      <c r="AG4" s="229" t="s">
        <v>707</v>
      </c>
      <c r="AH4" s="229" t="s">
        <v>716</v>
      </c>
      <c r="AI4" s="229" t="s">
        <v>716</v>
      </c>
      <c r="AJ4" s="229" t="s">
        <v>718</v>
      </c>
      <c r="AK4" s="229" t="s">
        <v>734</v>
      </c>
      <c r="AL4" s="227"/>
      <c r="AO4" s="229" t="s">
        <v>738</v>
      </c>
      <c r="AP4" s="229" t="s">
        <v>738</v>
      </c>
      <c r="AQ4" s="229" t="s">
        <v>864</v>
      </c>
      <c r="AR4" s="229" t="s">
        <v>763</v>
      </c>
      <c r="AS4" s="229" t="s">
        <v>744</v>
      </c>
      <c r="AU4" s="229" t="s">
        <v>744</v>
      </c>
      <c r="AX4" s="229" t="s">
        <v>765</v>
      </c>
      <c r="AZ4" s="229" t="s">
        <v>744</v>
      </c>
      <c r="BA4" s="229" t="s">
        <v>744</v>
      </c>
      <c r="BB4" s="229" t="s">
        <v>767</v>
      </c>
      <c r="BC4" s="229" t="s">
        <v>744</v>
      </c>
      <c r="BE4" s="229" t="s">
        <v>744</v>
      </c>
      <c r="BF4" s="570" t="s">
        <v>776</v>
      </c>
      <c r="BG4" s="570" t="s">
        <v>775</v>
      </c>
      <c r="BH4" s="570" t="s">
        <v>780</v>
      </c>
      <c r="BI4" s="570" t="s">
        <v>775</v>
      </c>
      <c r="BJ4" s="614" t="s">
        <v>775</v>
      </c>
      <c r="BL4" s="570" t="s">
        <v>886</v>
      </c>
      <c r="BM4" s="570" t="s">
        <v>791</v>
      </c>
      <c r="BN4" s="229" t="s">
        <v>798</v>
      </c>
    </row>
    <row r="5" spans="2:68">
      <c r="C5" s="228" t="s">
        <v>438</v>
      </c>
      <c r="D5" s="5" t="s">
        <v>297</v>
      </c>
      <c r="F5" s="5" t="s">
        <v>521</v>
      </c>
      <c r="G5" s="5" t="s">
        <v>527</v>
      </c>
      <c r="H5" s="5" t="s">
        <v>312</v>
      </c>
      <c r="I5" s="5" t="s">
        <v>315</v>
      </c>
      <c r="J5" s="229" t="s">
        <v>654</v>
      </c>
      <c r="K5" s="5" t="s">
        <v>535</v>
      </c>
      <c r="L5" s="5" t="s">
        <v>16</v>
      </c>
      <c r="M5" s="5" t="s">
        <v>17</v>
      </c>
      <c r="U5" s="229" t="s">
        <v>664</v>
      </c>
      <c r="W5" s="227"/>
      <c r="X5" s="229" t="s">
        <v>673</v>
      </c>
      <c r="Y5" s="227"/>
      <c r="Z5" s="229" t="s">
        <v>680</v>
      </c>
      <c r="AA5" s="229" t="s">
        <v>683</v>
      </c>
      <c r="AB5" s="229" t="s">
        <v>689</v>
      </c>
      <c r="AC5" s="229" t="s">
        <v>692</v>
      </c>
      <c r="AG5" s="229" t="s">
        <v>708</v>
      </c>
      <c r="AJ5" s="229" t="s">
        <v>719</v>
      </c>
      <c r="AO5" s="229" t="s">
        <v>739</v>
      </c>
      <c r="AP5" s="229" t="s">
        <v>739</v>
      </c>
      <c r="AQ5" s="229" t="s">
        <v>764</v>
      </c>
      <c r="AR5" s="229" t="s">
        <v>764</v>
      </c>
      <c r="BB5" s="229" t="s">
        <v>744</v>
      </c>
      <c r="BE5" s="221"/>
      <c r="BG5" s="229" t="s">
        <v>778</v>
      </c>
      <c r="BH5" s="229" t="s">
        <v>776</v>
      </c>
      <c r="BL5" s="229" t="s">
        <v>787</v>
      </c>
      <c r="BM5" s="229" t="s">
        <v>792</v>
      </c>
    </row>
    <row r="6" spans="2:68">
      <c r="D6" s="5" t="s">
        <v>518</v>
      </c>
      <c r="F6" s="5" t="s">
        <v>522</v>
      </c>
      <c r="G6" s="5" t="s">
        <v>528</v>
      </c>
      <c r="I6" s="5" t="s">
        <v>54</v>
      </c>
      <c r="K6" s="5" t="s">
        <v>456</v>
      </c>
      <c r="L6" s="5" t="s">
        <v>17</v>
      </c>
      <c r="M6" s="5" t="s">
        <v>328</v>
      </c>
      <c r="W6" s="227"/>
      <c r="X6" s="229" t="s">
        <v>674</v>
      </c>
      <c r="Y6" s="227"/>
      <c r="Z6" s="227"/>
      <c r="AA6" s="229" t="s">
        <v>684</v>
      </c>
      <c r="AC6" s="229" t="s">
        <v>693</v>
      </c>
      <c r="AG6" s="229" t="s">
        <v>709</v>
      </c>
      <c r="AJ6" s="229" t="s">
        <v>708</v>
      </c>
      <c r="AO6" s="229" t="s">
        <v>740</v>
      </c>
      <c r="AP6" s="229" t="s">
        <v>745</v>
      </c>
      <c r="AQ6" s="229" t="s">
        <v>715</v>
      </c>
      <c r="AR6" s="229" t="s">
        <v>715</v>
      </c>
      <c r="BE6" s="221"/>
      <c r="BG6" s="229" t="s">
        <v>779</v>
      </c>
      <c r="BL6" s="229" t="s">
        <v>788</v>
      </c>
      <c r="BM6" s="229" t="s">
        <v>793</v>
      </c>
    </row>
    <row r="7" spans="2:68">
      <c r="C7" s="227"/>
      <c r="D7" s="5" t="s">
        <v>294</v>
      </c>
      <c r="F7" s="5" t="s">
        <v>523</v>
      </c>
      <c r="G7" s="229" t="s">
        <v>649</v>
      </c>
      <c r="I7" s="5" t="s">
        <v>316</v>
      </c>
      <c r="K7" s="5" t="s">
        <v>322</v>
      </c>
      <c r="L7" s="5" t="s">
        <v>325</v>
      </c>
      <c r="M7" s="5" t="s">
        <v>329</v>
      </c>
      <c r="W7" s="227"/>
      <c r="X7" s="229" t="s">
        <v>675</v>
      </c>
      <c r="Y7" s="227"/>
      <c r="Z7" s="227"/>
      <c r="AA7" s="229" t="s">
        <v>685</v>
      </c>
      <c r="AC7" s="229" t="s">
        <v>694</v>
      </c>
      <c r="AG7" s="229" t="s">
        <v>710</v>
      </c>
      <c r="AJ7" s="229" t="s">
        <v>720</v>
      </c>
      <c r="AO7" s="229" t="s">
        <v>741</v>
      </c>
      <c r="AP7" s="229" t="s">
        <v>746</v>
      </c>
      <c r="BE7" s="221"/>
      <c r="BL7" s="229" t="s">
        <v>794</v>
      </c>
    </row>
    <row r="8" spans="2:68">
      <c r="C8" s="227"/>
      <c r="D8" s="5" t="s">
        <v>295</v>
      </c>
      <c r="E8" s="227"/>
      <c r="F8" s="5" t="s">
        <v>524</v>
      </c>
      <c r="G8" s="5" t="s">
        <v>529</v>
      </c>
      <c r="I8" s="5" t="s">
        <v>534</v>
      </c>
      <c r="K8" s="5" t="s">
        <v>54</v>
      </c>
      <c r="L8" s="5" t="s">
        <v>326</v>
      </c>
      <c r="M8" s="229" t="s">
        <v>656</v>
      </c>
      <c r="W8" s="227"/>
      <c r="X8" s="229" t="s">
        <v>676</v>
      </c>
      <c r="Y8" s="227"/>
      <c r="Z8" s="227"/>
      <c r="AA8" s="229" t="s">
        <v>686</v>
      </c>
      <c r="AC8" s="229" t="s">
        <v>695</v>
      </c>
      <c r="AG8" s="229" t="s">
        <v>711</v>
      </c>
      <c r="AJ8" s="229" t="s">
        <v>710</v>
      </c>
      <c r="AO8" s="229" t="s">
        <v>742</v>
      </c>
      <c r="AP8" s="229" t="s">
        <v>741</v>
      </c>
      <c r="BE8" s="221"/>
      <c r="BL8" s="229" t="s">
        <v>795</v>
      </c>
    </row>
    <row r="9" spans="2:68">
      <c r="C9" s="227"/>
      <c r="E9" s="227"/>
      <c r="F9" s="5" t="s">
        <v>5</v>
      </c>
      <c r="G9" s="5" t="s">
        <v>530</v>
      </c>
      <c r="I9" s="5" t="s">
        <v>317</v>
      </c>
      <c r="K9" s="5" t="s">
        <v>323</v>
      </c>
      <c r="M9" s="229" t="s">
        <v>657</v>
      </c>
      <c r="AC9" s="229" t="s">
        <v>696</v>
      </c>
      <c r="AG9" s="229" t="s">
        <v>712</v>
      </c>
      <c r="AJ9" s="229" t="s">
        <v>711</v>
      </c>
      <c r="AO9" s="229" t="s">
        <v>743</v>
      </c>
      <c r="AP9" s="229" t="s">
        <v>742</v>
      </c>
      <c r="BE9" s="221"/>
      <c r="BL9" s="229" t="s">
        <v>789</v>
      </c>
    </row>
    <row r="10" spans="2:68">
      <c r="C10" s="227"/>
      <c r="E10" s="227"/>
      <c r="F10" s="5" t="s">
        <v>298</v>
      </c>
      <c r="G10" s="5" t="s">
        <v>531</v>
      </c>
      <c r="I10" s="5" t="s">
        <v>318</v>
      </c>
      <c r="M10" s="229" t="s">
        <v>658</v>
      </c>
      <c r="AG10" s="229" t="s">
        <v>713</v>
      </c>
      <c r="AJ10" s="575" t="s">
        <v>721</v>
      </c>
      <c r="AO10" s="229" t="s">
        <v>744</v>
      </c>
      <c r="AP10" s="229" t="s">
        <v>743</v>
      </c>
      <c r="BE10" s="221"/>
    </row>
    <row r="11" spans="2:68">
      <c r="C11" s="227"/>
      <c r="D11" s="227"/>
      <c r="E11" s="227"/>
      <c r="F11" s="5" t="s">
        <v>299</v>
      </c>
      <c r="G11" s="229" t="s">
        <v>651</v>
      </c>
      <c r="M11" s="229" t="s">
        <v>659</v>
      </c>
      <c r="AG11" s="229" t="s">
        <v>714</v>
      </c>
      <c r="AJ11" s="229" t="s">
        <v>714</v>
      </c>
      <c r="AP11" s="229" t="s">
        <v>734</v>
      </c>
      <c r="BE11" s="221"/>
    </row>
    <row r="12" spans="2:68">
      <c r="C12" s="227"/>
      <c r="D12" s="227"/>
      <c r="E12" s="227"/>
      <c r="F12" s="5" t="s">
        <v>300</v>
      </c>
      <c r="G12" s="5" t="s">
        <v>3</v>
      </c>
      <c r="M12" s="229" t="s">
        <v>660</v>
      </c>
      <c r="AP12" s="229" t="s">
        <v>747</v>
      </c>
      <c r="BE12" s="221"/>
    </row>
    <row r="13" spans="2:68">
      <c r="F13" s="5" t="s">
        <v>301</v>
      </c>
      <c r="G13" s="5" t="s">
        <v>6</v>
      </c>
      <c r="BE13" s="221"/>
    </row>
    <row r="14" spans="2:68">
      <c r="F14" s="5" t="s">
        <v>302</v>
      </c>
      <c r="G14" s="5" t="s">
        <v>308</v>
      </c>
      <c r="BE14" s="221"/>
    </row>
    <row r="15" spans="2:68">
      <c r="F15" s="5" t="s">
        <v>303</v>
      </c>
      <c r="G15" s="5" t="s">
        <v>309</v>
      </c>
      <c r="BE15" s="221"/>
    </row>
    <row r="16" spans="2:68">
      <c r="F16" s="5" t="s">
        <v>304</v>
      </c>
      <c r="G16" s="5" t="s">
        <v>7</v>
      </c>
      <c r="BE16" s="221"/>
    </row>
    <row r="17" spans="2:58">
      <c r="F17" s="5" t="s">
        <v>305</v>
      </c>
      <c r="G17" s="5" t="s">
        <v>8</v>
      </c>
      <c r="P17" s="256"/>
      <c r="BE17" s="221"/>
    </row>
    <row r="18" spans="2:58">
      <c r="F18" s="5" t="s">
        <v>306</v>
      </c>
      <c r="G18" s="5" t="s">
        <v>9</v>
      </c>
      <c r="BE18" s="221"/>
    </row>
    <row r="19" spans="2:58">
      <c r="F19" s="5" t="s">
        <v>307</v>
      </c>
      <c r="G19" s="5" t="s">
        <v>310</v>
      </c>
      <c r="BE19" s="221"/>
    </row>
    <row r="20" spans="2:58">
      <c r="G20" s="5" t="s">
        <v>275</v>
      </c>
      <c r="V20" s="256"/>
      <c r="BE20" s="221"/>
    </row>
    <row r="21" spans="2:58">
      <c r="G21" s="5" t="s">
        <v>10</v>
      </c>
      <c r="BE21" s="221"/>
    </row>
    <row r="22" spans="2:58">
      <c r="G22" s="5" t="s">
        <v>11</v>
      </c>
      <c r="BE22" s="221"/>
    </row>
    <row r="23" spans="2:58">
      <c r="G23" s="5" t="s">
        <v>12</v>
      </c>
      <c r="BE23" s="221"/>
    </row>
    <row r="24" spans="2:58">
      <c r="G24" s="5" t="s">
        <v>13</v>
      </c>
      <c r="BE24" s="221"/>
    </row>
    <row r="25" spans="2:58">
      <c r="BE25" s="221"/>
    </row>
    <row r="26" spans="2:58">
      <c r="BE26" s="221"/>
    </row>
    <row r="27" spans="2:58">
      <c r="B27" s="227"/>
      <c r="O27" s="227"/>
      <c r="AE27" s="227"/>
      <c r="AF27" s="227"/>
      <c r="AG27" s="227"/>
      <c r="AH27" s="227"/>
      <c r="AI27" s="227"/>
      <c r="AJ27" s="227"/>
      <c r="AK27" s="227"/>
      <c r="AL27" s="227"/>
      <c r="AO27" s="227"/>
      <c r="AP27" s="227"/>
      <c r="AQ27" s="227"/>
      <c r="AR27" s="227"/>
      <c r="AW27" s="227"/>
      <c r="AX27" s="227"/>
      <c r="AY27" s="227"/>
      <c r="AZ27" s="227"/>
      <c r="BC27" s="227"/>
      <c r="BD27" s="227"/>
      <c r="BF27" s="227"/>
    </row>
    <row r="28" spans="2:58">
      <c r="B28" s="227"/>
      <c r="O28" s="227"/>
      <c r="AE28" s="227"/>
      <c r="AF28" s="227"/>
      <c r="AG28" s="227"/>
      <c r="AH28" s="227"/>
      <c r="AI28" s="227"/>
      <c r="AJ28" s="227"/>
      <c r="AK28" s="227"/>
      <c r="AL28" s="227"/>
      <c r="AO28" s="227"/>
      <c r="AP28" s="227"/>
      <c r="AQ28" s="227"/>
      <c r="AR28" s="227"/>
      <c r="AW28" s="227"/>
      <c r="AX28" s="227"/>
      <c r="AY28" s="227"/>
      <c r="AZ28" s="227"/>
      <c r="BC28" s="227"/>
      <c r="BD28" s="227"/>
      <c r="BF28" s="227"/>
    </row>
    <row r="29" spans="2:58">
      <c r="B29" s="227"/>
      <c r="AJ29" s="227"/>
      <c r="AK29" s="227"/>
      <c r="AL29" s="227"/>
      <c r="AO29" s="227"/>
      <c r="AP29" s="227"/>
      <c r="AQ29" s="227"/>
      <c r="AW29" s="227"/>
      <c r="AX29" s="227"/>
      <c r="AY29" s="227"/>
      <c r="AZ29" s="227"/>
      <c r="BC29" s="227"/>
      <c r="BD29" s="227"/>
      <c r="BF29" s="227"/>
    </row>
    <row r="30" spans="2:58">
      <c r="B30" s="227"/>
      <c r="AJ30" s="227"/>
      <c r="AK30" s="227"/>
      <c r="AL30" s="227"/>
      <c r="AO30" s="227"/>
      <c r="AP30" s="227"/>
      <c r="AQ30" s="227"/>
      <c r="AW30" s="227"/>
      <c r="AX30" s="227"/>
      <c r="AY30" s="227"/>
      <c r="AZ30" s="227"/>
      <c r="BC30" s="227"/>
      <c r="BD30" s="227"/>
    </row>
    <row r="31" spans="2:58">
      <c r="B31" s="227"/>
      <c r="AJ31" s="227"/>
      <c r="AK31" s="227"/>
      <c r="AL31" s="227"/>
      <c r="AO31" s="227"/>
      <c r="AP31" s="227"/>
      <c r="AQ31" s="227"/>
      <c r="AW31" s="227"/>
      <c r="AX31" s="227"/>
      <c r="AY31" s="227"/>
      <c r="AZ31" s="227"/>
      <c r="BC31" s="227"/>
      <c r="BD31" s="227"/>
    </row>
    <row r="32" spans="2:58">
      <c r="BE32" s="221"/>
    </row>
    <row r="33" s="221" customFormat="1"/>
    <row r="34" s="221" customFormat="1"/>
    <row r="35" s="221" customFormat="1"/>
    <row r="36" s="221" customFormat="1"/>
    <row r="37" s="221" customFormat="1"/>
    <row r="38" s="221" customFormat="1"/>
    <row r="39" s="221" customFormat="1"/>
    <row r="40" s="221" customFormat="1"/>
    <row r="41" s="221" customFormat="1"/>
    <row r="42" s="221" customFormat="1"/>
    <row r="43" s="221" customFormat="1"/>
    <row r="44" s="221" customFormat="1"/>
    <row r="45" s="221" customFormat="1"/>
  </sheetData>
  <protectedRanges>
    <protectedRange sqref="C2" name="範囲1_6_3_3_3_2_1_1_1_1"/>
  </protectedRanges>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E86B6-994A-425A-BA63-7E658153ACAA}">
  <sheetPr codeName="Sheet18"/>
  <dimension ref="A1:BK44"/>
  <sheetViews>
    <sheetView zoomScale="70" zoomScaleNormal="70" workbookViewId="0">
      <selection activeCell="A57" sqref="A57"/>
    </sheetView>
  </sheetViews>
  <sheetFormatPr defaultColWidth="8.875" defaultRowHeight="15.75"/>
  <cols>
    <col min="1" max="2" width="8.875" style="221"/>
    <col min="3" max="49" width="9.375" style="221" customWidth="1"/>
    <col min="50" max="16384" width="8.875" style="221"/>
  </cols>
  <sheetData>
    <row r="1" spans="1:63" ht="16.5" thickBot="1">
      <c r="A1" s="221" t="s">
        <v>65</v>
      </c>
    </row>
    <row r="2" spans="1:63" ht="16.5" thickBot="1">
      <c r="B2" s="1" t="s">
        <v>22</v>
      </c>
      <c r="C2" s="220" t="s">
        <v>556</v>
      </c>
      <c r="D2" s="220" t="s">
        <v>557</v>
      </c>
      <c r="E2" s="220" t="s">
        <v>558</v>
      </c>
      <c r="F2" s="220" t="s">
        <v>559</v>
      </c>
      <c r="G2" s="220" t="s">
        <v>560</v>
      </c>
      <c r="H2" s="220" t="s">
        <v>561</v>
      </c>
      <c r="I2" s="220" t="s">
        <v>562</v>
      </c>
      <c r="J2" s="220" t="s">
        <v>563</v>
      </c>
      <c r="K2" s="220" t="s">
        <v>564</v>
      </c>
      <c r="L2" s="220" t="s">
        <v>565</v>
      </c>
      <c r="M2" s="220" t="s">
        <v>566</v>
      </c>
      <c r="N2" s="220" t="s">
        <v>567</v>
      </c>
      <c r="O2" s="220" t="s">
        <v>568</v>
      </c>
      <c r="P2" s="220" t="s">
        <v>569</v>
      </c>
      <c r="Q2" s="220" t="s">
        <v>570</v>
      </c>
      <c r="R2" s="220" t="s">
        <v>571</v>
      </c>
      <c r="S2" s="220" t="s">
        <v>572</v>
      </c>
      <c r="T2" s="220" t="s">
        <v>573</v>
      </c>
      <c r="U2" s="220" t="s">
        <v>574</v>
      </c>
      <c r="V2" s="220" t="s">
        <v>575</v>
      </c>
      <c r="W2" s="220" t="s">
        <v>576</v>
      </c>
      <c r="X2" s="220" t="s">
        <v>577</v>
      </c>
      <c r="Y2" s="229" t="s">
        <v>845</v>
      </c>
      <c r="Z2" s="229" t="s">
        <v>888</v>
      </c>
      <c r="AA2" s="229" t="s">
        <v>889</v>
      </c>
      <c r="AB2" s="229" t="s">
        <v>890</v>
      </c>
      <c r="AC2" s="220" t="s">
        <v>578</v>
      </c>
      <c r="AD2" s="220" t="s">
        <v>579</v>
      </c>
      <c r="AE2" s="220" t="s">
        <v>580</v>
      </c>
      <c r="AF2" s="220" t="s">
        <v>581</v>
      </c>
      <c r="AG2" s="220" t="s">
        <v>582</v>
      </c>
      <c r="AH2" s="220" t="s">
        <v>471</v>
      </c>
      <c r="AI2" s="220" t="s">
        <v>583</v>
      </c>
      <c r="AJ2" s="220" t="s">
        <v>475</v>
      </c>
      <c r="AK2" s="220" t="s">
        <v>584</v>
      </c>
      <c r="AL2" s="220" t="s">
        <v>585</v>
      </c>
      <c r="AM2" s="220" t="s">
        <v>586</v>
      </c>
      <c r="AN2" s="220" t="s">
        <v>477</v>
      </c>
      <c r="AO2" s="220" t="s">
        <v>479</v>
      </c>
      <c r="AP2" s="220" t="s">
        <v>587</v>
      </c>
      <c r="AQ2" s="220" t="s">
        <v>588</v>
      </c>
      <c r="AR2" s="220" t="s">
        <v>589</v>
      </c>
      <c r="AS2" s="220" t="s">
        <v>590</v>
      </c>
      <c r="AT2" s="220" t="s">
        <v>599</v>
      </c>
      <c r="AU2" s="220" t="s">
        <v>600</v>
      </c>
      <c r="AV2" s="575" t="s">
        <v>833</v>
      </c>
      <c r="AW2" s="220" t="s">
        <v>484</v>
      </c>
      <c r="AX2" s="220" t="s">
        <v>601</v>
      </c>
      <c r="AY2" s="220" t="s">
        <v>485</v>
      </c>
      <c r="AZ2" s="220" t="s">
        <v>487</v>
      </c>
      <c r="BA2" s="220" t="s">
        <v>488</v>
      </c>
      <c r="BB2" s="220" t="s">
        <v>602</v>
      </c>
      <c r="BC2" s="220" t="s">
        <v>603</v>
      </c>
      <c r="BD2" s="220" t="s">
        <v>604</v>
      </c>
      <c r="BE2" s="220" t="s">
        <v>605</v>
      </c>
      <c r="BF2" s="220" t="s">
        <v>606</v>
      </c>
      <c r="BG2" s="220" t="s">
        <v>607</v>
      </c>
      <c r="BH2" s="220" t="s">
        <v>608</v>
      </c>
      <c r="BI2" s="220" t="s">
        <v>591</v>
      </c>
      <c r="BJ2" s="220" t="s">
        <v>508</v>
      </c>
      <c r="BK2" s="619" t="s">
        <v>834</v>
      </c>
    </row>
    <row r="3" spans="1:63" ht="16.5" thickBot="1">
      <c r="B3" s="257" t="s">
        <v>70</v>
      </c>
      <c r="C3" s="229" t="s">
        <v>803</v>
      </c>
      <c r="D3" s="5" t="s">
        <v>357</v>
      </c>
      <c r="E3" s="5" t="s">
        <v>538</v>
      </c>
      <c r="F3" s="5" t="s">
        <v>419</v>
      </c>
      <c r="G3" s="5" t="s">
        <v>352</v>
      </c>
      <c r="H3" s="5" t="s">
        <v>353</v>
      </c>
      <c r="I3" s="5" t="s">
        <v>354</v>
      </c>
      <c r="J3" s="5" t="s">
        <v>355</v>
      </c>
      <c r="K3" s="5" t="s">
        <v>540</v>
      </c>
      <c r="L3" s="5" t="s">
        <v>541</v>
      </c>
      <c r="M3" s="5" t="s">
        <v>340</v>
      </c>
      <c r="N3" s="5" t="s">
        <v>340</v>
      </c>
      <c r="O3" s="5" t="s">
        <v>341</v>
      </c>
      <c r="P3" s="5" t="s">
        <v>340</v>
      </c>
      <c r="Q3" s="5" t="s">
        <v>340</v>
      </c>
      <c r="R3" s="5" t="s">
        <v>341</v>
      </c>
      <c r="S3" s="5" t="s">
        <v>342</v>
      </c>
      <c r="T3" s="5" t="s">
        <v>343</v>
      </c>
      <c r="U3" s="5" t="s">
        <v>344</v>
      </c>
      <c r="V3" s="5" t="s">
        <v>345</v>
      </c>
      <c r="W3" s="229" t="s">
        <v>825</v>
      </c>
      <c r="X3" s="229" t="s">
        <v>823</v>
      </c>
      <c r="Y3" s="229" t="s">
        <v>826</v>
      </c>
      <c r="Z3" s="229" t="s">
        <v>826</v>
      </c>
      <c r="AA3" s="229" t="s">
        <v>826</v>
      </c>
      <c r="AB3" s="229" t="s">
        <v>826</v>
      </c>
      <c r="AC3" s="5" t="s">
        <v>513</v>
      </c>
      <c r="AD3" s="5" t="s">
        <v>542</v>
      </c>
      <c r="AE3" s="5" t="s">
        <v>542</v>
      </c>
      <c r="AF3" s="5" t="s">
        <v>473</v>
      </c>
      <c r="AG3" s="5" t="s">
        <v>472</v>
      </c>
      <c r="AH3" s="5" t="s">
        <v>472</v>
      </c>
      <c r="AI3" s="5" t="s">
        <v>334</v>
      </c>
      <c r="AJ3" s="5" t="s">
        <v>334</v>
      </c>
      <c r="AK3" s="5" t="s">
        <v>334</v>
      </c>
      <c r="AL3" s="5" t="s">
        <v>334</v>
      </c>
      <c r="AM3" s="5" t="s">
        <v>334</v>
      </c>
      <c r="AN3" s="5" t="s">
        <v>334</v>
      </c>
      <c r="AO3" s="5" t="s">
        <v>334</v>
      </c>
      <c r="AP3" s="5" t="s">
        <v>334</v>
      </c>
      <c r="AQ3" s="5" t="s">
        <v>334</v>
      </c>
      <c r="AR3" s="5" t="s">
        <v>334</v>
      </c>
      <c r="AS3" s="5" t="s">
        <v>334</v>
      </c>
      <c r="AT3" s="5" t="s">
        <v>334</v>
      </c>
      <c r="AU3" s="5" t="s">
        <v>334</v>
      </c>
      <c r="AV3" s="5" t="s">
        <v>334</v>
      </c>
      <c r="AW3" s="5" t="s">
        <v>334</v>
      </c>
      <c r="AX3" s="5" t="s">
        <v>334</v>
      </c>
      <c r="AY3" s="5" t="s">
        <v>334</v>
      </c>
      <c r="AZ3" s="5" t="s">
        <v>334</v>
      </c>
      <c r="BA3" s="5" t="s">
        <v>334</v>
      </c>
      <c r="BB3" s="5" t="s">
        <v>490</v>
      </c>
      <c r="BC3" s="5" t="s">
        <v>489</v>
      </c>
      <c r="BD3" s="5" t="s">
        <v>495</v>
      </c>
      <c r="BE3" s="5" t="s">
        <v>495</v>
      </c>
      <c r="BF3" s="5" t="s">
        <v>499</v>
      </c>
      <c r="BG3" s="5" t="s">
        <v>499</v>
      </c>
      <c r="BH3" s="5" t="s">
        <v>505</v>
      </c>
      <c r="BI3" s="5" t="s">
        <v>505</v>
      </c>
      <c r="BJ3" s="5" t="s">
        <v>509</v>
      </c>
      <c r="BK3" s="619" t="s">
        <v>334</v>
      </c>
    </row>
    <row r="4" spans="1:63">
      <c r="C4" s="229" t="s">
        <v>804</v>
      </c>
      <c r="E4" s="5" t="s">
        <v>539</v>
      </c>
      <c r="F4" s="5" t="s">
        <v>420</v>
      </c>
      <c r="U4" s="5" t="s">
        <v>346</v>
      </c>
      <c r="V4" s="5" t="s">
        <v>347</v>
      </c>
      <c r="W4" s="229" t="s">
        <v>820</v>
      </c>
      <c r="X4" s="229" t="s">
        <v>824</v>
      </c>
      <c r="Y4" s="229" t="s">
        <v>827</v>
      </c>
      <c r="Z4" s="229" t="s">
        <v>827</v>
      </c>
      <c r="AA4" s="229" t="s">
        <v>827</v>
      </c>
      <c r="AP4" s="5" t="s">
        <v>337</v>
      </c>
      <c r="BB4" s="5" t="s">
        <v>491</v>
      </c>
      <c r="BC4" s="5" t="s">
        <v>491</v>
      </c>
      <c r="BD4" s="5" t="s">
        <v>497</v>
      </c>
      <c r="BE4" s="5" t="s">
        <v>497</v>
      </c>
      <c r="BF4" s="5" t="s">
        <v>501</v>
      </c>
      <c r="BG4" s="5" t="s">
        <v>501</v>
      </c>
      <c r="BH4" s="5" t="s">
        <v>507</v>
      </c>
      <c r="BI4" s="5" t="s">
        <v>507</v>
      </c>
    </row>
    <row r="5" spans="1:63">
      <c r="C5" s="229" t="s">
        <v>805</v>
      </c>
      <c r="E5" s="5" t="s">
        <v>358</v>
      </c>
      <c r="W5" s="229" t="s">
        <v>821</v>
      </c>
      <c r="BB5" s="5" t="s">
        <v>493</v>
      </c>
      <c r="BC5" s="5" t="s">
        <v>493</v>
      </c>
      <c r="BF5" s="5" t="s">
        <v>503</v>
      </c>
      <c r="BG5" s="5" t="s">
        <v>503</v>
      </c>
    </row>
    <row r="6" spans="1:63">
      <c r="C6" s="229" t="s">
        <v>806</v>
      </c>
      <c r="E6" s="5" t="s">
        <v>359</v>
      </c>
      <c r="W6" s="229" t="s">
        <v>822</v>
      </c>
    </row>
    <row r="7" spans="1:63">
      <c r="C7" s="229" t="s">
        <v>807</v>
      </c>
      <c r="E7" s="5" t="s">
        <v>360</v>
      </c>
    </row>
    <row r="8" spans="1:63">
      <c r="C8" s="229" t="s">
        <v>808</v>
      </c>
      <c r="E8" s="5" t="s">
        <v>361</v>
      </c>
    </row>
    <row r="9" spans="1:63">
      <c r="C9" s="229" t="s">
        <v>809</v>
      </c>
    </row>
    <row r="10" spans="1:63">
      <c r="C10" s="229" t="s">
        <v>810</v>
      </c>
    </row>
    <row r="11" spans="1:63">
      <c r="C11" s="229" t="s">
        <v>811</v>
      </c>
    </row>
    <row r="12" spans="1:63">
      <c r="C12" s="229" t="s">
        <v>812</v>
      </c>
    </row>
    <row r="13" spans="1:63">
      <c r="C13" s="229" t="s">
        <v>813</v>
      </c>
    </row>
    <row r="14" spans="1:63">
      <c r="C14" s="229" t="s">
        <v>814</v>
      </c>
    </row>
    <row r="15" spans="1:63">
      <c r="C15" s="229" t="s">
        <v>815</v>
      </c>
    </row>
    <row r="16" spans="1:63">
      <c r="C16" s="229" t="s">
        <v>816</v>
      </c>
    </row>
    <row r="17" spans="1:50">
      <c r="C17" s="229" t="s">
        <v>817</v>
      </c>
    </row>
    <row r="18" spans="1:50">
      <c r="C18" s="229" t="s">
        <v>818</v>
      </c>
    </row>
    <row r="19" spans="1:50" ht="16.5" thickBot="1">
      <c r="A19" s="256"/>
      <c r="B19" s="256"/>
      <c r="C19" s="613" t="s">
        <v>819</v>
      </c>
      <c r="D19" s="256"/>
      <c r="E19" s="256"/>
      <c r="F19" s="256"/>
      <c r="G19" s="256"/>
      <c r="H19" s="256"/>
      <c r="I19" s="256"/>
      <c r="J19" s="256"/>
      <c r="K19" s="256"/>
      <c r="L19" s="256"/>
      <c r="M19" s="256"/>
      <c r="N19" s="256"/>
      <c r="O19" s="256"/>
      <c r="P19" s="256"/>
      <c r="Q19" s="256"/>
      <c r="R19" s="256"/>
      <c r="S19" s="256"/>
      <c r="T19" s="256"/>
      <c r="U19" s="256"/>
      <c r="V19" s="256"/>
      <c r="W19" s="256"/>
      <c r="X19" s="256"/>
      <c r="Y19" s="256"/>
      <c r="Z19" s="256"/>
      <c r="AA19" s="256"/>
      <c r="AB19" s="256"/>
      <c r="AC19" s="256"/>
    </row>
    <row r="20" spans="1:50">
      <c r="A20" s="256"/>
      <c r="B20" s="256"/>
      <c r="C20" s="256"/>
      <c r="D20" s="256"/>
      <c r="E20" s="256"/>
      <c r="F20" s="256"/>
      <c r="G20" s="256"/>
      <c r="H20" s="256"/>
      <c r="I20" s="256"/>
      <c r="J20" s="256"/>
      <c r="K20" s="256"/>
      <c r="L20" s="256"/>
      <c r="M20" s="256"/>
      <c r="N20" s="256"/>
      <c r="O20" s="256"/>
      <c r="P20" s="256"/>
      <c r="Q20" s="256"/>
      <c r="R20" s="256"/>
      <c r="S20" s="256"/>
      <c r="T20" s="256"/>
      <c r="U20" s="256"/>
      <c r="V20" s="256"/>
      <c r="W20" s="256"/>
      <c r="X20" s="256"/>
      <c r="Y20" s="256"/>
      <c r="Z20" s="256"/>
      <c r="AA20" s="256"/>
      <c r="AB20" s="256"/>
      <c r="AC20" s="256"/>
    </row>
    <row r="21" spans="1:50" ht="16.5" thickBot="1">
      <c r="A21" s="258"/>
      <c r="B21" s="258"/>
      <c r="C21" s="258"/>
      <c r="D21" s="258"/>
      <c r="E21" s="258"/>
      <c r="F21" s="258"/>
      <c r="G21" s="258"/>
      <c r="H21" s="258"/>
      <c r="I21" s="258"/>
      <c r="J21" s="258"/>
      <c r="K21" s="258"/>
      <c r="L21" s="258"/>
      <c r="M21" s="258"/>
      <c r="N21" s="258"/>
      <c r="O21" s="258"/>
      <c r="P21" s="258"/>
      <c r="Q21" s="258"/>
      <c r="R21" s="258"/>
      <c r="S21" s="258"/>
      <c r="T21" s="258"/>
      <c r="U21" s="258"/>
      <c r="V21" s="258"/>
      <c r="W21" s="258"/>
      <c r="X21" s="258"/>
      <c r="Y21" s="258"/>
      <c r="Z21" s="258"/>
      <c r="AA21" s="258"/>
      <c r="AB21" s="258"/>
      <c r="AC21" s="258"/>
      <c r="AD21" s="258"/>
      <c r="AE21" s="258"/>
      <c r="AF21" s="258"/>
      <c r="AG21" s="258"/>
      <c r="AH21" s="258"/>
      <c r="AI21" s="258"/>
      <c r="AJ21" s="258"/>
      <c r="AK21" s="258"/>
      <c r="AL21" s="258"/>
      <c r="AM21" s="258"/>
      <c r="AN21" s="258"/>
      <c r="AO21" s="258"/>
      <c r="AP21" s="258"/>
      <c r="AQ21" s="258"/>
      <c r="AR21" s="258"/>
      <c r="AS21" s="258"/>
      <c r="AT21" s="258"/>
      <c r="AU21" s="258"/>
      <c r="AV21" s="258"/>
      <c r="AW21" s="258"/>
      <c r="AX21" s="258"/>
    </row>
    <row r="22" spans="1:50" ht="16.5" thickTop="1">
      <c r="A22" s="221" t="s">
        <v>66</v>
      </c>
    </row>
    <row r="23" spans="1:50">
      <c r="B23" s="1" t="s">
        <v>22</v>
      </c>
      <c r="C23" s="229" t="s">
        <v>835</v>
      </c>
      <c r="D23" s="575" t="s">
        <v>413</v>
      </c>
      <c r="E23" s="229" t="s">
        <v>422</v>
      </c>
      <c r="F23" s="259"/>
      <c r="G23" s="259"/>
    </row>
    <row r="24" spans="1:50">
      <c r="B24" s="1" t="s">
        <v>70</v>
      </c>
      <c r="C24" s="570" t="s">
        <v>836</v>
      </c>
      <c r="D24" s="229" t="s">
        <v>414</v>
      </c>
      <c r="E24" s="229" t="s">
        <v>423</v>
      </c>
      <c r="F24" s="259"/>
      <c r="G24" s="259"/>
    </row>
    <row r="25" spans="1:50">
      <c r="C25" s="570" t="s">
        <v>837</v>
      </c>
      <c r="E25" s="229" t="s">
        <v>424</v>
      </c>
      <c r="F25" s="259"/>
    </row>
    <row r="26" spans="1:50">
      <c r="C26" s="570" t="s">
        <v>838</v>
      </c>
      <c r="D26" s="259"/>
      <c r="E26" s="259"/>
      <c r="F26" s="259"/>
    </row>
    <row r="27" spans="1:50">
      <c r="C27" s="229" t="s">
        <v>839</v>
      </c>
      <c r="D27" s="259"/>
      <c r="E27" s="259"/>
      <c r="F27" s="259"/>
    </row>
    <row r="28" spans="1:50">
      <c r="C28" s="229" t="s">
        <v>840</v>
      </c>
      <c r="D28" s="259"/>
      <c r="E28" s="259"/>
      <c r="F28" s="259"/>
    </row>
    <row r="29" spans="1:50">
      <c r="C29" s="229" t="s">
        <v>841</v>
      </c>
      <c r="D29" s="259"/>
      <c r="E29" s="259"/>
      <c r="F29" s="259"/>
    </row>
    <row r="30" spans="1:50">
      <c r="C30" s="259"/>
      <c r="D30" s="259"/>
      <c r="E30" s="259"/>
      <c r="F30" s="259"/>
    </row>
    <row r="31" spans="1:50">
      <c r="C31" s="259"/>
      <c r="D31" s="259"/>
      <c r="E31" s="259"/>
      <c r="F31" s="259"/>
    </row>
    <row r="32" spans="1:50">
      <c r="C32" s="259"/>
      <c r="D32" s="259"/>
      <c r="E32" s="259"/>
      <c r="F32" s="259"/>
    </row>
    <row r="33" spans="1:50">
      <c r="C33" s="259"/>
      <c r="D33" s="259"/>
      <c r="E33" s="259"/>
      <c r="F33" s="259"/>
    </row>
    <row r="34" spans="1:50">
      <c r="C34" s="259"/>
      <c r="D34" s="259"/>
      <c r="E34" s="259"/>
      <c r="F34" s="259"/>
    </row>
    <row r="35" spans="1:50">
      <c r="C35" s="259"/>
      <c r="D35" s="259"/>
      <c r="E35" s="259"/>
      <c r="F35" s="259"/>
    </row>
    <row r="36" spans="1:50">
      <c r="C36" s="259"/>
      <c r="D36" s="259"/>
      <c r="E36" s="259"/>
      <c r="F36" s="259"/>
    </row>
    <row r="37" spans="1:50">
      <c r="C37" s="259"/>
      <c r="D37" s="259"/>
      <c r="E37" s="259"/>
      <c r="F37" s="259"/>
      <c r="G37" s="259"/>
      <c r="H37" s="259"/>
    </row>
    <row r="38" spans="1:50" ht="16.5" thickBot="1">
      <c r="A38" s="258"/>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258"/>
      <c r="AL38" s="258"/>
      <c r="AM38" s="258"/>
      <c r="AN38" s="258"/>
      <c r="AO38" s="258"/>
      <c r="AP38" s="258"/>
      <c r="AQ38" s="258"/>
      <c r="AR38" s="258"/>
      <c r="AS38" s="258"/>
      <c r="AT38" s="258"/>
      <c r="AU38" s="258"/>
      <c r="AV38" s="258"/>
      <c r="AW38" s="258"/>
      <c r="AX38" s="258"/>
    </row>
    <row r="39" spans="1:50" ht="16.5" thickTop="1">
      <c r="A39" s="221" t="s">
        <v>67</v>
      </c>
    </row>
    <row r="40" spans="1:50" ht="16.5" thickBot="1">
      <c r="B40" s="1" t="s">
        <v>22</v>
      </c>
      <c r="C40" s="16" t="s">
        <v>244</v>
      </c>
      <c r="D40" s="613" t="s">
        <v>894</v>
      </c>
      <c r="E40" s="16" t="s">
        <v>73</v>
      </c>
      <c r="F40" s="16" t="s">
        <v>388</v>
      </c>
      <c r="G40" s="16" t="s">
        <v>288</v>
      </c>
      <c r="H40" s="16" t="s">
        <v>392</v>
      </c>
      <c r="I40" s="229" t="s">
        <v>625</v>
      </c>
      <c r="J40" s="229" t="s">
        <v>628</v>
      </c>
      <c r="K40" s="229" t="s">
        <v>629</v>
      </c>
      <c r="L40" s="229" t="s">
        <v>627</v>
      </c>
      <c r="M40" s="229" t="s">
        <v>892</v>
      </c>
      <c r="N40" s="229" t="s">
        <v>893</v>
      </c>
      <c r="O40" s="229" t="s">
        <v>633</v>
      </c>
      <c r="P40" s="229" t="s">
        <v>635</v>
      </c>
      <c r="Q40" s="229" t="s">
        <v>636</v>
      </c>
      <c r="R40" s="229" t="s">
        <v>637</v>
      </c>
      <c r="S40" s="229" t="s">
        <v>638</v>
      </c>
      <c r="T40" s="229" t="s">
        <v>639</v>
      </c>
    </row>
    <row r="41" spans="1:50" ht="16.5" thickBot="1">
      <c r="B41" s="1" t="s">
        <v>70</v>
      </c>
      <c r="C41" s="5" t="s">
        <v>245</v>
      </c>
      <c r="D41" s="613" t="s">
        <v>620</v>
      </c>
      <c r="E41" s="576" t="s">
        <v>623</v>
      </c>
      <c r="F41" s="240" t="s">
        <v>389</v>
      </c>
      <c r="G41" s="240" t="s">
        <v>69</v>
      </c>
      <c r="H41" s="240" t="s">
        <v>393</v>
      </c>
      <c r="I41" s="229" t="s">
        <v>69</v>
      </c>
      <c r="J41" s="229" t="s">
        <v>69</v>
      </c>
      <c r="K41" s="229" t="s">
        <v>69</v>
      </c>
      <c r="L41" s="229" t="s">
        <v>69</v>
      </c>
      <c r="M41" s="229" t="s">
        <v>69</v>
      </c>
      <c r="N41" s="229" t="s">
        <v>69</v>
      </c>
      <c r="O41" s="229" t="s">
        <v>69</v>
      </c>
      <c r="P41" s="229" t="s">
        <v>69</v>
      </c>
      <c r="Q41" s="229" t="s">
        <v>69</v>
      </c>
      <c r="R41" s="229" t="s">
        <v>69</v>
      </c>
      <c r="S41" s="229" t="s">
        <v>69</v>
      </c>
      <c r="T41" s="229" t="s">
        <v>69</v>
      </c>
    </row>
    <row r="42" spans="1:50">
      <c r="E42" s="229" t="s">
        <v>622</v>
      </c>
    </row>
    <row r="43" spans="1:50">
      <c r="E43" s="5" t="s">
        <v>362</v>
      </c>
    </row>
    <row r="44" spans="1:50" ht="16.5" thickBot="1">
      <c r="E44" s="607" t="s">
        <v>363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212</vt:i4>
      </vt:variant>
    </vt:vector>
  </HeadingPairs>
  <TitlesOfParts>
    <vt:vector size="226" baseType="lpstr">
      <vt:lpstr>第１号様式の２</vt:lpstr>
      <vt:lpstr>第１号様式の２別紙１(トラック)</vt:lpstr>
      <vt:lpstr>第１号様式の２別紙１(バス)</vt:lpstr>
      <vt:lpstr>第１号様式の２別紙１(タクシー)</vt:lpstr>
      <vt:lpstr>様式1の２別紙2</vt:lpstr>
      <vt:lpstr>第4号様式</vt:lpstr>
      <vt:lpstr>第9号様式</vt:lpstr>
      <vt:lpstr>第10号様式</vt:lpstr>
      <vt:lpstr>第12号様式</vt:lpstr>
      <vt:lpstr>リスト</vt:lpstr>
      <vt:lpstr>タクシー</vt:lpstr>
      <vt:lpstr>選択リスト（メーカー・車種）</vt:lpstr>
      <vt:lpstr>選択リスト（グレード）</vt:lpstr>
      <vt:lpstr>選択リスト（トラック・バス）</vt:lpstr>
      <vt:lpstr>__いすゞ</vt:lpstr>
      <vt:lpstr>__トヨタ</vt:lpstr>
      <vt:lpstr>__日野</vt:lpstr>
      <vt:lpstr>_23MYeKクロスEV_Gグレード</vt:lpstr>
      <vt:lpstr>_23MYeKクロスEV_Gビジネスパッケージグレード</vt:lpstr>
      <vt:lpstr>_23MYeKクロスEV_Pグレード</vt:lpstr>
      <vt:lpstr>_25MYeKクロスEV_Gグレード</vt:lpstr>
      <vt:lpstr>_25MYeKクロスEV_Gビジネスパッケージグレード</vt:lpstr>
      <vt:lpstr>_25MYeKクロスEV_Pグレード</vt:lpstr>
      <vt:lpstr>_ASF2.0</vt:lpstr>
      <vt:lpstr>_ATTO_3</vt:lpstr>
      <vt:lpstr>_BYD</vt:lpstr>
      <vt:lpstr>_bZ4X</vt:lpstr>
      <vt:lpstr>_bZ4X_Touring</vt:lpstr>
      <vt:lpstr>_CEV_BC_スズキ</vt:lpstr>
      <vt:lpstr>_CEV_BC_ニッサン</vt:lpstr>
      <vt:lpstr>_CEV_BC_マツダ</vt:lpstr>
      <vt:lpstr>_CEV_BC_三菱</vt:lpstr>
      <vt:lpstr>_CEV_BF_スズキ</vt:lpstr>
      <vt:lpstr>_CEV_BF_ニッサン</vt:lpstr>
      <vt:lpstr>_CEV_BF_マツダ</vt:lpstr>
      <vt:lpstr>_CEV_BF_三菱</vt:lpstr>
      <vt:lpstr>_CLA</vt:lpstr>
      <vt:lpstr>_DOLPHIN</vt:lpstr>
      <vt:lpstr>_e_ATRAI</vt:lpstr>
      <vt:lpstr>_e_HIJET_2シーター</vt:lpstr>
      <vt:lpstr>_e_HIJET_4シーター</vt:lpstr>
      <vt:lpstr>_e_JEST</vt:lpstr>
      <vt:lpstr>_e_Palette</vt:lpstr>
      <vt:lpstr>_eAUMARK</vt:lpstr>
      <vt:lpstr>_eCanter</vt:lpstr>
      <vt:lpstr>_ECITY_L10</vt:lpstr>
      <vt:lpstr>_ECITY_L12</vt:lpstr>
      <vt:lpstr>_ECITY_L6</vt:lpstr>
      <vt:lpstr>_ECITY_L7</vt:lpstr>
      <vt:lpstr>_ECITY_L9</vt:lpstr>
      <vt:lpstr>_ELEC_CITY_TOWN</vt:lpstr>
      <vt:lpstr>_ELEMO_K_SPECⅡ</vt:lpstr>
      <vt:lpstr>_ELEMO_L</vt:lpstr>
      <vt:lpstr>_ELEMO_M_SPECⅡ</vt:lpstr>
      <vt:lpstr>_EQA</vt:lpstr>
      <vt:lpstr>_EQB</vt:lpstr>
      <vt:lpstr>_EQE</vt:lpstr>
      <vt:lpstr>_EQS</vt:lpstr>
      <vt:lpstr>_ES350e</vt:lpstr>
      <vt:lpstr>_ES500e</vt:lpstr>
      <vt:lpstr>_eエブリイ_2シーター</vt:lpstr>
      <vt:lpstr>_eエブリイ_4シーター</vt:lpstr>
      <vt:lpstr>_eビターラ</vt:lpstr>
      <vt:lpstr>_F11TS</vt:lpstr>
      <vt:lpstr>_F11VS</vt:lpstr>
      <vt:lpstr>_F1TS</vt:lpstr>
      <vt:lpstr>_F1VS</vt:lpstr>
      <vt:lpstr>_F3T</vt:lpstr>
      <vt:lpstr>_FKT</vt:lpstr>
      <vt:lpstr>_FKV</vt:lpstr>
      <vt:lpstr>_G_580_with_EQTechnology</vt:lpstr>
      <vt:lpstr>'第１号様式の２別紙１(タクシー)'!_Hlk60658721</vt:lpstr>
      <vt:lpstr>'第１号様式の２別紙１(トラック)'!_Hlk60658721</vt:lpstr>
      <vt:lpstr>'第１号様式の２別紙１(バス)'!_Hlk60658721</vt:lpstr>
      <vt:lpstr>_i4_eDrive_40</vt:lpstr>
      <vt:lpstr>_i4_M50_xDrive</vt:lpstr>
      <vt:lpstr>_i4_M60_xDrive</vt:lpstr>
      <vt:lpstr>_i5_eDrive35L</vt:lpstr>
      <vt:lpstr>_i5_eDrive40</vt:lpstr>
      <vt:lpstr>_i5_eDrive40ツーリング</vt:lpstr>
      <vt:lpstr>_i5_M60_xDrive</vt:lpstr>
      <vt:lpstr>_i5_M60_xDriveツーリング</vt:lpstr>
      <vt:lpstr>_i7_eDrive50</vt:lpstr>
      <vt:lpstr>_i7_M70_xDrive</vt:lpstr>
      <vt:lpstr>_i7_xDrive60</vt:lpstr>
      <vt:lpstr>_INSIGHT</vt:lpstr>
      <vt:lpstr>_IONIQ_5</vt:lpstr>
      <vt:lpstr>_iX_M60</vt:lpstr>
      <vt:lpstr>_iX_M70_xDrive</vt:lpstr>
      <vt:lpstr>_iX_xDrive40</vt:lpstr>
      <vt:lpstr>_iX_xDrive50</vt:lpstr>
      <vt:lpstr>_iX_xDrive60</vt:lpstr>
      <vt:lpstr>_iX1_eDrive20</vt:lpstr>
      <vt:lpstr>_iX1_xDrive30</vt:lpstr>
      <vt:lpstr>_iX2_xDrive30</vt:lpstr>
      <vt:lpstr>_iX3</vt:lpstr>
      <vt:lpstr>_iX3_50_xDrive</vt:lpstr>
      <vt:lpstr>_KONA</vt:lpstr>
      <vt:lpstr>_Mercedes_AMGEQE</vt:lpstr>
      <vt:lpstr>_Mercedes_AMGEQS</vt:lpstr>
      <vt:lpstr>_Mercedes_Maybach_EQS</vt:lpstr>
      <vt:lpstr>_MINI_Aceman</vt:lpstr>
      <vt:lpstr>_MINI_Cooper</vt:lpstr>
      <vt:lpstr>_MINI_Countryman</vt:lpstr>
      <vt:lpstr>_MINI_JCW</vt:lpstr>
      <vt:lpstr>_MINI_JCW_Aceman</vt:lpstr>
      <vt:lpstr>_MINICAB_MiEV2シーター</vt:lpstr>
      <vt:lpstr>_MINICAB_MiEV4シーター</vt:lpstr>
      <vt:lpstr>_MINICABEV2シーター</vt:lpstr>
      <vt:lpstr>_MINICABEV4シーター</vt:lpstr>
      <vt:lpstr>_N_ONEe_G</vt:lpstr>
      <vt:lpstr>_N_ONEe_L</vt:lpstr>
      <vt:lpstr>_N_VANe_FUN</vt:lpstr>
      <vt:lpstr>_N_VANe_G</vt:lpstr>
      <vt:lpstr>_N_VANe_L2</vt:lpstr>
      <vt:lpstr>_N_VANe_L4</vt:lpstr>
      <vt:lpstr>_onoenSTAR_10.5mタイプ</vt:lpstr>
      <vt:lpstr>_onoenSTAR_11.45mタイプ</vt:lpstr>
      <vt:lpstr>_onoenSTAR_6mタイプ</vt:lpstr>
      <vt:lpstr>_onoenSTAR_7mタイプ</vt:lpstr>
      <vt:lpstr>_onoenSTAR_9mタイプ</vt:lpstr>
      <vt:lpstr>_onoenSTAR_マイクロバスタイプ</vt:lpstr>
      <vt:lpstr>_PV5</vt:lpstr>
      <vt:lpstr>_PV5カーゴスタンダード</vt:lpstr>
      <vt:lpstr>_PV5カーゴロングレンジ</vt:lpstr>
      <vt:lpstr>_RZ_450e</vt:lpstr>
      <vt:lpstr>_RZ300e</vt:lpstr>
      <vt:lpstr>_RZ350e</vt:lpstr>
      <vt:lpstr>_RZ500e</vt:lpstr>
      <vt:lpstr>_RZ550e</vt:lpstr>
      <vt:lpstr>_RZ600e</vt:lpstr>
      <vt:lpstr>_SEAL</vt:lpstr>
      <vt:lpstr>_SEALION_7</vt:lpstr>
      <vt:lpstr>_SOLTERRA</vt:lpstr>
      <vt:lpstr>_Super_ONE</vt:lpstr>
      <vt:lpstr>_T35</vt:lpstr>
      <vt:lpstr>_TRAILSEEKER</vt:lpstr>
      <vt:lpstr>_TVC_700</vt:lpstr>
      <vt:lpstr>_TWC_07</vt:lpstr>
      <vt:lpstr>_UX_300e</vt:lpstr>
      <vt:lpstr>_ZM5_ロングシャシ_バッテリーM</vt:lpstr>
      <vt:lpstr>_ZM5_ロングシャシ_バッテリーS</vt:lpstr>
      <vt:lpstr>_ZM5_標準シャシ</vt:lpstr>
      <vt:lpstr>_ZM6</vt:lpstr>
      <vt:lpstr>_アリア</vt:lpstr>
      <vt:lpstr>_いすゞ</vt:lpstr>
      <vt:lpstr>_エルガＥＶ</vt:lpstr>
      <vt:lpstr>_エルガＥＶ_26.5型</vt:lpstr>
      <vt:lpstr>_エルフEV</vt:lpstr>
      <vt:lpstr>_エルフmio_EV</vt:lpstr>
      <vt:lpstr>_クリッパーEV2シーター</vt:lpstr>
      <vt:lpstr>_クリッパーEV4シーター</vt:lpstr>
      <vt:lpstr>_サクラ_90周年記念車</vt:lpstr>
      <vt:lpstr>_サクラ_Gグレード</vt:lpstr>
      <vt:lpstr>_サクラ_Sグレード</vt:lpstr>
      <vt:lpstr>_サクラ_Xグレード</vt:lpstr>
      <vt:lpstr>_スズキ</vt:lpstr>
      <vt:lpstr>_スペクター</vt:lpstr>
      <vt:lpstr>_デュトロZ_EV</vt:lpstr>
      <vt:lpstr>_トヨタ</vt:lpstr>
      <vt:lpstr>_ハイゼット改造BEV</vt:lpstr>
      <vt:lpstr>_ビーワイディージャパン</vt:lpstr>
      <vt:lpstr>_ピクシスバン</vt:lpstr>
      <vt:lpstr>_ブルーリボンZEV</vt:lpstr>
      <vt:lpstr>_モデル3</vt:lpstr>
      <vt:lpstr>_モデルS</vt:lpstr>
      <vt:lpstr>_モデルX</vt:lpstr>
      <vt:lpstr>_モデルY</vt:lpstr>
      <vt:lpstr>_リーフ</vt:lpstr>
      <vt:lpstr>_日産</vt:lpstr>
      <vt:lpstr>_日野</vt:lpstr>
      <vt:lpstr>ASF</vt:lpstr>
      <vt:lpstr>AZAPA</vt:lpstr>
      <vt:lpstr>BMW</vt:lpstr>
      <vt:lpstr>BYD</vt:lpstr>
      <vt:lpstr>EV</vt:lpstr>
      <vt:lpstr>FOMM</vt:lpstr>
      <vt:lpstr>HV</vt:lpstr>
      <vt:lpstr>HW_ELECTRO</vt:lpstr>
      <vt:lpstr>Hyundai_Mobility_Japan</vt:lpstr>
      <vt:lpstr>Kia</vt:lpstr>
      <vt:lpstr>Kia_PBVジャパン</vt:lpstr>
      <vt:lpstr>MINI</vt:lpstr>
      <vt:lpstr>ONO_ENGINEERING</vt:lpstr>
      <vt:lpstr>第10号様式!Print_Area</vt:lpstr>
      <vt:lpstr>第12号様式!Print_Area</vt:lpstr>
      <vt:lpstr>第１号様式の２!Print_Area</vt:lpstr>
      <vt:lpstr>'第１号様式の２別紙１(タクシー)'!Print_Area</vt:lpstr>
      <vt:lpstr>'第１号様式の２別紙１(トラック)'!Print_Area</vt:lpstr>
      <vt:lpstr>'第１号様式の２別紙１(バス)'!Print_Area</vt:lpstr>
      <vt:lpstr>第4号様式!Print_Area</vt:lpstr>
      <vt:lpstr>第9号様式!Print_Area</vt:lpstr>
      <vt:lpstr>様式1の２別紙2!Print_Area</vt:lpstr>
      <vt:lpstr>ZO_MOTORS</vt:lpstr>
      <vt:lpstr>アルテック</vt:lpstr>
      <vt:lpstr>アルファバスジャパン</vt:lpstr>
      <vt:lpstr>いすゞ</vt:lpstr>
      <vt:lpstr>エルフハイブリッド</vt:lpstr>
      <vt:lpstr>スズキ</vt:lpstr>
      <vt:lpstr>スバル</vt:lpstr>
      <vt:lpstr>ダイナ</vt:lpstr>
      <vt:lpstr>ダイハツ</vt:lpstr>
      <vt:lpstr>第10号様式!タクシー</vt:lpstr>
      <vt:lpstr>第12号様式!タクシー</vt:lpstr>
      <vt:lpstr>第4号様式!タクシー</vt:lpstr>
      <vt:lpstr>タクシー</vt:lpstr>
      <vt:lpstr>タジマ</vt:lpstr>
      <vt:lpstr>タジマモーターコーポレーション</vt:lpstr>
      <vt:lpstr>テスラ</vt:lpstr>
      <vt:lpstr>デュトロハイブリッド</vt:lpstr>
      <vt:lpstr>トヨタ</vt:lpstr>
      <vt:lpstr>ビーワイディージャパン</vt:lpstr>
      <vt:lpstr>ヒョンデ</vt:lpstr>
      <vt:lpstr>フォロフライ</vt:lpstr>
      <vt:lpstr>ブルーリボンハイブリッド</vt:lpstr>
      <vt:lpstr>ホンダ</vt:lpstr>
      <vt:lpstr>メルセデス・ベンツ</vt:lpstr>
      <vt:lpstr>レクサス</vt:lpstr>
      <vt:lpstr>ロールスロイス</vt:lpstr>
      <vt:lpstr>三菱ふそう</vt:lpstr>
      <vt:lpstr>三菱自動車工業</vt:lpstr>
      <vt:lpstr>実績タクシー</vt:lpstr>
      <vt:lpstr>日産</vt:lpstr>
      <vt:lpstr>日本福田自動車</vt:lpstr>
      <vt:lpstr>日野</vt:lpstr>
      <vt:lpstr>本田技研工業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2024-03-22T01:25:06Z</dcterms:created>
  <dcterms:modified xsi:type="dcterms:W3CDTF">2026-09-24T08:20:02Z</dcterms:modified>
</cp:coreProperties>
</file>