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13_ncr:1_{EAD34B5F-8352-45AB-A672-8A38B73C5967}" xr6:coauthVersionLast="47" xr6:coauthVersionMax="47" xr10:uidLastSave="{00000000-0000-0000-0000-000000000000}"/>
  <bookViews>
    <workbookView xWindow="20370" yWindow="-120" windowWidth="29040" windowHeight="15720" tabRatio="601" activeTab="1" xr2:uid="{EFF61B90-2684-419E-BB30-6DD071E23437}"/>
  </bookViews>
  <sheets>
    <sheet name="第１号様式の２" sheetId="43" r:id="rId1"/>
    <sheet name="第１号様式の２別紙１(トラック)" sheetId="37" r:id="rId2"/>
    <sheet name="第１号様式の２別紙１(バス)" sheetId="38" r:id="rId3"/>
    <sheet name="第１号様式の２別紙１(タクシー)" sheetId="39" r:id="rId4"/>
    <sheet name="様式1の２別紙2" sheetId="13" r:id="rId5"/>
    <sheet name="第4号様式" sheetId="35" r:id="rId6"/>
    <sheet name="第9号様式" sheetId="23" r:id="rId7"/>
    <sheet name="第10号様式" sheetId="40" r:id="rId8"/>
    <sheet name="第12号様式" sheetId="41" r:id="rId9"/>
    <sheet name="リスト" sheetId="2" state="hidden" r:id="rId10"/>
    <sheet name="タクシー" sheetId="1" state="hidden" r:id="rId11"/>
    <sheet name="選択リスト（メーカー・車種）" sheetId="3" state="hidden" r:id="rId12"/>
    <sheet name="選択リスト（グレード）" sheetId="4" state="hidden" r:id="rId13"/>
    <sheet name="選択リスト（トラック・バス）" sheetId="8" state="hidden" r:id="rId14"/>
  </sheets>
  <definedNames>
    <definedName name="__トヨタ">'選択リスト（メーカー・車種）'!$K$35</definedName>
    <definedName name="_23MYeKクロスEV_Gグレード">'選択リスト（トラック・バス）'!$N$3</definedName>
    <definedName name="_23MYeKクロスEV_Gビジネスパッケージグレード">'選択リスト（トラック・バス）'!$M$3</definedName>
    <definedName name="_23MYeKクロスEV_Pグレード">'選択リスト（トラック・バス）'!$O$3</definedName>
    <definedName name="_25MYeKクロスEV_Gグレード">'選択リスト（トラック・バス）'!$Q$3</definedName>
    <definedName name="_25MYeKクロスEV_Gビジネスパッケージグレード">'選択リスト（トラック・バス）'!$P$3</definedName>
    <definedName name="_25MYeKクロスEV_Pグレード">'選択リスト（トラック・バス）'!$R$3</definedName>
    <definedName name="_ASF2.0">'選択リスト（トラック・バス）'!$AL$3:$AL$4</definedName>
    <definedName name="_ATTO_3">'選択リスト（グレード）'!$H$3:$H$5</definedName>
    <definedName name="_BYD">'選択リスト（トラック・バス）'!$D$33:$D$35</definedName>
    <definedName name="_bZ4X">'選択リスト（グレード）'!$D$3:$D$8</definedName>
    <definedName name="_bZ4X_Touring">'選択リスト（グレード）'!$E$3:$E$4</definedName>
    <definedName name="_CEV_BC_スズキ">'選択リスト（トラック・バス）'!$AX$3:$AX$5</definedName>
    <definedName name="_CEV_BC_ニッサン">'選択リスト（トラック・バス）'!$AZ$3:$AZ$4</definedName>
    <definedName name="_CEV_BC_マツダ">'選択リスト（トラック・バス）'!$BB$3:$BB$5</definedName>
    <definedName name="_CEV_BC_三菱">'選択リスト（トラック・バス）'!$BD$3:$BD$4</definedName>
    <definedName name="_CEV_BF_スズキ">'選択リスト（トラック・バス）'!$AY$3:$AY$5</definedName>
    <definedName name="_CEV_BF_ニッサン">'選択リスト（トラック・バス）'!$BA$3:$BA$4</definedName>
    <definedName name="_CEV_BF_マツダ">'選択リスト（トラック・バス）'!$BC$3:$BC$5</definedName>
    <definedName name="_CEV_BF_三菱">'選択リスト（トラック・バス）'!$BE$3:$BE$4</definedName>
    <definedName name="_DOLPHIN">'選択リスト（グレード）'!$K$3:$K$9</definedName>
    <definedName name="_e_ATRAI">'選択リスト（トラック・バス）'!$AD$3</definedName>
    <definedName name="_e_HIJET_2シーター">'選択リスト（トラック・バス）'!$AB$3</definedName>
    <definedName name="_e_HIJET_4シーター">'選択リスト（トラック・バス）'!$AC$3</definedName>
    <definedName name="_e_Palette">'選択リスト（トラック・バス）'!$E$33</definedName>
    <definedName name="_eAUMARK">'選択リスト（トラック・バス）'!$AQ$3</definedName>
    <definedName name="_eCanter">'選択リスト（トラック・バス）'!$C$3:$C$10</definedName>
    <definedName name="_ELEC_CITY_TOWN">'選択リスト（トラック・バス）'!$F$33</definedName>
    <definedName name="_ELEMO_K">'選択リスト（トラック・バス）'!$AR$3</definedName>
    <definedName name="_ELEMO_L">'選択リスト（トラック・バス）'!$AT$3</definedName>
    <definedName name="_ELEMO_M_SPECⅡ">'選択リスト（トラック・バス）'!$AS$3</definedName>
    <definedName name="_eエブリイ_2シーター">'選択リスト（トラック・バス）'!$Z$3</definedName>
    <definedName name="_eエブリイ_4シーター">'選択リスト（トラック・バス）'!$AA$3</definedName>
    <definedName name="_eビターラ">'選択リスト（グレード）'!$C$3:$C$5</definedName>
    <definedName name="_F11TS">'選択リスト（トラック・バス）'!$AJ$3</definedName>
    <definedName name="_F11VS">'選択リスト（トラック・バス）'!$AI$3</definedName>
    <definedName name="_F1TS">'選択リスト（トラック・バス）'!$AH$3</definedName>
    <definedName name="_F1VS">'選択リスト（トラック・バス）'!$AG$3</definedName>
    <definedName name="_F3T">'選択リスト（トラック・バス）'!$AK$3</definedName>
    <definedName name="_FKT">'選択リスト（トラック・バス）'!$AF$3</definedName>
    <definedName name="_FKV">'選択リスト（トラック・バス）'!$AE$3</definedName>
    <definedName name="_Hlk55477371" localSheetId="0">第１号様式の２!#REF!</definedName>
    <definedName name="_Hlk60658721" localSheetId="3">'第１号様式の２別紙１(タクシー)'!$A$5</definedName>
    <definedName name="_Hlk60658721" localSheetId="1">'第１号様式の２別紙１(トラック)'!$A$5</definedName>
    <definedName name="_Hlk60658721" localSheetId="2">'第１号様式の２別紙１(バス)'!$A$5</definedName>
    <definedName name="_IONIQ_5">'選択リスト（グレード）'!$M$3:$M$7</definedName>
    <definedName name="_KONA">'選択リスト（グレード）'!$L$3:$L$8</definedName>
    <definedName name="_MINICAB_MiEV2シーター">'選択リスト（トラック・バス）'!$S$3</definedName>
    <definedName name="_MINICAB_MiEV4シーター">'選択リスト（トラック・バス）'!$T$3</definedName>
    <definedName name="_MINICABEV2シーター">'選択リスト（トラック・バス）'!$U$3:$U$4</definedName>
    <definedName name="_MINICABEV4シーター">'選択リスト（トラック・バス）'!$V$3:$V$4</definedName>
    <definedName name="_N_ONEe_G">'選択リスト（トラック・バス）'!$K$3</definedName>
    <definedName name="_N_ONEe_L">'選択リスト（トラック・バス）'!$L$3</definedName>
    <definedName name="_N_VANe_FUN">'選択リスト（トラック・バス）'!$J$3</definedName>
    <definedName name="_N_VANe_G">'選択リスト（トラック・バス）'!$G$3</definedName>
    <definedName name="_N_VANe_L2">'選択リスト（トラック・バス）'!$H$3</definedName>
    <definedName name="_N_VANe_L4">'選択リスト（トラック・バス）'!$I$3</definedName>
    <definedName name="_PV5カーゴスタンダード">'選択リスト（トラック・バス）'!$AV$3</definedName>
    <definedName name="_PV5カーゴロングレンジ">'選択リスト（トラック・バス）'!$AW$3</definedName>
    <definedName name="_RZ_450e">'選択リスト（グレード）'!$P$3:$P$4</definedName>
    <definedName name="_RZ300e">'選択リスト（グレード）'!$O$3</definedName>
    <definedName name="_RZ350e">'選択リスト（グレード）'!$Q$3</definedName>
    <definedName name="_RZ500e">'選択リスト（グレード）'!$R$3</definedName>
    <definedName name="_RZ550e">'選択リスト（グレード）'!$S$3</definedName>
    <definedName name="_RZ600e">'選択リスト（グレード）'!$T$3</definedName>
    <definedName name="_SEAL">'選択リスト（グレード）'!$I$3:$I$10</definedName>
    <definedName name="_SEALION_7">'選択リスト（グレード）'!$J$3:$J$4</definedName>
    <definedName name="_T35">'選択リスト（トラック・バス）'!$AU$3</definedName>
    <definedName name="_UX_300e">'選択リスト（グレード）'!$N$3:$N$4</definedName>
    <definedName name="_ZM5_ロングシャシ_バッテリーM">'選択リスト（トラック・バス）'!$AO$3</definedName>
    <definedName name="_ZM5_ロングシャシ_バッテリーS">'選択リスト（トラック・バス）'!$AN$3</definedName>
    <definedName name="_ZM5_標準シャシ">'選択リスト（トラック・バス）'!$AM$3</definedName>
    <definedName name="_ZM6">'選択リスト（トラック・バス）'!$AP$3</definedName>
    <definedName name="_アリア">'選択リスト（グレード）'!$F$3:$F$19</definedName>
    <definedName name="_いすゞ">'選択リスト（メーカー・車種）'!$E$67</definedName>
    <definedName name="_エルガＥＶ">'選択リスト（トラック・バス）'!$C$33</definedName>
    <definedName name="_エルフEV">'選択リスト（トラック・バス）'!$E$3:$E$8</definedName>
    <definedName name="_エルフmio_EV">'選択リスト（トラック・バス）'!$D$3</definedName>
    <definedName name="_クリッパーEV2シーター">'選択リスト（トラック・バス）'!$W$3:$W$4</definedName>
    <definedName name="_クリッパーEV4シーター">'選択リスト（トラック・バス）'!$X$3:$X$4</definedName>
    <definedName name="_スズキ">'選択リスト（メーカー・車種）'!$L$35:$L$36</definedName>
    <definedName name="_デュトロZ_EV">'選択リスト（トラック・バス）'!$F$3:$F$4</definedName>
    <definedName name="_トヨタ">'選択リスト（メーカー・車種）'!$G$67</definedName>
    <definedName name="_ハイゼット改造BEV">'選択リスト（トラック・バス）'!$BF$3</definedName>
    <definedName name="_ビーワイディージャパン">'選択リスト（メーカー・車種）'!$S$35</definedName>
    <definedName name="_ピクシスバン">'選択リスト（トラック・バス）'!$Y$3</definedName>
    <definedName name="_ブルーリボンZEV">'選択リスト（トラック・バス）'!$G$33</definedName>
    <definedName name="_リーフ">'選択リスト（グレード）'!$G$3:$G$22</definedName>
    <definedName name="_日産">'選択リスト（メーカー・車種）'!$J$35:$J$36</definedName>
    <definedName name="_日野">'選択リスト（メーカー・車種）'!$G$35</definedName>
    <definedName name="ASF">'選択リスト（メーカー・車種）'!$O$35</definedName>
    <definedName name="AZAPA">'選択リスト（メーカー・車種）'!$V$35</definedName>
    <definedName name="BYD">'選択リスト（メーカー・車種）'!$H$3:$H$6</definedName>
    <definedName name="EV">リスト!$B$20:$B$37</definedName>
    <definedName name="FOMM">'選択リスト（メーカー・車種）'!$U$35:$U$42</definedName>
    <definedName name="HV">リスト!$C$20:$C$21</definedName>
    <definedName name="HW_ELECTRO">'選択リスト（メーカー・車種）'!$R$35:$R$37</definedName>
    <definedName name="Hyundai_Mobility_Japan">'選択リスト（メーカー・車種）'!$H$67</definedName>
    <definedName name="Kia_PBVジャパン">'選択リスト（メーカー・車種）'!$T$35:$T$36</definedName>
    <definedName name="_xlnm.Print_Area" localSheetId="7">第10号様式!$A$1:$I$42</definedName>
    <definedName name="_xlnm.Print_Area" localSheetId="8">第12号様式!$A$1:$I$45</definedName>
    <definedName name="_xlnm.Print_Area" localSheetId="0">第１号様式の２!$A$1:$I$45</definedName>
    <definedName name="_xlnm.Print_Area" localSheetId="3">'第１号様式の２別紙１(タクシー)'!$A$1:$I$38</definedName>
    <definedName name="_xlnm.Print_Area" localSheetId="1">'第１号様式の２別紙１(トラック)'!$A$1:$I$41</definedName>
    <definedName name="_xlnm.Print_Area" localSheetId="2">'第１号様式の２別紙１(バス)'!$A$1:$I$41</definedName>
    <definedName name="_xlnm.Print_Area" localSheetId="5">第4号様式!$A$1:$I$38</definedName>
    <definedName name="_xlnm.Print_Area" localSheetId="6">第9号様式!$A$1:$I$24</definedName>
    <definedName name="_xlnm.Print_Area" localSheetId="4">様式1の２別紙2!$A$1:$I$34</definedName>
    <definedName name="ZO_MOTORS">'選択リスト（メーカー・車種）'!$P$35:$P$38</definedName>
    <definedName name="いすゞ">'選択リスト（メーカー・車種）'!$F$35:$F$36</definedName>
    <definedName name="エルガハイブリッド">'選択リスト（トラック・バス）'!$C$16:$C$17</definedName>
    <definedName name="スズキ">'選択リスト（メーカー・車種）'!$E$3</definedName>
    <definedName name="ダイナ">'選択リスト（トラック・バス）'!$C$16:$C$25</definedName>
    <definedName name="ダイハツ">'選択リスト（メーカー・車種）'!$M$35:$M$37</definedName>
    <definedName name="タクシー" localSheetId="7">リスト!$B$2:$B$7</definedName>
    <definedName name="タクシー" localSheetId="8">リスト!$B$2:$B$7</definedName>
    <definedName name="タクシー" localSheetId="5">リスト!$B$2:$B$7</definedName>
    <definedName name="タクシー">リスト!$B$2:$B$7</definedName>
    <definedName name="デュトロハイブリッド">'選択リスト（トラック・バス）'!$F$16:$F$28</definedName>
    <definedName name="トヨタ">'選択リスト（メーカー・車種）'!$F$3:$F$4</definedName>
    <definedName name="ビーワイディージャパン">'選択リスト（メーカー・車種）'!$F$67</definedName>
    <definedName name="ヒョンデ">'選択リスト（メーカー・車種）'!$I$3:$I$4</definedName>
    <definedName name="フォロフライ">'選択リスト（メーカー・車種）'!$N$35:$N$41</definedName>
    <definedName name="ブルーリボンハイブリッド">'選択リスト（トラック・バス）'!$D$16:$D$17</definedName>
    <definedName name="プロフィアハイブリッド">'選択リスト（トラック・バス）'!$E$16:$E$19</definedName>
    <definedName name="レクサス">'選択リスト（メーカー・車種）'!$J$3:$J$9</definedName>
    <definedName name="三菱ふそう">'選択リスト（メーカー・車種）'!$E$35</definedName>
    <definedName name="三菱自動車工業">'選択リスト（メーカー・車種）'!$I$35:$I$44</definedName>
    <definedName name="実績タクシー">リスト!$B$2:$B$8</definedName>
    <definedName name="日産">'選択リスト（メーカー・車種）'!$G$3:$G$4</definedName>
    <definedName name="日本福田自動車">'選択リスト（メーカー・車種）'!$Q$35</definedName>
    <definedName name="日野">'選択リスト（メーカー・車種）'!$I$67</definedName>
    <definedName name="本田技研工業">'選択リスト（メーカー・車種）'!$H$35:$H$40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37" l="1"/>
  <c r="G10" i="39"/>
  <c r="G10" i="38"/>
  <c r="G20" i="39" l="1"/>
  <c r="E18" i="41" l="1"/>
  <c r="E16" i="41"/>
  <c r="E15" i="41"/>
  <c r="A16" i="41"/>
  <c r="A17" i="41"/>
  <c r="A15" i="41"/>
  <c r="E10" i="41"/>
  <c r="E8" i="41"/>
  <c r="E7" i="41"/>
  <c r="A8" i="41"/>
  <c r="A9" i="41"/>
  <c r="A10" i="41"/>
  <c r="A7" i="41"/>
  <c r="E10" i="40"/>
  <c r="E8" i="40"/>
  <c r="E7" i="40"/>
  <c r="A8" i="40"/>
  <c r="A9" i="40"/>
  <c r="A10" i="40"/>
  <c r="A7" i="40"/>
  <c r="E8" i="23"/>
  <c r="A8" i="23"/>
  <c r="E10" i="35"/>
  <c r="E8" i="35"/>
  <c r="E7" i="35"/>
  <c r="A8" i="35"/>
  <c r="A9" i="35"/>
  <c r="A10" i="35"/>
  <c r="A7" i="35"/>
  <c r="E26" i="13"/>
  <c r="E27" i="13"/>
  <c r="E28" i="13"/>
  <c r="E25" i="13"/>
  <c r="A26" i="13"/>
  <c r="A27" i="13"/>
  <c r="A25" i="13"/>
  <c r="E9" i="13"/>
  <c r="E10" i="13"/>
  <c r="E8" i="13"/>
  <c r="G35" i="39" l="1"/>
  <c r="G36" i="39"/>
  <c r="G37" i="39"/>
  <c r="G38" i="39"/>
  <c r="G34" i="39"/>
  <c r="F33" i="39"/>
  <c r="F30" i="39"/>
  <c r="F31" i="39"/>
  <c r="F33" i="38"/>
  <c r="A31" i="39"/>
  <c r="A32" i="39"/>
  <c r="A30" i="39"/>
  <c r="G38" i="38" l="1"/>
  <c r="G39" i="38"/>
  <c r="G40" i="38"/>
  <c r="G41" i="38"/>
  <c r="G37" i="38"/>
  <c r="F36" i="38"/>
  <c r="F34" i="38"/>
  <c r="A34" i="38"/>
  <c r="A35" i="38"/>
  <c r="A33" i="38"/>
  <c r="G38" i="37"/>
  <c r="G39" i="37"/>
  <c r="G40" i="37"/>
  <c r="G41" i="37"/>
  <c r="G37" i="37"/>
  <c r="F36" i="37"/>
  <c r="F34" i="37"/>
  <c r="F33" i="37"/>
  <c r="A35" i="37"/>
  <c r="A34" i="37"/>
  <c r="A33" i="37"/>
  <c r="G16" i="39" l="1"/>
  <c r="G18" i="38"/>
  <c r="C22" i="38" a="1"/>
  <c r="C22" i="38" s="1"/>
  <c r="G22" i="38" s="1"/>
  <c r="G21" i="38" l="1"/>
  <c r="E21" i="37" a="1"/>
  <c r="E21" i="37" s="1"/>
  <c r="G18" i="37"/>
  <c r="G11" i="37" a="1"/>
  <c r="G11" i="37" s="1"/>
  <c r="G18" i="39"/>
  <c r="C22" i="37" a="1"/>
  <c r="C22" i="37" s="1"/>
  <c r="G22" i="37" s="1"/>
  <c r="G11" i="38" l="1"/>
  <c r="G23" i="38" s="1"/>
  <c r="G20" i="38" s="1"/>
  <c r="G21" i="37" a="1"/>
  <c r="G21" i="37" s="1"/>
  <c r="G23" i="37"/>
  <c r="F4" i="1"/>
  <c r="G20" i="37" l="1"/>
  <c r="E13" i="1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<sst xmlns="http://schemas.openxmlformats.org/spreadsheetml/2006/main" count="1565" uniqueCount="656">
  <si>
    <t>メーカー</t>
    <phoneticPr fontId="1"/>
  </si>
  <si>
    <t>車種</t>
    <rPh sb="0" eb="2">
      <t>シャシュ</t>
    </rPh>
    <phoneticPr fontId="1"/>
  </si>
  <si>
    <t>グレード</t>
    <phoneticPr fontId="1"/>
  </si>
  <si>
    <t>S</t>
  </si>
  <si>
    <t>日産</t>
    <rPh sb="0" eb="2">
      <t>ニッサン</t>
    </rPh>
    <phoneticPr fontId="1"/>
  </si>
  <si>
    <t>B6</t>
  </si>
  <si>
    <t>X</t>
  </si>
  <si>
    <t>アーバンクロム</t>
  </si>
  <si>
    <t>G</t>
  </si>
  <si>
    <t>NISMO</t>
  </si>
  <si>
    <t>e+ アーバンクロム</t>
  </si>
  <si>
    <t>e+ G</t>
  </si>
  <si>
    <t>AUTECH</t>
  </si>
  <si>
    <t>e+ AUTECH</t>
  </si>
  <si>
    <t>Casual</t>
  </si>
  <si>
    <t>Voyage</t>
  </si>
  <si>
    <t>Lounge Two-tone</t>
  </si>
  <si>
    <t>Lounge</t>
  </si>
  <si>
    <t>version L</t>
  </si>
  <si>
    <t>First Edition</t>
  </si>
  <si>
    <t>管理部署</t>
    <rPh sb="0" eb="2">
      <t>カンリ</t>
    </rPh>
    <rPh sb="2" eb="4">
      <t>ブショ</t>
    </rPh>
    <phoneticPr fontId="3"/>
  </si>
  <si>
    <t>メーカー</t>
    <phoneticPr fontId="3"/>
  </si>
  <si>
    <t>車種</t>
    <rPh sb="0" eb="2">
      <t>シャシュ</t>
    </rPh>
    <phoneticPr fontId="5"/>
  </si>
  <si>
    <t>グレード</t>
    <phoneticPr fontId="3"/>
  </si>
  <si>
    <t>車両本体価格</t>
    <rPh sb="0" eb="2">
      <t>シャリョウ</t>
    </rPh>
    <rPh sb="2" eb="4">
      <t>ホンタイ</t>
    </rPh>
    <rPh sb="4" eb="6">
      <t>カカク</t>
    </rPh>
    <phoneticPr fontId="3"/>
  </si>
  <si>
    <t>グレード</t>
    <phoneticPr fontId="5"/>
  </si>
  <si>
    <t>_bZ4X</t>
  </si>
  <si>
    <t>_アリア</t>
  </si>
  <si>
    <t>_リーフ</t>
  </si>
  <si>
    <t>_KONA</t>
  </si>
  <si>
    <t>_ATTO_3</t>
  </si>
  <si>
    <t>_IONIQ_5</t>
  </si>
  <si>
    <t>_UX_300e</t>
  </si>
  <si>
    <t>_RZ_450e</t>
  </si>
  <si>
    <t>車両本体価格</t>
    <rPh sb="0" eb="2">
      <t>シャリョウ</t>
    </rPh>
    <rPh sb="2" eb="4">
      <t>ホンタイ</t>
    </rPh>
    <rPh sb="4" eb="6">
      <t>カカク</t>
    </rPh>
    <phoneticPr fontId="1"/>
  </si>
  <si>
    <t>タクシー</t>
    <phoneticPr fontId="1"/>
  </si>
  <si>
    <t>トラック</t>
    <phoneticPr fontId="1"/>
  </si>
  <si>
    <t>フォロフライ</t>
    <phoneticPr fontId="1"/>
  </si>
  <si>
    <t>ASF</t>
    <phoneticPr fontId="1"/>
  </si>
  <si>
    <t>三菱自動車工業</t>
    <rPh sb="0" eb="2">
      <t>ミツビシ</t>
    </rPh>
    <rPh sb="2" eb="5">
      <t>ジドウシャ</t>
    </rPh>
    <rPh sb="5" eb="7">
      <t>コウギョウ</t>
    </rPh>
    <phoneticPr fontId="1"/>
  </si>
  <si>
    <t>三菱ふそう</t>
    <rPh sb="0" eb="2">
      <t>ミツビシ</t>
    </rPh>
    <phoneticPr fontId="1"/>
  </si>
  <si>
    <t>いすゞ</t>
    <phoneticPr fontId="1"/>
  </si>
  <si>
    <t>担当者</t>
  </si>
  <si>
    <t>□</t>
  </si>
  <si>
    <t>令和　　年　　月　　日</t>
    <rPh sb="0" eb="2">
      <t>レイワ</t>
    </rPh>
    <rPh sb="4" eb="5">
      <t>トシ</t>
    </rPh>
    <rPh sb="7" eb="8">
      <t>ガツ</t>
    </rPh>
    <rPh sb="10" eb="11">
      <t>ヒ</t>
    </rPh>
    <phoneticPr fontId="1"/>
  </si>
  <si>
    <t>記</t>
    <rPh sb="0" eb="1">
      <t>キ</t>
    </rPh>
    <phoneticPr fontId="1"/>
  </si>
  <si>
    <t>メーカー名</t>
  </si>
  <si>
    <t>車名</t>
  </si>
  <si>
    <t>型式</t>
  </si>
  <si>
    <t>用途</t>
    <rPh sb="0" eb="2">
      <t>ヨウト</t>
    </rPh>
    <phoneticPr fontId="1"/>
  </si>
  <si>
    <t>バス</t>
    <phoneticPr fontId="1"/>
  </si>
  <si>
    <t>電気</t>
    <rPh sb="0" eb="2">
      <t>デンキ</t>
    </rPh>
    <phoneticPr fontId="1"/>
  </si>
  <si>
    <t>ハイブリッド</t>
    <phoneticPr fontId="1"/>
  </si>
  <si>
    <t>アウディ</t>
  </si>
  <si>
    <t>－</t>
  </si>
  <si>
    <t>EV</t>
    <phoneticPr fontId="1"/>
  </si>
  <si>
    <t>HV</t>
    <phoneticPr fontId="1"/>
  </si>
  <si>
    <t>円</t>
    <rPh sb="0" eb="1">
      <t>エン</t>
    </rPh>
    <phoneticPr fontId="1"/>
  </si>
  <si>
    <t>国</t>
    <rPh sb="0" eb="1">
      <t>クニ</t>
    </rPh>
    <phoneticPr fontId="1"/>
  </si>
  <si>
    <t>その他</t>
    <rPh sb="2" eb="3">
      <t>タ</t>
    </rPh>
    <phoneticPr fontId="1"/>
  </si>
  <si>
    <t>（　　　　　　　　　　　　）</t>
    <phoneticPr fontId="1"/>
  </si>
  <si>
    <t>市補助金申請額</t>
    <rPh sb="0" eb="1">
      <t>シ</t>
    </rPh>
    <phoneticPr fontId="1"/>
  </si>
  <si>
    <t>合計(C)</t>
    <rPh sb="0" eb="2">
      <t>ゴウケイ</t>
    </rPh>
    <phoneticPr fontId="1"/>
  </si>
  <si>
    <t>導入する電気自動車</t>
    <rPh sb="4" eb="6">
      <t>デンキ</t>
    </rPh>
    <rPh sb="6" eb="8">
      <t>ジドウ</t>
    </rPh>
    <phoneticPr fontId="1"/>
  </si>
  <si>
    <t>①、②のいずれか低い額（千円未満切り捨て）</t>
    <rPh sb="8" eb="9">
      <t>ヒク</t>
    </rPh>
    <rPh sb="12" eb="13">
      <t>セン</t>
    </rPh>
    <rPh sb="13" eb="14">
      <t>エン</t>
    </rPh>
    <rPh sb="14" eb="16">
      <t>ミマン</t>
    </rPh>
    <rPh sb="16" eb="17">
      <t>キ</t>
    </rPh>
    <rPh sb="18" eb="19">
      <t>ス</t>
    </rPh>
    <phoneticPr fontId="1"/>
  </si>
  <si>
    <t>EVトラック</t>
    <phoneticPr fontId="1"/>
  </si>
  <si>
    <t>HVトラック</t>
    <phoneticPr fontId="1"/>
  </si>
  <si>
    <t>EVバス</t>
    <phoneticPr fontId="1"/>
  </si>
  <si>
    <t>基準額</t>
    <rPh sb="0" eb="2">
      <t>キジュン</t>
    </rPh>
    <rPh sb="2" eb="3">
      <t>ガク</t>
    </rPh>
    <phoneticPr fontId="3"/>
  </si>
  <si>
    <t>ZAB-FEAVKバッテリーSサイズ</t>
    <phoneticPr fontId="1"/>
  </si>
  <si>
    <t>ZAB-FEAVKバッテリーMサイズ</t>
    <phoneticPr fontId="1"/>
  </si>
  <si>
    <t>ZAB-FEBVKバッテリーSサイズ</t>
    <phoneticPr fontId="1"/>
  </si>
  <si>
    <t>ZAB-FEBVKバッテリーMサイズ</t>
    <phoneticPr fontId="1"/>
  </si>
  <si>
    <t>不明</t>
    <rPh sb="0" eb="2">
      <t>フメイ</t>
    </rPh>
    <phoneticPr fontId="1"/>
  </si>
  <si>
    <t>型式</t>
    <rPh sb="0" eb="2">
      <t>カタシキ</t>
    </rPh>
    <phoneticPr fontId="5"/>
  </si>
  <si>
    <t>型式</t>
    <rPh sb="0" eb="2">
      <t>カタシキ</t>
    </rPh>
    <phoneticPr fontId="3"/>
  </si>
  <si>
    <t>ビーワイディージャパン</t>
    <phoneticPr fontId="1"/>
  </si>
  <si>
    <t>J6</t>
    <phoneticPr fontId="1"/>
  </si>
  <si>
    <t>_BYD</t>
    <phoneticPr fontId="1"/>
  </si>
  <si>
    <t>_ASF2.0</t>
  </si>
  <si>
    <t>HW_ELECTRO</t>
    <phoneticPr fontId="1"/>
  </si>
  <si>
    <t>_いすゞ</t>
    <phoneticPr fontId="1"/>
  </si>
  <si>
    <t>①</t>
    <phoneticPr fontId="1"/>
  </si>
  <si>
    <t>小型</t>
    <rPh sb="0" eb="2">
      <t>コガタ</t>
    </rPh>
    <phoneticPr fontId="1"/>
  </si>
  <si>
    <t>大型・中型</t>
    <rPh sb="0" eb="2">
      <t>オオガタ</t>
    </rPh>
    <rPh sb="3" eb="5">
      <t>チュウガタ</t>
    </rPh>
    <phoneticPr fontId="1"/>
  </si>
  <si>
    <t>交付対象車両の区分</t>
    <rPh sb="0" eb="2">
      <t>コウフ</t>
    </rPh>
    <rPh sb="2" eb="4">
      <t>タイショウ</t>
    </rPh>
    <rPh sb="4" eb="6">
      <t>シャリョウ</t>
    </rPh>
    <rPh sb="7" eb="9">
      <t>クブン</t>
    </rPh>
    <phoneticPr fontId="1"/>
  </si>
  <si>
    <t>①～③のいずれか低い額（千円未満切り捨て）</t>
    <rPh sb="8" eb="9">
      <t>ヒク</t>
    </rPh>
    <rPh sb="12" eb="13">
      <t>セン</t>
    </rPh>
    <rPh sb="13" eb="14">
      <t>エン</t>
    </rPh>
    <rPh sb="14" eb="16">
      <t>ミマン</t>
    </rPh>
    <rPh sb="16" eb="17">
      <t>キ</t>
    </rPh>
    <rPh sb="18" eb="19">
      <t>ス</t>
    </rPh>
    <phoneticPr fontId="1"/>
  </si>
  <si>
    <t>③</t>
    <phoneticPr fontId="1"/>
  </si>
  <si>
    <t>②</t>
    <phoneticPr fontId="1"/>
  </si>
  <si>
    <t>万円（上限）</t>
    <rPh sb="3" eb="5">
      <t>ジョウゲン</t>
    </rPh>
    <phoneticPr fontId="1"/>
  </si>
  <si>
    <t>×</t>
    <phoneticPr fontId="1"/>
  </si>
  <si>
    <t>令和　　年　　月　　日</t>
    <rPh sb="0" eb="2">
      <t>レイワ</t>
    </rPh>
    <phoneticPr fontId="1"/>
  </si>
  <si>
    <t>種別</t>
  </si>
  <si>
    <t>補助金請求書</t>
    <rPh sb="0" eb="3">
      <t>ホジョキン</t>
    </rPh>
    <rPh sb="3" eb="5">
      <t>セイキュウ</t>
    </rPh>
    <rPh sb="5" eb="6">
      <t>ショ</t>
    </rPh>
    <phoneticPr fontId="1"/>
  </si>
  <si>
    <t>（あて先）</t>
    <rPh sb="3" eb="4">
      <t>サキ</t>
    </rPh>
    <phoneticPr fontId="1"/>
  </si>
  <si>
    <t>　京都市長</t>
    <rPh sb="1" eb="4">
      <t>キョウトシ</t>
    </rPh>
    <rPh sb="4" eb="5">
      <t>チョウ</t>
    </rPh>
    <phoneticPr fontId="1"/>
  </si>
  <si>
    <t>請求金額</t>
  </si>
  <si>
    <t>補助金の振込先</t>
  </si>
  <si>
    <t>金　融　機　関　名</t>
  </si>
  <si>
    <t>店　舗　名</t>
  </si>
  <si>
    <t>銀行　</t>
  </si>
  <si>
    <t>農協　</t>
  </si>
  <si>
    <t>本　店</t>
  </si>
  <si>
    <t>支　店</t>
  </si>
  <si>
    <t>出張所</t>
  </si>
  <si>
    <t>フリガナ</t>
    <phoneticPr fontId="1"/>
  </si>
  <si>
    <t>漢　字</t>
    <rPh sb="0" eb="1">
      <t>カン</t>
    </rPh>
    <rPh sb="2" eb="3">
      <t>ジ</t>
    </rPh>
    <phoneticPr fontId="1"/>
  </si>
  <si>
    <t>口座
名義人</t>
    <phoneticPr fontId="1"/>
  </si>
  <si>
    <t>口座番号（下欄に右づめで数字を記入すること）</t>
    <phoneticPr fontId="1"/>
  </si>
  <si>
    <t>１　普通
２　当座
３　貯蓄</t>
    <phoneticPr fontId="1"/>
  </si>
  <si>
    <t>備考</t>
    <rPh sb="0" eb="2">
      <t>ビコウ</t>
    </rPh>
    <phoneticPr fontId="1"/>
  </si>
  <si>
    <t>第12号様式（第14条関係）</t>
    <phoneticPr fontId="1"/>
  </si>
  <si>
    <t>4月</t>
    <phoneticPr fontId="1"/>
  </si>
  <si>
    <t>5月</t>
    <phoneticPr fontId="1"/>
  </si>
  <si>
    <t>6月</t>
  </si>
  <si>
    <t>7月</t>
  </si>
  <si>
    <t>8月</t>
  </si>
  <si>
    <t>9月</t>
  </si>
  <si>
    <t>10月</t>
  </si>
  <si>
    <t>11月</t>
  </si>
  <si>
    <t>12月</t>
  </si>
  <si>
    <t>1月</t>
  </si>
  <si>
    <t>2月</t>
  </si>
  <si>
    <t>3月</t>
  </si>
  <si>
    <t>走行距離（km）</t>
    <rPh sb="0" eb="4">
      <t>ソウコウキョル</t>
    </rPh>
    <phoneticPr fontId="1"/>
  </si>
  <si>
    <t>稼働日数</t>
    <rPh sb="0" eb="2">
      <t>カドウ</t>
    </rPh>
    <rPh sb="2" eb="4">
      <t>ニッスウ</t>
    </rPh>
    <phoneticPr fontId="1"/>
  </si>
  <si>
    <t>充電回数</t>
    <rPh sb="0" eb="2">
      <t>ジュウデn</t>
    </rPh>
    <rPh sb="2" eb="4">
      <t>カイ</t>
    </rPh>
    <phoneticPr fontId="1"/>
  </si>
  <si>
    <t>年度計</t>
    <rPh sb="0" eb="2">
      <t>ネn</t>
    </rPh>
    <rPh sb="2" eb="3">
      <t>ケイ</t>
    </rPh>
    <phoneticPr fontId="1"/>
  </si>
  <si>
    <t>_e_tron_GT_quattro</t>
    <phoneticPr fontId="1"/>
  </si>
  <si>
    <t>※　交付申請に添付した書類のうち変更のあるものは、変更後の書類を添付すること。</t>
    <phoneticPr fontId="1"/>
  </si>
  <si>
    <t>第４号様式（第９条第１項関係）</t>
    <phoneticPr fontId="1"/>
  </si>
  <si>
    <t>リース料金の算定根拠明細書</t>
    <phoneticPr fontId="1"/>
  </si>
  <si>
    <r>
      <t>　　</t>
    </r>
    <r>
      <rPr>
        <u/>
        <sz val="12"/>
        <color rgb="FF000000"/>
        <rFont val="ＭＳ 明朝"/>
        <family val="1"/>
        <charset val="128"/>
      </rPr>
      <t>　　　　　　　　　　　　　　　　　　　　　　　</t>
    </r>
  </si>
  <si>
    <t>□</t>
    <phoneticPr fontId="1"/>
  </si>
  <si>
    <t>〒　　　－</t>
    <phoneticPr fontId="1"/>
  </si>
  <si>
    <t>主たる事務所の所在地</t>
    <rPh sb="0" eb="1">
      <t>シュ</t>
    </rPh>
    <rPh sb="3" eb="5">
      <t>ジム</t>
    </rPh>
    <rPh sb="5" eb="6">
      <t>ショ</t>
    </rPh>
    <rPh sb="7" eb="10">
      <t>ショザイチ</t>
    </rPh>
    <phoneticPr fontId="1"/>
  </si>
  <si>
    <t>名称及び代表者名　　　</t>
    <phoneticPr fontId="1"/>
  </si>
  <si>
    <t>申請者（＝補助事業者）</t>
    <rPh sb="0" eb="3">
      <t>シンセイシャ</t>
    </rPh>
    <rPh sb="5" eb="7">
      <t>ホジョ</t>
    </rPh>
    <rPh sb="7" eb="9">
      <t>ジギョウ</t>
    </rPh>
    <rPh sb="9" eb="10">
      <t>シャ</t>
    </rPh>
    <phoneticPr fontId="1"/>
  </si>
  <si>
    <t>貨物運送事業者</t>
    <phoneticPr fontId="1"/>
  </si>
  <si>
    <t>バス事業者</t>
    <phoneticPr fontId="1"/>
  </si>
  <si>
    <t>タクシー事業者</t>
    <phoneticPr fontId="1"/>
  </si>
  <si>
    <t>自動車リース事業者</t>
    <phoneticPr fontId="1"/>
  </si>
  <si>
    <t>京都府京都市</t>
    <phoneticPr fontId="1"/>
  </si>
  <si>
    <t>使用の本拠の位置（京都市内に限る）</t>
    <rPh sb="0" eb="2">
      <t>シヨウ</t>
    </rPh>
    <rPh sb="3" eb="5">
      <t>ホンキョ</t>
    </rPh>
    <rPh sb="6" eb="8">
      <t>イチ</t>
    </rPh>
    <rPh sb="9" eb="13">
      <t>キョウトシナイ</t>
    </rPh>
    <rPh sb="14" eb="15">
      <t>カギ</t>
    </rPh>
    <phoneticPr fontId="1"/>
  </si>
  <si>
    <t>所属、役職、氏名</t>
    <rPh sb="0" eb="2">
      <t>ショゾク</t>
    </rPh>
    <rPh sb="3" eb="5">
      <t>ヤクショク</t>
    </rPh>
    <phoneticPr fontId="1"/>
  </si>
  <si>
    <t>（主たる事務所と異なる場合）</t>
    <phoneticPr fontId="1"/>
  </si>
  <si>
    <t>所属する事務所・営業所所在地</t>
    <rPh sb="0" eb="2">
      <t>ショゾク</t>
    </rPh>
    <rPh sb="4" eb="6">
      <t>ジム</t>
    </rPh>
    <rPh sb="6" eb="7">
      <t>ショ</t>
    </rPh>
    <rPh sb="8" eb="11">
      <t>エイギョウショ</t>
    </rPh>
    <phoneticPr fontId="1"/>
  </si>
  <si>
    <t>（１）交付対象車両の使用者（＝リース先）について（リースの場合のみ記入。）</t>
    <rPh sb="3" eb="5">
      <t>コウフ</t>
    </rPh>
    <rPh sb="5" eb="7">
      <t>タイショウ</t>
    </rPh>
    <rPh sb="7" eb="9">
      <t>シャリョウ</t>
    </rPh>
    <rPh sb="10" eb="13">
      <t>シヨウシャ</t>
    </rPh>
    <rPh sb="18" eb="19">
      <t>サキ</t>
    </rPh>
    <rPh sb="29" eb="31">
      <t>バアイ</t>
    </rPh>
    <rPh sb="33" eb="35">
      <t>キニュウ</t>
    </rPh>
    <phoneticPr fontId="1"/>
  </si>
  <si>
    <t>TEL（日中連絡が取れる番号）</t>
    <rPh sb="4" eb="6">
      <t>ニッチュウ</t>
    </rPh>
    <rPh sb="6" eb="8">
      <t>レンラク</t>
    </rPh>
    <rPh sb="9" eb="10">
      <t>ト</t>
    </rPh>
    <rPh sb="12" eb="14">
      <t>バンゴウ</t>
    </rPh>
    <phoneticPr fontId="1"/>
  </si>
  <si>
    <t>メールアドレス</t>
    <phoneticPr fontId="1"/>
  </si>
  <si>
    <t>（４）誓約事項</t>
    <phoneticPr fontId="1"/>
  </si>
  <si>
    <t>＠</t>
    <phoneticPr fontId="1"/>
  </si>
  <si>
    <t>　申請者及び交付対象車両の使用者は、市税等、水道料金等の公租公課を滞納していません。</t>
    <rPh sb="6" eb="8">
      <t>コウフ</t>
    </rPh>
    <rPh sb="8" eb="10">
      <t>タイショウ</t>
    </rPh>
    <rPh sb="10" eb="12">
      <t>シャリョウ</t>
    </rPh>
    <rPh sb="13" eb="16">
      <t>シヨウシャ</t>
    </rPh>
    <rPh sb="18" eb="19">
      <t>シ</t>
    </rPh>
    <rPh sb="19" eb="20">
      <t>ゼイ</t>
    </rPh>
    <rPh sb="20" eb="21">
      <t>トウ</t>
    </rPh>
    <rPh sb="22" eb="24">
      <t>スイドウ</t>
    </rPh>
    <rPh sb="24" eb="26">
      <t>リョウキン</t>
    </rPh>
    <rPh sb="26" eb="27">
      <t>トウ</t>
    </rPh>
    <rPh sb="28" eb="30">
      <t>コウソ</t>
    </rPh>
    <rPh sb="30" eb="32">
      <t>コウカ</t>
    </rPh>
    <rPh sb="33" eb="35">
      <t>タイノウ</t>
    </rPh>
    <phoneticPr fontId="1"/>
  </si>
  <si>
    <t>　申請者及び交付対象車両の使用者は、京都市暴力団排除条例第２条第１号に規定する暴力団、同条第４号に規定する暴力団員等及び同条第５号に規定する暴力団密接関係者に該当しません。</t>
    <rPh sb="6" eb="8">
      <t>コウフ</t>
    </rPh>
    <rPh sb="8" eb="10">
      <t>タイショウ</t>
    </rPh>
    <rPh sb="10" eb="12">
      <t>シャリョウ</t>
    </rPh>
    <rPh sb="13" eb="16">
      <t>シヨウシャ</t>
    </rPh>
    <phoneticPr fontId="1"/>
  </si>
  <si>
    <t>　本申請書及び添付書類の記載事項と内容に、虚偽のないことを誓約します。</t>
    <rPh sb="9" eb="11">
      <t>ショルイ</t>
    </rPh>
    <phoneticPr fontId="1"/>
  </si>
  <si>
    <t>（あて先）京都市長</t>
    <rPh sb="5" eb="8">
      <t>キョウトシ</t>
    </rPh>
    <rPh sb="8" eb="9">
      <t>チョウ</t>
    </rPh>
    <phoneticPr fontId="1"/>
  </si>
  <si>
    <t>（３）補助事業者の問合せ先（書類内容が分かる方の連絡先）</t>
    <rPh sb="3" eb="5">
      <t>ホジョ</t>
    </rPh>
    <rPh sb="5" eb="7">
      <t>ジギョウ</t>
    </rPh>
    <rPh sb="7" eb="8">
      <t>シャ</t>
    </rPh>
    <phoneticPr fontId="1"/>
  </si>
  <si>
    <t>補助金を活用した場合の、リース料金の算定根拠は次のとおりです。</t>
    <rPh sb="0" eb="3">
      <t>ホジョキン</t>
    </rPh>
    <rPh sb="4" eb="6">
      <t>カツヨウ</t>
    </rPh>
    <rPh sb="8" eb="10">
      <t>バアイ</t>
    </rPh>
    <rPh sb="15" eb="17">
      <t>リョウキン</t>
    </rPh>
    <rPh sb="18" eb="20">
      <t>サンテイ</t>
    </rPh>
    <rPh sb="20" eb="22">
      <t>コンキョ</t>
    </rPh>
    <rPh sb="23" eb="24">
      <t>ツギ</t>
    </rPh>
    <phoneticPr fontId="1"/>
  </si>
  <si>
    <t>交付対象車両の使用者（＝リース先）</t>
    <rPh sb="0" eb="2">
      <t>コウフ</t>
    </rPh>
    <rPh sb="2" eb="4">
      <t>タイショウ</t>
    </rPh>
    <rPh sb="4" eb="6">
      <t>シャリョウ</t>
    </rPh>
    <rPh sb="7" eb="10">
      <t>シヨウシャ</t>
    </rPh>
    <rPh sb="15" eb="16">
      <t>サキ</t>
    </rPh>
    <phoneticPr fontId="1"/>
  </si>
  <si>
    <t>か月</t>
    <rPh sb="1" eb="2">
      <t>ゲツ</t>
    </rPh>
    <phoneticPr fontId="1"/>
  </si>
  <si>
    <t>円</t>
    <rPh sb="0" eb="1">
      <t>エン</t>
    </rPh>
    <phoneticPr fontId="1"/>
  </si>
  <si>
    <t>所有者の氏名又は名称</t>
    <rPh sb="0" eb="3">
      <t>ショユウシャ</t>
    </rPh>
    <rPh sb="4" eb="6">
      <t>シメイ</t>
    </rPh>
    <rPh sb="6" eb="7">
      <t>マタ</t>
    </rPh>
    <rPh sb="8" eb="10">
      <t>メイショウ</t>
    </rPh>
    <phoneticPr fontId="1"/>
  </si>
  <si>
    <t>所有者の住所</t>
    <rPh sb="0" eb="3">
      <t>ショユウシャ</t>
    </rPh>
    <rPh sb="4" eb="6">
      <t>ジュウショ</t>
    </rPh>
    <phoneticPr fontId="1"/>
  </si>
  <si>
    <t>（２）交付対象車両について（自動車検査証に記載される予定の情報）</t>
    <rPh sb="3" eb="5">
      <t>コウフ</t>
    </rPh>
    <rPh sb="5" eb="7">
      <t>タイショウ</t>
    </rPh>
    <rPh sb="7" eb="9">
      <t>シャリョウ</t>
    </rPh>
    <rPh sb="14" eb="20">
      <t>ジドウシャケンサショウ</t>
    </rPh>
    <rPh sb="21" eb="23">
      <t>キサイ</t>
    </rPh>
    <rPh sb="26" eb="28">
      <t>ヨテイ</t>
    </rPh>
    <rPh sb="29" eb="31">
      <t>ジョウホウ</t>
    </rPh>
    <phoneticPr fontId="1"/>
  </si>
  <si>
    <t>事業種別（いずれかを■塗り）</t>
    <rPh sb="0" eb="2">
      <t>ジギョウ</t>
    </rPh>
    <rPh sb="2" eb="3">
      <t>シュ</t>
    </rPh>
    <rPh sb="3" eb="4">
      <t>ベツ</t>
    </rPh>
    <rPh sb="11" eb="12">
      <t>ヌ</t>
    </rPh>
    <phoneticPr fontId="1"/>
  </si>
  <si>
    <t>事業種別（いずれかを■塗り）</t>
    <rPh sb="0" eb="2">
      <t>ジギョウ</t>
    </rPh>
    <rPh sb="2" eb="3">
      <t>シュ</t>
    </rPh>
    <rPh sb="3" eb="4">
      <t>ベツ</t>
    </rPh>
    <phoneticPr fontId="1"/>
  </si>
  <si>
    <t>　　　年　　　月　　　日</t>
    <phoneticPr fontId="1"/>
  </si>
  <si>
    <t>国基準額(A)
（国補助事業の対象車両一覧の基準額）</t>
    <rPh sb="0" eb="1">
      <t>クニ</t>
    </rPh>
    <rPh sb="1" eb="3">
      <t>キジュン</t>
    </rPh>
    <rPh sb="3" eb="4">
      <t>ガク</t>
    </rPh>
    <rPh sb="9" eb="10">
      <t>クニ</t>
    </rPh>
    <rPh sb="10" eb="12">
      <t>ホジョ</t>
    </rPh>
    <rPh sb="12" eb="14">
      <t>ジギョウ</t>
    </rPh>
    <rPh sb="15" eb="17">
      <t>タイショウ</t>
    </rPh>
    <rPh sb="17" eb="19">
      <t>シャリョウ</t>
    </rPh>
    <rPh sb="19" eb="21">
      <t>イチラン</t>
    </rPh>
    <rPh sb="22" eb="24">
      <t>キジュン</t>
    </rPh>
    <rPh sb="24" eb="25">
      <t>ガク</t>
    </rPh>
    <phoneticPr fontId="1"/>
  </si>
  <si>
    <t>導入する電気自動車等</t>
    <rPh sb="4" eb="6">
      <t>デンキ</t>
    </rPh>
    <rPh sb="6" eb="8">
      <t>ジドウ</t>
    </rPh>
    <rPh sb="9" eb="10">
      <t>ナド</t>
    </rPh>
    <phoneticPr fontId="1"/>
  </si>
  <si>
    <t>万円（上限）</t>
    <phoneticPr fontId="1"/>
  </si>
  <si>
    <t>-(B)-(C)</t>
  </si>
  <si>
    <t>20万円（定額）</t>
    <phoneticPr fontId="1"/>
  </si>
  <si>
    <t>車両本体価格
（国補助事業の対象車両一覧に記載の金額）</t>
    <rPh sb="0" eb="2">
      <t>シャリョウ</t>
    </rPh>
    <rPh sb="2" eb="4">
      <t>ホンタイ</t>
    </rPh>
    <rPh sb="4" eb="6">
      <t>カカク</t>
    </rPh>
    <rPh sb="21" eb="23">
      <t>キサイ</t>
    </rPh>
    <rPh sb="24" eb="26">
      <t>キンガク</t>
    </rPh>
    <phoneticPr fontId="1"/>
  </si>
  <si>
    <t>　リース期間（月数）　　　　　　　　　　　　　　　　か月</t>
    <phoneticPr fontId="1"/>
  </si>
  <si>
    <t>　車名</t>
    <phoneticPr fontId="1"/>
  </si>
  <si>
    <t>補助金無し</t>
    <rPh sb="0" eb="3">
      <t>ホジョキン</t>
    </rPh>
    <rPh sb="3" eb="4">
      <t>ナ</t>
    </rPh>
    <phoneticPr fontId="1"/>
  </si>
  <si>
    <t>補助金有り</t>
    <rPh sb="0" eb="3">
      <t>ホジョキン</t>
    </rPh>
    <rPh sb="3" eb="4">
      <t>アリ</t>
    </rPh>
    <phoneticPr fontId="1"/>
  </si>
  <si>
    <t>　リース料金総額（□消費税含む・□消費税含まない　いずれかを■塗り）</t>
    <phoneticPr fontId="1"/>
  </si>
  <si>
    <t>　月額リース料金（□消費税含む・□消費税含まない　いずれかを■塗り）</t>
    <phoneticPr fontId="1"/>
  </si>
  <si>
    <t>　型式　　　　　　　　　　　　　　　　　　　　　　　　　　　　　　　</t>
    <phoneticPr fontId="1"/>
  </si>
  <si>
    <t>国等の補助金受給見込総額（補助事業名称）</t>
    <rPh sb="10" eb="11">
      <t>ソウ</t>
    </rPh>
    <rPh sb="13" eb="15">
      <t>ホジョ</t>
    </rPh>
    <rPh sb="15" eb="17">
      <t>ジギョウ</t>
    </rPh>
    <rPh sb="17" eb="19">
      <t>メイショウ</t>
    </rPh>
    <phoneticPr fontId="1"/>
  </si>
  <si>
    <t>　メーカー名</t>
    <rPh sb="5" eb="6">
      <t>メイ</t>
    </rPh>
    <phoneticPr fontId="1"/>
  </si>
  <si>
    <t>【交付対象事業がリース事業による場合に作成】</t>
    <rPh sb="1" eb="3">
      <t>コウフ</t>
    </rPh>
    <rPh sb="3" eb="5">
      <t>タイショウ</t>
    </rPh>
    <rPh sb="5" eb="7">
      <t>ジギョウ</t>
    </rPh>
    <rPh sb="11" eb="13">
      <t>ジギョウ</t>
    </rPh>
    <rPh sb="16" eb="18">
      <t>バアイ</t>
    </rPh>
    <rPh sb="19" eb="21">
      <t>サクセイ</t>
    </rPh>
    <phoneticPr fontId="1"/>
  </si>
  <si>
    <t>京都市指令環地　第　　号</t>
    <rPh sb="0" eb="3">
      <t>キョウトシ</t>
    </rPh>
    <rPh sb="3" eb="5">
      <t>シレイ</t>
    </rPh>
    <rPh sb="5" eb="6">
      <t>ワ</t>
    </rPh>
    <rPh sb="6" eb="7">
      <t>チ</t>
    </rPh>
    <rPh sb="8" eb="9">
      <t>ダイ</t>
    </rPh>
    <rPh sb="11" eb="12">
      <t>ゴウ</t>
    </rPh>
    <phoneticPr fontId="1"/>
  </si>
  <si>
    <t>変更・廃止承認申請書</t>
    <rPh sb="0" eb="2">
      <t>ヘンコウ</t>
    </rPh>
    <rPh sb="3" eb="5">
      <t>ハイシ</t>
    </rPh>
    <rPh sb="5" eb="7">
      <t>ショウニン</t>
    </rPh>
    <rPh sb="7" eb="10">
      <t>シンセイショ</t>
    </rPh>
    <phoneticPr fontId="1"/>
  </si>
  <si>
    <t>円</t>
    <rPh sb="0" eb="1">
      <t>エン</t>
    </rPh>
    <phoneticPr fontId="1"/>
  </si>
  <si>
    <t>　補助金交付決定年月日</t>
    <rPh sb="1" eb="4">
      <t>ホジョキン</t>
    </rPh>
    <rPh sb="4" eb="6">
      <t>コウフ</t>
    </rPh>
    <rPh sb="6" eb="8">
      <t>ケッテイ</t>
    </rPh>
    <rPh sb="8" eb="11">
      <t>ネンガッピ</t>
    </rPh>
    <phoneticPr fontId="1"/>
  </si>
  <si>
    <t>　補助金交付予定額</t>
    <rPh sb="1" eb="4">
      <t>ホジョキン</t>
    </rPh>
    <rPh sb="4" eb="6">
      <t>コウフ</t>
    </rPh>
    <rPh sb="6" eb="8">
      <t>ヨテイ</t>
    </rPh>
    <rPh sb="8" eb="9">
      <t>ガク</t>
    </rPh>
    <phoneticPr fontId="1"/>
  </si>
  <si>
    <t>　補助金交付決定番号</t>
    <rPh sb="1" eb="4">
      <t>ホジョキン</t>
    </rPh>
    <rPh sb="4" eb="6">
      <t>コウフ</t>
    </rPh>
    <rPh sb="6" eb="8">
      <t>ケッテイ</t>
    </rPh>
    <rPh sb="8" eb="10">
      <t>バンゴウ</t>
    </rPh>
    <phoneticPr fontId="1"/>
  </si>
  <si>
    <t>令和　　年　　月　　日</t>
    <rPh sb="0" eb="2">
      <t>レイワ</t>
    </rPh>
    <rPh sb="4" eb="5">
      <t>ネン</t>
    </rPh>
    <rPh sb="7" eb="8">
      <t>ガツ</t>
    </rPh>
    <rPh sb="10" eb="11">
      <t>ニチ</t>
    </rPh>
    <phoneticPr fontId="1"/>
  </si>
  <si>
    <t>（３）変更又は廃止の内容</t>
    <phoneticPr fontId="1"/>
  </si>
  <si>
    <t>（４）変更又は廃止の理由</t>
    <rPh sb="10" eb="12">
      <t>リユウ</t>
    </rPh>
    <phoneticPr fontId="1"/>
  </si>
  <si>
    <t>　変更後市補助金額</t>
    <rPh sb="1" eb="3">
      <t>ヘンコウ</t>
    </rPh>
    <rPh sb="3" eb="4">
      <t>ゴ</t>
    </rPh>
    <rPh sb="4" eb="5">
      <t>シ</t>
    </rPh>
    <rPh sb="5" eb="8">
      <t>ホジョキン</t>
    </rPh>
    <rPh sb="8" eb="9">
      <t>ガク</t>
    </rPh>
    <phoneticPr fontId="1"/>
  </si>
  <si>
    <t>（２）事業内容の変更に伴い再計算した、変更後市補助金額（廃止の場合は0円を記入）</t>
    <rPh sb="3" eb="5">
      <t>ジギョウ</t>
    </rPh>
    <rPh sb="5" eb="7">
      <t>ナイヨウ</t>
    </rPh>
    <rPh sb="8" eb="10">
      <t>ヘンコウ</t>
    </rPh>
    <rPh sb="11" eb="12">
      <t>トモナ</t>
    </rPh>
    <rPh sb="13" eb="16">
      <t>サイケイサン</t>
    </rPh>
    <rPh sb="19" eb="21">
      <t>ヘンコウ</t>
    </rPh>
    <rPh sb="21" eb="22">
      <t>ゴ</t>
    </rPh>
    <rPh sb="22" eb="23">
      <t>シ</t>
    </rPh>
    <rPh sb="23" eb="25">
      <t>ホジョ</t>
    </rPh>
    <rPh sb="25" eb="27">
      <t>キンガク</t>
    </rPh>
    <rPh sb="26" eb="27">
      <t>ガク</t>
    </rPh>
    <rPh sb="28" eb="30">
      <t>ハイシ</t>
    </rPh>
    <rPh sb="31" eb="33">
      <t>バアイ</t>
    </rPh>
    <rPh sb="35" eb="36">
      <t>エン</t>
    </rPh>
    <rPh sb="37" eb="39">
      <t>キニュウ</t>
    </rPh>
    <phoneticPr fontId="1"/>
  </si>
  <si>
    <t>関係書類</t>
    <rPh sb="0" eb="2">
      <t>カンケイ</t>
    </rPh>
    <rPh sb="2" eb="4">
      <t>ショルイ</t>
    </rPh>
    <phoneticPr fontId="1"/>
  </si>
  <si>
    <t>〒　　　－　</t>
    <phoneticPr fontId="1"/>
  </si>
  <si>
    <t>導入結果報告書（トラック）</t>
    <rPh sb="2" eb="4">
      <t>ケッカ</t>
    </rPh>
    <rPh sb="4" eb="7">
      <t>ホウコクショ</t>
    </rPh>
    <phoneticPr fontId="1"/>
  </si>
  <si>
    <t>新車新規登録日</t>
    <rPh sb="0" eb="2">
      <t>シンシャ</t>
    </rPh>
    <rPh sb="2" eb="4">
      <t>シンキ</t>
    </rPh>
    <phoneticPr fontId="1"/>
  </si>
  <si>
    <t>　　　年　　　月　　　日</t>
  </si>
  <si>
    <t>導入結果報告書（バス）</t>
    <phoneticPr fontId="1"/>
  </si>
  <si>
    <t>導入結果報告書（タクシー）</t>
    <phoneticPr fontId="1"/>
  </si>
  <si>
    <t>（１）市補助金の当初の交付決定の内容</t>
    <rPh sb="3" eb="4">
      <t>シ</t>
    </rPh>
    <rPh sb="4" eb="7">
      <t>ホジョキン</t>
    </rPh>
    <rPh sb="8" eb="10">
      <t>トウショ</t>
    </rPh>
    <rPh sb="11" eb="13">
      <t>コウフ</t>
    </rPh>
    <rPh sb="13" eb="15">
      <t>ケッテイ</t>
    </rPh>
    <rPh sb="16" eb="18">
      <t>ナイヨウ</t>
    </rPh>
    <phoneticPr fontId="1"/>
  </si>
  <si>
    <t>信用金庫　信用組合　</t>
    <phoneticPr fontId="1"/>
  </si>
  <si>
    <t>財産処分承認申請書</t>
    <rPh sb="0" eb="2">
      <t>ザイサン</t>
    </rPh>
    <rPh sb="2" eb="4">
      <t>ショブン</t>
    </rPh>
    <rPh sb="4" eb="6">
      <t>ショウニン</t>
    </rPh>
    <rPh sb="6" eb="9">
      <t>シンセイショ</t>
    </rPh>
    <phoneticPr fontId="1"/>
  </si>
  <si>
    <t>第９号様式（第12条第１項関係）</t>
    <phoneticPr fontId="1"/>
  </si>
  <si>
    <t>第10号様式（第13条第３項関係）</t>
    <phoneticPr fontId="1"/>
  </si>
  <si>
    <t>（１）市補助金の交付額決定の内容</t>
    <rPh sb="3" eb="4">
      <t>シ</t>
    </rPh>
    <rPh sb="4" eb="7">
      <t>ホジョキン</t>
    </rPh>
    <rPh sb="8" eb="10">
      <t>コウフ</t>
    </rPh>
    <rPh sb="10" eb="11">
      <t>ガク</t>
    </rPh>
    <rPh sb="11" eb="13">
      <t>ケッテイ</t>
    </rPh>
    <rPh sb="14" eb="16">
      <t>ナイヨウ</t>
    </rPh>
    <phoneticPr fontId="1"/>
  </si>
  <si>
    <t>　補助金交付額決定年月日</t>
    <rPh sb="1" eb="4">
      <t>ホジョキン</t>
    </rPh>
    <rPh sb="4" eb="6">
      <t>コウフ</t>
    </rPh>
    <rPh sb="6" eb="7">
      <t>ガク</t>
    </rPh>
    <rPh sb="7" eb="9">
      <t>ケッテイ</t>
    </rPh>
    <rPh sb="9" eb="12">
      <t>ネンガッピ</t>
    </rPh>
    <phoneticPr fontId="1"/>
  </si>
  <si>
    <t>　補助金交付額</t>
    <rPh sb="1" eb="4">
      <t>ホジョキン</t>
    </rPh>
    <rPh sb="4" eb="6">
      <t>コウフ</t>
    </rPh>
    <rPh sb="6" eb="7">
      <t>ガク</t>
    </rPh>
    <phoneticPr fontId="1"/>
  </si>
  <si>
    <t>　補助金交付額決定番号</t>
    <rPh sb="1" eb="4">
      <t>ホジョキン</t>
    </rPh>
    <rPh sb="4" eb="6">
      <t>コウフ</t>
    </rPh>
    <rPh sb="6" eb="7">
      <t>ガク</t>
    </rPh>
    <rPh sb="7" eb="9">
      <t>ケッテイ</t>
    </rPh>
    <rPh sb="9" eb="11">
      <t>バンゴウ</t>
    </rPh>
    <phoneticPr fontId="1"/>
  </si>
  <si>
    <t>（２）処分しようとする財産の情報</t>
    <rPh sb="3" eb="5">
      <t>ショブン</t>
    </rPh>
    <rPh sb="11" eb="13">
      <t>ザイサン</t>
    </rPh>
    <rPh sb="14" eb="16">
      <t>ジョウホウ</t>
    </rPh>
    <phoneticPr fontId="1"/>
  </si>
  <si>
    <t>　自動車登録番号</t>
    <rPh sb="1" eb="4">
      <t>ジドウシャ</t>
    </rPh>
    <rPh sb="4" eb="6">
      <t>トウロク</t>
    </rPh>
    <rPh sb="6" eb="8">
      <t>バンゴウ</t>
    </rPh>
    <phoneticPr fontId="1"/>
  </si>
  <si>
    <t>　車台番号</t>
    <rPh sb="1" eb="5">
      <t>シャダイバンゴウ</t>
    </rPh>
    <rPh sb="3" eb="5">
      <t>バンゴウ</t>
    </rPh>
    <phoneticPr fontId="1"/>
  </si>
  <si>
    <t>　型式</t>
    <rPh sb="1" eb="3">
      <t>カタシキ</t>
    </rPh>
    <phoneticPr fontId="1"/>
  </si>
  <si>
    <t>（３）処分の内容</t>
    <rPh sb="3" eb="5">
      <t>ショブン</t>
    </rPh>
    <rPh sb="6" eb="8">
      <t>ナイヨウ</t>
    </rPh>
    <phoneticPr fontId="1"/>
  </si>
  <si>
    <t>　処分の内容（プルダウンで選択）</t>
    <rPh sb="1" eb="3">
      <t>ショブン</t>
    </rPh>
    <rPh sb="4" eb="6">
      <t>ナイヨウ</t>
    </rPh>
    <rPh sb="13" eb="15">
      <t>センタク</t>
    </rPh>
    <phoneticPr fontId="1"/>
  </si>
  <si>
    <t>処分内容リスト</t>
    <rPh sb="0" eb="2">
      <t>ショブン</t>
    </rPh>
    <rPh sb="2" eb="4">
      <t>ナイヨウ</t>
    </rPh>
    <phoneticPr fontId="1"/>
  </si>
  <si>
    <t>２　譲渡・売却</t>
    <rPh sb="2" eb="4">
      <t>ジョウト</t>
    </rPh>
    <rPh sb="5" eb="7">
      <t>バイキャク</t>
    </rPh>
    <phoneticPr fontId="1"/>
  </si>
  <si>
    <t>１　処分・抹消</t>
    <rPh sb="2" eb="4">
      <t>ショブン</t>
    </rPh>
    <rPh sb="5" eb="7">
      <t>マッショウ</t>
    </rPh>
    <phoneticPr fontId="1"/>
  </si>
  <si>
    <t>３　交換</t>
    <rPh sb="2" eb="4">
      <t>コウカン</t>
    </rPh>
    <phoneticPr fontId="1"/>
  </si>
  <si>
    <t>４　貸付</t>
    <rPh sb="2" eb="4">
      <t>カシツケ</t>
    </rPh>
    <phoneticPr fontId="1"/>
  </si>
  <si>
    <t>５　使用の本拠の位置を市外へ変更</t>
    <rPh sb="2" eb="4">
      <t>シヨウ</t>
    </rPh>
    <rPh sb="5" eb="7">
      <t>ホンキョ</t>
    </rPh>
    <rPh sb="8" eb="10">
      <t>イチ</t>
    </rPh>
    <rPh sb="11" eb="13">
      <t>シガイ</t>
    </rPh>
    <rPh sb="14" eb="16">
      <t>ヘンコウ</t>
    </rPh>
    <phoneticPr fontId="1"/>
  </si>
  <si>
    <t>６　その他</t>
    <rPh sb="4" eb="5">
      <t>タ</t>
    </rPh>
    <phoneticPr fontId="1"/>
  </si>
  <si>
    <t>（５）処分の条件（いずれかを■塗り）</t>
    <rPh sb="3" eb="5">
      <t>ショブン</t>
    </rPh>
    <rPh sb="6" eb="8">
      <t>ジョウケン</t>
    </rPh>
    <phoneticPr fontId="1"/>
  </si>
  <si>
    <t>補助金相当額を、京都市へ返還します。</t>
    <rPh sb="0" eb="3">
      <t>ホジョキン</t>
    </rPh>
    <rPh sb="3" eb="5">
      <t>ソウトウ</t>
    </rPh>
    <rPh sb="5" eb="6">
      <t>ガク</t>
    </rPh>
    <rPh sb="8" eb="11">
      <t>キョウトシ</t>
    </rPh>
    <rPh sb="12" eb="14">
      <t>ヘンカン</t>
    </rPh>
    <phoneticPr fontId="1"/>
  </si>
  <si>
    <t>（４）処分の理由</t>
    <rPh sb="3" eb="5">
      <t>ショブン</t>
    </rPh>
    <rPh sb="6" eb="8">
      <t>リユウ</t>
    </rPh>
    <phoneticPr fontId="1"/>
  </si>
  <si>
    <t>譲渡・売却・貸付等を行った相手方に、義務を継承します。（市長が認める場合のみ。）</t>
    <rPh sb="0" eb="2">
      <t>ジョウト</t>
    </rPh>
    <rPh sb="3" eb="5">
      <t>バイキャク</t>
    </rPh>
    <rPh sb="6" eb="8">
      <t>カシツケ</t>
    </rPh>
    <rPh sb="8" eb="9">
      <t>トウ</t>
    </rPh>
    <rPh sb="10" eb="11">
      <t>オコナ</t>
    </rPh>
    <rPh sb="13" eb="16">
      <t>アイテガタ</t>
    </rPh>
    <rPh sb="18" eb="20">
      <t>ギム</t>
    </rPh>
    <rPh sb="21" eb="23">
      <t>ケイショウ</t>
    </rPh>
    <rPh sb="28" eb="30">
      <t>シチョウ</t>
    </rPh>
    <rPh sb="31" eb="32">
      <t>ミト</t>
    </rPh>
    <rPh sb="34" eb="36">
      <t>バアイ</t>
    </rPh>
    <phoneticPr fontId="1"/>
  </si>
  <si>
    <t>代替の手段により交付の目的を達成します。（市長が認める場合のみ。）</t>
    <rPh sb="0" eb="2">
      <t>ダイタイ</t>
    </rPh>
    <rPh sb="3" eb="5">
      <t>シュダン</t>
    </rPh>
    <rPh sb="8" eb="10">
      <t>コウフ</t>
    </rPh>
    <rPh sb="11" eb="13">
      <t>モクテキ</t>
    </rPh>
    <rPh sb="14" eb="16">
      <t>タッセイ</t>
    </rPh>
    <rPh sb="21" eb="23">
      <t>シチョウ</t>
    </rPh>
    <rPh sb="24" eb="25">
      <t>ミト</t>
    </rPh>
    <rPh sb="27" eb="29">
      <t>バアイ</t>
    </rPh>
    <phoneticPr fontId="1"/>
  </si>
  <si>
    <t>運用実績報告書</t>
    <rPh sb="0" eb="2">
      <t>ウンヨウ</t>
    </rPh>
    <rPh sb="2" eb="4">
      <t>ジッセキ</t>
    </rPh>
    <rPh sb="4" eb="7">
      <t>ホウコクショ</t>
    </rPh>
    <phoneticPr fontId="1"/>
  </si>
  <si>
    <t>　（※）本報告書は、“使用者”に提出義務がありますので、注意してください。</t>
    <rPh sb="4" eb="5">
      <t>ホン</t>
    </rPh>
    <rPh sb="5" eb="8">
      <t>ホウコクショ</t>
    </rPh>
    <rPh sb="11" eb="14">
      <t>シヨウシャ</t>
    </rPh>
    <rPh sb="16" eb="18">
      <t>テイシュツ</t>
    </rPh>
    <rPh sb="18" eb="20">
      <t>ギム</t>
    </rPh>
    <rPh sb="28" eb="30">
      <t>チュウイ</t>
    </rPh>
    <phoneticPr fontId="1"/>
  </si>
  <si>
    <t>月別走行データ</t>
    <rPh sb="0" eb="2">
      <t>ツキベツ</t>
    </rPh>
    <rPh sb="2" eb="4">
      <t>ソウコウ</t>
    </rPh>
    <phoneticPr fontId="1"/>
  </si>
  <si>
    <t>充電時間</t>
    <rPh sb="0" eb="2">
      <t>ジュウデン</t>
    </rPh>
    <rPh sb="2" eb="4">
      <t>ジカン</t>
    </rPh>
    <phoneticPr fontId="1"/>
  </si>
  <si>
    <t>○○年度分</t>
    <rPh sb="2" eb="4">
      <t>ネn</t>
    </rPh>
    <rPh sb="4" eb="5">
      <t>ブン</t>
    </rPh>
    <phoneticPr fontId="1"/>
  </si>
  <si>
    <t>※　修理等により稼働日数が極端に変動している場合、備考欄にその旨を記入してください。</t>
    <rPh sb="2" eb="4">
      <t>シュウリ</t>
    </rPh>
    <rPh sb="4" eb="5">
      <t>トウ</t>
    </rPh>
    <rPh sb="8" eb="10">
      <t>カドウ</t>
    </rPh>
    <rPh sb="10" eb="12">
      <t>ニッスウ</t>
    </rPh>
    <rPh sb="13" eb="15">
      <t>キョクタン</t>
    </rPh>
    <rPh sb="16" eb="18">
      <t>ヘンドウ</t>
    </rPh>
    <rPh sb="22" eb="24">
      <t>バアイ</t>
    </rPh>
    <rPh sb="25" eb="27">
      <t>ビコウ</t>
    </rPh>
    <rPh sb="27" eb="28">
      <t>ラン</t>
    </rPh>
    <rPh sb="31" eb="32">
      <t>ムネ</t>
    </rPh>
    <rPh sb="33" eb="35">
      <t>キニュウ</t>
    </rPh>
    <phoneticPr fontId="1"/>
  </si>
  <si>
    <t>通常の営業日の運用方法</t>
    <rPh sb="0" eb="2">
      <t>ツウジョウ</t>
    </rPh>
    <rPh sb="3" eb="6">
      <t>エイギョウビ</t>
    </rPh>
    <rPh sb="7" eb="9">
      <t>ウンヨウ</t>
    </rPh>
    <rPh sb="9" eb="11">
      <t>ホウホウ</t>
    </rPh>
    <phoneticPr fontId="1"/>
  </si>
  <si>
    <t>充電設備の仕様（充電能力、基数・口数）</t>
    <rPh sb="0" eb="2">
      <t>ジュウデン</t>
    </rPh>
    <rPh sb="2" eb="4">
      <t>セツビ</t>
    </rPh>
    <rPh sb="5" eb="7">
      <t>シヨウ</t>
    </rPh>
    <rPh sb="8" eb="10">
      <t>ジュウデン</t>
    </rPh>
    <rPh sb="10" eb="12">
      <t>ノウリョク</t>
    </rPh>
    <rPh sb="13" eb="15">
      <t>キスウ</t>
    </rPh>
    <rPh sb="16" eb="17">
      <t>クチ</t>
    </rPh>
    <rPh sb="17" eb="18">
      <t>スウ</t>
    </rPh>
    <phoneticPr fontId="1"/>
  </si>
  <si>
    <t>充電設備の設置場所、同じ充電設備で充電している車両数</t>
    <rPh sb="0" eb="2">
      <t>ジュウデン</t>
    </rPh>
    <rPh sb="2" eb="4">
      <t>セツビ</t>
    </rPh>
    <rPh sb="5" eb="7">
      <t>セッチ</t>
    </rPh>
    <rPh sb="7" eb="9">
      <t>バショ</t>
    </rPh>
    <rPh sb="10" eb="11">
      <t>オナ</t>
    </rPh>
    <rPh sb="12" eb="14">
      <t>ジュウデン</t>
    </rPh>
    <rPh sb="14" eb="16">
      <t>セツビ</t>
    </rPh>
    <rPh sb="17" eb="19">
      <t>ジュウデン</t>
    </rPh>
    <rPh sb="23" eb="25">
      <t>シャリョウ</t>
    </rPh>
    <rPh sb="25" eb="26">
      <t>スウ</t>
    </rPh>
    <phoneticPr fontId="1"/>
  </si>
  <si>
    <t>請求者（=補助事業者）の名称</t>
    <rPh sb="5" eb="7">
      <t>ホジョ</t>
    </rPh>
    <rPh sb="7" eb="9">
      <t>ジギョウ</t>
    </rPh>
    <rPh sb="9" eb="10">
      <t>シャ</t>
    </rPh>
    <rPh sb="12" eb="14">
      <t>メイショウ</t>
    </rPh>
    <phoneticPr fontId="1"/>
  </si>
  <si>
    <t>　財産の名称（メーカー及び車種）</t>
    <rPh sb="1" eb="3">
      <t>ザイサン</t>
    </rPh>
    <rPh sb="4" eb="6">
      <t>メイショウ</t>
    </rPh>
    <rPh sb="11" eb="12">
      <t>オヨ</t>
    </rPh>
    <rPh sb="13" eb="15">
      <t>シャシュ</t>
    </rPh>
    <phoneticPr fontId="1"/>
  </si>
  <si>
    <t>補助事業者（補助金を受け取った方）</t>
    <rPh sb="1" eb="3">
      <t>ジギョウ</t>
    </rPh>
    <rPh sb="3" eb="4">
      <t>シャ</t>
    </rPh>
    <rPh sb="5" eb="8">
      <t>ホジョキン</t>
    </rPh>
    <rPh sb="9" eb="10">
      <t>ウ</t>
    </rPh>
    <rPh sb="11" eb="12">
      <t>ト</t>
    </rPh>
    <rPh sb="14" eb="15">
      <t>カタ</t>
    </rPh>
    <phoneticPr fontId="1"/>
  </si>
  <si>
    <t>使用者（補助金を受けて取得した車両を実際に使用している方）</t>
    <rPh sb="0" eb="3">
      <t>シヨウシャ</t>
    </rPh>
    <rPh sb="4" eb="7">
      <t>ホジョキン</t>
    </rPh>
    <rPh sb="8" eb="9">
      <t>ウ</t>
    </rPh>
    <rPh sb="11" eb="13">
      <t>シュトク</t>
    </rPh>
    <rPh sb="15" eb="17">
      <t>シャリョウ</t>
    </rPh>
    <rPh sb="18" eb="20">
      <t>ジッサイ</t>
    </rPh>
    <rPh sb="21" eb="23">
      <t>シヨウ</t>
    </rPh>
    <rPh sb="27" eb="28">
      <t>カタ</t>
    </rPh>
    <phoneticPr fontId="1"/>
  </si>
  <si>
    <t>運用実績</t>
    <rPh sb="0" eb="2">
      <t>ウンヨウ</t>
    </rPh>
    <rPh sb="2" eb="4">
      <t>ジッセキ</t>
    </rPh>
    <phoneticPr fontId="1"/>
  </si>
  <si>
    <t>補助金交付額決定番号</t>
    <rPh sb="0" eb="3">
      <t>ホジョキン</t>
    </rPh>
    <rPh sb="3" eb="5">
      <t>コウフ</t>
    </rPh>
    <rPh sb="5" eb="6">
      <t>ガク</t>
    </rPh>
    <rPh sb="6" eb="8">
      <t>ケッテイ</t>
    </rPh>
    <rPh sb="8" eb="10">
      <t>バンゴウ</t>
    </rPh>
    <phoneticPr fontId="1"/>
  </si>
  <si>
    <t>交付対象車両の月別運用データ</t>
    <rPh sb="0" eb="2">
      <t>コウフ</t>
    </rPh>
    <rPh sb="2" eb="4">
      <t>タイショウ</t>
    </rPh>
    <rPh sb="4" eb="6">
      <t>シャリョウ</t>
    </rPh>
    <rPh sb="7" eb="9">
      <t>ツキベツ</t>
    </rPh>
    <phoneticPr fontId="1"/>
  </si>
  <si>
    <t>標準的燃費水準車両との差額(A')
　EVにあっては(A)×3/2、HVにあっては(A)×2</t>
    <phoneticPr fontId="1"/>
  </si>
  <si>
    <t>円</t>
    <rPh sb="0" eb="1">
      <t>エン</t>
    </rPh>
    <phoneticPr fontId="1"/>
  </si>
  <si>
    <t>(A')</t>
    <phoneticPr fontId="1"/>
  </si>
  <si>
    <t>標準的燃費水準車両との差額(A')
　EVにあっては(A)×3/2</t>
    <phoneticPr fontId="1"/>
  </si>
  <si>
    <t>1/9</t>
    <phoneticPr fontId="1"/>
  </si>
  <si>
    <t>_エルガＥＶ</t>
    <phoneticPr fontId="1"/>
  </si>
  <si>
    <t>ZAC-LV828L1</t>
    <phoneticPr fontId="1"/>
  </si>
  <si>
    <t>架装等を除く車両本体の定価</t>
    <rPh sb="0" eb="2">
      <t>カソウ</t>
    </rPh>
    <rPh sb="2" eb="3">
      <t>トウ</t>
    </rPh>
    <rPh sb="4" eb="5">
      <t>ノゾ</t>
    </rPh>
    <rPh sb="6" eb="8">
      <t>シャリョウ</t>
    </rPh>
    <rPh sb="8" eb="10">
      <t>ホンタイ</t>
    </rPh>
    <rPh sb="11" eb="13">
      <t>テイカ</t>
    </rPh>
    <phoneticPr fontId="1"/>
  </si>
  <si>
    <t>架装等を除く車両本体の購入価格</t>
    <rPh sb="11" eb="13">
      <t>コウニュウ</t>
    </rPh>
    <rPh sb="13" eb="15">
      <t>カカク</t>
    </rPh>
    <phoneticPr fontId="1"/>
  </si>
  <si>
    <t>架装等を除く車両本体の定価と、
購入価格の差額（値引きの額）(B)</t>
    <rPh sb="11" eb="13">
      <t>テイカ</t>
    </rPh>
    <rPh sb="16" eb="18">
      <t>コウニュウ</t>
    </rPh>
    <rPh sb="18" eb="20">
      <t>カカク</t>
    </rPh>
    <rPh sb="21" eb="23">
      <t>サガク</t>
    </rPh>
    <rPh sb="24" eb="26">
      <t>ネビ</t>
    </rPh>
    <rPh sb="28" eb="29">
      <t>ガク</t>
    </rPh>
    <rPh sb="30" eb="31">
      <t>ガク</t>
    </rPh>
    <phoneticPr fontId="1"/>
  </si>
  <si>
    <t>架装等を除く車両本体の購入価格（A）</t>
    <rPh sb="11" eb="13">
      <t>コウニュウ</t>
    </rPh>
    <rPh sb="13" eb="15">
      <t>カカク</t>
    </rPh>
    <phoneticPr fontId="1"/>
  </si>
  <si>
    <t>架装等を除く車両本体の定価と、
購入価格の差額（値引きの額）</t>
    <rPh sb="11" eb="13">
      <t>テイカ</t>
    </rPh>
    <rPh sb="16" eb="18">
      <t>コウニュウ</t>
    </rPh>
    <rPh sb="18" eb="20">
      <t>カカク</t>
    </rPh>
    <rPh sb="21" eb="23">
      <t>サガク</t>
    </rPh>
    <rPh sb="24" eb="26">
      <t>ネビ</t>
    </rPh>
    <rPh sb="28" eb="29">
      <t>ガク</t>
    </rPh>
    <phoneticPr fontId="1"/>
  </si>
  <si>
    <t>補助金有り</t>
    <rPh sb="0" eb="3">
      <t>ホジョキン</t>
    </rPh>
    <rPh sb="3" eb="4">
      <t>ア</t>
    </rPh>
    <phoneticPr fontId="1"/>
  </si>
  <si>
    <t>　本市以外の国等の
　補助金受給見込総額</t>
    <rPh sb="1" eb="3">
      <t>ホンシ</t>
    </rPh>
    <rPh sb="3" eb="5">
      <t>イガイ</t>
    </rPh>
    <rPh sb="18" eb="19">
      <t>ソウ</t>
    </rPh>
    <phoneticPr fontId="1"/>
  </si>
  <si>
    <t>　京都市補助予定額</t>
    <rPh sb="1" eb="4">
      <t>キョウトシ</t>
    </rPh>
    <rPh sb="4" eb="6">
      <t>ホジョ</t>
    </rPh>
    <rPh sb="6" eb="8">
      <t>ヨテイ</t>
    </rPh>
    <rPh sb="8" eb="9">
      <t>ガク</t>
    </rPh>
    <phoneticPr fontId="1"/>
  </si>
  <si>
    <t>事業種別</t>
    <phoneticPr fontId="1"/>
  </si>
  <si>
    <t>請求者（=補助事業者）の所在地</t>
    <rPh sb="5" eb="7">
      <t>ホジョ</t>
    </rPh>
    <rPh sb="7" eb="9">
      <t>ジギョウ</t>
    </rPh>
    <rPh sb="9" eb="10">
      <t>シャ</t>
    </rPh>
    <phoneticPr fontId="1"/>
  </si>
  <si>
    <t>指定
口座</t>
    <phoneticPr fontId="1"/>
  </si>
  <si>
    <t>円</t>
    <rPh sb="0" eb="1">
      <t>エン</t>
    </rPh>
    <phoneticPr fontId="1"/>
  </si>
  <si>
    <t>交付対象車両の使用者の問合せ先（毎年の運用実績報告の窓口となる担当者）</t>
    <rPh sb="0" eb="2">
      <t>コウフ</t>
    </rPh>
    <rPh sb="2" eb="4">
      <t>タイショウ</t>
    </rPh>
    <rPh sb="4" eb="6">
      <t>シャリョウ</t>
    </rPh>
    <rPh sb="7" eb="10">
      <t>シヨウシャ</t>
    </rPh>
    <rPh sb="16" eb="18">
      <t>マイトシ</t>
    </rPh>
    <rPh sb="19" eb="21">
      <t>ウンヨウ</t>
    </rPh>
    <rPh sb="21" eb="23">
      <t>ジッセキ</t>
    </rPh>
    <rPh sb="23" eb="25">
      <t>ホウコク</t>
    </rPh>
    <rPh sb="26" eb="28">
      <t>マドグチ</t>
    </rPh>
    <rPh sb="31" eb="34">
      <t>タントウシャ</t>
    </rPh>
    <phoneticPr fontId="1"/>
  </si>
  <si>
    <t>　京都市自動車運送事業者向け車両の脱炭素化モデル支援事業補助金交付要綱第７条第１項の規定により、関係書類を添えて、下記のとおり補助金の交付を申請します。</t>
    <rPh sb="4" eb="7">
      <t>ジドウシャ</t>
    </rPh>
    <rPh sb="7" eb="9">
      <t>ウンソウ</t>
    </rPh>
    <rPh sb="9" eb="12">
      <t>ジギョウシャ</t>
    </rPh>
    <rPh sb="12" eb="13">
      <t>ム</t>
    </rPh>
    <rPh sb="14" eb="16">
      <t>シャリョウ</t>
    </rPh>
    <rPh sb="17" eb="18">
      <t>ダツ</t>
    </rPh>
    <rPh sb="18" eb="20">
      <t>タンソ</t>
    </rPh>
    <rPh sb="20" eb="21">
      <t>カ</t>
    </rPh>
    <rPh sb="24" eb="26">
      <t>シエン</t>
    </rPh>
    <rPh sb="26" eb="28">
      <t>ジギョウ</t>
    </rPh>
    <rPh sb="28" eb="31">
      <t>ホジョキン</t>
    </rPh>
    <phoneticPr fontId="1"/>
  </si>
  <si>
    <t>　京都市自動車運送事業者向け車両の脱炭素化モデル支援事業補助金交付要綱第９条第１項の規定により、（□変更・□廃止）したいので、下記のとおり承認を申請します。</t>
    <rPh sb="4" eb="7">
      <t>ジドウシャ</t>
    </rPh>
    <phoneticPr fontId="1"/>
  </si>
  <si>
    <t>　京都市自動車運送事業者向け車両の脱炭素化モデル支援事業補助金交付要綱第１２条第１項の規定により、補助金を請求します。</t>
    <rPh sb="4" eb="7">
      <t>ジドウシャ</t>
    </rPh>
    <phoneticPr fontId="1"/>
  </si>
  <si>
    <t>　京都市自動車運送事業者向け車両の脱炭素化モデル支援事業補助金交付要綱第１３条第１項に規定する、交付対象車両の区分ごとに定められた期間を経過する前に財産の処分を行いたいため、同条第３項の規定により、処分の承認を申請します。</t>
    <rPh sb="4" eb="7">
      <t>ジドウシャ</t>
    </rPh>
    <rPh sb="43" eb="45">
      <t>キテイ</t>
    </rPh>
    <rPh sb="48" eb="50">
      <t>コウフ</t>
    </rPh>
    <rPh sb="50" eb="52">
      <t>タイショウ</t>
    </rPh>
    <rPh sb="52" eb="54">
      <t>シャリョウ</t>
    </rPh>
    <rPh sb="55" eb="57">
      <t>クブン</t>
    </rPh>
    <rPh sb="60" eb="61">
      <t>サダ</t>
    </rPh>
    <rPh sb="65" eb="67">
      <t>キカン</t>
    </rPh>
    <rPh sb="68" eb="70">
      <t>ケイカ</t>
    </rPh>
    <rPh sb="72" eb="73">
      <t>マエ</t>
    </rPh>
    <rPh sb="74" eb="76">
      <t>ザイサン</t>
    </rPh>
    <rPh sb="77" eb="79">
      <t>ショブン</t>
    </rPh>
    <rPh sb="80" eb="81">
      <t>オコナ</t>
    </rPh>
    <rPh sb="87" eb="89">
      <t>ドウジョウ</t>
    </rPh>
    <rPh sb="89" eb="90">
      <t>ダイ</t>
    </rPh>
    <rPh sb="91" eb="92">
      <t>コウ</t>
    </rPh>
    <rPh sb="93" eb="95">
      <t>キテイ</t>
    </rPh>
    <rPh sb="99" eb="101">
      <t>ショブン</t>
    </rPh>
    <phoneticPr fontId="1"/>
  </si>
  <si>
    <t>　本申請書及び添付書類の記載事項について、その内容に疑義があった場合、本市が関係機関に調査することについて同意します。</t>
    <rPh sb="9" eb="11">
      <t>ショルイ</t>
    </rPh>
    <rPh sb="23" eb="25">
      <t>ナイヨウ</t>
    </rPh>
    <rPh sb="26" eb="28">
      <t>ギギ</t>
    </rPh>
    <rPh sb="32" eb="34">
      <t>バアイ</t>
    </rPh>
    <rPh sb="35" eb="37">
      <t>ホンシ</t>
    </rPh>
    <rPh sb="38" eb="40">
      <t>カンケイ</t>
    </rPh>
    <rPh sb="40" eb="42">
      <t>キカン</t>
    </rPh>
    <rPh sb="43" eb="45">
      <t>チョウサ</t>
    </rPh>
    <rPh sb="53" eb="55">
      <t>ドウイ</t>
    </rPh>
    <phoneticPr fontId="1"/>
  </si>
  <si>
    <t>　別で、交付対象車両の自動車検査証（写し）を添付しました。</t>
    <rPh sb="1" eb="2">
      <t>ベツ</t>
    </rPh>
    <rPh sb="4" eb="6">
      <t>コウフ</t>
    </rPh>
    <rPh sb="6" eb="8">
      <t>タイショウ</t>
    </rPh>
    <rPh sb="8" eb="10">
      <t>シャリョウ</t>
    </rPh>
    <rPh sb="11" eb="14">
      <t>ジドウシャ</t>
    </rPh>
    <rPh sb="14" eb="16">
      <t>ケンサ</t>
    </rPh>
    <rPh sb="16" eb="17">
      <t>ショウ</t>
    </rPh>
    <rPh sb="18" eb="19">
      <t>ウツ</t>
    </rPh>
    <rPh sb="22" eb="24">
      <t>テンプ</t>
    </rPh>
    <phoneticPr fontId="1"/>
  </si>
  <si>
    <t>　交付対象車両の使用者として、京都市が補助金の交付の目的を達成するために、本報告書の内容について加工、公表し、周知啓発に利用することに同意します。</t>
    <rPh sb="1" eb="3">
      <t>コウフ</t>
    </rPh>
    <rPh sb="3" eb="5">
      <t>タイショウ</t>
    </rPh>
    <rPh sb="5" eb="7">
      <t>シャリョウ</t>
    </rPh>
    <rPh sb="8" eb="11">
      <t>シヨウシャ</t>
    </rPh>
    <rPh sb="15" eb="18">
      <t>キョウトシ</t>
    </rPh>
    <rPh sb="19" eb="22">
      <t>ホジョキン</t>
    </rPh>
    <rPh sb="23" eb="25">
      <t>コウフ</t>
    </rPh>
    <rPh sb="26" eb="28">
      <t>モクテキ</t>
    </rPh>
    <rPh sb="29" eb="31">
      <t>タッセイ</t>
    </rPh>
    <rPh sb="37" eb="38">
      <t>ホン</t>
    </rPh>
    <rPh sb="38" eb="41">
      <t>ホウコクショ</t>
    </rPh>
    <rPh sb="42" eb="44">
      <t>ナイヨウ</t>
    </rPh>
    <rPh sb="48" eb="50">
      <t>カコウ</t>
    </rPh>
    <rPh sb="51" eb="53">
      <t>コウヒョウ</t>
    </rPh>
    <rPh sb="55" eb="57">
      <t>シュウチ</t>
    </rPh>
    <rPh sb="57" eb="59">
      <t>ケイハツ</t>
    </rPh>
    <rPh sb="60" eb="62">
      <t>リヨウ</t>
    </rPh>
    <rPh sb="67" eb="69">
      <t>ドウイ</t>
    </rPh>
    <phoneticPr fontId="1"/>
  </si>
  <si>
    <t>特定の経路のみを運行する場合はその経路。経路が定まっていない場合は主な営業区域</t>
    <rPh sb="0" eb="2">
      <t>トクテイ</t>
    </rPh>
    <rPh sb="3" eb="5">
      <t>ケイロ</t>
    </rPh>
    <rPh sb="8" eb="10">
      <t>ウンコウ</t>
    </rPh>
    <rPh sb="12" eb="14">
      <t>バアイ</t>
    </rPh>
    <rPh sb="17" eb="19">
      <t>ケイロ</t>
    </rPh>
    <rPh sb="20" eb="22">
      <t>ケイロ</t>
    </rPh>
    <rPh sb="23" eb="24">
      <t>サダ</t>
    </rPh>
    <rPh sb="30" eb="32">
      <t>バアイ</t>
    </rPh>
    <rPh sb="33" eb="34">
      <t>オモ</t>
    </rPh>
    <rPh sb="35" eb="37">
      <t>エイギョウ</t>
    </rPh>
    <rPh sb="37" eb="39">
      <t>クイキ</t>
    </rPh>
    <phoneticPr fontId="1"/>
  </si>
  <si>
    <t>特定の経路のみを運行する場合はその経路。経路が定まっていない場合は主な営業区域</t>
    <phoneticPr fontId="1"/>
  </si>
  <si>
    <t>交付対象車両の導入後の運用計画（予定）</t>
    <rPh sb="0" eb="2">
      <t>コウフ</t>
    </rPh>
    <rPh sb="2" eb="4">
      <t>タイショウ</t>
    </rPh>
    <rPh sb="4" eb="6">
      <t>シャリョウ</t>
    </rPh>
    <rPh sb="7" eb="9">
      <t>ドウニュウ</t>
    </rPh>
    <rPh sb="9" eb="10">
      <t>ゴ</t>
    </rPh>
    <rPh sb="11" eb="13">
      <t>ウンヨウ</t>
    </rPh>
    <rPh sb="13" eb="15">
      <t>ケイカク</t>
    </rPh>
    <rPh sb="16" eb="18">
      <t>ヨテイ</t>
    </rPh>
    <phoneticPr fontId="1"/>
  </si>
  <si>
    <t>交付対象車両を充電する、充電設備の仕様
（設置場所、充電能力、基数・口数）</t>
    <rPh sb="0" eb="2">
      <t>コウフ</t>
    </rPh>
    <rPh sb="2" eb="4">
      <t>タイショウ</t>
    </rPh>
    <rPh sb="4" eb="6">
      <t>シャリョウ</t>
    </rPh>
    <rPh sb="7" eb="9">
      <t>ジュウデン</t>
    </rPh>
    <rPh sb="21" eb="23">
      <t>セッチ</t>
    </rPh>
    <rPh sb="23" eb="25">
      <t>バショ</t>
    </rPh>
    <phoneticPr fontId="1"/>
  </si>
  <si>
    <t>　処分等の事実が生じる日</t>
    <rPh sb="1" eb="3">
      <t>ショブン</t>
    </rPh>
    <rPh sb="3" eb="4">
      <t>トウ</t>
    </rPh>
    <rPh sb="5" eb="7">
      <t>ジジツ</t>
    </rPh>
    <rPh sb="8" eb="9">
      <t>ショウ</t>
    </rPh>
    <rPh sb="11" eb="12">
      <t>ヒ</t>
    </rPh>
    <phoneticPr fontId="1"/>
  </si>
  <si>
    <t>令和　　年　　月　　日</t>
    <rPh sb="0" eb="2">
      <t>レイワ</t>
    </rPh>
    <rPh sb="4" eb="5">
      <t>ネン</t>
    </rPh>
    <rPh sb="7" eb="8">
      <t>ガツ</t>
    </rPh>
    <rPh sb="10" eb="11">
      <t>ニチ</t>
    </rPh>
    <phoneticPr fontId="1"/>
  </si>
  <si>
    <t>トヨタ</t>
  </si>
  <si>
    <t>BYD</t>
  </si>
  <si>
    <t>レクサス</t>
  </si>
  <si>
    <t>e+ X</t>
  </si>
  <si>
    <t>ZO_MOTORS</t>
  </si>
  <si>
    <t>_日産</t>
    <rPh sb="1" eb="3">
      <t>ニッサン</t>
    </rPh>
    <phoneticPr fontId="1"/>
  </si>
  <si>
    <t>本田技研工業</t>
  </si>
  <si>
    <t>補助金交付申請書兼実績報告書</t>
    <rPh sb="8" eb="9">
      <t>ケン</t>
    </rPh>
    <rPh sb="9" eb="11">
      <t>ジッセキ</t>
    </rPh>
    <rPh sb="11" eb="14">
      <t>ホウコクショ</t>
    </rPh>
    <phoneticPr fontId="1"/>
  </si>
  <si>
    <t>契約書や注文書の写し、領収書などの支払証拠書類の写し、自動車検査証の写し、</t>
    <rPh sb="0" eb="3">
      <t>ケイヤクショ</t>
    </rPh>
    <rPh sb="4" eb="7">
      <t>チュウモンショ</t>
    </rPh>
    <rPh sb="11" eb="14">
      <t>リョウシュウショ</t>
    </rPh>
    <rPh sb="17" eb="19">
      <t>シハラ</t>
    </rPh>
    <rPh sb="19" eb="21">
      <t>ショウコ</t>
    </rPh>
    <rPh sb="21" eb="23">
      <t>ショルイ</t>
    </rPh>
    <rPh sb="24" eb="25">
      <t>ウツ</t>
    </rPh>
    <rPh sb="27" eb="32">
      <t>ジドウシャケンサ</t>
    </rPh>
    <rPh sb="32" eb="33">
      <t>ショウ</t>
    </rPh>
    <rPh sb="34" eb="35">
      <t>ウツ</t>
    </rPh>
    <phoneticPr fontId="1"/>
  </si>
  <si>
    <t>現在事項全部証明書又は住民票の写し（申請者、使用者とも）、他の補助金等の額がわかる書類、</t>
    <phoneticPr fontId="1"/>
  </si>
  <si>
    <t>使用者の事業概要がわかる書類</t>
    <phoneticPr fontId="1"/>
  </si>
  <si>
    <t>第１号様式の２（第７条第１項関係）</t>
    <phoneticPr fontId="1"/>
  </si>
  <si>
    <t>第１号様式の２（別紙２）</t>
    <rPh sb="0" eb="1">
      <t>ダイ</t>
    </rPh>
    <rPh sb="2" eb="3">
      <t>ゴウ</t>
    </rPh>
    <rPh sb="3" eb="5">
      <t>ヨウシキ</t>
    </rPh>
    <phoneticPr fontId="1"/>
  </si>
  <si>
    <t>第１号様式の２（別紙１）</t>
    <rPh sb="0" eb="1">
      <t>ダイ</t>
    </rPh>
    <rPh sb="2" eb="3">
      <t>ゴウ</t>
    </rPh>
    <rPh sb="3" eb="5">
      <t>ヨウシキ</t>
    </rPh>
    <phoneticPr fontId="1"/>
  </si>
  <si>
    <t>導入結果報告書（別紙１）、リース料金の算定根拠明細書（別紙２。リースの場合のみ。）、</t>
    <rPh sb="0" eb="2">
      <t>ドウニュウ</t>
    </rPh>
    <rPh sb="2" eb="4">
      <t>ケッカ</t>
    </rPh>
    <rPh sb="4" eb="7">
      <t>ホウコクショ</t>
    </rPh>
    <rPh sb="8" eb="10">
      <t>ベッシ</t>
    </rPh>
    <rPh sb="16" eb="18">
      <t>リョウキン</t>
    </rPh>
    <rPh sb="19" eb="21">
      <t>サンテイ</t>
    </rPh>
    <rPh sb="21" eb="23">
      <t>コンキョ</t>
    </rPh>
    <rPh sb="23" eb="26">
      <t>メイサイショ</t>
    </rPh>
    <rPh sb="27" eb="29">
      <t>ベッシ</t>
    </rPh>
    <rPh sb="35" eb="37">
      <t>バアイ</t>
    </rPh>
    <phoneticPr fontId="1"/>
  </si>
  <si>
    <t>Hyundai_Mobility_Japan</t>
    <phoneticPr fontId="1"/>
  </si>
  <si>
    <t>_ELEC_CITY_TOWN</t>
    <phoneticPr fontId="1"/>
  </si>
  <si>
    <t>日本福田自動車</t>
  </si>
  <si>
    <t>合計(B)</t>
    <rPh sb="0" eb="2">
      <t>ゴウケイ</t>
    </rPh>
    <phoneticPr fontId="1"/>
  </si>
  <si>
    <t>ヒョンデ</t>
    <phoneticPr fontId="1"/>
  </si>
  <si>
    <t>ビーワイディージャパン</t>
  </si>
  <si>
    <t>Hyundai_Mobility_Japan</t>
  </si>
  <si>
    <t>G (2WD)</t>
  </si>
  <si>
    <t>G (4WD)</t>
  </si>
  <si>
    <t>Z (2WD)</t>
  </si>
  <si>
    <t>Z (4WD)</t>
  </si>
  <si>
    <t>B9</t>
  </si>
  <si>
    <t>B6 limited</t>
  </si>
  <si>
    <t>B9 limited</t>
  </si>
  <si>
    <t>B6 e-4ORCE</t>
  </si>
  <si>
    <t>B9 e-4ORCE</t>
  </si>
  <si>
    <t>B9 e-4ORCE プレミア</t>
  </si>
  <si>
    <t>B6 e-4ORCE limited</t>
  </si>
  <si>
    <t>B9 e-4ORCE limited</t>
  </si>
  <si>
    <t>NISMO B6 e-4ORCE</t>
  </si>
  <si>
    <t>NISMO B9 e-4ORCE</t>
  </si>
  <si>
    <t>X V セレクション 90周年記念車</t>
  </si>
  <si>
    <t>X V セレクション</t>
  </si>
  <si>
    <t>e+ X 90周年記念車</t>
  </si>
  <si>
    <t>類別：0012</t>
  </si>
  <si>
    <t>類別：0012以外</t>
  </si>
  <si>
    <t>_SEAL</t>
  </si>
  <si>
    <t>Edition Pale Green</t>
  </si>
  <si>
    <t>類別:0012</t>
  </si>
  <si>
    <t>Edition Pale Green
AWD</t>
  </si>
  <si>
    <t>AWD(類別:0012)</t>
  </si>
  <si>
    <t>AWD</t>
  </si>
  <si>
    <t>_SEALION_7</t>
  </si>
  <si>
    <t>_DOLPHIN</t>
  </si>
  <si>
    <t>Baseline</t>
  </si>
  <si>
    <t>Limited</t>
  </si>
  <si>
    <t>Long Range Limited</t>
  </si>
  <si>
    <t>Long Range</t>
  </si>
  <si>
    <t>N Line</t>
  </si>
  <si>
    <t>Mauna Loa</t>
  </si>
  <si>
    <t>N</t>
  </si>
  <si>
    <t>Voyage AWD</t>
  </si>
  <si>
    <t>Lounge AWD</t>
  </si>
  <si>
    <t>Version C（類別：0003以降）</t>
  </si>
  <si>
    <t>Version L（類別：0003以降）</t>
  </si>
  <si>
    <t>_RZ300e</t>
  </si>
  <si>
    <t>_FKV</t>
  </si>
  <si>
    <t>不明</t>
  </si>
  <si>
    <t>_F1VS</t>
  </si>
  <si>
    <t>_F1TS</t>
  </si>
  <si>
    <t>ZAB-WA20VP</t>
  </si>
  <si>
    <t>_ZM6</t>
  </si>
  <si>
    <t>_eAUMARK</t>
  </si>
  <si>
    <t>ZAA-B5AWLDCB</t>
  </si>
  <si>
    <t>ZAA-B5AWLDEB</t>
  </si>
  <si>
    <t>ZAB-U68VHLDDD</t>
  </si>
  <si>
    <t>ZAB-U68VHLDDA</t>
  </si>
  <si>
    <t>ZAB-U69VHLDDG</t>
  </si>
  <si>
    <t>ZAB-U69VHLDDF</t>
  </si>
  <si>
    <t>ZAB-U69VHLDDI</t>
  </si>
  <si>
    <t>ZAB-U69VHLDDH</t>
  </si>
  <si>
    <t>ZAB-U79VHLDDG</t>
  </si>
  <si>
    <t>ZAB-U79VHLDDF</t>
  </si>
  <si>
    <t>ZAB-U79VHLDDI</t>
  </si>
  <si>
    <t>ZAB-U79VHLDDH</t>
  </si>
  <si>
    <t>ZAB-JJ3AGDY</t>
  </si>
  <si>
    <t>ZAB-JJ3AGEY</t>
  </si>
  <si>
    <t>ZAB-JJ3AGFY</t>
  </si>
  <si>
    <t>ZAB-JJ3AGGY</t>
  </si>
  <si>
    <t>_eCanter</t>
  </si>
  <si>
    <t>ZAB-FEB8K</t>
  </si>
  <si>
    <t>ZAB-FEC9K</t>
  </si>
  <si>
    <t>ZAB-FED9K</t>
  </si>
  <si>
    <t>ZAB-FEB8U</t>
  </si>
  <si>
    <t>ZAB-NHR48AF</t>
  </si>
  <si>
    <t>ZAB-NLR48AM</t>
  </si>
  <si>
    <t>ZAB-NPR48AM</t>
  </si>
  <si>
    <t>ZAB-NMR48AM</t>
  </si>
  <si>
    <t>ZAB-NKR48AM</t>
  </si>
  <si>
    <t>J7</t>
    <phoneticPr fontId="1"/>
  </si>
  <si>
    <t>K8</t>
    <phoneticPr fontId="1"/>
  </si>
  <si>
    <t>_MINICABEV2シーター</t>
  </si>
  <si>
    <t>_MINICABEV4シーター</t>
  </si>
  <si>
    <t>_クリッパーEV2シーター</t>
  </si>
  <si>
    <t>_クリッパーEV4シーター</t>
  </si>
  <si>
    <t>_エルフEV</t>
  </si>
  <si>
    <t>_MINICAB_MiEV2シーター</t>
  </si>
  <si>
    <t>_MINICAB_MiEV4シーター</t>
  </si>
  <si>
    <t>_23MYeKクロスEV_Gビジネスパッケージグレード</t>
  </si>
  <si>
    <t>_23MYeKクロスEV_Gグレード</t>
  </si>
  <si>
    <t>_23MYeKクロスEV_Pグレード</t>
  </si>
  <si>
    <t>_25MYeKクロスEV_Gビジネスパッケージグレード</t>
  </si>
  <si>
    <t>_25MYeKクロスEV_Gグレード</t>
  </si>
  <si>
    <t>_25MYeKクロスEV_Pグレード</t>
  </si>
  <si>
    <t>_N_VANe_G</t>
  </si>
  <si>
    <t>_N_VANe_L2</t>
  </si>
  <si>
    <t>_N_VANe_L4</t>
  </si>
  <si>
    <t>_N_VANe_FUN</t>
  </si>
  <si>
    <t>_エルフmio_EV</t>
    <phoneticPr fontId="1"/>
  </si>
  <si>
    <t>_エルフEV</t>
    <phoneticPr fontId="1"/>
  </si>
  <si>
    <t>_ELEMO_K</t>
    <phoneticPr fontId="1"/>
  </si>
  <si>
    <t>_ELEMO_L</t>
    <phoneticPr fontId="1"/>
  </si>
  <si>
    <t>ZO_MOTORS</t>
    <phoneticPr fontId="1"/>
  </si>
  <si>
    <t>_F11VS</t>
    <phoneticPr fontId="1"/>
  </si>
  <si>
    <t>不明</t>
    <phoneticPr fontId="1"/>
  </si>
  <si>
    <t>_トヨタ</t>
    <phoneticPr fontId="1"/>
  </si>
  <si>
    <t>_e_Palette</t>
    <phoneticPr fontId="1"/>
  </si>
  <si>
    <t>試作車</t>
    <rPh sb="0" eb="3">
      <t>シサクシャ</t>
    </rPh>
    <phoneticPr fontId="1"/>
  </si>
  <si>
    <t>スズキ</t>
    <phoneticPr fontId="1"/>
  </si>
  <si>
    <t>日野</t>
    <rPh sb="0" eb="2">
      <t>ヒノ</t>
    </rPh>
    <phoneticPr fontId="1"/>
  </si>
  <si>
    <t>_ブルーリボンZEV</t>
    <phoneticPr fontId="1"/>
  </si>
  <si>
    <t>ZAC-KV828L1</t>
    <phoneticPr fontId="1"/>
  </si>
  <si>
    <t>__いすゞ</t>
    <phoneticPr fontId="1"/>
  </si>
  <si>
    <t>_日野</t>
    <rPh sb="1" eb="3">
      <t>ヒノ</t>
    </rPh>
    <phoneticPr fontId="1"/>
  </si>
  <si>
    <t>_N_ONEe_G</t>
    <phoneticPr fontId="1"/>
  </si>
  <si>
    <t>ZAA-JG5APEY</t>
    <phoneticPr fontId="1"/>
  </si>
  <si>
    <t>トヨタ</t>
    <phoneticPr fontId="1"/>
  </si>
  <si>
    <t>_bZ4X</t>
    <phoneticPr fontId="1"/>
  </si>
  <si>
    <t>Z (FWD)</t>
    <phoneticPr fontId="1"/>
  </si>
  <si>
    <t>_N_ONEe_L</t>
    <phoneticPr fontId="1"/>
  </si>
  <si>
    <t>ZAA-JG5APFY</t>
    <phoneticPr fontId="1"/>
  </si>
  <si>
    <t>G (FWD)</t>
    <phoneticPr fontId="1"/>
  </si>
  <si>
    <t>_デュトロZ_EV</t>
    <phoneticPr fontId="1"/>
  </si>
  <si>
    <t>ZAB-XED100V</t>
    <phoneticPr fontId="1"/>
  </si>
  <si>
    <t>G (2WD)</t>
    <phoneticPr fontId="1"/>
  </si>
  <si>
    <t>ZAB-XED100</t>
    <phoneticPr fontId="1"/>
  </si>
  <si>
    <t>Z (4WD)</t>
    <phoneticPr fontId="1"/>
  </si>
  <si>
    <t>B7 G</t>
    <phoneticPr fontId="1"/>
  </si>
  <si>
    <t>B7 X</t>
    <phoneticPr fontId="1"/>
  </si>
  <si>
    <t>AUTECH B7</t>
    <phoneticPr fontId="1"/>
  </si>
  <si>
    <t>エルガハイブリッド</t>
    <phoneticPr fontId="1"/>
  </si>
  <si>
    <t>2SG-HL2ANBD</t>
    <phoneticPr fontId="1"/>
  </si>
  <si>
    <t>2SG-HL2ASBD</t>
    <phoneticPr fontId="1"/>
  </si>
  <si>
    <t>__日野</t>
    <rPh sb="2" eb="4">
      <t>ヒノ</t>
    </rPh>
    <phoneticPr fontId="1"/>
  </si>
  <si>
    <t>ブルーリボンハイブリッド</t>
    <phoneticPr fontId="1"/>
  </si>
  <si>
    <t>2SG-HL2ANBP</t>
    <phoneticPr fontId="1"/>
  </si>
  <si>
    <t>2SG-HL2ASBP</t>
    <phoneticPr fontId="1"/>
  </si>
  <si>
    <t>スズキ</t>
  </si>
  <si>
    <t>日本福田自動車</t>
    <phoneticPr fontId="1"/>
  </si>
  <si>
    <t>本田技研工業</t>
    <phoneticPr fontId="1"/>
  </si>
  <si>
    <t>_日野</t>
    <phoneticPr fontId="1"/>
  </si>
  <si>
    <t>ZAB-XED100V</t>
  </si>
  <si>
    <t>ZAB-XED100</t>
  </si>
  <si>
    <t>2SG-HL2ANBD</t>
  </si>
  <si>
    <t>2SG-HL2ANBP</t>
  </si>
  <si>
    <t>2SG-HL2ASBD</t>
  </si>
  <si>
    <t>2SG-HL2ASBP</t>
  </si>
  <si>
    <t>__日野</t>
    <phoneticPr fontId="1"/>
  </si>
  <si>
    <t>プロフィアハイブリッド</t>
    <phoneticPr fontId="1"/>
  </si>
  <si>
    <t>2NG-FR1AHH</t>
  </si>
  <si>
    <t>2NG-FR1AHS</t>
    <phoneticPr fontId="1"/>
  </si>
  <si>
    <t>2NG-FW1AHH</t>
    <phoneticPr fontId="1"/>
  </si>
  <si>
    <t>2NG-FW1AHS</t>
    <phoneticPr fontId="1"/>
  </si>
  <si>
    <t>デュトロハイブリッド</t>
    <phoneticPr fontId="1"/>
  </si>
  <si>
    <t>2SG-XKC605M</t>
    <phoneticPr fontId="1"/>
  </si>
  <si>
    <t>2SG-XKU605M</t>
    <phoneticPr fontId="1"/>
  </si>
  <si>
    <t>2SG-XKU605X</t>
    <phoneticPr fontId="1"/>
  </si>
  <si>
    <t xml:space="preserve">2SG-XKU645M </t>
    <phoneticPr fontId="1"/>
  </si>
  <si>
    <t xml:space="preserve">2SG-XKU655M </t>
    <phoneticPr fontId="1"/>
  </si>
  <si>
    <t>2SG-XKU702M</t>
    <phoneticPr fontId="1"/>
  </si>
  <si>
    <t xml:space="preserve">2QG-XKU702M </t>
    <phoneticPr fontId="1"/>
  </si>
  <si>
    <t>2SG-XKU710M</t>
    <phoneticPr fontId="1"/>
  </si>
  <si>
    <t>2SG-XKU712M</t>
    <phoneticPr fontId="1"/>
  </si>
  <si>
    <t>2QG-XKU712M</t>
    <phoneticPr fontId="1"/>
  </si>
  <si>
    <t>2SG-XKU720M</t>
    <phoneticPr fontId="1"/>
  </si>
  <si>
    <t>2SG-XKU722M</t>
    <phoneticPr fontId="1"/>
  </si>
  <si>
    <t>2QG-XKU722M</t>
    <phoneticPr fontId="1"/>
  </si>
  <si>
    <t>□</t>
    <phoneticPr fontId="1"/>
  </si>
  <si>
    <t>■</t>
    <phoneticPr fontId="1"/>
  </si>
  <si>
    <t>(A)-(B)-市基準額（245万円）</t>
    <phoneticPr fontId="1"/>
  </si>
  <si>
    <t>R8.4.27時点で登録済み</t>
    <rPh sb="7" eb="9">
      <t>ジテン</t>
    </rPh>
    <rPh sb="10" eb="12">
      <t>トウロク</t>
    </rPh>
    <rPh sb="12" eb="13">
      <t>ズ</t>
    </rPh>
    <phoneticPr fontId="1"/>
  </si>
  <si>
    <t>__トヨタ</t>
    <phoneticPr fontId="1"/>
  </si>
  <si>
    <t>_スズキ</t>
    <phoneticPr fontId="1"/>
  </si>
  <si>
    <t>ダイハツ</t>
    <phoneticPr fontId="1"/>
  </si>
  <si>
    <t>_ビーワイディージャパン</t>
    <phoneticPr fontId="1"/>
  </si>
  <si>
    <t>Kia_PBVジャパン</t>
    <phoneticPr fontId="1"/>
  </si>
  <si>
    <t>FOMM</t>
    <phoneticPr fontId="1"/>
  </si>
  <si>
    <t>AZAPA</t>
    <phoneticPr fontId="1"/>
  </si>
  <si>
    <t>_eビターラ</t>
  </si>
  <si>
    <t>Z 2WD</t>
  </si>
  <si>
    <t>Z 4WD</t>
  </si>
  <si>
    <t>_bZ4X</t>
    <phoneticPr fontId="1"/>
  </si>
  <si>
    <t>_bZ4X_Touring</t>
    <phoneticPr fontId="1"/>
  </si>
  <si>
    <t>日産</t>
    <rPh sb="0" eb="2">
      <t>ニッサン</t>
    </rPh>
    <phoneticPr fontId="1"/>
  </si>
  <si>
    <t>B6 (類別区分番号：0033～0048)</t>
    <phoneticPr fontId="1"/>
  </si>
  <si>
    <t>B6 e-4ORCE (類別区分番号：0041～0056)</t>
    <phoneticPr fontId="1"/>
  </si>
  <si>
    <t>B9 (類別区分番号：0049～0080)</t>
    <phoneticPr fontId="1"/>
  </si>
  <si>
    <t>B9 e-4ORCE (類別区分番号：0057～0088)</t>
    <phoneticPr fontId="1"/>
  </si>
  <si>
    <t>NISMO B6 e-4ORCE (車台番号：330001以降)</t>
    <phoneticPr fontId="1"/>
  </si>
  <si>
    <t>NISMO B9 e-4ORCE (車台番号：330001以降)</t>
    <phoneticPr fontId="1"/>
  </si>
  <si>
    <t>B5 G</t>
    <phoneticPr fontId="1"/>
  </si>
  <si>
    <t>B5 X</t>
    <phoneticPr fontId="1"/>
  </si>
  <si>
    <t>B5 S</t>
    <phoneticPr fontId="1"/>
  </si>
  <si>
    <t>AUTECH B5</t>
    <phoneticPr fontId="1"/>
  </si>
  <si>
    <t>Black Style</t>
    <phoneticPr fontId="1"/>
  </si>
  <si>
    <t>類別:0112</t>
    <phoneticPr fontId="1"/>
  </si>
  <si>
    <t>AWD(類別:0112)</t>
    <phoneticPr fontId="1"/>
  </si>
  <si>
    <t>Long Range Grateful PINK</t>
    <phoneticPr fontId="1"/>
  </si>
  <si>
    <t>Grateful PINK</t>
  </si>
  <si>
    <t>_RZ350e</t>
    <phoneticPr fontId="1"/>
  </si>
  <si>
    <t>_RZ500e</t>
    <phoneticPr fontId="1"/>
  </si>
  <si>
    <t>_RZ550e</t>
    <phoneticPr fontId="1"/>
  </si>
  <si>
    <t>_RZ600e</t>
    <phoneticPr fontId="1"/>
  </si>
  <si>
    <t>F SPORT</t>
    <phoneticPr fontId="1"/>
  </si>
  <si>
    <t>F SPORT Performance</t>
    <phoneticPr fontId="1"/>
  </si>
  <si>
    <t>ZAB-NJR48AF</t>
    <phoneticPr fontId="1"/>
  </si>
  <si>
    <t>ZAB-NJR48AM</t>
    <phoneticPr fontId="1"/>
  </si>
  <si>
    <t>_ピクシスバン</t>
    <phoneticPr fontId="1"/>
  </si>
  <si>
    <t>ZAB-S781M</t>
    <phoneticPr fontId="1"/>
  </si>
  <si>
    <t>_eエブリイ_2シーター</t>
    <phoneticPr fontId="1"/>
  </si>
  <si>
    <t>_eエブリイ_4シーター</t>
    <phoneticPr fontId="1"/>
  </si>
  <si>
    <t>ZAB-S781Z</t>
    <phoneticPr fontId="1"/>
  </si>
  <si>
    <t>_e_ATRAI</t>
  </si>
  <si>
    <t>_e_ATRAI</t>
    <phoneticPr fontId="1"/>
  </si>
  <si>
    <t>ZAB-S781V</t>
  </si>
  <si>
    <t>ZAB-S781V</t>
    <phoneticPr fontId="1"/>
  </si>
  <si>
    <t>_FKT</t>
  </si>
  <si>
    <t>_FKT</t>
    <phoneticPr fontId="1"/>
  </si>
  <si>
    <t>_F11TS</t>
  </si>
  <si>
    <t>_F11TS</t>
    <phoneticPr fontId="1"/>
  </si>
  <si>
    <t>_F3T</t>
  </si>
  <si>
    <t>_F3T</t>
    <phoneticPr fontId="1"/>
  </si>
  <si>
    <t>_ZM5（標準シャシ）</t>
    <rPh sb="5" eb="7">
      <t>ヒョウジュン</t>
    </rPh>
    <phoneticPr fontId="1"/>
  </si>
  <si>
    <t>_ZM5（ロングシャシ）バッテリーS</t>
    <phoneticPr fontId="1"/>
  </si>
  <si>
    <t>_ZM5（ロングシャシ）バッテリーM</t>
    <phoneticPr fontId="1"/>
  </si>
  <si>
    <t>G</t>
    <phoneticPr fontId="1"/>
  </si>
  <si>
    <t>_ELEMO_M_SPECⅡ</t>
    <phoneticPr fontId="1"/>
  </si>
  <si>
    <t>_T35</t>
    <phoneticPr fontId="1"/>
  </si>
  <si>
    <t>不明</t>
    <phoneticPr fontId="1"/>
  </si>
  <si>
    <t>_PV5カーゴスタンダード</t>
    <phoneticPr fontId="1"/>
  </si>
  <si>
    <t>_PV5カーゴロングレンジ</t>
    <phoneticPr fontId="1"/>
  </si>
  <si>
    <t>EBD-DA64V改</t>
  </si>
  <si>
    <t>EBD-DA64V改</t>
    <phoneticPr fontId="1"/>
  </si>
  <si>
    <t>GBD-DA64V改</t>
  </si>
  <si>
    <t>GBD-DA64V改</t>
    <phoneticPr fontId="1"/>
  </si>
  <si>
    <t>HBD-DA64V改</t>
  </si>
  <si>
    <t>HBD-DA64V改</t>
    <phoneticPr fontId="1"/>
  </si>
  <si>
    <t>EBD-DR64V改</t>
  </si>
  <si>
    <t>EBD-DR64V改</t>
    <phoneticPr fontId="1"/>
  </si>
  <si>
    <t>HBD-DR64V改</t>
  </si>
  <si>
    <t>HBD-DR64V改</t>
    <phoneticPr fontId="1"/>
  </si>
  <si>
    <t>EBD-DG64V改</t>
  </si>
  <si>
    <t>EBD-DG64V改</t>
    <phoneticPr fontId="1"/>
  </si>
  <si>
    <t>GBD-DG64V改</t>
  </si>
  <si>
    <t>GBD-DG64V改</t>
    <phoneticPr fontId="1"/>
  </si>
  <si>
    <t>HBD-DG64V改</t>
  </si>
  <si>
    <t>HBD-DG64V改</t>
    <phoneticPr fontId="1"/>
  </si>
  <si>
    <t>EBD-DS64V改</t>
  </si>
  <si>
    <t>EBD-DS64V改</t>
    <phoneticPr fontId="1"/>
  </si>
  <si>
    <t>HBD-DS64V改</t>
  </si>
  <si>
    <t>_ハイゼット改造BEV</t>
    <rPh sb="6" eb="8">
      <t>カイゾウ</t>
    </rPh>
    <phoneticPr fontId="1"/>
  </si>
  <si>
    <t>3BD-S700V改</t>
  </si>
  <si>
    <t>3BD-S700V改</t>
    <phoneticPr fontId="1"/>
  </si>
  <si>
    <t>レクサス</t>
    <phoneticPr fontId="1"/>
  </si>
  <si>
    <t>_ピクシスバン</t>
  </si>
  <si>
    <t>ZAB-S781M</t>
  </si>
  <si>
    <t>_eエブリイ_2シーター</t>
  </si>
  <si>
    <t>_eエブリイ_4シーター</t>
  </si>
  <si>
    <t>_F11VS</t>
  </si>
  <si>
    <t>Z (FWD)</t>
  </si>
  <si>
    <t>G (FWD)</t>
  </si>
  <si>
    <t>B6 (類別区分番号：0033～0048)</t>
  </si>
  <si>
    <t>B6 e-4ORCE (類別区分番号：0041～0056)</t>
  </si>
  <si>
    <t>B9 (類別区分番号：0049～0080)</t>
  </si>
  <si>
    <t>B9 e-4ORCE (類別区分番号：0057～0088)</t>
  </si>
  <si>
    <t>NISMO B6 e-4ORCE (車台番号：330001以降)</t>
  </si>
  <si>
    <t>NISMO B9 e-4ORCE (車台番号：330001以降)</t>
  </si>
  <si>
    <t>B5 G</t>
  </si>
  <si>
    <t>B5 X</t>
  </si>
  <si>
    <t>B5 S</t>
  </si>
  <si>
    <t>AUTECH B5</t>
  </si>
  <si>
    <t>B7 G</t>
  </si>
  <si>
    <t>B7 X</t>
  </si>
  <si>
    <t>AUTECH B7</t>
  </si>
  <si>
    <t>Black Style</t>
  </si>
  <si>
    <t>類別:0112</t>
  </si>
  <si>
    <t>AWD(類別:0112)</t>
  </si>
  <si>
    <t>Long Range Grateful PINK</t>
  </si>
  <si>
    <t>F SPORT</t>
  </si>
  <si>
    <t>F SPORT Performance</t>
  </si>
  <si>
    <t>ZAB-FEAVKバッテリーSサイズ</t>
  </si>
  <si>
    <t>ZAB-FEAVKバッテリーMサイズ</t>
  </si>
  <si>
    <t>ZAB-FEBVKバッテリーSサイズ</t>
  </si>
  <si>
    <t>ZAB-FEBVKバッテリーMサイズ</t>
  </si>
  <si>
    <t>ZAB-NJR48AF</t>
  </si>
  <si>
    <t>ZAB-NJR48AM</t>
  </si>
  <si>
    <t>ZAA-JG5APEY</t>
  </si>
  <si>
    <t>ZAA-JG5APFY</t>
  </si>
  <si>
    <t>ZAB-S781Z</t>
  </si>
  <si>
    <t>_eビターラ</t>
    <phoneticPr fontId="1"/>
  </si>
  <si>
    <t>_bZ4X</t>
    <phoneticPr fontId="1"/>
  </si>
  <si>
    <t>_アリア</t>
    <phoneticPr fontId="1"/>
  </si>
  <si>
    <t>_リーフ</t>
    <phoneticPr fontId="1"/>
  </si>
  <si>
    <t>_ATTO_3</t>
    <phoneticPr fontId="1"/>
  </si>
  <si>
    <t>_SEAL</t>
    <phoneticPr fontId="1"/>
  </si>
  <si>
    <t>_SEALION_7</t>
    <phoneticPr fontId="1"/>
  </si>
  <si>
    <t>_DOLPHIN</t>
    <phoneticPr fontId="1"/>
  </si>
  <si>
    <t>_KONA</t>
    <phoneticPr fontId="1"/>
  </si>
  <si>
    <t>_IONIQ_5</t>
    <phoneticPr fontId="1"/>
  </si>
  <si>
    <t>_UX_300e</t>
    <phoneticPr fontId="1"/>
  </si>
  <si>
    <t>_RZ300e</t>
    <phoneticPr fontId="1"/>
  </si>
  <si>
    <t>_RZ_450e</t>
    <phoneticPr fontId="1"/>
  </si>
  <si>
    <t>_eCanter</t>
    <phoneticPr fontId="1"/>
  </si>
  <si>
    <t>_エルフmio_EV</t>
    <phoneticPr fontId="1"/>
  </si>
  <si>
    <t>_エルフEV</t>
    <phoneticPr fontId="1"/>
  </si>
  <si>
    <t>_デュトロZ_EV</t>
    <phoneticPr fontId="1"/>
  </si>
  <si>
    <t>_N_VANe_G</t>
    <phoneticPr fontId="1"/>
  </si>
  <si>
    <t>_N_VANe_L2</t>
    <phoneticPr fontId="1"/>
  </si>
  <si>
    <t>_N_VANe_L4</t>
    <phoneticPr fontId="1"/>
  </si>
  <si>
    <t>_N_VANe_FUN</t>
    <phoneticPr fontId="1"/>
  </si>
  <si>
    <t>_N_ONEe_G</t>
    <phoneticPr fontId="1"/>
  </si>
  <si>
    <t>_N_ONEe_L</t>
    <phoneticPr fontId="1"/>
  </si>
  <si>
    <t>_23MYeKクロスEV_Gビジネスパッケージグレード</t>
    <phoneticPr fontId="1"/>
  </si>
  <si>
    <t>_23MYeKクロスEV_Gグレード</t>
    <phoneticPr fontId="1"/>
  </si>
  <si>
    <t>_23MYeKクロスEV_Pグレード</t>
    <phoneticPr fontId="1"/>
  </si>
  <si>
    <t>_25MYeKクロスEV_Gビジネスパッケージグレード</t>
    <phoneticPr fontId="1"/>
  </si>
  <si>
    <t>_25MYeKクロスEV_Gグレード</t>
    <phoneticPr fontId="1"/>
  </si>
  <si>
    <t>_25MYeKクロスEV_Pグレード</t>
    <phoneticPr fontId="1"/>
  </si>
  <si>
    <t>_MINICAB_MiEV2シーター</t>
    <phoneticPr fontId="1"/>
  </si>
  <si>
    <t>_MINICAB_MiEV4シーター</t>
    <phoneticPr fontId="1"/>
  </si>
  <si>
    <t>_MINICABEV2シーター</t>
    <phoneticPr fontId="1"/>
  </si>
  <si>
    <t>_MINICABEV4シーター</t>
    <phoneticPr fontId="1"/>
  </si>
  <si>
    <t>_クリッパーEV2シーター</t>
    <phoneticPr fontId="1"/>
  </si>
  <si>
    <t>_クリッパーEV4シーター</t>
    <phoneticPr fontId="1"/>
  </si>
  <si>
    <t>_ピクシスバン</t>
    <phoneticPr fontId="1"/>
  </si>
  <si>
    <t>_eエブリイ_2シーター</t>
    <phoneticPr fontId="1"/>
  </si>
  <si>
    <t>_eエブリイ_4シーター</t>
    <phoneticPr fontId="1"/>
  </si>
  <si>
    <t>_e_HIJET_2シーター</t>
    <phoneticPr fontId="1"/>
  </si>
  <si>
    <t>_e_HIJET_4シーター</t>
    <phoneticPr fontId="1"/>
  </si>
  <si>
    <t>_FKV</t>
    <phoneticPr fontId="1"/>
  </si>
  <si>
    <t>_F1VS</t>
    <phoneticPr fontId="1"/>
  </si>
  <si>
    <t>_F1TS</t>
    <phoneticPr fontId="1"/>
  </si>
  <si>
    <t>_F11VS</t>
    <phoneticPr fontId="1"/>
  </si>
  <si>
    <t>_ASF2.0</t>
    <phoneticPr fontId="1"/>
  </si>
  <si>
    <t>_ZM5_標準シャシ</t>
    <rPh sb="5" eb="7">
      <t>ヒョウジュン</t>
    </rPh>
    <phoneticPr fontId="1"/>
  </si>
  <si>
    <t>_ZM5_ロングシャシ_バッテリーS</t>
    <phoneticPr fontId="1"/>
  </si>
  <si>
    <t>_ZM5_ロングシャシ_バッテリーM</t>
    <phoneticPr fontId="1"/>
  </si>
  <si>
    <t>_CEV_BF_三菱</t>
    <phoneticPr fontId="1"/>
  </si>
  <si>
    <t>_CEV_BC_スズキ</t>
  </si>
  <si>
    <t>_CEV_BF_スズキ</t>
  </si>
  <si>
    <t>_CEV_BC_ニッサン</t>
  </si>
  <si>
    <t>_CEV_BF_ニッサン</t>
  </si>
  <si>
    <t>_CEV_BC_マツダ</t>
  </si>
  <si>
    <t>_CEV_BF_マツダ</t>
  </si>
  <si>
    <t>_CEV_BC_三菱</t>
  </si>
  <si>
    <t>_ZM6</t>
    <phoneticPr fontId="1"/>
  </si>
  <si>
    <t>_eAUMARK</t>
    <phoneticPr fontId="1"/>
  </si>
  <si>
    <t>_ELEMO_K</t>
    <phoneticPr fontId="1"/>
  </si>
  <si>
    <t>_ELEMO_L</t>
    <phoneticPr fontId="1"/>
  </si>
  <si>
    <t>_CEV_BC_スズキ</t>
    <phoneticPr fontId="1"/>
  </si>
  <si>
    <t>_CEV_BF_スズキ</t>
    <phoneticPr fontId="1"/>
  </si>
  <si>
    <t>_CEV_BC_ニッサン</t>
    <phoneticPr fontId="1"/>
  </si>
  <si>
    <t>_CEV_BF_ニッサン</t>
    <phoneticPr fontId="1"/>
  </si>
  <si>
    <t>_CEV_BC_マツダ</t>
    <phoneticPr fontId="1"/>
  </si>
  <si>
    <t>_CEV_BF_マツダ</t>
    <phoneticPr fontId="1"/>
  </si>
  <si>
    <t>_CEV_BC_三菱</t>
    <phoneticPr fontId="1"/>
  </si>
  <si>
    <t>_CEV_BC_スズキ</t>
    <phoneticPr fontId="1"/>
  </si>
  <si>
    <t>_CEV_BF_スズキ</t>
    <phoneticPr fontId="1"/>
  </si>
  <si>
    <t>_CEV_BC_ニッサン</t>
    <phoneticPr fontId="1"/>
  </si>
  <si>
    <t>_CEV_BF_ニッサン</t>
    <phoneticPr fontId="1"/>
  </si>
  <si>
    <t>_CEV_BC_マツダ</t>
    <phoneticPr fontId="1"/>
  </si>
  <si>
    <t>_CEV_BF_マツダ</t>
    <phoneticPr fontId="1"/>
  </si>
  <si>
    <t>_CEV_BC_三菱</t>
    <phoneticPr fontId="1"/>
  </si>
  <si>
    <t>_CEV_BF_三菱</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</si>
</sst>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_ "/>
    <numFmt numFmtId="177" formatCode="&quot;¥&quot;#,##0_);[Red]\(&quot;¥&quot;#,##0\)"/>
    <numFmt numFmtId="178" formatCode="[$]ggge&quot;年&quot;m&quot;月&quot;d&quot;日&quot;;@" x16r2:formatCode16="[$-ja-JP-x-gannen]ggge&quot;年&quot;m&quot;月&quot;d&quot;日&quot;;@"/>
  </numFmts>
  <fonts count="31">
    <font>
      <sz val="11"/>
      <color theme="1"/>
      <name val="ＭＳ Ｐゴシック"/>
      <family val="2"/>
      <charset val="128"/>
    </font>
    <font>
      <sz val="6"/>
      <name val="ＭＳ Ｐゴシック"/>
      <family val="2"/>
      <charset val="128"/>
    </font>
    <font>
      <sz val="9"/>
      <name val="Meiryo UI"/>
      <family val="3"/>
      <charset val="128"/>
    </font>
    <font>
      <sz val="6"/>
      <name val="ＭＳ 明朝"/>
      <family val="1"/>
      <charset val="128"/>
    </font>
    <font>
      <sz val="11"/>
      <color theme="1"/>
      <name val="游ゴシック"/>
      <family val="3"/>
      <charset val="128"/>
      <scheme val="minor"/>
    </font>
    <font>
      <sz val="6"/>
      <name val="ＭＳ Ｐゴシック"/>
      <family val="3"/>
      <charset val="128"/>
    </font>
    <font>
      <sz val="9"/>
      <color theme="1"/>
      <name val="Meiryo UI"/>
      <family val="3"/>
      <charset val="128"/>
    </font>
    <font>
      <sz val="11"/>
      <name val="ＭＳ Ｐゴシック"/>
      <family val="3"/>
      <charset val="128"/>
    </font>
    <font>
      <sz val="9"/>
      <color indexed="8"/>
      <name val="Meiryo UI"/>
      <family val="3"/>
      <charset val="128"/>
    </font>
    <font>
      <sz val="9"/>
      <color rgb="FF000000"/>
      <name val="Meiryo UI"/>
      <family val="3"/>
      <charset val="128"/>
    </font>
    <font>
      <sz val="11"/>
      <color theme="1"/>
      <name val="Meiryo UI"/>
      <family val="3"/>
      <charset val="128"/>
    </font>
    <font>
      <sz val="11"/>
      <color theme="1"/>
      <name val="ＭＳ Ｐゴシック"/>
      <family val="2"/>
      <charset val="128"/>
    </font>
    <font>
      <sz val="10.5"/>
      <color theme="1"/>
      <name val="ＭＳ 明朝"/>
      <family val="1"/>
      <charset val="128"/>
    </font>
    <font>
      <sz val="10"/>
      <color rgb="FF000000"/>
      <name val="ＭＳ 明朝"/>
      <family val="1"/>
      <charset val="128"/>
    </font>
    <font>
      <sz val="9"/>
      <color theme="1"/>
      <name val="ＭＳ 明朝"/>
      <family val="1"/>
      <charset val="128"/>
    </font>
    <font>
      <sz val="11"/>
      <color theme="1"/>
      <name val="ＭＳ 明朝"/>
      <family val="1"/>
      <charset val="128"/>
    </font>
    <font>
      <sz val="10.5"/>
      <color theme="1"/>
      <name val="Century"/>
      <family val="1"/>
    </font>
    <font>
      <sz val="12"/>
      <color theme="1"/>
      <name val="ＭＳ 明朝"/>
      <family val="1"/>
      <charset val="128"/>
    </font>
    <font>
      <u/>
      <sz val="12"/>
      <color theme="1"/>
      <name val="ＭＳ 明朝"/>
      <family val="1"/>
      <charset val="128"/>
    </font>
    <font>
      <u/>
      <sz val="12"/>
      <color rgb="FF000000"/>
      <name val="ＭＳ 明朝"/>
      <family val="1"/>
      <charset val="128"/>
    </font>
    <font>
      <sz val="12"/>
      <color rgb="FF000000"/>
      <name val="ＭＳ 明朝"/>
      <family val="1"/>
      <charset val="128"/>
    </font>
    <font>
      <sz val="10"/>
      <color theme="1"/>
      <name val="ＭＳ 明朝"/>
      <family val="1"/>
      <charset val="128"/>
    </font>
    <font>
      <sz val="14"/>
      <color theme="1"/>
      <name val="ＭＳ ゴシック"/>
      <family val="3"/>
      <charset val="128"/>
    </font>
    <font>
      <sz val="12"/>
      <color rgb="FFFF0000"/>
      <name val="ＭＳ 明朝"/>
      <family val="1"/>
      <charset val="128"/>
    </font>
    <font>
      <b/>
      <sz val="12"/>
      <color theme="1"/>
      <name val="ＭＳ ゴシック"/>
      <family val="3"/>
      <charset val="128"/>
    </font>
    <font>
      <sz val="12"/>
      <color theme="1"/>
      <name val="ＭＳ ゴシック"/>
      <family val="3"/>
      <charset val="128"/>
    </font>
    <font>
      <sz val="12"/>
      <color rgb="FF000000"/>
      <name val="ＭＳ ゴシック"/>
      <family val="3"/>
      <charset val="128"/>
    </font>
    <font>
      <sz val="12"/>
      <name val="ＭＳ 明朝"/>
      <family val="1"/>
      <charset val="128"/>
    </font>
    <font>
      <sz val="12"/>
      <name val="ＭＳ Ｐゴシック"/>
      <family val="2"/>
      <charset val="128"/>
    </font>
    <font>
      <sz val="14"/>
      <name val="ＭＳ ゴシック"/>
      <family val="3"/>
      <charset val="128"/>
    </font>
    <font>
      <sz val="10"/>
      <name val="ＭＳ 明朝"/>
      <family val="1"/>
      <charset val="128"/>
    </font>
  </fonts>
  <fills count="1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theme="4" tint="0.59999389629810485"/>
        <bgColor indexed="64"/>
      </patternFill>
    </fill>
    <fill>
      <patternFill patternType="solid">
        <fgColor rgb="FFFFCCCC"/>
        <bgColor indexed="64"/>
      </patternFill>
    </fill>
    <fill>
      <patternFill patternType="solid">
        <fgColor rgb="FFA7FFC4"/>
        <bgColor indexed="64"/>
      </patternFill>
    </fill>
    <fill>
      <patternFill patternType="solid">
        <fgColor rgb="FFC5C5FF"/>
        <bgColor indexed="64"/>
      </patternFill>
    </fill>
    <fill>
      <patternFill patternType="solid">
        <fgColor rgb="FFFFFFCC"/>
        <bgColor indexed="64"/>
      </patternFill>
    </fill>
    <fill>
      <patternFill patternType="solid">
        <fgColor rgb="FFD0A3D5"/>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bottom style="thick">
        <color auto="1"/>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thin">
        <color indexed="64"/>
      </right>
      <top style="double">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6">
    <xf numFmtId="0" fontId="0" fillId="0" borderId="0">
      <alignment vertical="center"/>
    </xf>
    <xf numFmtId="0" fontId="4" fillId="0" borderId="0">
      <alignment vertical="center"/>
    </xf>
    <xf numFmtId="0" fontId="4"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11" fillId="0" borderId="0" applyFont="0" applyFill="0" applyBorder="0" applyAlignment="0" applyProtection="0">
      <alignment vertical="center"/>
    </xf>
  </cellStyleXfs>
  <cellXfs count="560">
    <xf numFmtId="0" fontId="0" fillId="0" borderId="0" xfId="0">
      <alignment vertical="center"/>
    </xf>
    <xf numFmtId="0" fontId="8" fillId="2" borderId="1" xfId="1"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10" fillId="0" borderId="0" xfId="0" applyFont="1">
      <alignment vertical="center"/>
    </xf>
    <xf numFmtId="0" fontId="10" fillId="0" borderId="7" xfId="0" applyFont="1" applyBorder="1">
      <alignment vertical="center"/>
    </xf>
    <xf numFmtId="0" fontId="10" fillId="0" borderId="1" xfId="0" applyFont="1" applyBorder="1" applyAlignment="1">
      <alignment vertical="center" shrinkToFit="1"/>
    </xf>
    <xf numFmtId="0" fontId="10" fillId="0" borderId="1" xfId="0" applyFont="1" applyBorder="1">
      <alignment vertical="center"/>
    </xf>
    <xf numFmtId="0" fontId="10" fillId="0" borderId="2" xfId="0" applyFont="1" applyBorder="1">
      <alignment vertical="center"/>
    </xf>
    <xf numFmtId="5" fontId="10" fillId="0" borderId="7" xfId="0" applyNumberFormat="1" applyFont="1" applyBorder="1">
      <alignment vertical="center"/>
    </xf>
    <xf numFmtId="0" fontId="10" fillId="0" borderId="8" xfId="0" applyFont="1" applyBorder="1" applyAlignment="1">
      <alignment vertical="center" shrinkToFit="1"/>
    </xf>
    <xf numFmtId="0" fontId="12" fillId="0" borderId="0" xfId="0" applyFont="1">
      <alignment vertical="center"/>
    </xf>
    <xf numFmtId="0" fontId="10" fillId="0" borderId="4" xfId="0" applyFont="1" applyBorder="1">
      <alignment vertical="center"/>
    </xf>
    <xf numFmtId="0" fontId="10" fillId="0" borderId="1" xfId="0" applyFont="1" applyBorder="1" applyAlignment="1">
      <alignment vertical="center" wrapText="1"/>
    </xf>
    <xf numFmtId="38" fontId="10" fillId="0" borderId="36" xfId="5" applyFont="1" applyBorder="1">
      <alignment vertical="center"/>
    </xf>
    <xf numFmtId="0" fontId="10" fillId="0" borderId="54" xfId="0" applyFont="1" applyBorder="1">
      <alignment vertical="center"/>
    </xf>
    <xf numFmtId="38" fontId="10" fillId="0" borderId="34" xfId="5" applyFont="1" applyBorder="1">
      <alignment vertical="center"/>
    </xf>
    <xf numFmtId="0" fontId="10" fillId="2" borderId="1" xfId="0" applyFont="1" applyFill="1" applyBorder="1" applyAlignment="1">
      <alignment vertical="center" shrinkToFit="1"/>
    </xf>
    <xf numFmtId="38" fontId="10" fillId="0" borderId="35" xfId="5" applyFont="1" applyBorder="1">
      <alignment vertical="center"/>
    </xf>
    <xf numFmtId="0" fontId="10" fillId="0" borderId="56" xfId="0" applyFont="1" applyBorder="1">
      <alignment vertical="center"/>
    </xf>
    <xf numFmtId="38" fontId="10" fillId="0" borderId="57" xfId="5" applyFont="1" applyBorder="1">
      <alignment vertical="center"/>
    </xf>
    <xf numFmtId="0" fontId="10" fillId="0" borderId="56" xfId="0" applyFont="1" applyBorder="1" applyAlignment="1">
      <alignment vertical="center" wrapText="1"/>
    </xf>
    <xf numFmtId="0" fontId="10" fillId="0" borderId="60" xfId="0" applyFont="1" applyBorder="1">
      <alignment vertical="center"/>
    </xf>
    <xf numFmtId="38" fontId="10" fillId="0" borderId="61" xfId="5" applyFont="1" applyBorder="1">
      <alignment vertical="center"/>
    </xf>
    <xf numFmtId="0" fontId="16" fillId="0" borderId="0" xfId="0" applyFont="1" applyAlignment="1">
      <alignment horizontal="justify" vertical="center"/>
    </xf>
    <xf numFmtId="0" fontId="17" fillId="0" borderId="0" xfId="0" applyFont="1" applyAlignment="1">
      <alignment horizontal="justify" vertical="center"/>
    </xf>
    <xf numFmtId="0" fontId="13" fillId="0" borderId="0" xfId="0" applyFont="1" applyFill="1" applyBorder="1" applyAlignment="1">
      <alignment horizontal="left" vertical="center" wrapText="1"/>
    </xf>
    <xf numFmtId="0" fontId="17" fillId="0" borderId="0" xfId="0" applyFont="1" applyAlignment="1">
      <alignment horizontal="left" vertical="center"/>
    </xf>
    <xf numFmtId="0" fontId="17" fillId="0" borderId="0" xfId="0" applyFont="1" applyAlignment="1">
      <alignment horizontal="center" vertical="center"/>
    </xf>
    <xf numFmtId="0" fontId="15" fillId="0" borderId="0" xfId="0" applyFont="1" applyAlignment="1">
      <alignment vertical="center"/>
    </xf>
    <xf numFmtId="0" fontId="17" fillId="0" borderId="0" xfId="0" applyFont="1">
      <alignment vertical="center"/>
    </xf>
    <xf numFmtId="0" fontId="17" fillId="0" borderId="0" xfId="0" applyFont="1" applyAlignment="1">
      <alignment vertical="center"/>
    </xf>
    <xf numFmtId="0" fontId="17" fillId="0" borderId="0" xfId="0" applyNumberFormat="1" applyFont="1" applyAlignment="1">
      <alignment vertical="center"/>
    </xf>
    <xf numFmtId="0" fontId="17" fillId="3" borderId="0" xfId="0" applyNumberFormat="1" applyFont="1" applyFill="1" applyAlignment="1">
      <alignment vertical="center"/>
    </xf>
    <xf numFmtId="0" fontId="17" fillId="4" borderId="27" xfId="0" applyNumberFormat="1" applyFont="1" applyFill="1" applyBorder="1" applyAlignment="1">
      <alignment horizontal="right" vertical="center"/>
    </xf>
    <xf numFmtId="0" fontId="20" fillId="4" borderId="27" xfId="0" applyNumberFormat="1" applyFont="1" applyFill="1" applyBorder="1" applyAlignment="1">
      <alignment horizontal="right" vertical="center"/>
    </xf>
    <xf numFmtId="0" fontId="20" fillId="4" borderId="29" xfId="0" applyNumberFormat="1" applyFont="1" applyFill="1" applyBorder="1" applyAlignment="1">
      <alignment horizontal="right" vertical="center"/>
    </xf>
    <xf numFmtId="0" fontId="20" fillId="0" borderId="25" xfId="0" applyNumberFormat="1" applyFont="1" applyFill="1" applyBorder="1" applyAlignment="1">
      <alignment vertical="center"/>
    </xf>
    <xf numFmtId="0" fontId="20" fillId="0" borderId="29" xfId="0" applyNumberFormat="1" applyFont="1" applyFill="1" applyBorder="1" applyAlignment="1">
      <alignment vertical="center"/>
    </xf>
    <xf numFmtId="0" fontId="17" fillId="0" borderId="0" xfId="0" applyNumberFormat="1" applyFont="1" applyBorder="1" applyAlignment="1">
      <alignment vertical="center"/>
    </xf>
    <xf numFmtId="0" fontId="17" fillId="3" borderId="24" xfId="0" applyNumberFormat="1" applyFont="1" applyFill="1" applyBorder="1" applyAlignment="1">
      <alignment horizontal="left" vertical="center"/>
    </xf>
    <xf numFmtId="0" fontId="17" fillId="3" borderId="26" xfId="0" applyNumberFormat="1" applyFont="1" applyFill="1" applyBorder="1" applyAlignment="1">
      <alignment horizontal="left" vertical="center"/>
    </xf>
    <xf numFmtId="0" fontId="17" fillId="3" borderId="23" xfId="0" applyNumberFormat="1" applyFont="1" applyFill="1" applyBorder="1" applyAlignment="1">
      <alignment horizontal="left" vertical="center"/>
    </xf>
    <xf numFmtId="0" fontId="17" fillId="0" borderId="25" xfId="0" applyNumberFormat="1" applyFont="1" applyBorder="1" applyAlignment="1">
      <alignment horizontal="left" vertical="center" wrapText="1"/>
    </xf>
    <xf numFmtId="0" fontId="17" fillId="0" borderId="24" xfId="0" applyNumberFormat="1" applyFont="1" applyBorder="1" applyAlignment="1">
      <alignment horizontal="left" vertical="center"/>
    </xf>
    <xf numFmtId="0" fontId="17" fillId="0" borderId="27" xfId="0" applyNumberFormat="1" applyFont="1" applyBorder="1" applyAlignment="1">
      <alignment horizontal="left" vertical="center"/>
    </xf>
    <xf numFmtId="0" fontId="17" fillId="0" borderId="0" xfId="0" applyNumberFormat="1" applyFont="1" applyBorder="1" applyAlignment="1">
      <alignment horizontal="left" vertical="center"/>
    </xf>
    <xf numFmtId="0" fontId="17" fillId="3" borderId="0" xfId="0" applyNumberFormat="1" applyFont="1" applyFill="1" applyBorder="1" applyAlignment="1">
      <alignment horizontal="left" vertical="center"/>
    </xf>
    <xf numFmtId="0" fontId="17" fillId="3" borderId="28" xfId="0" applyNumberFormat="1" applyFont="1" applyFill="1" applyBorder="1" applyAlignment="1">
      <alignment horizontal="left" vertical="center"/>
    </xf>
    <xf numFmtId="0" fontId="17" fillId="0" borderId="29" xfId="0" applyNumberFormat="1" applyFont="1" applyBorder="1" applyAlignment="1">
      <alignment horizontal="left" vertical="center"/>
    </xf>
    <xf numFmtId="0" fontId="17" fillId="0" borderId="23" xfId="0" applyNumberFormat="1" applyFont="1" applyBorder="1" applyAlignment="1">
      <alignment horizontal="left" vertical="center"/>
    </xf>
    <xf numFmtId="0" fontId="20" fillId="0" borderId="24" xfId="0" applyNumberFormat="1" applyFont="1" applyFill="1" applyBorder="1" applyAlignment="1">
      <alignment vertical="center"/>
    </xf>
    <xf numFmtId="0" fontId="20" fillId="0" borderId="23" xfId="0" applyNumberFormat="1" applyFont="1" applyFill="1" applyBorder="1" applyAlignment="1">
      <alignment vertical="center"/>
    </xf>
    <xf numFmtId="0" fontId="17" fillId="0" borderId="0" xfId="0" applyNumberFormat="1" applyFont="1" applyFill="1" applyBorder="1" applyAlignment="1">
      <alignment horizontal="left" vertical="center"/>
    </xf>
    <xf numFmtId="0" fontId="20" fillId="0" borderId="0" xfId="0" applyNumberFormat="1" applyFont="1" applyFill="1" applyBorder="1" applyAlignment="1">
      <alignment horizontal="left" vertical="center"/>
    </xf>
    <xf numFmtId="0" fontId="20" fillId="0" borderId="23" xfId="0" applyNumberFormat="1" applyFont="1" applyFill="1" applyBorder="1" applyAlignment="1">
      <alignment horizontal="left" vertical="center"/>
    </xf>
    <xf numFmtId="0" fontId="20" fillId="0" borderId="32" xfId="0" applyNumberFormat="1" applyFont="1" applyFill="1" applyBorder="1" applyAlignment="1">
      <alignment horizontal="center" vertical="center"/>
    </xf>
    <xf numFmtId="0" fontId="20" fillId="0" borderId="33" xfId="0" applyNumberFormat="1" applyFont="1" applyFill="1" applyBorder="1" applyAlignment="1">
      <alignment horizontal="center" vertical="center"/>
    </xf>
    <xf numFmtId="0" fontId="20" fillId="4" borderId="31" xfId="0" applyNumberFormat="1" applyFont="1" applyFill="1" applyBorder="1" applyAlignment="1">
      <alignment horizontal="right" vertical="center"/>
    </xf>
    <xf numFmtId="0" fontId="17" fillId="3" borderId="31" xfId="0" applyNumberFormat="1" applyFont="1" applyFill="1" applyBorder="1" applyAlignment="1">
      <alignment horizontal="left" vertical="center"/>
    </xf>
    <xf numFmtId="0" fontId="17" fillId="3" borderId="27" xfId="0" applyNumberFormat="1" applyFont="1" applyFill="1" applyBorder="1" applyAlignment="1">
      <alignment vertical="center"/>
    </xf>
    <xf numFmtId="0" fontId="17" fillId="3" borderId="0" xfId="0" applyNumberFormat="1" applyFont="1" applyFill="1" applyBorder="1" applyAlignment="1">
      <alignment vertical="center"/>
    </xf>
    <xf numFmtId="0" fontId="17" fillId="3" borderId="28" xfId="0" applyNumberFormat="1" applyFont="1" applyFill="1" applyBorder="1" applyAlignment="1">
      <alignment vertical="center"/>
    </xf>
    <xf numFmtId="0" fontId="17" fillId="0" borderId="31" xfId="0" applyNumberFormat="1" applyFont="1" applyBorder="1" applyAlignment="1">
      <alignment horizontal="justify" vertical="center" textRotation="255"/>
    </xf>
    <xf numFmtId="0" fontId="23" fillId="0" borderId="0" xfId="0" applyFont="1" applyAlignment="1">
      <alignment horizontal="left" vertical="center"/>
    </xf>
    <xf numFmtId="177" fontId="17" fillId="0" borderId="0" xfId="5" applyNumberFormat="1" applyFont="1" applyBorder="1" applyAlignment="1">
      <alignment horizontal="center" vertical="center"/>
    </xf>
    <xf numFmtId="0" fontId="18" fillId="0" borderId="0" xfId="0" applyFont="1" applyAlignment="1">
      <alignment vertical="center"/>
    </xf>
    <xf numFmtId="0" fontId="17" fillId="0" borderId="0" xfId="0" applyFont="1" applyAlignment="1">
      <alignment horizontal="center" vertical="center"/>
    </xf>
    <xf numFmtId="0" fontId="17" fillId="3" borderId="32" xfId="0" applyNumberFormat="1" applyFont="1" applyFill="1" applyBorder="1" applyAlignment="1">
      <alignment horizontal="left" vertical="center"/>
    </xf>
    <xf numFmtId="0" fontId="17" fillId="3" borderId="25" xfId="0" applyNumberFormat="1" applyFont="1" applyFill="1" applyBorder="1" applyAlignment="1">
      <alignment vertical="center"/>
    </xf>
    <xf numFmtId="0" fontId="17" fillId="3" borderId="24" xfId="0" applyNumberFormat="1" applyFont="1" applyFill="1" applyBorder="1" applyAlignment="1">
      <alignment vertical="center"/>
    </xf>
    <xf numFmtId="0" fontId="17" fillId="3" borderId="26" xfId="0" applyNumberFormat="1" applyFont="1" applyFill="1" applyBorder="1" applyAlignment="1">
      <alignment vertical="center"/>
    </xf>
    <xf numFmtId="0" fontId="17" fillId="3" borderId="29" xfId="0" applyNumberFormat="1" applyFont="1" applyFill="1" applyBorder="1" applyAlignment="1">
      <alignment vertical="center"/>
    </xf>
    <xf numFmtId="0" fontId="17" fillId="3" borderId="23" xfId="0" applyNumberFormat="1" applyFont="1" applyFill="1" applyBorder="1" applyAlignment="1">
      <alignment vertical="center"/>
    </xf>
    <xf numFmtId="0" fontId="17" fillId="3" borderId="30" xfId="0" applyNumberFormat="1" applyFont="1" applyFill="1" applyBorder="1" applyAlignment="1">
      <alignment vertical="center"/>
    </xf>
    <xf numFmtId="0" fontId="17" fillId="3" borderId="0" xfId="0" applyFont="1" applyFill="1" applyAlignment="1">
      <alignment horizontal="left" vertical="center"/>
    </xf>
    <xf numFmtId="0" fontId="17" fillId="3" borderId="0" xfId="0" applyFont="1" applyFill="1" applyAlignment="1">
      <alignment horizontal="justify" vertical="center"/>
    </xf>
    <xf numFmtId="56" fontId="17" fillId="0" borderId="0" xfId="0" applyNumberFormat="1" applyFont="1">
      <alignment vertical="center"/>
    </xf>
    <xf numFmtId="0" fontId="17" fillId="3" borderId="43" xfId="0" applyFont="1" applyFill="1" applyBorder="1" applyAlignment="1">
      <alignment horizontal="left" vertical="center"/>
    </xf>
    <xf numFmtId="0" fontId="17" fillId="3" borderId="33" xfId="0" applyFont="1" applyFill="1" applyBorder="1" applyAlignment="1">
      <alignment horizontal="left" vertical="center"/>
    </xf>
    <xf numFmtId="0" fontId="17" fillId="3" borderId="37" xfId="0" applyFont="1" applyFill="1" applyBorder="1" applyAlignment="1">
      <alignment vertical="center"/>
    </xf>
    <xf numFmtId="0" fontId="17" fillId="3" borderId="38" xfId="0" applyFont="1" applyFill="1" applyBorder="1" applyAlignment="1">
      <alignment vertical="center"/>
    </xf>
    <xf numFmtId="0" fontId="17" fillId="3" borderId="0" xfId="0" applyFont="1" applyFill="1" applyAlignment="1">
      <alignment vertical="center"/>
    </xf>
    <xf numFmtId="5" fontId="20" fillId="3" borderId="33" xfId="0" applyNumberFormat="1" applyFont="1" applyFill="1" applyBorder="1" applyAlignment="1">
      <alignment horizontal="left" vertical="center"/>
    </xf>
    <xf numFmtId="5" fontId="20" fillId="3" borderId="45" xfId="0" applyNumberFormat="1" applyFont="1" applyFill="1" applyBorder="1" applyAlignment="1">
      <alignment horizontal="left" vertical="center"/>
    </xf>
    <xf numFmtId="0" fontId="17" fillId="3" borderId="27" xfId="0" applyFont="1" applyFill="1" applyBorder="1" applyAlignment="1">
      <alignment vertical="center"/>
    </xf>
    <xf numFmtId="5" fontId="20" fillId="3" borderId="43" xfId="0" applyNumberFormat="1" applyFont="1" applyFill="1" applyBorder="1" applyAlignment="1">
      <alignment horizontal="left" vertical="center"/>
    </xf>
    <xf numFmtId="0" fontId="17" fillId="3" borderId="3" xfId="0" applyFont="1" applyFill="1" applyBorder="1" applyAlignment="1">
      <alignment vertical="center"/>
    </xf>
    <xf numFmtId="0" fontId="17" fillId="3" borderId="4" xfId="0" applyFont="1" applyFill="1" applyBorder="1" applyAlignment="1">
      <alignment vertical="center"/>
    </xf>
    <xf numFmtId="0" fontId="17" fillId="3" borderId="45" xfId="0" applyFont="1" applyFill="1" applyBorder="1" applyAlignment="1">
      <alignment horizontal="left" vertical="center"/>
    </xf>
    <xf numFmtId="0" fontId="20" fillId="3" borderId="45" xfId="0" applyFont="1" applyFill="1" applyBorder="1" applyAlignment="1">
      <alignment horizontal="left" vertical="center"/>
    </xf>
    <xf numFmtId="0" fontId="17" fillId="3" borderId="62" xfId="0" applyFont="1" applyFill="1" applyBorder="1" applyAlignment="1">
      <alignment horizontal="left" vertical="center"/>
    </xf>
    <xf numFmtId="0" fontId="17" fillId="3" borderId="44" xfId="0" applyFont="1" applyFill="1" applyBorder="1" applyAlignment="1">
      <alignment vertical="center"/>
    </xf>
    <xf numFmtId="0" fontId="20" fillId="3" borderId="63" xfId="0" applyFont="1" applyFill="1" applyBorder="1" applyAlignment="1">
      <alignment horizontal="left" vertical="center"/>
    </xf>
    <xf numFmtId="0" fontId="17" fillId="3" borderId="41" xfId="0" applyFont="1" applyFill="1" applyBorder="1" applyAlignment="1">
      <alignment vertical="center"/>
    </xf>
    <xf numFmtId="38" fontId="17" fillId="3" borderId="37" xfId="5" applyFont="1" applyFill="1" applyBorder="1" applyAlignment="1">
      <alignment vertical="center"/>
    </xf>
    <xf numFmtId="0" fontId="20" fillId="3" borderId="44" xfId="0" applyFont="1" applyFill="1" applyBorder="1" applyAlignment="1">
      <alignment horizontal="left" vertical="center"/>
    </xf>
    <xf numFmtId="0" fontId="17" fillId="3" borderId="42" xfId="0" applyFont="1" applyFill="1" applyBorder="1" applyAlignment="1">
      <alignment vertical="center"/>
    </xf>
    <xf numFmtId="49" fontId="17" fillId="3" borderId="43" xfId="0" applyNumberFormat="1" applyFont="1" applyFill="1" applyBorder="1" applyAlignment="1">
      <alignment vertical="center"/>
    </xf>
    <xf numFmtId="0" fontId="20" fillId="3" borderId="43" xfId="0" applyFont="1" applyFill="1" applyBorder="1" applyAlignment="1">
      <alignment horizontal="left" vertical="center"/>
    </xf>
    <xf numFmtId="0" fontId="22" fillId="3" borderId="23" xfId="0" applyFont="1" applyFill="1" applyBorder="1" applyAlignment="1">
      <alignment horizontal="center" vertical="center"/>
    </xf>
    <xf numFmtId="0" fontId="17" fillId="0" borderId="0" xfId="0" applyFont="1" applyBorder="1" applyAlignment="1">
      <alignment vertical="center"/>
    </xf>
    <xf numFmtId="0" fontId="17" fillId="3" borderId="43" xfId="0" applyFont="1" applyFill="1" applyBorder="1" applyAlignment="1">
      <alignment vertical="center"/>
    </xf>
    <xf numFmtId="56" fontId="17" fillId="3" borderId="38" xfId="0" quotePrefix="1" applyNumberFormat="1" applyFont="1" applyFill="1" applyBorder="1" applyAlignment="1">
      <alignment vertical="center"/>
    </xf>
    <xf numFmtId="0" fontId="17" fillId="3" borderId="37" xfId="0" quotePrefix="1" applyFont="1" applyFill="1" applyBorder="1" applyAlignment="1">
      <alignment vertical="center"/>
    </xf>
    <xf numFmtId="0" fontId="22" fillId="0" borderId="0" xfId="0" applyFont="1">
      <alignment vertical="center"/>
    </xf>
    <xf numFmtId="0" fontId="20" fillId="0" borderId="29" xfId="0" applyNumberFormat="1" applyFont="1" applyFill="1" applyBorder="1" applyAlignment="1">
      <alignment horizontal="right" vertical="center"/>
    </xf>
    <xf numFmtId="0" fontId="20" fillId="0" borderId="0" xfId="0" applyNumberFormat="1" applyFont="1" applyFill="1" applyBorder="1" applyAlignment="1">
      <alignment horizontal="center" vertical="center" shrinkToFit="1"/>
    </xf>
    <xf numFmtId="0" fontId="20" fillId="0" borderId="33" xfId="0" applyNumberFormat="1" applyFont="1" applyFill="1" applyBorder="1" applyAlignment="1">
      <alignment vertical="center" shrinkToFit="1"/>
    </xf>
    <xf numFmtId="0" fontId="20" fillId="0" borderId="24" xfId="0" applyNumberFormat="1" applyFont="1" applyFill="1" applyBorder="1" applyAlignment="1">
      <alignment horizontal="left" vertical="center"/>
    </xf>
    <xf numFmtId="0" fontId="17" fillId="0" borderId="0" xfId="0" applyFont="1" applyAlignment="1">
      <alignment horizontal="center" vertical="center"/>
    </xf>
    <xf numFmtId="0" fontId="13" fillId="0" borderId="1" xfId="0" applyFont="1" applyFill="1" applyBorder="1" applyAlignment="1">
      <alignment horizontal="center" vertical="center" wrapText="1"/>
    </xf>
    <xf numFmtId="0" fontId="20" fillId="0" borderId="29" xfId="0" applyNumberFormat="1" applyFont="1" applyFill="1" applyBorder="1" applyAlignment="1">
      <alignment horizontal="left" vertical="center" shrinkToFit="1"/>
    </xf>
    <xf numFmtId="0" fontId="20" fillId="0" borderId="23" xfId="0" applyNumberFormat="1" applyFont="1" applyFill="1" applyBorder="1" applyAlignment="1">
      <alignment horizontal="left" vertical="center" shrinkToFit="1"/>
    </xf>
    <xf numFmtId="0" fontId="20" fillId="0" borderId="24" xfId="0" applyNumberFormat="1" applyFont="1" applyFill="1" applyBorder="1" applyAlignment="1">
      <alignment horizontal="center" vertical="center" shrinkToFit="1"/>
    </xf>
    <xf numFmtId="0" fontId="12" fillId="0" borderId="24" xfId="0" applyFont="1" applyBorder="1" applyAlignment="1">
      <alignment vertical="center" wrapText="1"/>
    </xf>
    <xf numFmtId="0" fontId="21" fillId="0" borderId="24" xfId="0" applyFont="1" applyBorder="1" applyAlignment="1">
      <alignment vertical="center" wrapText="1"/>
    </xf>
    <xf numFmtId="0" fontId="21" fillId="0" borderId="26" xfId="0" applyFont="1" applyBorder="1" applyAlignment="1">
      <alignment vertical="center" wrapText="1"/>
    </xf>
    <xf numFmtId="0" fontId="21" fillId="0" borderId="1" xfId="0" applyFont="1" applyBorder="1" applyAlignment="1">
      <alignment horizontal="center" vertical="center"/>
    </xf>
    <xf numFmtId="0" fontId="21" fillId="0" borderId="31" xfId="0" applyFont="1" applyBorder="1" applyAlignment="1">
      <alignment horizontal="right" vertical="center"/>
    </xf>
    <xf numFmtId="0" fontId="21" fillId="0" borderId="68" xfId="0" applyFont="1" applyBorder="1" applyAlignment="1">
      <alignment horizontal="center" vertical="center"/>
    </xf>
    <xf numFmtId="0" fontId="14" fillId="0" borderId="0" xfId="0" applyFont="1" applyAlignment="1">
      <alignment vertical="center"/>
    </xf>
    <xf numFmtId="0" fontId="25" fillId="3" borderId="27" xfId="0" applyNumberFormat="1" applyFont="1" applyFill="1" applyBorder="1" applyAlignment="1">
      <alignment horizontal="left" vertical="center"/>
    </xf>
    <xf numFmtId="0" fontId="25" fillId="3" borderId="25" xfId="0" applyNumberFormat="1" applyFont="1" applyFill="1" applyBorder="1" applyAlignment="1">
      <alignment horizontal="left" vertical="center"/>
    </xf>
    <xf numFmtId="0" fontId="17" fillId="0" borderId="0" xfId="0" applyFont="1" applyFill="1" applyAlignment="1">
      <alignment horizontal="center" vertical="center"/>
    </xf>
    <xf numFmtId="0" fontId="17" fillId="0" borderId="24" xfId="0" applyFont="1" applyBorder="1" applyAlignment="1">
      <alignment vertical="center"/>
    </xf>
    <xf numFmtId="0" fontId="17" fillId="0" borderId="24" xfId="0" applyFont="1" applyBorder="1" applyAlignment="1">
      <alignment horizontal="center" vertical="center"/>
    </xf>
    <xf numFmtId="0" fontId="17" fillId="0" borderId="26" xfId="0" applyFont="1" applyBorder="1" applyAlignment="1">
      <alignment vertical="center"/>
    </xf>
    <xf numFmtId="0" fontId="20" fillId="0" borderId="27" xfId="0" applyNumberFormat="1" applyFont="1" applyFill="1" applyBorder="1" applyAlignment="1">
      <alignment horizontal="left" vertical="center"/>
    </xf>
    <xf numFmtId="0" fontId="20" fillId="0" borderId="28" xfId="0" applyNumberFormat="1" applyFont="1" applyFill="1" applyBorder="1" applyAlignment="1">
      <alignment horizontal="center" vertical="center" shrinkToFit="1"/>
    </xf>
    <xf numFmtId="0" fontId="20" fillId="0" borderId="28" xfId="0" applyNumberFormat="1" applyFont="1" applyFill="1" applyBorder="1" applyAlignment="1">
      <alignment vertical="center" shrinkToFit="1"/>
    </xf>
    <xf numFmtId="0" fontId="17" fillId="0" borderId="27" xfId="0" applyFont="1" applyBorder="1" applyAlignment="1">
      <alignment vertical="center"/>
    </xf>
    <xf numFmtId="0" fontId="17" fillId="0" borderId="28" xfId="0" applyFont="1" applyBorder="1" applyAlignment="1">
      <alignment vertical="center"/>
    </xf>
    <xf numFmtId="0" fontId="25" fillId="0" borderId="25" xfId="0" applyFont="1" applyBorder="1" applyAlignment="1">
      <alignment vertical="center"/>
    </xf>
    <xf numFmtId="0" fontId="25" fillId="3" borderId="0" xfId="0" applyNumberFormat="1" applyFont="1" applyFill="1" applyAlignment="1">
      <alignment vertical="center"/>
    </xf>
    <xf numFmtId="0" fontId="17" fillId="0" borderId="27" xfId="0" applyFont="1" applyBorder="1" applyAlignment="1">
      <alignment horizontal="right" vertical="center"/>
    </xf>
    <xf numFmtId="0" fontId="17" fillId="0" borderId="29" xfId="0" applyFont="1" applyBorder="1" applyAlignment="1">
      <alignment vertical="center"/>
    </xf>
    <xf numFmtId="0" fontId="17" fillId="0" borderId="23" xfId="0" applyFont="1" applyBorder="1" applyAlignment="1">
      <alignment vertical="center"/>
    </xf>
    <xf numFmtId="0" fontId="25" fillId="0" borderId="27" xfId="0" applyFont="1" applyBorder="1" applyAlignment="1">
      <alignment vertical="center"/>
    </xf>
    <xf numFmtId="0" fontId="25" fillId="0" borderId="0" xfId="0" applyFont="1" applyAlignment="1">
      <alignment vertical="center"/>
    </xf>
    <xf numFmtId="0" fontId="26" fillId="0" borderId="23" xfId="0" applyNumberFormat="1" applyFont="1" applyFill="1" applyBorder="1" applyAlignment="1">
      <alignment horizontal="left" vertical="center"/>
    </xf>
    <xf numFmtId="0" fontId="21" fillId="0" borderId="24" xfId="0" applyFont="1" applyBorder="1" applyAlignment="1">
      <alignment horizontal="center" vertical="center"/>
    </xf>
    <xf numFmtId="0" fontId="17" fillId="3" borderId="37" xfId="0" applyFont="1" applyFill="1" applyBorder="1" applyAlignment="1">
      <alignment horizontal="left" vertical="center"/>
    </xf>
    <xf numFmtId="5" fontId="20" fillId="3" borderId="26" xfId="0" applyNumberFormat="1" applyFont="1" applyFill="1" applyBorder="1" applyAlignment="1">
      <alignment horizontal="left" vertical="center"/>
    </xf>
    <xf numFmtId="0" fontId="20" fillId="0" borderId="31" xfId="0" applyNumberFormat="1" applyFont="1" applyFill="1" applyBorder="1" applyAlignment="1">
      <alignment vertical="center"/>
    </xf>
    <xf numFmtId="0" fontId="20" fillId="0" borderId="32" xfId="0" applyNumberFormat="1" applyFont="1" applyFill="1" applyBorder="1" applyAlignment="1">
      <alignment vertical="center"/>
    </xf>
    <xf numFmtId="0" fontId="20" fillId="0" borderId="33" xfId="0" applyNumberFormat="1" applyFont="1" applyFill="1" applyBorder="1" applyAlignment="1">
      <alignment vertical="center"/>
    </xf>
    <xf numFmtId="0" fontId="20" fillId="0" borderId="26" xfId="0" applyNumberFormat="1" applyFont="1" applyFill="1" applyBorder="1" applyAlignment="1">
      <alignment vertical="center"/>
    </xf>
    <xf numFmtId="0" fontId="17" fillId="0" borderId="24" xfId="0" applyNumberFormat="1" applyFont="1" applyFill="1" applyBorder="1" applyAlignment="1">
      <alignment vertical="center"/>
    </xf>
    <xf numFmtId="0" fontId="17" fillId="0" borderId="26" xfId="0" applyNumberFormat="1" applyFont="1" applyFill="1" applyBorder="1" applyAlignment="1">
      <alignment vertical="center"/>
    </xf>
    <xf numFmtId="0" fontId="17" fillId="0" borderId="0" xfId="0" applyNumberFormat="1" applyFont="1" applyFill="1" applyBorder="1" applyAlignment="1">
      <alignment vertical="center"/>
    </xf>
    <xf numFmtId="0" fontId="17" fillId="0" borderId="28" xfId="0" applyNumberFormat="1" applyFont="1" applyFill="1" applyBorder="1" applyAlignment="1">
      <alignment vertical="center"/>
    </xf>
    <xf numFmtId="0" fontId="20" fillId="0" borderId="0" xfId="0" applyNumberFormat="1" applyFont="1" applyFill="1" applyBorder="1" applyAlignment="1">
      <alignment vertical="center"/>
    </xf>
    <xf numFmtId="0" fontId="20" fillId="0" borderId="28" xfId="0" applyNumberFormat="1" applyFont="1" applyFill="1" applyBorder="1" applyAlignment="1">
      <alignment vertical="center"/>
    </xf>
    <xf numFmtId="0" fontId="20" fillId="0" borderId="30" xfId="0" applyNumberFormat="1" applyFont="1" applyFill="1" applyBorder="1" applyAlignment="1">
      <alignment vertical="center" shrinkToFit="1"/>
    </xf>
    <xf numFmtId="0" fontId="20" fillId="0" borderId="25" xfId="0" applyNumberFormat="1" applyFont="1" applyFill="1" applyBorder="1" applyAlignment="1">
      <alignment vertical="center" shrinkToFit="1"/>
    </xf>
    <xf numFmtId="0" fontId="20" fillId="0" borderId="24" xfId="0" applyNumberFormat="1" applyFont="1" applyFill="1" applyBorder="1" applyAlignment="1">
      <alignment vertical="center" shrinkToFit="1"/>
    </xf>
    <xf numFmtId="0" fontId="20" fillId="0" borderId="26" xfId="0" applyNumberFormat="1" applyFont="1" applyFill="1" applyBorder="1" applyAlignment="1">
      <alignment vertical="center" shrinkToFit="1"/>
    </xf>
    <xf numFmtId="0" fontId="27" fillId="0" borderId="0" xfId="0" applyFont="1">
      <alignment vertical="center"/>
    </xf>
    <xf numFmtId="0" fontId="28" fillId="0" borderId="0" xfId="0" applyFont="1">
      <alignment vertical="center"/>
    </xf>
    <xf numFmtId="0" fontId="27" fillId="0" borderId="23" xfId="0" applyFont="1" applyBorder="1" applyAlignment="1">
      <alignment horizontal="left" vertical="center" wrapText="1"/>
    </xf>
    <xf numFmtId="0" fontId="27" fillId="0" borderId="0" xfId="0" applyFont="1" applyBorder="1" applyAlignment="1">
      <alignment horizontal="center" vertical="center" wrapText="1"/>
    </xf>
    <xf numFmtId="0" fontId="27" fillId="0" borderId="0" xfId="0" applyFont="1" applyFill="1" applyBorder="1" applyAlignment="1">
      <alignment horizontal="center" vertical="center" wrapText="1"/>
    </xf>
    <xf numFmtId="0" fontId="27" fillId="4" borderId="65" xfId="0" applyFont="1" applyFill="1" applyBorder="1" applyAlignment="1">
      <alignment vertical="center" wrapText="1"/>
    </xf>
    <xf numFmtId="0" fontId="27" fillId="4" borderId="66" xfId="0" applyFont="1" applyFill="1" applyBorder="1" applyAlignment="1">
      <alignment vertical="center" wrapText="1"/>
    </xf>
    <xf numFmtId="0" fontId="27" fillId="4" borderId="67" xfId="0" applyFont="1" applyFill="1" applyBorder="1" applyAlignment="1">
      <alignment vertical="center" wrapText="1"/>
    </xf>
    <xf numFmtId="0" fontId="27" fillId="5" borderId="1" xfId="0" applyFont="1" applyFill="1" applyBorder="1" applyAlignment="1">
      <alignment horizontal="center" vertical="center" wrapText="1"/>
    </xf>
    <xf numFmtId="38" fontId="27" fillId="4" borderId="33" xfId="5" applyFont="1" applyFill="1" applyBorder="1" applyAlignment="1">
      <alignment vertical="center" wrapText="1"/>
    </xf>
    <xf numFmtId="38" fontId="21" fillId="4" borderId="1" xfId="5" applyFont="1" applyFill="1" applyBorder="1" applyAlignment="1">
      <alignment vertical="center"/>
    </xf>
    <xf numFmtId="38" fontId="13" fillId="4" borderId="1" xfId="5" applyFont="1" applyFill="1" applyBorder="1" applyAlignment="1">
      <alignment vertical="center" wrapText="1"/>
    </xf>
    <xf numFmtId="38" fontId="21" fillId="4" borderId="64" xfId="5" applyFont="1" applyFill="1" applyBorder="1" applyAlignment="1">
      <alignment vertical="center"/>
    </xf>
    <xf numFmtId="38" fontId="21" fillId="4" borderId="64" xfId="5" applyFont="1" applyFill="1" applyBorder="1">
      <alignment vertical="center"/>
    </xf>
    <xf numFmtId="0" fontId="10" fillId="0" borderId="75" xfId="0" applyFont="1" applyBorder="1">
      <alignment vertical="center"/>
    </xf>
    <xf numFmtId="38" fontId="10" fillId="0" borderId="76" xfId="5" applyFont="1" applyBorder="1">
      <alignment vertical="center"/>
    </xf>
    <xf numFmtId="0" fontId="10" fillId="6" borderId="0" xfId="0" applyFont="1" applyFill="1">
      <alignment vertical="center"/>
    </xf>
    <xf numFmtId="0" fontId="10" fillId="7" borderId="0" xfId="0" applyFont="1" applyFill="1">
      <alignment vertical="center"/>
    </xf>
    <xf numFmtId="0" fontId="10" fillId="0" borderId="4" xfId="0" applyFont="1" applyBorder="1" applyAlignment="1">
      <alignment vertical="center" shrinkToFit="1"/>
    </xf>
    <xf numFmtId="0" fontId="10" fillId="9" borderId="0" xfId="0" applyFont="1" applyFill="1">
      <alignment vertical="center"/>
    </xf>
    <xf numFmtId="0" fontId="10" fillId="10" borderId="0" xfId="0" applyFont="1" applyFill="1">
      <alignment vertical="center"/>
    </xf>
    <xf numFmtId="0" fontId="20" fillId="0" borderId="33" xfId="0" applyNumberFormat="1" applyFont="1" applyFill="1" applyBorder="1" applyAlignment="1">
      <alignment horizontal="left" vertical="center"/>
    </xf>
    <xf numFmtId="0" fontId="20" fillId="0" borderId="31" xfId="0" applyNumberFormat="1" applyFont="1" applyFill="1" applyBorder="1" applyAlignment="1">
      <alignment vertical="center"/>
    </xf>
    <xf numFmtId="0" fontId="20" fillId="0" borderId="32" xfId="0" applyNumberFormat="1" applyFont="1" applyFill="1" applyBorder="1" applyAlignment="1">
      <alignment vertical="center"/>
    </xf>
    <xf numFmtId="0" fontId="20" fillId="0" borderId="33" xfId="0" applyNumberFormat="1" applyFont="1" applyFill="1" applyBorder="1" applyAlignment="1">
      <alignment vertical="center"/>
    </xf>
    <xf numFmtId="0" fontId="25" fillId="3" borderId="0" xfId="0" applyNumberFormat="1" applyFont="1" applyFill="1" applyBorder="1" applyAlignment="1">
      <alignment vertical="center" wrapText="1"/>
    </xf>
    <xf numFmtId="0" fontId="21" fillId="3" borderId="23" xfId="0" applyNumberFormat="1" applyFont="1" applyFill="1" applyBorder="1" applyAlignment="1">
      <alignment vertical="center"/>
    </xf>
    <xf numFmtId="0" fontId="20" fillId="0" borderId="23" xfId="0" applyNumberFormat="1" applyFont="1" applyFill="1" applyBorder="1" applyAlignment="1">
      <alignment horizontal="left" vertical="center"/>
    </xf>
    <xf numFmtId="0" fontId="10" fillId="11" borderId="0" xfId="0" applyFont="1" applyFill="1">
      <alignment vertical="center"/>
    </xf>
    <xf numFmtId="0" fontId="6" fillId="7" borderId="52" xfId="0" applyFont="1" applyFill="1" applyBorder="1">
      <alignment vertical="center"/>
    </xf>
    <xf numFmtId="0" fontId="6" fillId="7" borderId="53" xfId="0" applyFont="1" applyFill="1" applyBorder="1">
      <alignment vertical="center"/>
    </xf>
    <xf numFmtId="0" fontId="6" fillId="7" borderId="55" xfId="0" applyFont="1" applyFill="1" applyBorder="1">
      <alignment vertical="center"/>
    </xf>
    <xf numFmtId="0" fontId="10" fillId="7" borderId="55" xfId="0" applyFont="1" applyFill="1" applyBorder="1" applyAlignment="1">
      <alignment vertical="center" shrinkToFit="1"/>
    </xf>
    <xf numFmtId="0" fontId="10" fillId="7" borderId="52" xfId="0" applyFont="1" applyFill="1" applyBorder="1" applyAlignment="1">
      <alignment vertical="center" shrinkToFit="1"/>
    </xf>
    <xf numFmtId="0" fontId="10" fillId="7" borderId="51" xfId="0" applyFont="1" applyFill="1" applyBorder="1" applyAlignment="1">
      <alignment vertical="center" shrinkToFit="1"/>
    </xf>
    <xf numFmtId="0" fontId="10" fillId="7" borderId="1" xfId="0" applyFont="1" applyFill="1" applyBorder="1">
      <alignment vertical="center"/>
    </xf>
    <xf numFmtId="0" fontId="10" fillId="7" borderId="2" xfId="0" applyFont="1" applyFill="1" applyBorder="1">
      <alignment vertical="center"/>
    </xf>
    <xf numFmtId="0" fontId="6" fillId="7" borderId="1" xfId="0" applyFont="1" applyFill="1" applyBorder="1" applyAlignment="1">
      <alignment vertical="center" shrinkToFit="1"/>
    </xf>
    <xf numFmtId="0" fontId="10" fillId="7" borderId="1" xfId="0" applyFont="1" applyFill="1" applyBorder="1" applyAlignment="1">
      <alignment vertical="center" shrinkToFit="1"/>
    </xf>
    <xf numFmtId="0" fontId="10" fillId="7" borderId="16" xfId="0" applyFont="1" applyFill="1" applyBorder="1" applyAlignment="1">
      <alignment vertical="center" shrinkToFit="1"/>
    </xf>
    <xf numFmtId="38" fontId="10" fillId="0" borderId="17" xfId="5" applyFont="1" applyBorder="1" applyAlignment="1">
      <alignment vertical="center" shrinkToFit="1"/>
    </xf>
    <xf numFmtId="0" fontId="10" fillId="7" borderId="19" xfId="0" applyFont="1" applyFill="1" applyBorder="1" applyAlignment="1">
      <alignment vertical="center" shrinkToFit="1"/>
    </xf>
    <xf numFmtId="0" fontId="10" fillId="0" borderId="5" xfId="0" applyFont="1" applyBorder="1" applyAlignment="1">
      <alignment vertical="center" shrinkToFit="1"/>
    </xf>
    <xf numFmtId="38" fontId="10" fillId="0" borderId="20" xfId="5" applyFont="1" applyBorder="1" applyAlignment="1">
      <alignment vertical="center" shrinkToFit="1"/>
    </xf>
    <xf numFmtId="0" fontId="10" fillId="7" borderId="12" xfId="0" applyFont="1" applyFill="1" applyBorder="1" applyAlignment="1">
      <alignment vertical="center" shrinkToFit="1"/>
    </xf>
    <xf numFmtId="0" fontId="10" fillId="0" borderId="2" xfId="0" applyFont="1" applyBorder="1" applyAlignment="1">
      <alignment vertical="center" shrinkToFit="1"/>
    </xf>
    <xf numFmtId="38" fontId="10" fillId="0" borderId="13" xfId="5" applyFont="1" applyBorder="1" applyAlignment="1">
      <alignment vertical="center" shrinkToFit="1"/>
    </xf>
    <xf numFmtId="38" fontId="10" fillId="0" borderId="15" xfId="5" applyFont="1" applyBorder="1" applyAlignment="1">
      <alignment vertical="center" shrinkToFit="1"/>
    </xf>
    <xf numFmtId="0" fontId="10" fillId="7" borderId="14" xfId="0" applyFont="1" applyFill="1" applyBorder="1" applyAlignment="1">
      <alignment vertical="center" shrinkToFit="1"/>
    </xf>
    <xf numFmtId="0" fontId="10" fillId="7" borderId="21" xfId="0" applyFont="1" applyFill="1" applyBorder="1" applyAlignment="1">
      <alignment vertical="center" shrinkToFit="1"/>
    </xf>
    <xf numFmtId="0" fontId="10" fillId="0" borderId="6" xfId="0" applyFont="1" applyBorder="1" applyAlignment="1">
      <alignment vertical="center" shrinkToFit="1"/>
    </xf>
    <xf numFmtId="38" fontId="10" fillId="0" borderId="18" xfId="5" applyFont="1" applyBorder="1" applyAlignment="1">
      <alignment vertical="center" shrinkToFit="1"/>
    </xf>
    <xf numFmtId="0" fontId="6" fillId="7" borderId="55" xfId="0" applyFont="1" applyFill="1" applyBorder="1" applyAlignment="1">
      <alignment vertical="center" shrinkToFit="1"/>
    </xf>
    <xf numFmtId="3" fontId="10" fillId="0" borderId="57" xfId="0" applyNumberFormat="1" applyFont="1" applyBorder="1">
      <alignment vertical="center"/>
    </xf>
    <xf numFmtId="0" fontId="6" fillId="7" borderId="52" xfId="0" applyFont="1" applyFill="1" applyBorder="1" applyAlignment="1">
      <alignment vertical="center" shrinkToFit="1"/>
    </xf>
    <xf numFmtId="3" fontId="10" fillId="0" borderId="36" xfId="0" applyNumberFormat="1" applyFont="1" applyBorder="1">
      <alignment vertical="center"/>
    </xf>
    <xf numFmtId="0" fontId="6" fillId="7" borderId="53" xfId="0" applyFont="1" applyFill="1" applyBorder="1" applyAlignment="1">
      <alignment vertical="center" shrinkToFit="1"/>
    </xf>
    <xf numFmtId="3" fontId="10" fillId="0" borderId="34" xfId="0" applyNumberFormat="1" applyFont="1" applyBorder="1">
      <alignment vertical="center"/>
    </xf>
    <xf numFmtId="0" fontId="6" fillId="7" borderId="51" xfId="0" applyFont="1" applyFill="1" applyBorder="1" applyAlignment="1">
      <alignment vertical="center" shrinkToFit="1"/>
    </xf>
    <xf numFmtId="3" fontId="10" fillId="0" borderId="35" xfId="0" applyNumberFormat="1" applyFont="1" applyBorder="1">
      <alignment vertical="center"/>
    </xf>
    <xf numFmtId="0" fontId="6" fillId="7" borderId="49" xfId="0" applyFont="1" applyFill="1" applyBorder="1" applyAlignment="1">
      <alignment vertical="center" shrinkToFit="1"/>
    </xf>
    <xf numFmtId="3" fontId="10" fillId="0" borderId="50" xfId="0" applyNumberFormat="1" applyFont="1" applyBorder="1">
      <alignment vertical="center"/>
    </xf>
    <xf numFmtId="3" fontId="10" fillId="0" borderId="61" xfId="0" applyNumberFormat="1" applyFont="1" applyBorder="1">
      <alignment vertical="center"/>
    </xf>
    <xf numFmtId="0" fontId="10" fillId="7" borderId="49" xfId="0" applyFont="1" applyFill="1" applyBorder="1" applyAlignment="1">
      <alignment vertical="center" shrinkToFit="1"/>
    </xf>
    <xf numFmtId="0" fontId="10" fillId="0" borderId="3" xfId="0" applyFont="1" applyBorder="1">
      <alignment vertical="center"/>
    </xf>
    <xf numFmtId="3" fontId="10" fillId="0" borderId="80" xfId="0" applyNumberFormat="1" applyFont="1" applyBorder="1">
      <alignment vertical="center"/>
    </xf>
    <xf numFmtId="0" fontId="6" fillId="2" borderId="1" xfId="0" applyFont="1" applyFill="1" applyBorder="1" applyAlignment="1">
      <alignment vertical="center" shrinkToFit="1"/>
    </xf>
    <xf numFmtId="0" fontId="10" fillId="2" borderId="2" xfId="0" applyFont="1" applyFill="1" applyBorder="1" applyAlignment="1">
      <alignment vertical="center" shrinkToFit="1"/>
    </xf>
    <xf numFmtId="0" fontId="10" fillId="0" borderId="0" xfId="0" applyFont="1" applyAlignment="1">
      <alignment vertical="center" shrinkToFit="1"/>
    </xf>
    <xf numFmtId="57" fontId="10" fillId="8" borderId="0" xfId="0" applyNumberFormat="1" applyFont="1" applyFill="1">
      <alignment vertical="center"/>
    </xf>
    <xf numFmtId="0" fontId="6" fillId="8" borderId="55" xfId="0" applyFont="1" applyFill="1" applyBorder="1">
      <alignment vertical="center"/>
    </xf>
    <xf numFmtId="0" fontId="10" fillId="0" borderId="77" xfId="0" applyFont="1" applyBorder="1">
      <alignment vertical="center"/>
    </xf>
    <xf numFmtId="3" fontId="10" fillId="0" borderId="78" xfId="0" applyNumberFormat="1" applyFont="1" applyBorder="1">
      <alignment vertical="center"/>
    </xf>
    <xf numFmtId="0" fontId="6" fillId="8" borderId="51" xfId="0" applyFont="1" applyFill="1" applyBorder="1">
      <alignment vertical="center"/>
    </xf>
    <xf numFmtId="0" fontId="6" fillId="0" borderId="0" xfId="0" applyFont="1" applyAlignment="1">
      <alignment vertical="center" shrinkToFit="1"/>
    </xf>
    <xf numFmtId="0" fontId="6" fillId="0" borderId="1" xfId="0" applyFont="1" applyBorder="1" applyAlignment="1">
      <alignment vertical="center" shrinkToFit="1"/>
    </xf>
    <xf numFmtId="0" fontId="10" fillId="8" borderId="1" xfId="0" applyFont="1" applyFill="1" applyBorder="1" applyAlignment="1">
      <alignment vertical="center" shrinkToFit="1"/>
    </xf>
    <xf numFmtId="0" fontId="9" fillId="0" borderId="0" xfId="0" applyFont="1" applyAlignment="1">
      <alignment vertical="center" shrinkToFit="1"/>
    </xf>
    <xf numFmtId="0" fontId="6" fillId="0" borderId="22" xfId="0" applyFont="1" applyBorder="1" applyAlignment="1">
      <alignment vertical="center" shrinkToFit="1"/>
    </xf>
    <xf numFmtId="0" fontId="0" fillId="0" borderId="0" xfId="0" applyAlignment="1">
      <alignment vertical="center" shrinkToFit="1"/>
    </xf>
    <xf numFmtId="0" fontId="6" fillId="8" borderId="52" xfId="0" applyFont="1" applyFill="1" applyBorder="1">
      <alignment vertical="center"/>
    </xf>
    <xf numFmtId="0" fontId="6" fillId="8" borderId="53" xfId="0" applyFont="1" applyFill="1" applyBorder="1">
      <alignment vertical="center"/>
    </xf>
    <xf numFmtId="0" fontId="6" fillId="7" borderId="1" xfId="0" applyFont="1" applyFill="1" applyBorder="1">
      <alignment vertical="center"/>
    </xf>
    <xf numFmtId="0" fontId="10" fillId="0" borderId="0" xfId="0" applyFont="1" applyFill="1" applyBorder="1" applyAlignment="1">
      <alignment vertical="center" shrinkToFit="1"/>
    </xf>
    <xf numFmtId="0" fontId="10" fillId="0" borderId="1" xfId="0" applyFont="1" applyBorder="1" applyAlignment="1">
      <alignment vertical="center" wrapText="1" shrinkToFit="1"/>
    </xf>
    <xf numFmtId="0" fontId="10" fillId="7" borderId="53" xfId="0" applyFont="1" applyFill="1" applyBorder="1" applyAlignment="1">
      <alignment vertical="center" shrinkToFit="1"/>
    </xf>
    <xf numFmtId="0" fontId="6" fillId="7" borderId="74" xfId="0" applyFont="1" applyFill="1" applyBorder="1">
      <alignment vertical="center"/>
    </xf>
    <xf numFmtId="3" fontId="10" fillId="0" borderId="76" xfId="0" applyNumberFormat="1" applyFont="1" applyBorder="1">
      <alignment vertical="center"/>
    </xf>
    <xf numFmtId="0" fontId="10" fillId="0" borderId="1" xfId="0" applyFont="1" applyFill="1" applyBorder="1" applyAlignment="1">
      <alignment vertical="center" shrinkToFit="1"/>
    </xf>
    <xf numFmtId="0" fontId="6" fillId="7" borderId="49" xfId="0" applyFont="1" applyFill="1" applyBorder="1">
      <alignment vertical="center"/>
    </xf>
    <xf numFmtId="0" fontId="6" fillId="7" borderId="51" xfId="0" applyFont="1" applyFill="1" applyBorder="1">
      <alignment vertical="center"/>
    </xf>
    <xf numFmtId="0" fontId="6" fillId="7" borderId="58" xfId="0" applyFont="1" applyFill="1" applyBorder="1">
      <alignment vertical="center"/>
    </xf>
    <xf numFmtId="0" fontId="10" fillId="7" borderId="79" xfId="0" applyFont="1" applyFill="1" applyBorder="1" applyAlignment="1">
      <alignment vertical="center" shrinkToFit="1"/>
    </xf>
    <xf numFmtId="0" fontId="10" fillId="7" borderId="59" xfId="0" applyFont="1" applyFill="1" applyBorder="1" applyAlignment="1">
      <alignment vertical="center" shrinkToFit="1"/>
    </xf>
    <xf numFmtId="0" fontId="10" fillId="7" borderId="74" xfId="0" applyFont="1" applyFill="1" applyBorder="1" applyAlignment="1">
      <alignment vertical="center" shrinkToFit="1"/>
    </xf>
    <xf numFmtId="0" fontId="10" fillId="7" borderId="74" xfId="0" applyFont="1" applyFill="1" applyBorder="1">
      <alignment vertical="center"/>
    </xf>
    <xf numFmtId="0" fontId="10" fillId="7" borderId="55" xfId="0" applyFont="1" applyFill="1" applyBorder="1">
      <alignment vertical="center"/>
    </xf>
    <xf numFmtId="0" fontId="10" fillId="7" borderId="52" xfId="0" applyFont="1" applyFill="1" applyBorder="1">
      <alignment vertical="center"/>
    </xf>
    <xf numFmtId="0" fontId="10" fillId="7" borderId="53" xfId="0" applyFont="1" applyFill="1" applyBorder="1">
      <alignment vertical="center"/>
    </xf>
    <xf numFmtId="0" fontId="10" fillId="7" borderId="59" xfId="0" applyFont="1" applyFill="1" applyBorder="1">
      <alignment vertical="center"/>
    </xf>
    <xf numFmtId="0" fontId="10" fillId="7" borderId="2" xfId="0" applyFont="1" applyFill="1" applyBorder="1" applyAlignment="1">
      <alignment vertical="center" shrinkToFit="1"/>
    </xf>
    <xf numFmtId="0" fontId="10" fillId="0" borderId="56" xfId="0" applyFont="1" applyBorder="1" applyAlignment="1">
      <alignment vertical="center" shrinkToFit="1"/>
    </xf>
    <xf numFmtId="0" fontId="10" fillId="0" borderId="31" xfId="0" applyFont="1" applyBorder="1" applyAlignment="1">
      <alignment vertical="center" shrinkToFit="1"/>
    </xf>
    <xf numFmtId="0" fontId="6" fillId="0" borderId="31" xfId="0" applyFont="1" applyBorder="1" applyAlignment="1">
      <alignment vertical="center" shrinkToFit="1"/>
    </xf>
    <xf numFmtId="0" fontId="6" fillId="2" borderId="2" xfId="0" applyFont="1" applyFill="1" applyBorder="1" applyAlignment="1">
      <alignment vertical="center" shrinkToFit="1"/>
    </xf>
    <xf numFmtId="0" fontId="10" fillId="0" borderId="0" xfId="0" applyFont="1" applyBorder="1" applyAlignment="1">
      <alignment vertical="center" shrinkToFit="1"/>
    </xf>
    <xf numFmtId="0" fontId="8" fillId="2" borderId="31" xfId="1" applyFont="1" applyFill="1" applyBorder="1" applyAlignment="1">
      <alignment horizontal="center" vertical="center" shrinkToFit="1"/>
    </xf>
    <xf numFmtId="0" fontId="10" fillId="0" borderId="22" xfId="0" applyFont="1" applyBorder="1" applyAlignment="1">
      <alignment vertical="center" shrinkToFit="1"/>
    </xf>
    <xf numFmtId="0" fontId="10" fillId="0" borderId="1" xfId="0" applyFont="1" applyFill="1" applyBorder="1">
      <alignment vertical="center"/>
    </xf>
    <xf numFmtId="0" fontId="10" fillId="0" borderId="0" xfId="0" applyFont="1" applyFill="1" applyAlignment="1">
      <alignment vertical="center" shrinkToFit="1"/>
    </xf>
    <xf numFmtId="0" fontId="25" fillId="3" borderId="25" xfId="0" applyNumberFormat="1" applyFont="1" applyFill="1" applyBorder="1" applyAlignment="1">
      <alignment horizontal="center" vertical="center" wrapText="1"/>
    </xf>
    <xf numFmtId="0" fontId="25" fillId="3" borderId="26" xfId="0" applyNumberFormat="1" applyFont="1" applyFill="1" applyBorder="1" applyAlignment="1">
      <alignment horizontal="center" vertical="center" wrapText="1"/>
    </xf>
    <xf numFmtId="0" fontId="25" fillId="3" borderId="27" xfId="0" applyNumberFormat="1" applyFont="1" applyFill="1" applyBorder="1" applyAlignment="1">
      <alignment horizontal="center" vertical="center" wrapText="1"/>
    </xf>
    <xf numFmtId="0" fontId="25" fillId="3" borderId="28" xfId="0" applyNumberFormat="1" applyFont="1" applyFill="1" applyBorder="1" applyAlignment="1">
      <alignment horizontal="center" vertical="center" wrapText="1"/>
    </xf>
    <xf numFmtId="0" fontId="25" fillId="3" borderId="29" xfId="0" applyNumberFormat="1" applyFont="1" applyFill="1" applyBorder="1" applyAlignment="1">
      <alignment horizontal="center" vertical="center" wrapText="1"/>
    </xf>
    <xf numFmtId="0" fontId="25" fillId="3" borderId="30" xfId="0" applyNumberFormat="1" applyFont="1" applyFill="1" applyBorder="1" applyAlignment="1">
      <alignment horizontal="center" vertical="center" wrapText="1"/>
    </xf>
    <xf numFmtId="0" fontId="25" fillId="0" borderId="31" xfId="0" applyNumberFormat="1" applyFont="1" applyBorder="1" applyAlignment="1">
      <alignment horizontal="left" vertical="center"/>
    </xf>
    <xf numFmtId="0" fontId="25" fillId="0" borderId="32" xfId="0" applyNumberFormat="1" applyFont="1" applyBorder="1" applyAlignment="1">
      <alignment horizontal="left" vertical="center"/>
    </xf>
    <xf numFmtId="0" fontId="25" fillId="0" borderId="33" xfId="0" applyNumberFormat="1" applyFont="1" applyBorder="1" applyAlignment="1">
      <alignment horizontal="left" vertical="center"/>
    </xf>
    <xf numFmtId="0" fontId="17" fillId="0" borderId="31" xfId="0" applyNumberFormat="1" applyFont="1" applyBorder="1" applyAlignment="1">
      <alignment horizontal="left" vertical="center"/>
    </xf>
    <xf numFmtId="0" fontId="17" fillId="0" borderId="32" xfId="0" applyNumberFormat="1" applyFont="1" applyBorder="1" applyAlignment="1">
      <alignment horizontal="left" vertical="center"/>
    </xf>
    <xf numFmtId="0" fontId="17" fillId="0" borderId="33" xfId="0" applyNumberFormat="1" applyFont="1" applyBorder="1" applyAlignment="1">
      <alignment horizontal="left" vertical="center"/>
    </xf>
    <xf numFmtId="0" fontId="17" fillId="0" borderId="31" xfId="0" applyNumberFormat="1" applyFont="1" applyBorder="1" applyAlignment="1">
      <alignment horizontal="left" vertical="center" wrapText="1"/>
    </xf>
    <xf numFmtId="0" fontId="17" fillId="0" borderId="32" xfId="0" applyNumberFormat="1" applyFont="1" applyBorder="1" applyAlignment="1">
      <alignment horizontal="left" vertical="center" wrapText="1"/>
    </xf>
    <xf numFmtId="0" fontId="17" fillId="0" borderId="33" xfId="0" applyNumberFormat="1" applyFont="1" applyBorder="1" applyAlignment="1">
      <alignment horizontal="left" vertical="center" wrapText="1"/>
    </xf>
    <xf numFmtId="0" fontId="21" fillId="3" borderId="24" xfId="0" applyNumberFormat="1" applyFont="1" applyFill="1" applyBorder="1" applyAlignment="1">
      <alignment horizontal="left" vertical="center"/>
    </xf>
    <xf numFmtId="0" fontId="21" fillId="3" borderId="26" xfId="0" applyNumberFormat="1" applyFont="1" applyFill="1" applyBorder="1" applyAlignment="1">
      <alignment horizontal="left" vertical="center"/>
    </xf>
    <xf numFmtId="0" fontId="21" fillId="3" borderId="0" xfId="0" applyNumberFormat="1" applyFont="1" applyFill="1" applyBorder="1" applyAlignment="1">
      <alignment horizontal="left" vertical="center"/>
    </xf>
    <xf numFmtId="0" fontId="21" fillId="3" borderId="28" xfId="0" applyNumberFormat="1" applyFont="1" applyFill="1" applyBorder="1" applyAlignment="1">
      <alignment horizontal="left" vertical="center"/>
    </xf>
    <xf numFmtId="0" fontId="17" fillId="0" borderId="2" xfId="0" applyNumberFormat="1" applyFont="1" applyBorder="1" applyAlignment="1">
      <alignment horizontal="justify" vertical="center" textRotation="255"/>
    </xf>
    <xf numFmtId="0" fontId="17" fillId="0" borderId="3" xfId="0" applyNumberFormat="1" applyFont="1" applyBorder="1" applyAlignment="1">
      <alignment horizontal="justify" vertical="center" textRotation="255"/>
    </xf>
    <xf numFmtId="0" fontId="17" fillId="0" borderId="4" xfId="0" applyNumberFormat="1" applyFont="1" applyBorder="1" applyAlignment="1">
      <alignment horizontal="justify" vertical="center" textRotation="255"/>
    </xf>
    <xf numFmtId="0" fontId="20" fillId="4" borderId="29" xfId="0" applyNumberFormat="1" applyFont="1" applyFill="1" applyBorder="1" applyAlignment="1">
      <alignment horizontal="left" vertical="center" shrinkToFit="1"/>
    </xf>
    <xf numFmtId="0" fontId="20" fillId="4" borderId="23" xfId="0" applyNumberFormat="1" applyFont="1" applyFill="1" applyBorder="1" applyAlignment="1">
      <alignment horizontal="left" vertical="center" shrinkToFit="1"/>
    </xf>
    <xf numFmtId="0" fontId="20" fillId="4" borderId="30" xfId="0" applyNumberFormat="1" applyFont="1" applyFill="1" applyBorder="1" applyAlignment="1">
      <alignment horizontal="left" vertical="center" shrinkToFit="1"/>
    </xf>
    <xf numFmtId="0" fontId="20" fillId="4" borderId="25" xfId="0" applyNumberFormat="1" applyFont="1" applyFill="1" applyBorder="1" applyAlignment="1">
      <alignment horizontal="left" vertical="center"/>
    </xf>
    <xf numFmtId="0" fontId="20" fillId="4" borderId="24" xfId="0" applyNumberFormat="1" applyFont="1" applyFill="1" applyBorder="1" applyAlignment="1">
      <alignment horizontal="left" vertical="center"/>
    </xf>
    <xf numFmtId="0" fontId="20" fillId="4" borderId="26" xfId="0" applyNumberFormat="1" applyFont="1" applyFill="1" applyBorder="1" applyAlignment="1">
      <alignment horizontal="left" vertical="center"/>
    </xf>
    <xf numFmtId="0" fontId="20" fillId="4" borderId="31" xfId="0" applyNumberFormat="1" applyFont="1" applyFill="1" applyBorder="1" applyAlignment="1">
      <alignment horizontal="center" vertical="center" shrinkToFit="1"/>
    </xf>
    <xf numFmtId="0" fontId="20" fillId="4" borderId="32" xfId="0" applyNumberFormat="1" applyFont="1" applyFill="1" applyBorder="1" applyAlignment="1">
      <alignment horizontal="center" vertical="center" shrinkToFit="1"/>
    </xf>
    <xf numFmtId="0" fontId="20" fillId="4" borderId="33" xfId="0" applyNumberFormat="1" applyFont="1" applyFill="1" applyBorder="1" applyAlignment="1">
      <alignment horizontal="center" vertical="center" shrinkToFit="1"/>
    </xf>
    <xf numFmtId="0" fontId="20" fillId="0" borderId="25" xfId="0" applyNumberFormat="1" applyFont="1" applyFill="1" applyBorder="1" applyAlignment="1">
      <alignment horizontal="left" vertical="center"/>
    </xf>
    <xf numFmtId="0" fontId="20" fillId="0" borderId="24" xfId="0" applyNumberFormat="1" applyFont="1" applyFill="1" applyBorder="1" applyAlignment="1">
      <alignment horizontal="left" vertical="center"/>
    </xf>
    <xf numFmtId="0" fontId="20" fillId="0" borderId="26" xfId="0" applyNumberFormat="1" applyFont="1" applyFill="1" applyBorder="1" applyAlignment="1">
      <alignment horizontal="left" vertical="center"/>
    </xf>
    <xf numFmtId="0" fontId="20" fillId="4" borderId="31" xfId="0" applyNumberFormat="1" applyFont="1" applyFill="1" applyBorder="1" applyAlignment="1">
      <alignment horizontal="left" vertical="center" shrinkToFit="1"/>
    </xf>
    <xf numFmtId="0" fontId="20" fillId="4" borderId="32" xfId="0" applyNumberFormat="1" applyFont="1" applyFill="1" applyBorder="1" applyAlignment="1">
      <alignment horizontal="left" vertical="center" shrinkToFit="1"/>
    </xf>
    <xf numFmtId="0" fontId="20" fillId="4" borderId="33" xfId="0" applyNumberFormat="1" applyFont="1" applyFill="1" applyBorder="1" applyAlignment="1">
      <alignment horizontal="left" vertical="center" shrinkToFit="1"/>
    </xf>
    <xf numFmtId="0" fontId="20" fillId="4" borderId="27" xfId="0" applyNumberFormat="1" applyFont="1" applyFill="1" applyBorder="1" applyAlignment="1">
      <alignment horizontal="left" vertical="center" shrinkToFit="1"/>
    </xf>
    <xf numFmtId="0" fontId="20" fillId="4" borderId="0" xfId="0" applyNumberFormat="1" applyFont="1" applyFill="1" applyBorder="1" applyAlignment="1">
      <alignment horizontal="left" vertical="center" shrinkToFit="1"/>
    </xf>
    <xf numFmtId="0" fontId="20" fillId="4" borderId="28" xfId="0" applyNumberFormat="1" applyFont="1" applyFill="1" applyBorder="1" applyAlignment="1">
      <alignment horizontal="left" vertical="center" shrinkToFit="1"/>
    </xf>
    <xf numFmtId="0" fontId="17" fillId="3" borderId="24" xfId="0" applyNumberFormat="1" applyFont="1" applyFill="1" applyBorder="1" applyAlignment="1">
      <alignment horizontal="left" vertical="center" wrapText="1"/>
    </xf>
    <xf numFmtId="0" fontId="17" fillId="3" borderId="23" xfId="0" applyNumberFormat="1" applyFont="1" applyFill="1" applyBorder="1" applyAlignment="1">
      <alignment horizontal="center" vertical="center"/>
    </xf>
    <xf numFmtId="0" fontId="17" fillId="0" borderId="31" xfId="0" applyNumberFormat="1" applyFont="1" applyFill="1" applyBorder="1" applyAlignment="1">
      <alignment horizontal="left" vertical="center"/>
    </xf>
    <xf numFmtId="0" fontId="17" fillId="0" borderId="32" xfId="0" applyNumberFormat="1" applyFont="1" applyFill="1" applyBorder="1" applyAlignment="1">
      <alignment horizontal="left" vertical="center"/>
    </xf>
    <xf numFmtId="0" fontId="17" fillId="0" borderId="33" xfId="0" applyNumberFormat="1" applyFont="1" applyFill="1" applyBorder="1" applyAlignment="1">
      <alignment horizontal="left" vertical="center"/>
    </xf>
    <xf numFmtId="0" fontId="20" fillId="0" borderId="31" xfId="0" applyNumberFormat="1" applyFont="1" applyFill="1" applyBorder="1" applyAlignment="1">
      <alignment horizontal="left" vertical="center"/>
    </xf>
    <xf numFmtId="0" fontId="20" fillId="0" borderId="32" xfId="0" applyNumberFormat="1" applyFont="1" applyFill="1" applyBorder="1" applyAlignment="1">
      <alignment horizontal="left" vertical="center"/>
    </xf>
    <xf numFmtId="0" fontId="20" fillId="0" borderId="33" xfId="0" applyNumberFormat="1" applyFont="1" applyFill="1" applyBorder="1" applyAlignment="1">
      <alignment horizontal="left" vertical="center"/>
    </xf>
    <xf numFmtId="0" fontId="22" fillId="3" borderId="0" xfId="0" applyNumberFormat="1" applyFont="1" applyFill="1" applyAlignment="1">
      <alignment horizontal="center" vertical="center"/>
    </xf>
    <xf numFmtId="0" fontId="17" fillId="4" borderId="31" xfId="0" applyNumberFormat="1" applyFont="1" applyFill="1" applyBorder="1" applyAlignment="1">
      <alignment horizontal="center" vertical="center"/>
    </xf>
    <xf numFmtId="0" fontId="17" fillId="4" borderId="32" xfId="0" applyNumberFormat="1" applyFont="1" applyFill="1" applyBorder="1" applyAlignment="1">
      <alignment horizontal="center" vertical="center"/>
    </xf>
    <xf numFmtId="0" fontId="17" fillId="4" borderId="33" xfId="0" applyNumberFormat="1" applyFont="1" applyFill="1" applyBorder="1" applyAlignment="1">
      <alignment horizontal="center" vertical="center"/>
    </xf>
    <xf numFmtId="0" fontId="17" fillId="0" borderId="31" xfId="0" applyFont="1" applyBorder="1" applyAlignment="1">
      <alignment horizontal="left" vertical="center" wrapText="1"/>
    </xf>
    <xf numFmtId="0" fontId="17" fillId="0" borderId="32" xfId="0" applyFont="1" applyBorder="1" applyAlignment="1">
      <alignment horizontal="left" vertical="center" wrapText="1"/>
    </xf>
    <xf numFmtId="0" fontId="17" fillId="0" borderId="33" xfId="0" applyFont="1" applyBorder="1" applyAlignment="1">
      <alignment horizontal="left" vertical="center" wrapText="1"/>
    </xf>
    <xf numFmtId="38" fontId="20" fillId="3" borderId="31" xfId="5" applyFont="1" applyFill="1" applyBorder="1" applyAlignment="1">
      <alignment horizontal="right" vertical="center"/>
    </xf>
    <xf numFmtId="38" fontId="20" fillId="3" borderId="32" xfId="5" applyFont="1" applyFill="1" applyBorder="1" applyAlignment="1">
      <alignment horizontal="right" vertical="center"/>
    </xf>
    <xf numFmtId="0" fontId="17" fillId="0" borderId="1" xfId="0" applyFont="1" applyBorder="1" applyAlignment="1">
      <alignment horizontal="left" vertical="center"/>
    </xf>
    <xf numFmtId="0" fontId="20" fillId="4" borderId="1" xfId="0" applyFont="1" applyFill="1" applyBorder="1" applyAlignment="1">
      <alignment horizontal="center" vertical="center"/>
    </xf>
    <xf numFmtId="0" fontId="22" fillId="3" borderId="0" xfId="0" applyFont="1" applyFill="1" applyBorder="1" applyAlignment="1">
      <alignment horizontal="center" vertical="center"/>
    </xf>
    <xf numFmtId="0" fontId="17" fillId="0" borderId="1" xfId="0" applyFont="1" applyBorder="1" applyAlignment="1">
      <alignment horizontal="justify" vertical="center"/>
    </xf>
    <xf numFmtId="0" fontId="17" fillId="0" borderId="1" xfId="0" applyFont="1" applyBorder="1" applyAlignment="1">
      <alignment horizontal="center" vertical="center"/>
    </xf>
    <xf numFmtId="0" fontId="17" fillId="0" borderId="31" xfId="0" applyFont="1" applyBorder="1" applyAlignment="1">
      <alignment horizontal="left" vertical="center"/>
    </xf>
    <xf numFmtId="0" fontId="17" fillId="0" borderId="32" xfId="0" applyFont="1" applyBorder="1" applyAlignment="1">
      <alignment horizontal="left" vertical="center"/>
    </xf>
    <xf numFmtId="0" fontId="17" fillId="0" borderId="33" xfId="0" applyFont="1" applyBorder="1" applyAlignment="1">
      <alignment horizontal="left" vertical="center"/>
    </xf>
    <xf numFmtId="0" fontId="17" fillId="4" borderId="31" xfId="0" applyFont="1" applyFill="1" applyBorder="1" applyAlignment="1">
      <alignment horizontal="center" vertical="center"/>
    </xf>
    <xf numFmtId="0" fontId="17" fillId="4" borderId="32" xfId="0" applyFont="1" applyFill="1" applyBorder="1" applyAlignment="1">
      <alignment horizontal="center" vertical="center"/>
    </xf>
    <xf numFmtId="0" fontId="17" fillId="4" borderId="33" xfId="0" applyFont="1" applyFill="1" applyBorder="1" applyAlignment="1">
      <alignment horizontal="center" vertical="center"/>
    </xf>
    <xf numFmtId="0" fontId="17" fillId="4" borderId="1" xfId="0" applyFont="1" applyFill="1" applyBorder="1" applyAlignment="1">
      <alignment horizontal="center" vertical="center"/>
    </xf>
    <xf numFmtId="0" fontId="17" fillId="0" borderId="1" xfId="0" applyFont="1" applyBorder="1" applyAlignment="1">
      <alignment horizontal="left" vertical="center" wrapText="1"/>
    </xf>
    <xf numFmtId="38" fontId="20" fillId="4" borderId="31" xfId="5" applyFont="1" applyFill="1" applyBorder="1" applyAlignment="1">
      <alignment horizontal="right" vertical="center"/>
    </xf>
    <xf numFmtId="38" fontId="20" fillId="4" borderId="32" xfId="5" applyFont="1" applyFill="1" applyBorder="1" applyAlignment="1">
      <alignment horizontal="right" vertical="center"/>
    </xf>
    <xf numFmtId="38" fontId="20" fillId="4" borderId="25" xfId="5" applyFont="1" applyFill="1" applyBorder="1" applyAlignment="1">
      <alignment horizontal="right" vertical="center"/>
    </xf>
    <xf numFmtId="38" fontId="20" fillId="4" borderId="24" xfId="5" applyFont="1" applyFill="1" applyBorder="1" applyAlignment="1">
      <alignment horizontal="right" vertical="center"/>
    </xf>
    <xf numFmtId="0" fontId="20" fillId="0" borderId="25" xfId="0" applyFont="1" applyBorder="1" applyAlignment="1">
      <alignment horizontal="left" vertical="center"/>
    </xf>
    <xf numFmtId="0" fontId="20" fillId="0" borderId="24" xfId="0" applyFont="1" applyBorder="1" applyAlignment="1">
      <alignment horizontal="left" vertical="center"/>
    </xf>
    <xf numFmtId="0" fontId="20" fillId="0" borderId="26" xfId="0" applyFont="1" applyBorder="1" applyAlignment="1">
      <alignment horizontal="left" vertical="center"/>
    </xf>
    <xf numFmtId="0" fontId="17" fillId="0" borderId="39" xfId="0" applyFont="1" applyBorder="1" applyAlignment="1">
      <alignment horizontal="center" vertical="center"/>
    </xf>
    <xf numFmtId="0" fontId="17" fillId="0" borderId="40" xfId="0" applyFont="1" applyBorder="1" applyAlignment="1">
      <alignment horizontal="center" vertical="center"/>
    </xf>
    <xf numFmtId="0" fontId="20" fillId="4" borderId="40" xfId="0" applyFont="1" applyFill="1" applyBorder="1" applyAlignment="1">
      <alignment horizontal="left" vertical="center" shrinkToFit="1"/>
    </xf>
    <xf numFmtId="0" fontId="20" fillId="4" borderId="45" xfId="0" applyFont="1" applyFill="1" applyBorder="1" applyAlignment="1">
      <alignment horizontal="left" vertical="center" shrinkToFit="1"/>
    </xf>
    <xf numFmtId="38" fontId="20" fillId="4" borderId="39" xfId="5" applyFont="1" applyFill="1" applyBorder="1" applyAlignment="1">
      <alignment vertical="center"/>
    </xf>
    <xf numFmtId="38" fontId="20" fillId="4" borderId="40" xfId="5" applyFont="1" applyFill="1" applyBorder="1" applyAlignment="1">
      <alignment vertical="center"/>
    </xf>
    <xf numFmtId="0" fontId="17" fillId="0" borderId="42" xfId="0" applyFont="1" applyBorder="1" applyAlignment="1">
      <alignment horizontal="center" vertical="center"/>
    </xf>
    <xf numFmtId="0" fontId="17" fillId="0" borderId="38" xfId="0" applyFont="1" applyBorder="1" applyAlignment="1">
      <alignment horizontal="center" vertical="center"/>
    </xf>
    <xf numFmtId="0" fontId="20" fillId="4" borderId="38" xfId="0" applyFont="1" applyFill="1" applyBorder="1" applyAlignment="1">
      <alignment horizontal="left" vertical="center" shrinkToFit="1"/>
    </xf>
    <xf numFmtId="0" fontId="20" fillId="4" borderId="43" xfId="0" applyFont="1" applyFill="1" applyBorder="1" applyAlignment="1">
      <alignment horizontal="left" vertical="center" shrinkToFit="1"/>
    </xf>
    <xf numFmtId="38" fontId="20" fillId="4" borderId="42" xfId="5" applyFont="1" applyFill="1" applyBorder="1" applyAlignment="1">
      <alignment vertical="center"/>
    </xf>
    <xf numFmtId="38" fontId="20" fillId="4" borderId="38" xfId="5" applyFont="1" applyFill="1" applyBorder="1" applyAlignment="1">
      <alignment vertical="center"/>
    </xf>
    <xf numFmtId="0" fontId="17" fillId="0" borderId="31" xfId="0" applyFont="1" applyBorder="1" applyAlignment="1">
      <alignment horizontal="center" vertical="center"/>
    </xf>
    <xf numFmtId="0" fontId="17" fillId="0" borderId="32" xfId="0" applyFont="1" applyBorder="1" applyAlignment="1">
      <alignment horizontal="center" vertical="center"/>
    </xf>
    <xf numFmtId="38" fontId="20" fillId="3" borderId="31" xfId="5" applyFont="1" applyFill="1" applyBorder="1" applyAlignment="1">
      <alignment vertical="center"/>
    </xf>
    <xf numFmtId="38" fontId="20" fillId="3" borderId="32" xfId="5" applyFont="1" applyFill="1" applyBorder="1" applyAlignment="1">
      <alignment vertical="center"/>
    </xf>
    <xf numFmtId="0" fontId="17" fillId="3" borderId="25" xfId="0" applyFont="1" applyFill="1" applyBorder="1" applyAlignment="1">
      <alignment horizontal="left" vertical="center"/>
    </xf>
    <xf numFmtId="0" fontId="17" fillId="3" borderId="24" xfId="0" applyFont="1" applyFill="1" applyBorder="1" applyAlignment="1">
      <alignment horizontal="left" vertical="center"/>
    </xf>
    <xf numFmtId="0" fontId="17" fillId="3" borderId="26" xfId="0" applyFont="1" applyFill="1" applyBorder="1" applyAlignment="1">
      <alignment horizontal="left" vertical="center"/>
    </xf>
    <xf numFmtId="0" fontId="17" fillId="3" borderId="27" xfId="0" applyFont="1" applyFill="1" applyBorder="1" applyAlignment="1">
      <alignment horizontal="justify" vertical="center"/>
    </xf>
    <xf numFmtId="0" fontId="17" fillId="3" borderId="29" xfId="0" applyFont="1" applyFill="1" applyBorder="1" applyAlignment="1">
      <alignment horizontal="justify" vertical="center"/>
    </xf>
    <xf numFmtId="0" fontId="17" fillId="3" borderId="39" xfId="0" applyFont="1" applyFill="1" applyBorder="1" applyAlignment="1">
      <alignment horizontal="left" vertical="center"/>
    </xf>
    <xf numFmtId="0" fontId="17" fillId="3" borderId="40" xfId="0" applyFont="1" applyFill="1" applyBorder="1" applyAlignment="1">
      <alignment horizontal="left" vertical="center"/>
    </xf>
    <xf numFmtId="0" fontId="17" fillId="3" borderId="45" xfId="0" applyFont="1" applyFill="1" applyBorder="1" applyAlignment="1">
      <alignment horizontal="left" vertical="center"/>
    </xf>
    <xf numFmtId="38" fontId="20" fillId="3" borderId="39" xfId="5" applyFont="1" applyFill="1" applyBorder="1" applyAlignment="1">
      <alignment horizontal="right" vertical="center"/>
    </xf>
    <xf numFmtId="38" fontId="20" fillId="3" borderId="40" xfId="5" applyFont="1" applyFill="1" applyBorder="1" applyAlignment="1">
      <alignment horizontal="right" vertical="center"/>
    </xf>
    <xf numFmtId="38" fontId="20" fillId="3" borderId="41" xfId="5" applyFont="1" applyFill="1" applyBorder="1" applyAlignment="1">
      <alignment horizontal="right" vertical="center"/>
    </xf>
    <xf numFmtId="38" fontId="20" fillId="3" borderId="37" xfId="5" applyFont="1" applyFill="1" applyBorder="1" applyAlignment="1">
      <alignment horizontal="right" vertical="center"/>
    </xf>
    <xf numFmtId="0" fontId="17" fillId="3" borderId="37" xfId="0" applyFont="1" applyFill="1" applyBorder="1" applyAlignment="1">
      <alignment horizontal="left" vertical="center"/>
    </xf>
    <xf numFmtId="0" fontId="17" fillId="3" borderId="44" xfId="0" applyFont="1" applyFill="1" applyBorder="1" applyAlignment="1">
      <alignment horizontal="left" vertical="center"/>
    </xf>
    <xf numFmtId="38" fontId="17" fillId="3" borderId="41" xfId="5" applyFont="1" applyFill="1" applyBorder="1" applyAlignment="1">
      <alignment horizontal="right" vertical="center"/>
    </xf>
    <xf numFmtId="38" fontId="17" fillId="3" borderId="37" xfId="5" applyFont="1" applyFill="1" applyBorder="1" applyAlignment="1">
      <alignment horizontal="right" vertical="center"/>
    </xf>
    <xf numFmtId="38" fontId="17" fillId="3" borderId="42" xfId="5" applyFont="1" applyFill="1" applyBorder="1" applyAlignment="1">
      <alignment horizontal="right" vertical="center"/>
    </xf>
    <xf numFmtId="38" fontId="17" fillId="3" borderId="38" xfId="5" applyFont="1" applyFill="1" applyBorder="1" applyAlignment="1">
      <alignment horizontal="right" vertical="center"/>
    </xf>
    <xf numFmtId="0" fontId="20" fillId="4" borderId="25" xfId="0" applyNumberFormat="1" applyFont="1" applyFill="1" applyBorder="1" applyAlignment="1">
      <alignment horizontal="left" vertical="center" shrinkToFit="1"/>
    </xf>
    <xf numFmtId="0" fontId="20" fillId="4" borderId="24" xfId="0" applyNumberFormat="1" applyFont="1" applyFill="1" applyBorder="1" applyAlignment="1">
      <alignment horizontal="left" vertical="center" shrinkToFit="1"/>
    </xf>
    <xf numFmtId="0" fontId="20" fillId="4" borderId="26" xfId="0" applyNumberFormat="1" applyFont="1" applyFill="1" applyBorder="1" applyAlignment="1">
      <alignment horizontal="left" vertical="center" shrinkToFit="1"/>
    </xf>
    <xf numFmtId="0" fontId="17" fillId="0" borderId="31" xfId="0" applyFont="1" applyBorder="1" applyAlignment="1">
      <alignment horizontal="justify" vertical="center"/>
    </xf>
    <xf numFmtId="0" fontId="17" fillId="0" borderId="32" xfId="0" applyFont="1" applyBorder="1" applyAlignment="1">
      <alignment horizontal="justify" vertical="center"/>
    </xf>
    <xf numFmtId="0" fontId="17" fillId="0" borderId="33" xfId="0" applyFont="1" applyBorder="1" applyAlignment="1">
      <alignment horizontal="justify" vertical="center"/>
    </xf>
    <xf numFmtId="0" fontId="20" fillId="4" borderId="31" xfId="0" applyFont="1" applyFill="1" applyBorder="1" applyAlignment="1">
      <alignment horizontal="right" vertical="center"/>
    </xf>
    <xf numFmtId="0" fontId="20" fillId="4" borderId="32" xfId="0" applyFont="1" applyFill="1" applyBorder="1" applyAlignment="1">
      <alignment horizontal="right" vertical="center"/>
    </xf>
    <xf numFmtId="0" fontId="20" fillId="4" borderId="33" xfId="0" applyFont="1" applyFill="1" applyBorder="1" applyAlignment="1">
      <alignment horizontal="right" vertical="center"/>
    </xf>
    <xf numFmtId="0" fontId="20" fillId="3" borderId="0" xfId="0" applyFont="1" applyFill="1" applyAlignment="1">
      <alignment horizontal="left" vertical="center"/>
    </xf>
    <xf numFmtId="0" fontId="17" fillId="0" borderId="25" xfId="0" applyNumberFormat="1" applyFont="1" applyFill="1" applyBorder="1" applyAlignment="1">
      <alignment horizontal="left" vertical="center" wrapText="1"/>
    </xf>
    <xf numFmtId="0" fontId="17" fillId="0" borderId="24" xfId="0" applyNumberFormat="1" applyFont="1" applyFill="1" applyBorder="1" applyAlignment="1">
      <alignment horizontal="left" vertical="center" wrapText="1"/>
    </xf>
    <xf numFmtId="0" fontId="17" fillId="0" borderId="26" xfId="0" applyNumberFormat="1" applyFont="1" applyFill="1" applyBorder="1" applyAlignment="1">
      <alignment horizontal="left" vertical="center" wrapText="1"/>
    </xf>
    <xf numFmtId="0" fontId="17" fillId="4" borderId="25" xfId="0" applyNumberFormat="1" applyFont="1" applyFill="1" applyBorder="1" applyAlignment="1">
      <alignment horizontal="left" vertical="center" wrapText="1"/>
    </xf>
    <xf numFmtId="0" fontId="17" fillId="4" borderId="24" xfId="0" applyNumberFormat="1" applyFont="1" applyFill="1" applyBorder="1" applyAlignment="1">
      <alignment horizontal="left" vertical="center" wrapText="1"/>
    </xf>
    <xf numFmtId="0" fontId="17" fillId="4" borderId="26" xfId="0" applyNumberFormat="1" applyFont="1" applyFill="1" applyBorder="1" applyAlignment="1">
      <alignment horizontal="left" vertical="center" wrapText="1"/>
    </xf>
    <xf numFmtId="0" fontId="17" fillId="0" borderId="31" xfId="0" applyNumberFormat="1" applyFont="1" applyFill="1" applyBorder="1" applyAlignment="1">
      <alignment horizontal="left" vertical="center" wrapText="1"/>
    </xf>
    <xf numFmtId="0" fontId="17" fillId="0" borderId="32" xfId="0" applyNumberFormat="1" applyFont="1" applyFill="1" applyBorder="1" applyAlignment="1">
      <alignment horizontal="left" vertical="center" wrapText="1"/>
    </xf>
    <xf numFmtId="0" fontId="17" fillId="0" borderId="33" xfId="0" applyNumberFormat="1" applyFont="1" applyFill="1" applyBorder="1" applyAlignment="1">
      <alignment horizontal="left" vertical="center" wrapText="1"/>
    </xf>
    <xf numFmtId="0" fontId="17" fillId="4" borderId="31" xfId="0" applyNumberFormat="1" applyFont="1" applyFill="1" applyBorder="1" applyAlignment="1">
      <alignment horizontal="left" vertical="center" wrapText="1"/>
    </xf>
    <xf numFmtId="0" fontId="17" fillId="4" borderId="32" xfId="0" applyNumberFormat="1" applyFont="1" applyFill="1" applyBorder="1" applyAlignment="1">
      <alignment horizontal="left" vertical="center" wrapText="1"/>
    </xf>
    <xf numFmtId="0" fontId="17" fillId="4" borderId="33" xfId="0" applyNumberFormat="1" applyFont="1" applyFill="1" applyBorder="1" applyAlignment="1">
      <alignment horizontal="left" vertical="center" wrapText="1"/>
    </xf>
    <xf numFmtId="0" fontId="17" fillId="0" borderId="2" xfId="0" applyNumberFormat="1" applyFont="1" applyBorder="1" applyAlignment="1">
      <alignment horizontal="center" vertical="center" textRotation="255"/>
    </xf>
    <xf numFmtId="0" fontId="17" fillId="0" borderId="3" xfId="0" applyNumberFormat="1" applyFont="1" applyBorder="1" applyAlignment="1">
      <alignment horizontal="center" vertical="center" textRotation="255"/>
    </xf>
    <xf numFmtId="0" fontId="17" fillId="0" borderId="4" xfId="0" applyNumberFormat="1" applyFont="1" applyBorder="1" applyAlignment="1">
      <alignment horizontal="center" vertical="center" textRotation="255"/>
    </xf>
    <xf numFmtId="0" fontId="20" fillId="0" borderId="1" xfId="0" applyNumberFormat="1" applyFont="1" applyFill="1" applyBorder="1" applyAlignment="1">
      <alignment horizontal="left" vertical="center"/>
    </xf>
    <xf numFmtId="0" fontId="20" fillId="0" borderId="2" xfId="0" applyNumberFormat="1" applyFont="1" applyFill="1" applyBorder="1" applyAlignment="1">
      <alignment horizontal="left" vertical="center"/>
    </xf>
    <xf numFmtId="0" fontId="20" fillId="0" borderId="4" xfId="0" applyNumberFormat="1" applyFont="1" applyFill="1" applyBorder="1" applyAlignment="1">
      <alignment horizontal="left" vertical="center"/>
    </xf>
    <xf numFmtId="38" fontId="20" fillId="4" borderId="29" xfId="5" applyFont="1" applyFill="1" applyBorder="1" applyAlignment="1">
      <alignment horizontal="right" vertical="center"/>
    </xf>
    <xf numFmtId="38" fontId="20" fillId="4" borderId="23" xfId="5" applyFont="1" applyFill="1" applyBorder="1" applyAlignment="1">
      <alignment horizontal="right" vertical="center"/>
    </xf>
    <xf numFmtId="178" fontId="20" fillId="4" borderId="31" xfId="0" applyNumberFormat="1" applyFont="1" applyFill="1" applyBorder="1" applyAlignment="1">
      <alignment horizontal="right" vertical="center"/>
    </xf>
    <xf numFmtId="178" fontId="20" fillId="4" borderId="32" xfId="0" applyNumberFormat="1" applyFont="1" applyFill="1" applyBorder="1" applyAlignment="1">
      <alignment horizontal="right" vertical="center"/>
    </xf>
    <xf numFmtId="178" fontId="20" fillId="4" borderId="33" xfId="0" applyNumberFormat="1" applyFont="1" applyFill="1" applyBorder="1" applyAlignment="1">
      <alignment horizontal="right" vertical="center"/>
    </xf>
    <xf numFmtId="0" fontId="20" fillId="0" borderId="29" xfId="0" applyNumberFormat="1" applyFont="1" applyFill="1" applyBorder="1" applyAlignment="1">
      <alignment horizontal="left" vertical="center"/>
    </xf>
    <xf numFmtId="0" fontId="20" fillId="0" borderId="23" xfId="0" applyNumberFormat="1" applyFont="1" applyFill="1" applyBorder="1" applyAlignment="1">
      <alignment horizontal="left" vertical="center"/>
    </xf>
    <xf numFmtId="0" fontId="20" fillId="0" borderId="30" xfId="0" applyNumberFormat="1" applyFont="1" applyFill="1" applyBorder="1" applyAlignment="1">
      <alignment horizontal="left" vertical="center"/>
    </xf>
    <xf numFmtId="0" fontId="17" fillId="0" borderId="31" xfId="0" applyFont="1" applyFill="1" applyBorder="1" applyAlignment="1">
      <alignment horizontal="center" vertical="center"/>
    </xf>
    <xf numFmtId="0" fontId="17" fillId="0" borderId="32" xfId="0" applyFont="1" applyFill="1" applyBorder="1" applyAlignment="1">
      <alignment horizontal="center" vertical="center"/>
    </xf>
    <xf numFmtId="0" fontId="17" fillId="0" borderId="33" xfId="0" applyFont="1" applyFill="1" applyBorder="1" applyAlignment="1">
      <alignment horizontal="center" vertical="center"/>
    </xf>
    <xf numFmtId="0" fontId="20" fillId="4" borderId="31" xfId="0" applyFont="1" applyFill="1" applyBorder="1" applyAlignment="1">
      <alignment horizontal="center" vertical="center"/>
    </xf>
    <xf numFmtId="0" fontId="20" fillId="4" borderId="32" xfId="0" applyFont="1" applyFill="1" applyBorder="1" applyAlignment="1">
      <alignment horizontal="center" vertical="center"/>
    </xf>
    <xf numFmtId="0" fontId="20" fillId="4" borderId="33" xfId="0" applyFont="1" applyFill="1" applyBorder="1" applyAlignment="1">
      <alignment horizontal="center" vertical="center"/>
    </xf>
    <xf numFmtId="176" fontId="20" fillId="3" borderId="31" xfId="0" applyNumberFormat="1" applyFont="1" applyFill="1" applyBorder="1" applyAlignment="1">
      <alignment horizontal="right" vertical="center"/>
    </xf>
    <xf numFmtId="176" fontId="20" fillId="3" borderId="32" xfId="0" applyNumberFormat="1" applyFont="1" applyFill="1" applyBorder="1" applyAlignment="1">
      <alignment horizontal="right" vertical="center"/>
    </xf>
    <xf numFmtId="38" fontId="20" fillId="0" borderId="31" xfId="5" applyFont="1" applyFill="1" applyBorder="1" applyAlignment="1">
      <alignment vertical="center"/>
    </xf>
    <xf numFmtId="38" fontId="20" fillId="0" borderId="32" xfId="5" applyFont="1" applyFill="1" applyBorder="1" applyAlignment="1">
      <alignment vertical="center"/>
    </xf>
    <xf numFmtId="0" fontId="20" fillId="4" borderId="27" xfId="0" applyNumberFormat="1" applyFont="1" applyFill="1" applyBorder="1" applyAlignment="1">
      <alignment horizontal="left" vertical="center"/>
    </xf>
    <xf numFmtId="0" fontId="20" fillId="4" borderId="0" xfId="0" applyNumberFormat="1" applyFont="1" applyFill="1" applyBorder="1" applyAlignment="1">
      <alignment horizontal="left" vertical="center"/>
    </xf>
    <xf numFmtId="0" fontId="20" fillId="4" borderId="28" xfId="0" applyNumberFormat="1" applyFont="1" applyFill="1" applyBorder="1" applyAlignment="1">
      <alignment horizontal="left" vertical="center"/>
    </xf>
    <xf numFmtId="0" fontId="17" fillId="0" borderId="23" xfId="0" applyFont="1" applyBorder="1" applyAlignment="1">
      <alignment horizontal="center" vertical="center"/>
    </xf>
    <xf numFmtId="0" fontId="20" fillId="4" borderId="29" xfId="0" applyNumberFormat="1" applyFont="1" applyFill="1" applyBorder="1" applyAlignment="1">
      <alignment horizontal="left" vertical="center"/>
    </xf>
    <xf numFmtId="0" fontId="20" fillId="4" borderId="23" xfId="0" applyNumberFormat="1" applyFont="1" applyFill="1" applyBorder="1" applyAlignment="1">
      <alignment horizontal="left" vertical="center"/>
    </xf>
    <xf numFmtId="0" fontId="20" fillId="4" borderId="30" xfId="0" applyNumberFormat="1" applyFont="1" applyFill="1" applyBorder="1" applyAlignment="1">
      <alignment horizontal="left" vertical="center"/>
    </xf>
    <xf numFmtId="0" fontId="17" fillId="4" borderId="23" xfId="0" applyFont="1" applyFill="1" applyBorder="1" applyAlignment="1">
      <alignment horizontal="right" vertical="center"/>
    </xf>
    <xf numFmtId="38" fontId="17" fillId="0" borderId="23" xfId="5" applyFont="1" applyBorder="1" applyAlignment="1">
      <alignment horizontal="right" vertical="center"/>
    </xf>
    <xf numFmtId="38" fontId="17" fillId="4" borderId="32" xfId="5" applyFont="1" applyFill="1" applyBorder="1" applyAlignment="1">
      <alignment horizontal="right" vertical="center"/>
    </xf>
    <xf numFmtId="38" fontId="17" fillId="4" borderId="23" xfId="5" applyFont="1" applyFill="1" applyBorder="1" applyAlignment="1">
      <alignment horizontal="right" vertical="center"/>
    </xf>
    <xf numFmtId="0" fontId="22" fillId="0" borderId="0" xfId="0" applyFont="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wrapText="1"/>
    </xf>
    <xf numFmtId="0" fontId="17" fillId="0" borderId="0" xfId="0" applyFont="1" applyAlignment="1">
      <alignment horizontal="left" vertical="center"/>
    </xf>
    <xf numFmtId="0" fontId="25" fillId="0" borderId="27" xfId="0" applyFont="1" applyBorder="1" applyAlignment="1">
      <alignment horizontal="left" vertical="center"/>
    </xf>
    <xf numFmtId="0" fontId="25" fillId="0" borderId="0" xfId="0" applyFont="1" applyBorder="1" applyAlignment="1">
      <alignment horizontal="left" vertical="center"/>
    </xf>
    <xf numFmtId="0" fontId="25" fillId="0" borderId="28" xfId="0" applyFont="1" applyBorder="1" applyAlignment="1">
      <alignment horizontal="left" vertical="center"/>
    </xf>
    <xf numFmtId="0" fontId="17" fillId="0" borderId="24" xfId="0" applyFont="1" applyBorder="1" applyAlignment="1">
      <alignment horizontal="left" vertical="center" wrapText="1"/>
    </xf>
    <xf numFmtId="0" fontId="20" fillId="4" borderId="1" xfId="0" applyNumberFormat="1" applyFont="1" applyFill="1" applyBorder="1" applyAlignment="1">
      <alignment horizontal="center" vertical="center" shrinkToFit="1"/>
    </xf>
    <xf numFmtId="0" fontId="17" fillId="4" borderId="25" xfId="0" applyFont="1" applyFill="1" applyBorder="1" applyAlignment="1">
      <alignment horizontal="left" vertical="center"/>
    </xf>
    <xf numFmtId="0" fontId="17" fillId="4" borderId="24" xfId="0" applyFont="1" applyFill="1" applyBorder="1" applyAlignment="1">
      <alignment horizontal="left" vertical="center"/>
    </xf>
    <xf numFmtId="0" fontId="17" fillId="4" borderId="26" xfId="0" applyFont="1" applyFill="1" applyBorder="1" applyAlignment="1">
      <alignment horizontal="left" vertical="center"/>
    </xf>
    <xf numFmtId="0" fontId="17" fillId="4" borderId="27" xfId="0" applyFont="1" applyFill="1" applyBorder="1" applyAlignment="1">
      <alignment horizontal="left" vertical="center"/>
    </xf>
    <xf numFmtId="0" fontId="17" fillId="4" borderId="0" xfId="0" applyFont="1" applyFill="1" applyBorder="1" applyAlignment="1">
      <alignment horizontal="left" vertical="center"/>
    </xf>
    <xf numFmtId="0" fontId="17" fillId="4" borderId="28" xfId="0" applyFont="1" applyFill="1" applyBorder="1" applyAlignment="1">
      <alignment horizontal="left" vertical="center"/>
    </xf>
    <xf numFmtId="0" fontId="17" fillId="4" borderId="29" xfId="0" applyFont="1" applyFill="1" applyBorder="1" applyAlignment="1">
      <alignment horizontal="left" vertical="center"/>
    </xf>
    <xf numFmtId="0" fontId="17" fillId="4" borderId="23" xfId="0" applyFont="1" applyFill="1" applyBorder="1" applyAlignment="1">
      <alignment horizontal="left" vertical="center"/>
    </xf>
    <xf numFmtId="0" fontId="17" fillId="4" borderId="30" xfId="0" applyFont="1" applyFill="1" applyBorder="1" applyAlignment="1">
      <alignment horizontal="left" vertical="center"/>
    </xf>
    <xf numFmtId="38" fontId="20" fillId="4" borderId="31" xfId="5" applyFont="1" applyFill="1" applyBorder="1" applyAlignment="1">
      <alignment horizontal="right" vertical="center" shrinkToFit="1"/>
    </xf>
    <xf numFmtId="38" fontId="20" fillId="4" borderId="32" xfId="5" applyFont="1" applyFill="1" applyBorder="1" applyAlignment="1">
      <alignment horizontal="right" vertical="center" shrinkToFit="1"/>
    </xf>
    <xf numFmtId="38" fontId="20" fillId="4" borderId="31" xfId="5" applyFont="1" applyFill="1" applyBorder="1" applyAlignment="1">
      <alignment horizontal="center" vertical="center" shrinkToFit="1"/>
    </xf>
    <xf numFmtId="38" fontId="20" fillId="4" borderId="32" xfId="5" applyFont="1" applyFill="1" applyBorder="1" applyAlignment="1">
      <alignment horizontal="center" vertical="center" shrinkToFit="1"/>
    </xf>
    <xf numFmtId="0" fontId="27" fillId="0" borderId="0" xfId="0" applyFont="1" applyAlignment="1">
      <alignment horizontal="center" vertical="center"/>
    </xf>
    <xf numFmtId="0" fontId="27" fillId="5" borderId="1" xfId="0" applyFont="1" applyFill="1" applyBorder="1" applyAlignment="1">
      <alignment horizontal="center" vertical="center" wrapText="1"/>
    </xf>
    <xf numFmtId="0" fontId="27" fillId="4" borderId="1" xfId="0" applyFont="1" applyFill="1" applyBorder="1" applyAlignment="1">
      <alignment horizontal="center" vertical="center" wrapText="1"/>
    </xf>
    <xf numFmtId="0" fontId="27" fillId="4" borderId="31" xfId="0" applyFont="1" applyFill="1" applyBorder="1" applyAlignment="1">
      <alignment horizontal="center" vertical="center" wrapText="1"/>
    </xf>
    <xf numFmtId="0" fontId="30" fillId="4" borderId="66" xfId="0" applyFont="1" applyFill="1" applyBorder="1" applyAlignment="1">
      <alignment horizontal="right" vertical="center" wrapText="1"/>
    </xf>
    <xf numFmtId="0" fontId="30" fillId="4" borderId="3" xfId="0" applyFont="1" applyFill="1" applyBorder="1" applyAlignment="1">
      <alignment horizontal="right" vertical="center" wrapText="1"/>
    </xf>
    <xf numFmtId="0" fontId="27" fillId="4" borderId="67" xfId="0" applyFont="1" applyFill="1" applyBorder="1" applyAlignment="1">
      <alignment horizontal="right" vertical="center" wrapText="1"/>
    </xf>
    <xf numFmtId="0" fontId="27" fillId="4" borderId="4" xfId="0" applyFont="1" applyFill="1" applyBorder="1" applyAlignment="1">
      <alignment horizontal="right" vertical="center" wrapText="1"/>
    </xf>
    <xf numFmtId="0" fontId="27" fillId="5" borderId="1" xfId="0" applyFont="1" applyFill="1" applyBorder="1" applyAlignment="1">
      <alignment horizontal="left" vertical="center" wrapText="1" indent="2"/>
    </xf>
    <xf numFmtId="0" fontId="29" fillId="0" borderId="0" xfId="0" applyFont="1" applyAlignment="1">
      <alignment horizontal="center" vertical="center"/>
    </xf>
    <xf numFmtId="0" fontId="27" fillId="0" borderId="25" xfId="0" applyFont="1" applyBorder="1" applyAlignment="1">
      <alignment horizontal="left" vertical="center"/>
    </xf>
    <xf numFmtId="0" fontId="27" fillId="0" borderId="24" xfId="0" applyFont="1" applyBorder="1" applyAlignment="1">
      <alignment horizontal="left" vertical="center"/>
    </xf>
    <xf numFmtId="0" fontId="27" fillId="0" borderId="26" xfId="0" applyFont="1" applyBorder="1" applyAlignment="1">
      <alignment horizontal="left" vertical="center"/>
    </xf>
    <xf numFmtId="0" fontId="27" fillId="4" borderId="25" xfId="0" applyFont="1" applyFill="1" applyBorder="1" applyAlignment="1">
      <alignment horizontal="center" vertical="center" wrapText="1"/>
    </xf>
    <xf numFmtId="0" fontId="27" fillId="4" borderId="24" xfId="0" applyFont="1" applyFill="1" applyBorder="1" applyAlignment="1">
      <alignment horizontal="center" vertical="center" wrapText="1"/>
    </xf>
    <xf numFmtId="0" fontId="27" fillId="4" borderId="26" xfId="0" applyFont="1" applyFill="1" applyBorder="1" applyAlignment="1">
      <alignment horizontal="center" vertical="center" wrapText="1"/>
    </xf>
    <xf numFmtId="0" fontId="27" fillId="4" borderId="29" xfId="0" applyFont="1" applyFill="1" applyBorder="1" applyAlignment="1">
      <alignment horizontal="center" vertical="center" wrapText="1"/>
    </xf>
    <xf numFmtId="0" fontId="27" fillId="4" borderId="23" xfId="0" applyFont="1" applyFill="1" applyBorder="1" applyAlignment="1">
      <alignment horizontal="center" vertical="center" wrapText="1"/>
    </xf>
    <xf numFmtId="0" fontId="27" fillId="4" borderId="30" xfId="0" applyFont="1" applyFill="1" applyBorder="1" applyAlignment="1">
      <alignment horizontal="center" vertical="center" wrapText="1"/>
    </xf>
    <xf numFmtId="0" fontId="27" fillId="0" borderId="29" xfId="0" applyFont="1" applyBorder="1" applyAlignment="1">
      <alignment horizontal="left" vertical="center" wrapText="1"/>
    </xf>
    <xf numFmtId="0" fontId="27" fillId="0" borderId="23" xfId="0" applyFont="1" applyBorder="1" applyAlignment="1">
      <alignment horizontal="left" vertical="center" wrapText="1"/>
    </xf>
    <xf numFmtId="0" fontId="27" fillId="0" borderId="30" xfId="0" applyFont="1" applyBorder="1" applyAlignment="1">
      <alignment horizontal="left" vertical="center" wrapText="1"/>
    </xf>
    <xf numFmtId="0" fontId="30" fillId="4" borderId="25" xfId="0" applyFont="1" applyFill="1" applyBorder="1" applyAlignment="1">
      <alignment horizontal="left" vertical="center" wrapText="1"/>
    </xf>
    <xf numFmtId="0" fontId="30" fillId="4" borderId="24" xfId="0" applyFont="1" applyFill="1" applyBorder="1" applyAlignment="1">
      <alignment horizontal="left" vertical="center" wrapText="1"/>
    </xf>
    <xf numFmtId="0" fontId="30" fillId="4" borderId="26" xfId="0" applyFont="1" applyFill="1" applyBorder="1" applyAlignment="1">
      <alignment horizontal="left" vertical="center" wrapText="1"/>
    </xf>
    <xf numFmtId="0" fontId="30" fillId="4" borderId="27" xfId="0" applyFont="1" applyFill="1" applyBorder="1" applyAlignment="1">
      <alignment horizontal="left" vertical="center" wrapText="1"/>
    </xf>
    <xf numFmtId="0" fontId="30" fillId="4" borderId="0" xfId="0" applyFont="1" applyFill="1" applyAlignment="1">
      <alignment horizontal="left" vertical="center" wrapText="1"/>
    </xf>
    <xf numFmtId="38" fontId="27" fillId="4" borderId="31" xfId="5" applyFont="1" applyFill="1" applyBorder="1" applyAlignment="1">
      <alignment horizontal="right" vertical="center" wrapText="1"/>
    </xf>
    <xf numFmtId="38" fontId="27" fillId="4" borderId="32" xfId="5" applyFont="1" applyFill="1" applyBorder="1" applyAlignment="1">
      <alignment horizontal="right" vertical="center" wrapText="1"/>
    </xf>
    <xf numFmtId="0" fontId="27" fillId="4" borderId="29" xfId="0" applyFont="1" applyFill="1" applyBorder="1" applyAlignment="1">
      <alignment horizontal="left" vertical="center" wrapText="1"/>
    </xf>
    <xf numFmtId="0" fontId="27" fillId="4" borderId="23" xfId="0" applyFont="1" applyFill="1" applyBorder="1" applyAlignment="1">
      <alignment horizontal="left" vertical="center" wrapText="1"/>
    </xf>
    <xf numFmtId="0" fontId="27" fillId="4" borderId="30" xfId="0" applyFont="1" applyFill="1" applyBorder="1" applyAlignment="1">
      <alignment horizontal="left" vertical="center" wrapText="1"/>
    </xf>
    <xf numFmtId="0" fontId="27" fillId="0" borderId="0" xfId="0" applyFont="1" applyBorder="1" applyAlignment="1">
      <alignment horizontal="left" vertical="center" wrapText="1"/>
    </xf>
    <xf numFmtId="0" fontId="30" fillId="4" borderId="1" xfId="0" applyFont="1" applyFill="1" applyBorder="1" applyAlignment="1">
      <alignment horizontal="center" vertical="center" wrapText="1"/>
    </xf>
    <xf numFmtId="0" fontId="27" fillId="0" borderId="1" xfId="0" applyFont="1" applyBorder="1" applyAlignment="1">
      <alignment horizontal="center" vertical="center" wrapText="1"/>
    </xf>
    <xf numFmtId="0" fontId="27" fillId="4" borderId="65" xfId="0" applyFont="1" applyFill="1" applyBorder="1" applyAlignment="1">
      <alignment horizontal="right" vertical="center" wrapText="1"/>
    </xf>
    <xf numFmtId="0" fontId="27" fillId="4" borderId="2" xfId="0" applyFont="1" applyFill="1" applyBorder="1" applyAlignment="1">
      <alignment horizontal="right" vertical="center" wrapText="1"/>
    </xf>
    <xf numFmtId="0" fontId="20" fillId="0" borderId="27" xfId="0" applyNumberFormat="1" applyFont="1" applyFill="1" applyBorder="1" applyAlignment="1">
      <alignment horizontal="left" vertical="center"/>
    </xf>
    <xf numFmtId="0" fontId="20" fillId="0" borderId="0" xfId="0" applyNumberFormat="1" applyFont="1" applyFill="1" applyBorder="1" applyAlignment="1">
      <alignment horizontal="left" vertical="center"/>
    </xf>
    <xf numFmtId="0" fontId="20" fillId="0" borderId="28" xfId="0" applyNumberFormat="1" applyFont="1" applyFill="1" applyBorder="1" applyAlignment="1">
      <alignment horizontal="left" vertical="center"/>
    </xf>
    <xf numFmtId="0" fontId="20" fillId="0" borderId="31" xfId="0" applyNumberFormat="1" applyFont="1" applyFill="1" applyBorder="1" applyAlignment="1">
      <alignment vertical="center"/>
    </xf>
    <xf numFmtId="0" fontId="20" fillId="0" borderId="32" xfId="0" applyNumberFormat="1" applyFont="1" applyFill="1" applyBorder="1" applyAlignment="1">
      <alignment vertical="center"/>
    </xf>
    <xf numFmtId="0" fontId="20" fillId="0" borderId="33" xfId="0" applyNumberFormat="1" applyFont="1" applyFill="1" applyBorder="1" applyAlignment="1">
      <alignment vertical="center"/>
    </xf>
    <xf numFmtId="0" fontId="20" fillId="4" borderId="32" xfId="0" applyNumberFormat="1" applyFont="1" applyFill="1" applyBorder="1" applyAlignment="1">
      <alignment horizontal="center" vertical="center"/>
    </xf>
    <xf numFmtId="0" fontId="20" fillId="4" borderId="33" xfId="0" applyNumberFormat="1" applyFont="1" applyFill="1" applyBorder="1" applyAlignment="1">
      <alignment horizontal="center" vertical="center"/>
    </xf>
    <xf numFmtId="0" fontId="17" fillId="4" borderId="25"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0" xfId="0" applyFont="1" applyFill="1" applyBorder="1" applyAlignment="1">
      <alignment horizontal="center" vertical="center"/>
    </xf>
    <xf numFmtId="0" fontId="17" fillId="4" borderId="28"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30" xfId="0" applyFont="1" applyFill="1" applyBorder="1" applyAlignment="1">
      <alignment horizontal="center" vertical="center"/>
    </xf>
    <xf numFmtId="0" fontId="17" fillId="4" borderId="25" xfId="0" applyFont="1" applyFill="1" applyBorder="1" applyAlignment="1">
      <alignment horizontal="center" vertical="top"/>
    </xf>
    <xf numFmtId="0" fontId="17" fillId="4" borderId="24" xfId="0" applyFont="1" applyFill="1" applyBorder="1" applyAlignment="1">
      <alignment horizontal="center" vertical="top"/>
    </xf>
    <xf numFmtId="0" fontId="17" fillId="4" borderId="26" xfId="0" applyFont="1" applyFill="1" applyBorder="1" applyAlignment="1">
      <alignment horizontal="center" vertical="top"/>
    </xf>
    <xf numFmtId="0" fontId="17" fillId="4" borderId="27" xfId="0" applyFont="1" applyFill="1" applyBorder="1" applyAlignment="1">
      <alignment horizontal="center" vertical="top"/>
    </xf>
    <xf numFmtId="0" fontId="17" fillId="4" borderId="0" xfId="0" applyFont="1" applyFill="1" applyBorder="1" applyAlignment="1">
      <alignment horizontal="center" vertical="top"/>
    </xf>
    <xf numFmtId="0" fontId="17" fillId="4" borderId="28" xfId="0" applyFont="1" applyFill="1" applyBorder="1" applyAlignment="1">
      <alignment horizontal="center" vertical="top"/>
    </xf>
    <xf numFmtId="0" fontId="17" fillId="4" borderId="29" xfId="0" applyFont="1" applyFill="1" applyBorder="1" applyAlignment="1">
      <alignment horizontal="center" vertical="top"/>
    </xf>
    <xf numFmtId="0" fontId="17" fillId="4" borderId="23" xfId="0" applyFont="1" applyFill="1" applyBorder="1" applyAlignment="1">
      <alignment horizontal="center" vertical="top"/>
    </xf>
    <xf numFmtId="0" fontId="17" fillId="4" borderId="30" xfId="0" applyFont="1" applyFill="1" applyBorder="1" applyAlignment="1">
      <alignment horizontal="center" vertical="top"/>
    </xf>
    <xf numFmtId="0" fontId="17" fillId="0" borderId="27" xfId="0" applyFont="1" applyBorder="1" applyAlignment="1">
      <alignment horizontal="left" vertical="center"/>
    </xf>
    <xf numFmtId="0" fontId="17" fillId="0" borderId="0" xfId="0" applyFont="1" applyBorder="1" applyAlignment="1">
      <alignment horizontal="left" vertical="center"/>
    </xf>
    <xf numFmtId="0" fontId="17" fillId="0" borderId="28" xfId="0" applyFont="1" applyBorder="1" applyAlignment="1">
      <alignment horizontal="left" vertical="center"/>
    </xf>
    <xf numFmtId="0" fontId="24" fillId="0" borderId="24" xfId="0" applyFont="1" applyBorder="1" applyAlignment="1">
      <alignment horizontal="left" vertical="center" wrapText="1"/>
    </xf>
    <xf numFmtId="0" fontId="21" fillId="4" borderId="2" xfId="0" applyFont="1" applyFill="1" applyBorder="1" applyAlignment="1">
      <alignment horizontal="center" vertical="center" wrapText="1"/>
    </xf>
    <xf numFmtId="0" fontId="21" fillId="4" borderId="29"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21" fillId="0" borderId="2" xfId="0" applyFont="1" applyBorder="1" applyAlignment="1">
      <alignment horizontal="center" vertical="center" textRotation="255" wrapText="1"/>
    </xf>
    <xf numFmtId="0" fontId="21" fillId="0" borderId="3" xfId="0" applyFont="1" applyBorder="1" applyAlignment="1">
      <alignment horizontal="center" vertical="center" textRotation="255" wrapText="1"/>
    </xf>
    <xf numFmtId="0" fontId="21" fillId="0" borderId="4" xfId="0" applyFont="1" applyBorder="1" applyAlignment="1">
      <alignment horizontal="center" vertical="center" textRotation="255" wrapText="1"/>
    </xf>
    <xf numFmtId="0" fontId="13" fillId="4" borderId="71" xfId="0" applyFont="1" applyFill="1" applyBorder="1" applyAlignment="1">
      <alignment horizontal="left" vertical="center"/>
    </xf>
    <xf numFmtId="0" fontId="13" fillId="4" borderId="72" xfId="0" applyFont="1" applyFill="1" applyBorder="1" applyAlignment="1">
      <alignment horizontal="left" vertical="center"/>
    </xf>
    <xf numFmtId="0" fontId="13" fillId="4" borderId="73" xfId="0" applyFont="1" applyFill="1" applyBorder="1" applyAlignment="1">
      <alignment horizontal="left" vertical="center"/>
    </xf>
    <xf numFmtId="0" fontId="13" fillId="4" borderId="68" xfId="0" applyFont="1" applyFill="1" applyBorder="1" applyAlignment="1">
      <alignment horizontal="left" vertical="center"/>
    </xf>
    <xf numFmtId="0" fontId="13" fillId="4" borderId="69" xfId="0" applyFont="1" applyFill="1" applyBorder="1" applyAlignment="1">
      <alignment horizontal="left" vertical="center"/>
    </xf>
    <xf numFmtId="0" fontId="13" fillId="4" borderId="70" xfId="0" applyFont="1" applyFill="1" applyBorder="1" applyAlignment="1">
      <alignment horizontal="left" vertical="center"/>
    </xf>
    <xf numFmtId="0" fontId="13" fillId="4" borderId="31" xfId="0" applyFont="1" applyFill="1" applyBorder="1" applyAlignment="1">
      <alignment horizontal="left" vertical="center"/>
    </xf>
    <xf numFmtId="0" fontId="13" fillId="4" borderId="32" xfId="0" applyFont="1" applyFill="1" applyBorder="1" applyAlignment="1">
      <alignment horizontal="left" vertical="center"/>
    </xf>
    <xf numFmtId="0" fontId="13" fillId="4" borderId="33" xfId="0" applyFont="1" applyFill="1" applyBorder="1" applyAlignment="1">
      <alignment horizontal="left" vertical="center"/>
    </xf>
    <xf numFmtId="0" fontId="2" fillId="2" borderId="12" xfId="1" applyFont="1" applyFill="1" applyBorder="1" applyAlignment="1">
      <alignment horizontal="center" vertical="center" shrinkToFit="1"/>
    </xf>
    <xf numFmtId="0" fontId="2" fillId="2" borderId="14" xfId="1" applyFont="1" applyFill="1" applyBorder="1" applyAlignment="1">
      <alignment horizontal="center" vertical="center" shrinkToFit="1"/>
    </xf>
    <xf numFmtId="0" fontId="2" fillId="2" borderId="2" xfId="1" applyFont="1" applyFill="1" applyBorder="1" applyAlignment="1">
      <alignment horizontal="center" vertical="center" shrinkToFit="1"/>
    </xf>
    <xf numFmtId="0" fontId="2" fillId="2" borderId="4" xfId="1" applyFont="1" applyFill="1" applyBorder="1" applyAlignment="1">
      <alignment horizontal="center" vertical="center" shrinkToFit="1"/>
    </xf>
    <xf numFmtId="0" fontId="2" fillId="2" borderId="13" xfId="1" applyFont="1" applyFill="1" applyBorder="1" applyAlignment="1">
      <alignment horizontal="center" vertical="center" wrapText="1" shrinkToFit="1"/>
    </xf>
    <xf numFmtId="0" fontId="2" fillId="2" borderId="15" xfId="1" applyFont="1" applyFill="1" applyBorder="1" applyAlignment="1">
      <alignment horizontal="center" vertical="center" wrapText="1" shrinkToFit="1"/>
    </xf>
    <xf numFmtId="0" fontId="2" fillId="2" borderId="9" xfId="0" applyFont="1" applyFill="1" applyBorder="1" applyAlignment="1">
      <alignment horizontal="center" vertical="center" shrinkToFit="1"/>
    </xf>
    <xf numFmtId="0" fontId="2" fillId="2" borderId="10" xfId="0" applyFont="1" applyFill="1" applyBorder="1" applyAlignment="1">
      <alignment horizontal="center" vertical="center" shrinkToFit="1"/>
    </xf>
    <xf numFmtId="0" fontId="2" fillId="2" borderId="11" xfId="0" applyFont="1" applyFill="1" applyBorder="1" applyAlignment="1">
      <alignment horizontal="center" vertical="center" shrinkToFit="1"/>
    </xf>
    <xf numFmtId="0" fontId="2" fillId="2" borderId="46" xfId="0" applyFont="1" applyFill="1" applyBorder="1" applyAlignment="1">
      <alignment horizontal="center" vertical="center" shrinkToFit="1"/>
    </xf>
    <xf numFmtId="0" fontId="2" fillId="2" borderId="47" xfId="0" applyFont="1" applyFill="1" applyBorder="1" applyAlignment="1">
      <alignment horizontal="center" vertical="center" shrinkToFit="1"/>
    </xf>
    <xf numFmtId="0" fontId="2" fillId="2" borderId="48" xfId="0" applyFont="1" applyFill="1" applyBorder="1" applyAlignment="1">
      <alignment horizontal="center" vertical="center" shrinkToFit="1"/>
    </xf>
    <xf numFmtId="0" fontId="2" fillId="2" borderId="49" xfId="1" applyFont="1" applyFill="1" applyBorder="1" applyAlignment="1">
      <alignment horizontal="center" vertical="center" shrinkToFit="1"/>
    </xf>
    <xf numFmtId="0" fontId="2" fillId="2" borderId="51" xfId="1" applyFont="1" applyFill="1" applyBorder="1" applyAlignment="1">
      <alignment horizontal="center" vertical="center" shrinkToFit="1"/>
    </xf>
    <xf numFmtId="0" fontId="2" fillId="2" borderId="50" xfId="1" applyFont="1" applyFill="1" applyBorder="1" applyAlignment="1">
      <alignment horizontal="center" vertical="center" wrapText="1" shrinkToFit="1"/>
    </xf>
    <xf numFmtId="0" fontId="2" fillId="2" borderId="35" xfId="1" applyFont="1" applyFill="1" applyBorder="1" applyAlignment="1">
      <alignment horizontal="center" vertical="center" wrapText="1" shrinkToFit="1"/>
    </xf>
    <xf numFmtId="0" fontId="2" fillId="2" borderId="58" xfId="1" applyFont="1" applyFill="1" applyBorder="1" applyAlignment="1">
      <alignment horizontal="center" vertical="center" shrinkToFit="1"/>
    </xf>
    <xf numFmtId="0" fontId="2" fillId="2" borderId="77" xfId="1" applyFont="1" applyFill="1" applyBorder="1" applyAlignment="1">
      <alignment horizontal="center" vertical="center" shrinkToFit="1"/>
    </xf>
    <xf numFmtId="0" fontId="2" fillId="2" borderId="78" xfId="1" applyFont="1" applyFill="1" applyBorder="1" applyAlignment="1">
      <alignment horizontal="center" vertical="center" wrapText="1" shrinkToFit="1"/>
    </xf>
  </cellXfs>
  <cellStyles count="6">
    <cellStyle name="桁区切り" xfId="5" builtinId="6"/>
    <cellStyle name="桁区切り 10" xfId="4" xr:uid="{8E09D4CC-3C36-4268-8787-3BCECB865A94}"/>
    <cellStyle name="桁区切り 2 2" xfId="3" xr:uid="{5253BB17-FA3D-42C3-A328-C6EA251B13C8}"/>
    <cellStyle name="標準" xfId="0" builtinId="0"/>
    <cellStyle name="標準 2" xfId="1" xr:uid="{504CA02D-01E5-4425-AD78-F33DFD257756}"/>
    <cellStyle name="標準 2 10" xfId="2" xr:uid="{BF66A90E-97C9-4E67-8BE9-8192FE4998E6}"/>
  </cellStyles>
  <dxfs count="0"/>
  <tableStyles count="0" defaultTableStyle="TableStyleMedium2" defaultPivotStyle="PivotStyleLight16"/>
  <colors>
    <mruColors>
      <color rgb="FFFFCCCC"/>
      <color rgb="FFC5C5FF"/>
      <color rgb="FFA7FFC4"/>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A9E85-969D-45BB-BD21-7F60273BC7BD}">
  <sheetPr>
    <pageSetUpPr fitToPage="1"/>
  </sheetPr>
  <dimension ref="A1:J46"/>
  <sheetViews>
    <sheetView showGridLines="0" view="pageBreakPreview" topLeftCell="A11" zoomScale="85" zoomScaleNormal="85" zoomScaleSheetLayoutView="85" workbookViewId="0">
      <selection activeCell="E16" sqref="E16:I16"/>
    </sheetView>
  </sheetViews>
  <sheetFormatPr defaultColWidth="9" defaultRowHeight="14.25"/>
  <cols>
    <col min="1" max="1" width="3.125" style="31" customWidth="1"/>
    <col min="2" max="2" width="14" style="31" customWidth="1"/>
    <col min="3" max="3" width="16.625" style="31" customWidth="1"/>
    <col min="4" max="8" width="8.5" style="31" customWidth="1"/>
    <col min="9" max="9" width="18" style="31" customWidth="1"/>
    <col min="10" max="10" width="1" style="31" customWidth="1"/>
    <col min="11" max="16384" width="9" style="31"/>
  </cols>
  <sheetData>
    <row r="1" spans="1:9" ht="20.100000000000001" customHeight="1">
      <c r="A1" s="32" t="s">
        <v>288</v>
      </c>
      <c r="B1" s="32"/>
      <c r="C1" s="32"/>
      <c r="D1" s="32"/>
      <c r="E1" s="32"/>
      <c r="F1" s="32"/>
      <c r="G1" s="32"/>
      <c r="H1" s="32"/>
    </row>
    <row r="2" spans="1:9" ht="20.100000000000001" customHeight="1">
      <c r="A2" s="315" t="s">
        <v>284</v>
      </c>
      <c r="B2" s="315"/>
      <c r="C2" s="315"/>
      <c r="D2" s="315"/>
      <c r="E2" s="315"/>
      <c r="F2" s="315"/>
      <c r="G2" s="315"/>
      <c r="H2" s="315"/>
      <c r="I2" s="315"/>
    </row>
    <row r="3" spans="1:9" ht="20.100000000000001" customHeight="1">
      <c r="A3" s="32" t="s">
        <v>155</v>
      </c>
      <c r="B3" s="32"/>
      <c r="C3" s="32"/>
      <c r="D3" s="32"/>
      <c r="E3" s="32"/>
      <c r="F3" s="32"/>
      <c r="G3" s="32"/>
    </row>
    <row r="4" spans="1:9" ht="20.100000000000001" customHeight="1">
      <c r="A4" s="32"/>
      <c r="B4" s="32"/>
      <c r="C4" s="32"/>
      <c r="D4" s="32"/>
      <c r="E4" s="32"/>
      <c r="F4" s="32"/>
      <c r="G4" s="316" t="s">
        <v>44</v>
      </c>
      <c r="H4" s="317"/>
      <c r="I4" s="318"/>
    </row>
    <row r="5" spans="1:9" ht="20.100000000000001" customHeight="1">
      <c r="A5" s="32" t="s">
        <v>137</v>
      </c>
      <c r="B5" s="32"/>
      <c r="C5" s="32"/>
      <c r="D5" s="32"/>
      <c r="E5" s="32"/>
      <c r="F5" s="32"/>
      <c r="G5" s="32"/>
      <c r="H5" s="32"/>
      <c r="I5" s="32"/>
    </row>
    <row r="6" spans="1:9" ht="20.100000000000001" customHeight="1">
      <c r="A6" s="309" t="s">
        <v>164</v>
      </c>
      <c r="B6" s="310"/>
      <c r="C6" s="310"/>
      <c r="D6" s="311"/>
      <c r="E6" s="312" t="s">
        <v>135</v>
      </c>
      <c r="F6" s="313"/>
      <c r="G6" s="313"/>
      <c r="H6" s="313"/>
      <c r="I6" s="314"/>
    </row>
    <row r="7" spans="1:9" ht="20.100000000000001" customHeight="1">
      <c r="A7" s="33" t="s">
        <v>133</v>
      </c>
      <c r="B7" s="52" t="s">
        <v>138</v>
      </c>
      <c r="C7" s="52"/>
      <c r="D7" s="52"/>
      <c r="E7" s="292" t="s">
        <v>134</v>
      </c>
      <c r="F7" s="293"/>
      <c r="G7" s="293"/>
      <c r="H7" s="293"/>
      <c r="I7" s="294"/>
    </row>
    <row r="8" spans="1:9" ht="20.100000000000001" customHeight="1">
      <c r="A8" s="33" t="s">
        <v>133</v>
      </c>
      <c r="B8" s="52" t="s">
        <v>139</v>
      </c>
      <c r="C8" s="52"/>
      <c r="D8" s="52"/>
      <c r="E8" s="289" t="s">
        <v>132</v>
      </c>
      <c r="F8" s="290"/>
      <c r="G8" s="290"/>
      <c r="H8" s="290"/>
      <c r="I8" s="291"/>
    </row>
    <row r="9" spans="1:9" ht="20.100000000000001" customHeight="1">
      <c r="A9" s="34" t="s">
        <v>133</v>
      </c>
      <c r="B9" s="53" t="s">
        <v>140</v>
      </c>
      <c r="C9" s="53"/>
      <c r="D9" s="53"/>
      <c r="E9" s="298" t="s">
        <v>136</v>
      </c>
      <c r="F9" s="299"/>
      <c r="G9" s="299"/>
      <c r="H9" s="299"/>
      <c r="I9" s="300"/>
    </row>
    <row r="10" spans="1:9" ht="20.100000000000001" customHeight="1">
      <c r="A10" s="35" t="s">
        <v>133</v>
      </c>
      <c r="B10" s="54" t="s">
        <v>141</v>
      </c>
      <c r="C10" s="54"/>
      <c r="D10" s="54"/>
      <c r="E10" s="289" t="s">
        <v>132</v>
      </c>
      <c r="F10" s="290"/>
      <c r="G10" s="290"/>
      <c r="H10" s="290"/>
      <c r="I10" s="291"/>
    </row>
    <row r="11" spans="1:9" ht="47.25" customHeight="1">
      <c r="A11" s="307" t="s">
        <v>264</v>
      </c>
      <c r="B11" s="307"/>
      <c r="C11" s="307"/>
      <c r="D11" s="307"/>
      <c r="E11" s="307"/>
      <c r="F11" s="307"/>
      <c r="G11" s="307"/>
      <c r="H11" s="307"/>
      <c r="I11" s="307"/>
    </row>
    <row r="12" spans="1:9" ht="20.100000000000001" customHeight="1">
      <c r="A12" s="308" t="s">
        <v>45</v>
      </c>
      <c r="B12" s="308"/>
      <c r="C12" s="308"/>
      <c r="D12" s="308"/>
      <c r="E12" s="308"/>
      <c r="F12" s="308"/>
      <c r="G12" s="308"/>
      <c r="H12" s="308"/>
      <c r="I12" s="308"/>
    </row>
    <row r="13" spans="1:9" ht="20.100000000000001" customHeight="1">
      <c r="A13" s="121" t="s">
        <v>147</v>
      </c>
      <c r="B13" s="46"/>
      <c r="C13" s="46"/>
      <c r="D13" s="46"/>
      <c r="E13" s="46"/>
      <c r="F13" s="46"/>
      <c r="G13" s="46"/>
      <c r="H13" s="46"/>
      <c r="I13" s="47"/>
    </row>
    <row r="14" spans="1:9" ht="20.100000000000001" customHeight="1">
      <c r="A14" s="309" t="s">
        <v>165</v>
      </c>
      <c r="B14" s="310"/>
      <c r="C14" s="310"/>
      <c r="D14" s="311"/>
      <c r="E14" s="312" t="s">
        <v>135</v>
      </c>
      <c r="F14" s="313"/>
      <c r="G14" s="313"/>
      <c r="H14" s="313"/>
      <c r="I14" s="314"/>
    </row>
    <row r="15" spans="1:9" ht="20.100000000000001" customHeight="1">
      <c r="A15" s="33" t="s">
        <v>133</v>
      </c>
      <c r="B15" s="52" t="s">
        <v>138</v>
      </c>
      <c r="C15" s="52"/>
      <c r="D15" s="52"/>
      <c r="E15" s="292" t="s">
        <v>134</v>
      </c>
      <c r="F15" s="293"/>
      <c r="G15" s="293"/>
      <c r="H15" s="293"/>
      <c r="I15" s="294"/>
    </row>
    <row r="16" spans="1:9" ht="20.100000000000001" customHeight="1">
      <c r="A16" s="33" t="s">
        <v>133</v>
      </c>
      <c r="B16" s="52" t="s">
        <v>139</v>
      </c>
      <c r="C16" s="52"/>
      <c r="D16" s="52"/>
      <c r="E16" s="289" t="s">
        <v>132</v>
      </c>
      <c r="F16" s="290"/>
      <c r="G16" s="290"/>
      <c r="H16" s="290"/>
      <c r="I16" s="291"/>
    </row>
    <row r="17" spans="1:10" ht="20.100000000000001" customHeight="1">
      <c r="A17" s="34" t="s">
        <v>133</v>
      </c>
      <c r="B17" s="53" t="s">
        <v>140</v>
      </c>
      <c r="C17" s="53"/>
      <c r="D17" s="53"/>
      <c r="E17" s="298" t="s">
        <v>136</v>
      </c>
      <c r="F17" s="299"/>
      <c r="G17" s="299"/>
      <c r="H17" s="299"/>
      <c r="I17" s="300"/>
    </row>
    <row r="18" spans="1:10" ht="20.100000000000001" customHeight="1">
      <c r="A18" s="105"/>
      <c r="B18" s="54"/>
      <c r="C18" s="54"/>
      <c r="D18" s="54"/>
      <c r="E18" s="289" t="s">
        <v>132</v>
      </c>
      <c r="F18" s="290"/>
      <c r="G18" s="290"/>
      <c r="H18" s="290"/>
      <c r="I18" s="291"/>
    </row>
    <row r="19" spans="1:10" ht="6.75" customHeight="1">
      <c r="A19" s="58"/>
      <c r="B19" s="39"/>
      <c r="C19" s="39"/>
      <c r="D19" s="39"/>
      <c r="E19" s="39"/>
      <c r="F19" s="39"/>
      <c r="G19" s="39"/>
      <c r="H19" s="39"/>
      <c r="I19" s="40"/>
      <c r="J19" s="38"/>
    </row>
    <row r="20" spans="1:10" ht="20.100000000000001" customHeight="1">
      <c r="A20" s="122" t="s">
        <v>163</v>
      </c>
      <c r="B20" s="39"/>
      <c r="C20" s="39"/>
      <c r="D20" s="39"/>
      <c r="E20" s="39"/>
      <c r="F20" s="39"/>
      <c r="G20" s="39"/>
      <c r="H20" s="39"/>
      <c r="I20" s="40"/>
      <c r="J20" s="38"/>
    </row>
    <row r="21" spans="1:10" ht="20.100000000000001" customHeight="1">
      <c r="A21" s="58"/>
      <c r="B21" s="67" t="s">
        <v>161</v>
      </c>
      <c r="C21" s="67"/>
      <c r="D21" s="178"/>
      <c r="E21" s="301" t="s">
        <v>132</v>
      </c>
      <c r="F21" s="302"/>
      <c r="G21" s="302"/>
      <c r="H21" s="302"/>
      <c r="I21" s="303"/>
    </row>
    <row r="22" spans="1:10" ht="20.100000000000001" customHeight="1">
      <c r="A22" s="68"/>
      <c r="B22" s="69"/>
      <c r="C22" s="69"/>
      <c r="D22" s="70"/>
      <c r="E22" s="292" t="s">
        <v>134</v>
      </c>
      <c r="F22" s="293"/>
      <c r="G22" s="293"/>
      <c r="H22" s="293"/>
      <c r="I22" s="294"/>
    </row>
    <row r="23" spans="1:10" ht="20.100000000000001" customHeight="1">
      <c r="A23" s="59"/>
      <c r="B23" s="60" t="s">
        <v>162</v>
      </c>
      <c r="C23" s="60"/>
      <c r="D23" s="61"/>
      <c r="E23" s="304" t="s">
        <v>132</v>
      </c>
      <c r="F23" s="305"/>
      <c r="G23" s="305"/>
      <c r="H23" s="305"/>
      <c r="I23" s="306"/>
    </row>
    <row r="24" spans="1:10" ht="20.100000000000001" customHeight="1">
      <c r="A24" s="71"/>
      <c r="B24" s="72"/>
      <c r="C24" s="72"/>
      <c r="D24" s="73"/>
      <c r="E24" s="289" t="s">
        <v>132</v>
      </c>
      <c r="F24" s="290"/>
      <c r="G24" s="290"/>
      <c r="H24" s="290"/>
      <c r="I24" s="291"/>
    </row>
    <row r="25" spans="1:10" ht="20.100000000000001" customHeight="1">
      <c r="A25" s="42"/>
      <c r="B25" s="43"/>
      <c r="C25" s="43"/>
      <c r="D25" s="43"/>
      <c r="E25" s="292" t="s">
        <v>195</v>
      </c>
      <c r="F25" s="293"/>
      <c r="G25" s="293"/>
      <c r="H25" s="293"/>
      <c r="I25" s="294"/>
    </row>
    <row r="26" spans="1:10" ht="20.100000000000001" customHeight="1">
      <c r="A26" s="44"/>
      <c r="B26" s="45" t="s">
        <v>143</v>
      </c>
      <c r="C26" s="45"/>
      <c r="D26" s="45"/>
      <c r="E26" s="304" t="s">
        <v>142</v>
      </c>
      <c r="F26" s="305"/>
      <c r="G26" s="305"/>
      <c r="H26" s="305"/>
      <c r="I26" s="306"/>
    </row>
    <row r="27" spans="1:10" ht="20.100000000000001" customHeight="1">
      <c r="A27" s="48"/>
      <c r="B27" s="49"/>
      <c r="C27" s="49"/>
      <c r="D27" s="49"/>
      <c r="E27" s="289" t="s">
        <v>132</v>
      </c>
      <c r="F27" s="290"/>
      <c r="G27" s="290"/>
      <c r="H27" s="290"/>
      <c r="I27" s="291"/>
    </row>
    <row r="28" spans="1:10" ht="6.75" customHeight="1">
      <c r="A28" s="59"/>
      <c r="B28" s="60"/>
      <c r="C28" s="60"/>
      <c r="D28" s="60"/>
      <c r="E28" s="60"/>
      <c r="F28" s="60"/>
      <c r="G28" s="60"/>
      <c r="H28" s="60"/>
      <c r="I28" s="61"/>
    </row>
    <row r="29" spans="1:10" ht="20.100000000000001" customHeight="1">
      <c r="A29" s="273" t="s">
        <v>156</v>
      </c>
      <c r="B29" s="274"/>
      <c r="C29" s="274"/>
      <c r="D29" s="274"/>
      <c r="E29" s="274"/>
      <c r="F29" s="274"/>
      <c r="G29" s="274"/>
      <c r="H29" s="274"/>
      <c r="I29" s="275"/>
    </row>
    <row r="30" spans="1:10" ht="20.100000000000001" customHeight="1">
      <c r="A30" s="286" t="s">
        <v>42</v>
      </c>
      <c r="B30" s="179" t="s">
        <v>144</v>
      </c>
      <c r="C30" s="180"/>
      <c r="D30" s="180"/>
      <c r="E30" s="289" t="s">
        <v>132</v>
      </c>
      <c r="F30" s="290"/>
      <c r="G30" s="290"/>
      <c r="H30" s="290"/>
      <c r="I30" s="291"/>
    </row>
    <row r="31" spans="1:10" ht="20.100000000000001" customHeight="1">
      <c r="A31" s="287"/>
      <c r="B31" s="36" t="s">
        <v>146</v>
      </c>
      <c r="C31" s="50"/>
      <c r="D31" s="50"/>
      <c r="E31" s="292" t="s">
        <v>134</v>
      </c>
      <c r="F31" s="293"/>
      <c r="G31" s="293"/>
      <c r="H31" s="293"/>
      <c r="I31" s="294"/>
    </row>
    <row r="32" spans="1:10" ht="20.100000000000001" customHeight="1">
      <c r="A32" s="287"/>
      <c r="B32" s="37" t="s">
        <v>145</v>
      </c>
      <c r="C32" s="51"/>
      <c r="D32" s="51"/>
      <c r="E32" s="289" t="s">
        <v>132</v>
      </c>
      <c r="F32" s="290"/>
      <c r="G32" s="290"/>
      <c r="H32" s="290"/>
      <c r="I32" s="291"/>
    </row>
    <row r="33" spans="1:10" ht="20.100000000000001" customHeight="1">
      <c r="A33" s="287"/>
      <c r="B33" s="179" t="s">
        <v>148</v>
      </c>
      <c r="C33" s="180"/>
      <c r="D33" s="180"/>
      <c r="E33" s="289" t="s">
        <v>132</v>
      </c>
      <c r="F33" s="290"/>
      <c r="G33" s="290"/>
      <c r="H33" s="290"/>
      <c r="I33" s="291"/>
    </row>
    <row r="34" spans="1:10" ht="20.100000000000001" customHeight="1">
      <c r="A34" s="288"/>
      <c r="B34" s="179" t="s">
        <v>149</v>
      </c>
      <c r="C34" s="180"/>
      <c r="D34" s="180"/>
      <c r="E34" s="295" t="s">
        <v>151</v>
      </c>
      <c r="F34" s="296"/>
      <c r="G34" s="296"/>
      <c r="H34" s="296"/>
      <c r="I34" s="297"/>
    </row>
    <row r="35" spans="1:10" ht="6.75" customHeight="1">
      <c r="A35" s="62"/>
      <c r="B35" s="180"/>
      <c r="C35" s="180"/>
      <c r="D35" s="180"/>
      <c r="E35" s="55"/>
      <c r="F35" s="55"/>
      <c r="G35" s="55"/>
      <c r="H35" s="55"/>
      <c r="I35" s="56"/>
      <c r="J35" s="38"/>
    </row>
    <row r="36" spans="1:10" ht="20.100000000000001" customHeight="1">
      <c r="A36" s="273" t="s">
        <v>150</v>
      </c>
      <c r="B36" s="274"/>
      <c r="C36" s="274"/>
      <c r="D36" s="274"/>
      <c r="E36" s="274"/>
      <c r="F36" s="274"/>
      <c r="G36" s="274"/>
      <c r="H36" s="274"/>
      <c r="I36" s="275"/>
      <c r="J36" s="38"/>
    </row>
    <row r="37" spans="1:10" ht="19.5" customHeight="1">
      <c r="A37" s="57" t="s">
        <v>43</v>
      </c>
      <c r="B37" s="276" t="s">
        <v>152</v>
      </c>
      <c r="C37" s="277"/>
      <c r="D37" s="277"/>
      <c r="E37" s="277"/>
      <c r="F37" s="277"/>
      <c r="G37" s="277"/>
      <c r="H37" s="277"/>
      <c r="I37" s="278"/>
    </row>
    <row r="38" spans="1:10" ht="46.5" customHeight="1">
      <c r="A38" s="57" t="s">
        <v>43</v>
      </c>
      <c r="B38" s="279" t="s">
        <v>153</v>
      </c>
      <c r="C38" s="280"/>
      <c r="D38" s="280"/>
      <c r="E38" s="280"/>
      <c r="F38" s="280"/>
      <c r="G38" s="280"/>
      <c r="H38" s="280"/>
      <c r="I38" s="281"/>
    </row>
    <row r="39" spans="1:10" ht="39" customHeight="1">
      <c r="A39" s="57" t="s">
        <v>43</v>
      </c>
      <c r="B39" s="279" t="s">
        <v>268</v>
      </c>
      <c r="C39" s="280"/>
      <c r="D39" s="280"/>
      <c r="E39" s="280"/>
      <c r="F39" s="280"/>
      <c r="G39" s="280"/>
      <c r="H39" s="280"/>
      <c r="I39" s="281"/>
    </row>
    <row r="40" spans="1:10" ht="19.5" customHeight="1">
      <c r="A40" s="57" t="s">
        <v>43</v>
      </c>
      <c r="B40" s="276" t="s">
        <v>154</v>
      </c>
      <c r="C40" s="277"/>
      <c r="D40" s="277"/>
      <c r="E40" s="277"/>
      <c r="F40" s="277"/>
      <c r="G40" s="277"/>
      <c r="H40" s="277"/>
      <c r="I40" s="278"/>
    </row>
    <row r="41" spans="1:10" ht="6.75" customHeight="1">
      <c r="A41" s="32"/>
      <c r="B41" s="32"/>
      <c r="C41" s="32"/>
      <c r="D41" s="32"/>
      <c r="E41" s="32"/>
      <c r="F41" s="32"/>
      <c r="G41" s="32"/>
      <c r="H41" s="32"/>
      <c r="I41" s="32"/>
    </row>
    <row r="42" spans="1:10" ht="13.5" customHeight="1">
      <c r="A42" s="267" t="s">
        <v>194</v>
      </c>
      <c r="B42" s="268"/>
      <c r="C42" s="282" t="s">
        <v>291</v>
      </c>
      <c r="D42" s="282"/>
      <c r="E42" s="282"/>
      <c r="F42" s="282"/>
      <c r="G42" s="282"/>
      <c r="H42" s="282"/>
      <c r="I42" s="283"/>
    </row>
    <row r="43" spans="1:10" ht="13.5" customHeight="1">
      <c r="A43" s="269"/>
      <c r="B43" s="270"/>
      <c r="C43" s="284" t="s">
        <v>285</v>
      </c>
      <c r="D43" s="284"/>
      <c r="E43" s="284"/>
      <c r="F43" s="284"/>
      <c r="G43" s="284"/>
      <c r="H43" s="284"/>
      <c r="I43" s="285"/>
    </row>
    <row r="44" spans="1:10" ht="13.5" customHeight="1">
      <c r="A44" s="269"/>
      <c r="B44" s="270"/>
      <c r="C44" s="284" t="s">
        <v>286</v>
      </c>
      <c r="D44" s="284"/>
      <c r="E44" s="284"/>
      <c r="F44" s="284"/>
      <c r="G44" s="284"/>
      <c r="H44" s="284"/>
      <c r="I44" s="285"/>
    </row>
    <row r="45" spans="1:10" ht="13.5" customHeight="1">
      <c r="A45" s="271"/>
      <c r="B45" s="272"/>
      <c r="C45" s="183" t="s">
        <v>287</v>
      </c>
      <c r="D45" s="72"/>
      <c r="E45" s="72"/>
      <c r="F45" s="72"/>
      <c r="G45" s="72"/>
      <c r="H45" s="72"/>
      <c r="I45" s="73"/>
    </row>
    <row r="46" spans="1:10" ht="13.5" customHeight="1">
      <c r="A46" s="182"/>
      <c r="B46" s="182"/>
      <c r="C46" s="32"/>
      <c r="D46" s="32"/>
      <c r="E46" s="32"/>
      <c r="F46" s="32"/>
      <c r="G46" s="32"/>
      <c r="H46" s="32"/>
      <c r="I46" s="32"/>
    </row>
  </sheetData>
  <mergeCells count="39">
    <mergeCell ref="E8:I8"/>
    <mergeCell ref="A2:I2"/>
    <mergeCell ref="G4:I4"/>
    <mergeCell ref="A6:D6"/>
    <mergeCell ref="E6:I6"/>
    <mergeCell ref="E7:I7"/>
    <mergeCell ref="E9:I9"/>
    <mergeCell ref="E10:I10"/>
    <mergeCell ref="A11:I11"/>
    <mergeCell ref="A12:I12"/>
    <mergeCell ref="A14:D14"/>
    <mergeCell ref="E14:I14"/>
    <mergeCell ref="A29:I29"/>
    <mergeCell ref="E15:I15"/>
    <mergeCell ref="E16:I16"/>
    <mergeCell ref="E17:I17"/>
    <mergeCell ref="E18:I18"/>
    <mergeCell ref="E21:I21"/>
    <mergeCell ref="E22:I22"/>
    <mergeCell ref="E23:I23"/>
    <mergeCell ref="E24:I24"/>
    <mergeCell ref="E25:I25"/>
    <mergeCell ref="E26:I26"/>
    <mergeCell ref="E27:I27"/>
    <mergeCell ref="A30:A34"/>
    <mergeCell ref="E30:I30"/>
    <mergeCell ref="E31:I31"/>
    <mergeCell ref="E32:I32"/>
    <mergeCell ref="E33:I33"/>
    <mergeCell ref="E34:I34"/>
    <mergeCell ref="A42:B45"/>
    <mergeCell ref="A36:I36"/>
    <mergeCell ref="B37:I37"/>
    <mergeCell ref="B38:I38"/>
    <mergeCell ref="B39:I39"/>
    <mergeCell ref="B40:I40"/>
    <mergeCell ref="C42:I42"/>
    <mergeCell ref="C43:I43"/>
    <mergeCell ref="C44:I44"/>
  </mergeCells>
  <phoneticPr fontId="1"/>
  <printOptions horizontalCentered="1"/>
  <pageMargins left="0.70866141732283472" right="0.70866141732283472" top="0.74803149606299213" bottom="0.74803149606299213" header="0.31496062992125984" footer="0.31496062992125984"/>
  <pageSetup paperSize="9" scale="90" fitToWidth="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0B001A-4D96-4859-BCB2-20E3CF3B7ADB}">
          <x14:formula1>
            <xm:f>リスト!$B$53:$B$54</xm:f>
          </x14:formula1>
          <xm:sqref>A37:A40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D3918-65F5-42BE-B87F-005226A535CC}">
  <sheetPr codeName="Sheet15">
    <pageSetUpPr fitToPage="1"/>
  </sheetPr>
  <dimension ref="A1:T261"/>
  <sheetViews>
    <sheetView topLeftCell="A49" zoomScale="70" zoomScaleNormal="70" workbookViewId="0">
      <selection activeCell="AY2" sqref="AY2"/>
    </sheetView>
  </sheetViews>
  <sheetFormatPr defaultColWidth="9" defaultRowHeight="15.75"/>
  <cols>
    <col min="1" max="1" width="9" style="3"/>
    <col min="2" max="2" width="17.625" style="3" bestFit="1" customWidth="1"/>
    <col min="3" max="4" width="9" style="3"/>
    <col min="5" max="5" width="13.125" style="3" customWidth="1"/>
    <col min="6" max="6" width="18" style="3" bestFit="1" customWidth="1"/>
    <col min="7" max="7" width="50.875" style="3" bestFit="1" customWidth="1"/>
    <col min="8" max="8" width="11.875" style="3" bestFit="1" customWidth="1"/>
    <col min="9" max="9" width="13.625" style="3" bestFit="1" customWidth="1"/>
    <col min="10" max="10" width="10.125" style="3" bestFit="1" customWidth="1"/>
    <col min="11" max="11" width="24.5" style="3" customWidth="1"/>
    <col min="12" max="12" width="27.125" style="3" customWidth="1"/>
    <col min="13" max="13" width="12.125" style="3" bestFit="1" customWidth="1"/>
    <col min="14" max="14" width="14.5" style="3" customWidth="1"/>
    <col min="15" max="15" width="25.5" style="3" customWidth="1"/>
    <col min="16" max="16" width="29" style="3" customWidth="1"/>
    <col min="17" max="17" width="18.625" style="3" bestFit="1" customWidth="1"/>
    <col min="18" max="18" width="15" style="3" customWidth="1"/>
    <col min="19" max="19" width="14.125" style="3" customWidth="1"/>
    <col min="20" max="20" width="42.625" style="3" customWidth="1"/>
    <col min="21" max="21" width="12.875" style="3" customWidth="1"/>
    <col min="22" max="23" width="9" style="3"/>
    <col min="24" max="24" width="19.5" style="3" customWidth="1"/>
    <col min="25" max="25" width="32" style="3" customWidth="1"/>
    <col min="26" max="26" width="13.5" style="3" customWidth="1"/>
    <col min="27" max="28" width="9" style="3"/>
    <col min="29" max="29" width="14" style="3" customWidth="1"/>
    <col min="30" max="30" width="31.5" style="3" bestFit="1" customWidth="1"/>
    <col min="31" max="31" width="11.625" style="3" customWidth="1"/>
    <col min="32" max="33" width="9" style="3"/>
    <col min="34" max="34" width="17.125" style="3" bestFit="1" customWidth="1"/>
    <col min="35" max="35" width="37" style="3" bestFit="1" customWidth="1"/>
    <col min="36" max="39" width="9" style="3"/>
    <col min="40" max="40" width="32.625" style="3" bestFit="1" customWidth="1"/>
    <col min="41" max="16384" width="9" style="3"/>
  </cols>
  <sheetData>
    <row r="1" spans="1:20" ht="13.5" customHeight="1" thickBot="1">
      <c r="B1" s="3" t="s">
        <v>35</v>
      </c>
      <c r="E1" s="3" t="s">
        <v>35</v>
      </c>
      <c r="J1" s="3" t="s">
        <v>65</v>
      </c>
      <c r="O1" s="3" t="s">
        <v>67</v>
      </c>
    </row>
    <row r="2" spans="1:20" ht="13.5" customHeight="1" thickTop="1">
      <c r="A2" s="3" t="s">
        <v>49</v>
      </c>
      <c r="B2" s="192" t="s">
        <v>400</v>
      </c>
      <c r="E2" s="547" t="s">
        <v>20</v>
      </c>
      <c r="F2" s="548"/>
      <c r="G2" s="548"/>
      <c r="H2" s="549"/>
      <c r="J2" s="550" t="s">
        <v>20</v>
      </c>
      <c r="K2" s="551"/>
      <c r="L2" s="551"/>
      <c r="M2" s="552"/>
      <c r="O2" s="550" t="s">
        <v>20</v>
      </c>
      <c r="P2" s="551"/>
      <c r="Q2" s="551"/>
      <c r="R2" s="552"/>
    </row>
    <row r="3" spans="1:20" ht="13.5" customHeight="1">
      <c r="A3" s="3" t="s">
        <v>36</v>
      </c>
      <c r="B3" s="193" t="s">
        <v>277</v>
      </c>
      <c r="E3" s="541" t="s">
        <v>21</v>
      </c>
      <c r="F3" s="543" t="s">
        <v>22</v>
      </c>
      <c r="G3" s="543" t="s">
        <v>23</v>
      </c>
      <c r="H3" s="545" t="s">
        <v>24</v>
      </c>
      <c r="J3" s="553" t="s">
        <v>21</v>
      </c>
      <c r="K3" s="543" t="s">
        <v>22</v>
      </c>
      <c r="L3" s="543" t="s">
        <v>75</v>
      </c>
      <c r="M3" s="555" t="s">
        <v>68</v>
      </c>
      <c r="O3" s="553" t="s">
        <v>21</v>
      </c>
      <c r="P3" s="543" t="s">
        <v>22</v>
      </c>
      <c r="Q3" s="543" t="s">
        <v>75</v>
      </c>
      <c r="R3" s="555" t="s">
        <v>68</v>
      </c>
    </row>
    <row r="4" spans="1:20" ht="13.5" customHeight="1" thickBot="1">
      <c r="A4" s="3" t="s">
        <v>50</v>
      </c>
      <c r="B4" s="193" t="s">
        <v>4</v>
      </c>
      <c r="E4" s="542"/>
      <c r="F4" s="544"/>
      <c r="G4" s="544"/>
      <c r="H4" s="546"/>
      <c r="J4" s="554"/>
      <c r="K4" s="544"/>
      <c r="L4" s="544"/>
      <c r="M4" s="556"/>
      <c r="O4" s="554"/>
      <c r="P4" s="544"/>
      <c r="Q4" s="544"/>
      <c r="R4" s="556"/>
    </row>
    <row r="5" spans="1:20" ht="13.5" customHeight="1" thickTop="1" thickBot="1">
      <c r="A5" s="3" t="s">
        <v>35</v>
      </c>
      <c r="B5" s="192" t="s">
        <v>278</v>
      </c>
      <c r="E5" s="206" t="s">
        <v>429</v>
      </c>
      <c r="F5" s="207" t="s">
        <v>470</v>
      </c>
      <c r="G5" s="207" t="s">
        <v>6</v>
      </c>
      <c r="H5" s="208">
        <v>3630000</v>
      </c>
      <c r="J5" s="215" t="s">
        <v>40</v>
      </c>
      <c r="K5" s="11" t="s">
        <v>361</v>
      </c>
      <c r="L5" s="11" t="s">
        <v>69</v>
      </c>
      <c r="M5" s="216">
        <v>5139000</v>
      </c>
      <c r="O5" s="252" t="s">
        <v>81</v>
      </c>
      <c r="P5" s="171" t="s">
        <v>249</v>
      </c>
      <c r="Q5" s="171" t="s">
        <v>250</v>
      </c>
      <c r="R5" s="172">
        <v>28350000</v>
      </c>
    </row>
    <row r="6" spans="1:20" ht="13.5" customHeight="1">
      <c r="B6" s="192" t="s">
        <v>296</v>
      </c>
      <c r="E6" s="196" t="s">
        <v>429</v>
      </c>
      <c r="F6" s="5" t="s">
        <v>470</v>
      </c>
      <c r="G6" s="5" t="s">
        <v>471</v>
      </c>
      <c r="H6" s="197">
        <v>4080000</v>
      </c>
      <c r="J6" s="211" t="s">
        <v>40</v>
      </c>
      <c r="K6" s="6" t="s">
        <v>361</v>
      </c>
      <c r="L6" s="6" t="s">
        <v>70</v>
      </c>
      <c r="M6" s="212">
        <v>6611000</v>
      </c>
      <c r="O6" s="253" t="s">
        <v>76</v>
      </c>
      <c r="P6" s="18" t="s">
        <v>78</v>
      </c>
      <c r="Q6" s="18" t="s">
        <v>77</v>
      </c>
      <c r="R6" s="19">
        <v>5144000</v>
      </c>
    </row>
    <row r="7" spans="1:20" ht="13.5" customHeight="1" thickBot="1">
      <c r="A7" s="3" t="s">
        <v>51</v>
      </c>
      <c r="B7" s="192" t="s">
        <v>279</v>
      </c>
      <c r="E7" s="201" t="s">
        <v>429</v>
      </c>
      <c r="F7" s="202" t="s">
        <v>470</v>
      </c>
      <c r="G7" s="202" t="s">
        <v>472</v>
      </c>
      <c r="H7" s="203">
        <v>4480000</v>
      </c>
      <c r="J7" s="211" t="s">
        <v>40</v>
      </c>
      <c r="K7" s="6" t="s">
        <v>361</v>
      </c>
      <c r="L7" s="6" t="s">
        <v>71</v>
      </c>
      <c r="M7" s="212">
        <v>5162000</v>
      </c>
      <c r="O7" s="254" t="s">
        <v>76</v>
      </c>
      <c r="P7" s="6" t="s">
        <v>78</v>
      </c>
      <c r="Q7" s="6" t="s">
        <v>371</v>
      </c>
      <c r="R7" s="13">
        <v>8192000</v>
      </c>
    </row>
    <row r="8" spans="1:20" ht="13.5" customHeight="1" thickTop="1" thickBot="1">
      <c r="A8" s="3" t="s">
        <v>52</v>
      </c>
      <c r="E8" s="206" t="s">
        <v>408</v>
      </c>
      <c r="F8" s="207" t="s">
        <v>409</v>
      </c>
      <c r="G8" s="207" t="s">
        <v>410</v>
      </c>
      <c r="H8" s="208">
        <v>5000000</v>
      </c>
      <c r="J8" s="211" t="s">
        <v>40</v>
      </c>
      <c r="K8" s="6" t="s">
        <v>361</v>
      </c>
      <c r="L8" s="6" t="s">
        <v>72</v>
      </c>
      <c r="M8" s="212">
        <v>6507000</v>
      </c>
      <c r="O8" s="255" t="s">
        <v>76</v>
      </c>
      <c r="P8" s="14" t="s">
        <v>78</v>
      </c>
      <c r="Q8" s="14" t="s">
        <v>372</v>
      </c>
      <c r="R8" s="15">
        <v>9350000</v>
      </c>
    </row>
    <row r="9" spans="1:20" ht="13.5" customHeight="1" thickBot="1">
      <c r="E9" s="196" t="s">
        <v>408</v>
      </c>
      <c r="F9" s="5" t="s">
        <v>473</v>
      </c>
      <c r="G9" s="5" t="s">
        <v>418</v>
      </c>
      <c r="H9" s="197">
        <v>5454545</v>
      </c>
      <c r="J9" s="211" t="s">
        <v>40</v>
      </c>
      <c r="K9" s="6" t="s">
        <v>361</v>
      </c>
      <c r="L9" s="6" t="s">
        <v>362</v>
      </c>
      <c r="M9" s="212">
        <v>6697000</v>
      </c>
      <c r="O9" s="252" t="s">
        <v>397</v>
      </c>
      <c r="P9" s="171" t="s">
        <v>398</v>
      </c>
      <c r="Q9" s="171" t="s">
        <v>399</v>
      </c>
      <c r="R9" s="172">
        <v>15493000</v>
      </c>
    </row>
    <row r="10" spans="1:20" ht="13.5" customHeight="1" thickBot="1">
      <c r="E10" s="196" t="s">
        <v>408</v>
      </c>
      <c r="F10" s="5" t="s">
        <v>409</v>
      </c>
      <c r="G10" s="5" t="s">
        <v>413</v>
      </c>
      <c r="H10" s="197">
        <v>4363636</v>
      </c>
      <c r="J10" s="211" t="s">
        <v>40</v>
      </c>
      <c r="K10" s="6" t="s">
        <v>361</v>
      </c>
      <c r="L10" s="6" t="s">
        <v>363</v>
      </c>
      <c r="M10" s="212">
        <v>7972000</v>
      </c>
      <c r="O10" s="256" t="s">
        <v>292</v>
      </c>
      <c r="P10" s="21" t="s">
        <v>293</v>
      </c>
      <c r="Q10" s="21" t="s">
        <v>73</v>
      </c>
      <c r="R10" s="22">
        <v>16342000</v>
      </c>
    </row>
    <row r="11" spans="1:20" ht="13.5" customHeight="1" thickBot="1">
      <c r="E11" s="205" t="s">
        <v>277</v>
      </c>
      <c r="F11" s="175" t="s">
        <v>26</v>
      </c>
      <c r="G11" s="175" t="s">
        <v>416</v>
      </c>
      <c r="H11" s="204">
        <v>5000000</v>
      </c>
      <c r="J11" s="211" t="s">
        <v>40</v>
      </c>
      <c r="K11" s="6" t="s">
        <v>361</v>
      </c>
      <c r="L11" s="6" t="s">
        <v>364</v>
      </c>
      <c r="M11" s="212">
        <v>7950000</v>
      </c>
      <c r="O11" s="256" t="s">
        <v>401</v>
      </c>
      <c r="P11" s="21" t="s">
        <v>402</v>
      </c>
      <c r="Q11" s="21" t="s">
        <v>403</v>
      </c>
      <c r="R11" s="22">
        <v>31623000</v>
      </c>
      <c r="T11" s="174" t="s">
        <v>462</v>
      </c>
    </row>
    <row r="12" spans="1:20" ht="13.5" customHeight="1" thickBot="1">
      <c r="E12" s="196" t="s">
        <v>277</v>
      </c>
      <c r="F12" s="5" t="s">
        <v>26</v>
      </c>
      <c r="G12" s="5" t="s">
        <v>300</v>
      </c>
      <c r="H12" s="197">
        <v>5454545</v>
      </c>
      <c r="J12" s="217" t="s">
        <v>40</v>
      </c>
      <c r="K12" s="7" t="s">
        <v>361</v>
      </c>
      <c r="L12" s="7" t="s">
        <v>365</v>
      </c>
      <c r="M12" s="218">
        <v>7421000</v>
      </c>
      <c r="T12" s="226"/>
    </row>
    <row r="13" spans="1:20" ht="13.5" customHeight="1">
      <c r="E13" s="196" t="s">
        <v>277</v>
      </c>
      <c r="F13" s="5" t="s">
        <v>26</v>
      </c>
      <c r="G13" s="5" t="s">
        <v>301</v>
      </c>
      <c r="H13" s="197">
        <v>5454545</v>
      </c>
      <c r="J13" s="188" t="s">
        <v>41</v>
      </c>
      <c r="K13" s="18" t="s">
        <v>390</v>
      </c>
      <c r="L13" s="18" t="s">
        <v>366</v>
      </c>
      <c r="M13" s="19">
        <v>4169000</v>
      </c>
      <c r="T13" s="176"/>
    </row>
    <row r="14" spans="1:20" ht="13.5" customHeight="1">
      <c r="E14" s="196" t="s">
        <v>277</v>
      </c>
      <c r="F14" s="5" t="s">
        <v>26</v>
      </c>
      <c r="G14" s="5" t="s">
        <v>418</v>
      </c>
      <c r="H14" s="197">
        <v>5909091</v>
      </c>
      <c r="J14" s="186" t="s">
        <v>41</v>
      </c>
      <c r="K14" s="6" t="s">
        <v>377</v>
      </c>
      <c r="L14" s="12" t="s">
        <v>497</v>
      </c>
      <c r="M14" s="212">
        <v>4846000</v>
      </c>
      <c r="T14" s="177"/>
    </row>
    <row r="15" spans="1:20" ht="13.5" customHeight="1">
      <c r="E15" s="196" t="s">
        <v>408</v>
      </c>
      <c r="F15" s="5" t="s">
        <v>474</v>
      </c>
      <c r="G15" s="5" t="s">
        <v>410</v>
      </c>
      <c r="H15" s="197">
        <v>5227273</v>
      </c>
      <c r="J15" s="186" t="s">
        <v>41</v>
      </c>
      <c r="K15" s="6" t="s">
        <v>377</v>
      </c>
      <c r="L15" s="6" t="s">
        <v>498</v>
      </c>
      <c r="M15" s="212">
        <v>4848000</v>
      </c>
      <c r="T15" s="185"/>
    </row>
    <row r="16" spans="1:20" ht="13.5" customHeight="1" thickBot="1">
      <c r="E16" s="198" t="s">
        <v>408</v>
      </c>
      <c r="F16" s="199" t="s">
        <v>474</v>
      </c>
      <c r="G16" s="199" t="s">
        <v>418</v>
      </c>
      <c r="H16" s="200">
        <v>5818182</v>
      </c>
      <c r="J16" s="186" t="s">
        <v>41</v>
      </c>
      <c r="K16" s="6" t="s">
        <v>377</v>
      </c>
      <c r="L16" s="6" t="s">
        <v>367</v>
      </c>
      <c r="M16" s="212">
        <v>5315000</v>
      </c>
      <c r="T16" s="173"/>
    </row>
    <row r="17" spans="1:13" ht="13.5" customHeight="1" thickTop="1">
      <c r="E17" s="206" t="s">
        <v>475</v>
      </c>
      <c r="F17" s="5" t="s">
        <v>27</v>
      </c>
      <c r="G17" s="207" t="s">
        <v>476</v>
      </c>
      <c r="H17" s="208">
        <v>6069000</v>
      </c>
      <c r="J17" s="186" t="s">
        <v>41</v>
      </c>
      <c r="K17" s="6" t="s">
        <v>377</v>
      </c>
      <c r="L17" s="6" t="s">
        <v>368</v>
      </c>
      <c r="M17" s="212">
        <v>7688000</v>
      </c>
    </row>
    <row r="18" spans="1:13" ht="13.5" customHeight="1">
      <c r="B18" s="3" t="s">
        <v>36</v>
      </c>
      <c r="E18" s="196" t="s">
        <v>475</v>
      </c>
      <c r="F18" s="5" t="s">
        <v>27</v>
      </c>
      <c r="G18" s="241" t="s">
        <v>477</v>
      </c>
      <c r="H18" s="197">
        <v>6619000</v>
      </c>
      <c r="J18" s="186" t="s">
        <v>41</v>
      </c>
      <c r="K18" s="6" t="s">
        <v>377</v>
      </c>
      <c r="L18" s="6" t="s">
        <v>369</v>
      </c>
      <c r="M18" s="212">
        <v>5796000</v>
      </c>
    </row>
    <row r="19" spans="1:13" ht="13.5" customHeight="1" thickBot="1">
      <c r="B19" s="5" t="s">
        <v>55</v>
      </c>
      <c r="C19" s="6" t="s">
        <v>56</v>
      </c>
      <c r="E19" s="196" t="s">
        <v>475</v>
      </c>
      <c r="F19" s="5" t="s">
        <v>27</v>
      </c>
      <c r="G19" s="5" t="s">
        <v>478</v>
      </c>
      <c r="H19" s="197">
        <v>6789000</v>
      </c>
      <c r="J19" s="187" t="s">
        <v>41</v>
      </c>
      <c r="K19" s="14" t="s">
        <v>377</v>
      </c>
      <c r="L19" s="14" t="s">
        <v>370</v>
      </c>
      <c r="M19" s="214">
        <v>5798000</v>
      </c>
    </row>
    <row r="20" spans="1:13" ht="13.5" customHeight="1">
      <c r="A20" s="3" t="s">
        <v>55</v>
      </c>
      <c r="B20" s="194" t="s">
        <v>40</v>
      </c>
      <c r="C20" s="6"/>
      <c r="E20" s="196" t="s">
        <v>475</v>
      </c>
      <c r="F20" s="5" t="s">
        <v>27</v>
      </c>
      <c r="G20" s="5" t="s">
        <v>479</v>
      </c>
      <c r="H20" s="197">
        <v>7339000</v>
      </c>
      <c r="J20" s="189" t="s">
        <v>405</v>
      </c>
      <c r="K20" s="18" t="s">
        <v>414</v>
      </c>
      <c r="L20" s="18" t="s">
        <v>415</v>
      </c>
      <c r="M20" s="210">
        <v>5077000</v>
      </c>
    </row>
    <row r="21" spans="1:13" ht="13.5" customHeight="1" thickBot="1">
      <c r="A21" s="3" t="s">
        <v>56</v>
      </c>
      <c r="B21" s="194" t="s">
        <v>41</v>
      </c>
      <c r="C21" s="6"/>
      <c r="E21" s="196" t="s">
        <v>475</v>
      </c>
      <c r="F21" s="5" t="s">
        <v>27</v>
      </c>
      <c r="G21" s="5" t="s">
        <v>480</v>
      </c>
      <c r="H21" s="197">
        <v>7726000</v>
      </c>
      <c r="J21" s="242" t="s">
        <v>405</v>
      </c>
      <c r="K21" s="14" t="s">
        <v>414</v>
      </c>
      <c r="L21" s="14" t="s">
        <v>417</v>
      </c>
      <c r="M21" s="214">
        <v>5077000</v>
      </c>
    </row>
    <row r="22" spans="1:13" ht="13.5" customHeight="1">
      <c r="B22" s="239" t="s">
        <v>405</v>
      </c>
      <c r="C22" s="6"/>
      <c r="E22" s="196" t="s">
        <v>475</v>
      </c>
      <c r="F22" s="5" t="s">
        <v>27</v>
      </c>
      <c r="G22" s="5" t="s">
        <v>481</v>
      </c>
      <c r="H22" s="197">
        <v>8646000</v>
      </c>
      <c r="J22" s="189" t="s">
        <v>283</v>
      </c>
      <c r="K22" s="18" t="s">
        <v>386</v>
      </c>
      <c r="L22" s="18" t="s">
        <v>357</v>
      </c>
      <c r="M22" s="210">
        <v>782000</v>
      </c>
    </row>
    <row r="23" spans="1:13" ht="13.5" customHeight="1">
      <c r="B23" s="194" t="s">
        <v>283</v>
      </c>
      <c r="E23" s="196" t="s">
        <v>4</v>
      </c>
      <c r="F23" s="5" t="s">
        <v>27</v>
      </c>
      <c r="G23" s="5" t="s">
        <v>5</v>
      </c>
      <c r="H23" s="197">
        <v>5991000</v>
      </c>
      <c r="J23" s="190" t="s">
        <v>283</v>
      </c>
      <c r="K23" s="6" t="s">
        <v>387</v>
      </c>
      <c r="L23" s="6" t="s">
        <v>358</v>
      </c>
      <c r="M23" s="212">
        <v>782000</v>
      </c>
    </row>
    <row r="24" spans="1:13" ht="13.5" customHeight="1">
      <c r="B24" s="194" t="s">
        <v>39</v>
      </c>
      <c r="E24" s="196" t="s">
        <v>4</v>
      </c>
      <c r="F24" s="5" t="s">
        <v>27</v>
      </c>
      <c r="G24" s="5" t="s">
        <v>303</v>
      </c>
      <c r="H24" s="197">
        <v>6711000</v>
      </c>
      <c r="J24" s="190" t="s">
        <v>283</v>
      </c>
      <c r="K24" s="6" t="s">
        <v>388</v>
      </c>
      <c r="L24" s="6" t="s">
        <v>359</v>
      </c>
      <c r="M24" s="212">
        <v>782000</v>
      </c>
    </row>
    <row r="25" spans="1:13" ht="13.5" customHeight="1">
      <c r="B25" s="194" t="s">
        <v>282</v>
      </c>
      <c r="E25" s="196" t="s">
        <v>4</v>
      </c>
      <c r="F25" s="5" t="s">
        <v>27</v>
      </c>
      <c r="G25" s="5" t="s">
        <v>304</v>
      </c>
      <c r="H25" s="197">
        <v>6000000</v>
      </c>
      <c r="J25" s="220" t="s">
        <v>283</v>
      </c>
      <c r="K25" s="7" t="s">
        <v>389</v>
      </c>
      <c r="L25" s="7" t="s">
        <v>360</v>
      </c>
      <c r="M25" s="218">
        <v>782000</v>
      </c>
    </row>
    <row r="26" spans="1:13" ht="13.5" customHeight="1">
      <c r="B26" s="239" t="s">
        <v>463</v>
      </c>
      <c r="E26" s="196" t="s">
        <v>4</v>
      </c>
      <c r="F26" s="5" t="s">
        <v>27</v>
      </c>
      <c r="G26" s="5" t="s">
        <v>305</v>
      </c>
      <c r="H26" s="197">
        <v>6728000</v>
      </c>
      <c r="J26" s="220" t="s">
        <v>283</v>
      </c>
      <c r="K26" s="7" t="s">
        <v>406</v>
      </c>
      <c r="L26" s="7" t="s">
        <v>407</v>
      </c>
      <c r="M26" s="218">
        <v>644000</v>
      </c>
    </row>
    <row r="27" spans="1:13" ht="13.5" customHeight="1" thickBot="1">
      <c r="B27" s="239" t="s">
        <v>464</v>
      </c>
      <c r="E27" s="196" t="s">
        <v>4</v>
      </c>
      <c r="F27" s="5" t="s">
        <v>27</v>
      </c>
      <c r="G27" s="5" t="s">
        <v>306</v>
      </c>
      <c r="H27" s="197">
        <v>6541000</v>
      </c>
      <c r="J27" s="220" t="s">
        <v>283</v>
      </c>
      <c r="K27" s="7" t="s">
        <v>411</v>
      </c>
      <c r="L27" s="7" t="s">
        <v>412</v>
      </c>
      <c r="M27" s="218">
        <v>644000</v>
      </c>
    </row>
    <row r="28" spans="1:13" ht="13.5" customHeight="1">
      <c r="B28" s="239" t="s">
        <v>465</v>
      </c>
      <c r="E28" s="196" t="s">
        <v>4</v>
      </c>
      <c r="F28" s="5" t="s">
        <v>27</v>
      </c>
      <c r="G28" s="5" t="s">
        <v>307</v>
      </c>
      <c r="H28" s="197">
        <v>7261000</v>
      </c>
      <c r="J28" s="209" t="s">
        <v>39</v>
      </c>
      <c r="K28" s="18" t="s">
        <v>380</v>
      </c>
      <c r="L28" s="18" t="s">
        <v>345</v>
      </c>
      <c r="M28" s="210">
        <v>773000</v>
      </c>
    </row>
    <row r="29" spans="1:13" ht="13.5" customHeight="1">
      <c r="B29" s="194" t="s">
        <v>37</v>
      </c>
      <c r="E29" s="196" t="s">
        <v>4</v>
      </c>
      <c r="F29" s="5" t="s">
        <v>27</v>
      </c>
      <c r="G29" s="5" t="s">
        <v>308</v>
      </c>
      <c r="H29" s="197">
        <v>7821000</v>
      </c>
      <c r="J29" s="211" t="s">
        <v>39</v>
      </c>
      <c r="K29" s="6" t="s">
        <v>381</v>
      </c>
      <c r="L29" s="6" t="s">
        <v>345</v>
      </c>
      <c r="M29" s="212">
        <v>773000</v>
      </c>
    </row>
    <row r="30" spans="1:13" ht="13.5" customHeight="1">
      <c r="B30" s="194" t="s">
        <v>38</v>
      </c>
      <c r="E30" s="196" t="s">
        <v>4</v>
      </c>
      <c r="F30" s="5" t="s">
        <v>27</v>
      </c>
      <c r="G30" s="5" t="s">
        <v>309</v>
      </c>
      <c r="H30" s="197">
        <v>6546000</v>
      </c>
      <c r="J30" s="211" t="s">
        <v>39</v>
      </c>
      <c r="K30" s="12" t="s">
        <v>382</v>
      </c>
      <c r="L30" s="6" t="s">
        <v>346</v>
      </c>
      <c r="M30" s="212">
        <v>773000</v>
      </c>
    </row>
    <row r="31" spans="1:13" ht="13.5" customHeight="1">
      <c r="B31" s="194" t="s">
        <v>281</v>
      </c>
      <c r="E31" s="196" t="s">
        <v>4</v>
      </c>
      <c r="F31" s="5" t="s">
        <v>27</v>
      </c>
      <c r="G31" s="5" t="s">
        <v>310</v>
      </c>
      <c r="H31" s="197">
        <v>7182000</v>
      </c>
      <c r="J31" s="211" t="s">
        <v>39</v>
      </c>
      <c r="K31" s="12" t="s">
        <v>383</v>
      </c>
      <c r="L31" s="6" t="s">
        <v>345</v>
      </c>
      <c r="M31" s="212">
        <v>786000</v>
      </c>
    </row>
    <row r="32" spans="1:13" ht="13.5" customHeight="1">
      <c r="B32" s="194" t="s">
        <v>294</v>
      </c>
      <c r="E32" s="196" t="s">
        <v>4</v>
      </c>
      <c r="F32" s="5" t="s">
        <v>27</v>
      </c>
      <c r="G32" s="5" t="s">
        <v>311</v>
      </c>
      <c r="H32" s="197">
        <v>7663000</v>
      </c>
      <c r="J32" s="211" t="s">
        <v>39</v>
      </c>
      <c r="K32" s="12" t="s">
        <v>384</v>
      </c>
      <c r="L32" s="6" t="s">
        <v>345</v>
      </c>
      <c r="M32" s="212">
        <v>786000</v>
      </c>
    </row>
    <row r="33" spans="1:13" ht="13.5" customHeight="1">
      <c r="B33" s="194" t="s">
        <v>80</v>
      </c>
      <c r="E33" s="196" t="s">
        <v>4</v>
      </c>
      <c r="F33" s="5" t="s">
        <v>27</v>
      </c>
      <c r="G33" s="5" t="s">
        <v>312</v>
      </c>
      <c r="H33" s="197">
        <v>8583000</v>
      </c>
      <c r="J33" s="211" t="s">
        <v>39</v>
      </c>
      <c r="K33" s="12" t="s">
        <v>385</v>
      </c>
      <c r="L33" s="6" t="s">
        <v>346</v>
      </c>
      <c r="M33" s="212">
        <v>786000</v>
      </c>
    </row>
    <row r="34" spans="1:13" ht="13.5" customHeight="1">
      <c r="B34" s="195" t="s">
        <v>466</v>
      </c>
      <c r="E34" s="196" t="s">
        <v>4</v>
      </c>
      <c r="F34" s="5" t="s">
        <v>28</v>
      </c>
      <c r="G34" s="5" t="s">
        <v>482</v>
      </c>
      <c r="H34" s="197">
        <v>5135000</v>
      </c>
      <c r="J34" s="211" t="s">
        <v>39</v>
      </c>
      <c r="K34" s="6" t="s">
        <v>378</v>
      </c>
      <c r="L34" s="6" t="s">
        <v>347</v>
      </c>
      <c r="M34" s="212">
        <v>878000</v>
      </c>
    </row>
    <row r="35" spans="1:13" ht="13.5" customHeight="1">
      <c r="B35" s="195" t="s">
        <v>467</v>
      </c>
      <c r="E35" s="196" t="s">
        <v>4</v>
      </c>
      <c r="F35" s="5" t="s">
        <v>28</v>
      </c>
      <c r="G35" s="5" t="s">
        <v>483</v>
      </c>
      <c r="H35" s="197">
        <v>4308000</v>
      </c>
      <c r="J35" s="211" t="s">
        <v>39</v>
      </c>
      <c r="K35" s="6" t="s">
        <v>379</v>
      </c>
      <c r="L35" s="6" t="s">
        <v>348</v>
      </c>
      <c r="M35" s="212">
        <v>892000</v>
      </c>
    </row>
    <row r="36" spans="1:13" ht="13.5" customHeight="1">
      <c r="B36" s="195" t="s">
        <v>468</v>
      </c>
      <c r="E36" s="196" t="s">
        <v>4</v>
      </c>
      <c r="F36" s="5" t="s">
        <v>28</v>
      </c>
      <c r="G36" s="5" t="s">
        <v>484</v>
      </c>
      <c r="H36" s="197">
        <v>3990000</v>
      </c>
      <c r="J36" s="211" t="s">
        <v>39</v>
      </c>
      <c r="K36" s="6" t="s">
        <v>373</v>
      </c>
      <c r="L36" s="6" t="s">
        <v>349</v>
      </c>
      <c r="M36" s="212">
        <v>878000</v>
      </c>
    </row>
    <row r="37" spans="1:13" ht="13.5" customHeight="1">
      <c r="B37" s="195" t="s">
        <v>469</v>
      </c>
      <c r="E37" s="196" t="s">
        <v>4</v>
      </c>
      <c r="F37" s="5" t="s">
        <v>28</v>
      </c>
      <c r="G37" s="5" t="s">
        <v>485</v>
      </c>
      <c r="H37" s="197">
        <v>5602000</v>
      </c>
      <c r="J37" s="211" t="s">
        <v>39</v>
      </c>
      <c r="K37" s="6" t="s">
        <v>374</v>
      </c>
      <c r="L37" s="6" t="s">
        <v>350</v>
      </c>
      <c r="M37" s="212">
        <v>912000</v>
      </c>
    </row>
    <row r="38" spans="1:13" ht="13.5" customHeight="1">
      <c r="B38" s="240"/>
      <c r="E38" s="196" t="s">
        <v>4</v>
      </c>
      <c r="F38" s="5" t="s">
        <v>28</v>
      </c>
      <c r="G38" s="5" t="s">
        <v>419</v>
      </c>
      <c r="H38" s="197">
        <v>5454000</v>
      </c>
      <c r="J38" s="211" t="s">
        <v>39</v>
      </c>
      <c r="K38" s="6" t="s">
        <v>373</v>
      </c>
      <c r="L38" s="6" t="s">
        <v>351</v>
      </c>
      <c r="M38" s="212">
        <v>912000</v>
      </c>
    </row>
    <row r="39" spans="1:13" ht="13.5" customHeight="1" thickBot="1">
      <c r="B39" s="240"/>
      <c r="E39" s="196" t="s">
        <v>4</v>
      </c>
      <c r="F39" s="5" t="s">
        <v>28</v>
      </c>
      <c r="G39" s="5" t="s">
        <v>420</v>
      </c>
      <c r="H39" s="197">
        <v>4717000</v>
      </c>
      <c r="J39" s="213" t="s">
        <v>39</v>
      </c>
      <c r="K39" s="14" t="s">
        <v>374</v>
      </c>
      <c r="L39" s="14" t="s">
        <v>352</v>
      </c>
      <c r="M39" s="214">
        <v>945000</v>
      </c>
    </row>
    <row r="40" spans="1:13" ht="13.5" customHeight="1">
      <c r="B40" s="240"/>
      <c r="E40" s="196" t="s">
        <v>4</v>
      </c>
      <c r="F40" s="5" t="s">
        <v>28</v>
      </c>
      <c r="G40" s="5" t="s">
        <v>421</v>
      </c>
      <c r="H40" s="197">
        <v>5921000</v>
      </c>
      <c r="J40" s="191" t="s">
        <v>282</v>
      </c>
      <c r="K40" s="11" t="s">
        <v>375</v>
      </c>
      <c r="L40" s="11" t="s">
        <v>353</v>
      </c>
      <c r="M40" s="216">
        <v>1000000</v>
      </c>
    </row>
    <row r="41" spans="1:13" ht="13.5" customHeight="1">
      <c r="B41" s="240"/>
      <c r="E41" s="196" t="s">
        <v>4</v>
      </c>
      <c r="F41" s="5" t="s">
        <v>28</v>
      </c>
      <c r="G41" s="5" t="s">
        <v>3</v>
      </c>
      <c r="H41" s="197">
        <v>3024000</v>
      </c>
      <c r="J41" s="190" t="s">
        <v>282</v>
      </c>
      <c r="K41" s="6" t="s">
        <v>376</v>
      </c>
      <c r="L41" s="6" t="s">
        <v>354</v>
      </c>
      <c r="M41" s="212">
        <v>1000000</v>
      </c>
    </row>
    <row r="42" spans="1:13" ht="13.5" customHeight="1">
      <c r="B42" s="240"/>
      <c r="E42" s="196" t="s">
        <v>4</v>
      </c>
      <c r="F42" s="5" t="s">
        <v>28</v>
      </c>
      <c r="G42" s="5" t="s">
        <v>6</v>
      </c>
      <c r="H42" s="197">
        <v>3710000</v>
      </c>
      <c r="J42" s="190" t="s">
        <v>282</v>
      </c>
      <c r="K42" s="6" t="s">
        <v>375</v>
      </c>
      <c r="L42" s="6" t="s">
        <v>355</v>
      </c>
      <c r="M42" s="212">
        <v>1000000</v>
      </c>
    </row>
    <row r="43" spans="1:13" ht="13.5" customHeight="1" thickBot="1">
      <c r="B43" s="240"/>
      <c r="E43" s="196" t="s">
        <v>4</v>
      </c>
      <c r="F43" s="5" t="s">
        <v>28</v>
      </c>
      <c r="G43" s="5" t="s">
        <v>313</v>
      </c>
      <c r="H43" s="197">
        <v>4011000</v>
      </c>
      <c r="J43" s="220" t="s">
        <v>282</v>
      </c>
      <c r="K43" s="7" t="s">
        <v>376</v>
      </c>
      <c r="L43" s="7" t="s">
        <v>356</v>
      </c>
      <c r="M43" s="218">
        <v>1000000</v>
      </c>
    </row>
    <row r="44" spans="1:13" ht="13.5" customHeight="1" thickBot="1">
      <c r="A44" s="3" t="s">
        <v>84</v>
      </c>
      <c r="E44" s="196" t="s">
        <v>4</v>
      </c>
      <c r="F44" s="5" t="s">
        <v>28</v>
      </c>
      <c r="G44" s="5" t="s">
        <v>314</v>
      </c>
      <c r="H44" s="197">
        <v>3926000</v>
      </c>
      <c r="J44" s="243" t="s">
        <v>463</v>
      </c>
      <c r="K44" s="171" t="s">
        <v>499</v>
      </c>
      <c r="L44" s="171" t="s">
        <v>500</v>
      </c>
      <c r="M44" s="244">
        <v>1000000</v>
      </c>
    </row>
    <row r="45" spans="1:13" ht="13.5" customHeight="1">
      <c r="A45" s="3" t="s">
        <v>83</v>
      </c>
      <c r="B45" s="3" t="s">
        <v>50</v>
      </c>
      <c r="E45" s="196" t="s">
        <v>4</v>
      </c>
      <c r="F45" s="5" t="s">
        <v>28</v>
      </c>
      <c r="G45" s="5" t="s">
        <v>7</v>
      </c>
      <c r="H45" s="197">
        <v>3744000</v>
      </c>
      <c r="J45" s="188" t="s">
        <v>464</v>
      </c>
      <c r="K45" s="18" t="s">
        <v>501</v>
      </c>
      <c r="L45" s="18" t="s">
        <v>503</v>
      </c>
      <c r="M45" s="210">
        <v>1000000</v>
      </c>
    </row>
    <row r="46" spans="1:13" ht="13.5" customHeight="1" thickBot="1">
      <c r="B46" s="5" t="s">
        <v>0</v>
      </c>
      <c r="E46" s="196" t="s">
        <v>4</v>
      </c>
      <c r="F46" s="5" t="s">
        <v>28</v>
      </c>
      <c r="G46" s="5" t="s">
        <v>517</v>
      </c>
      <c r="H46" s="197">
        <v>4044000</v>
      </c>
      <c r="J46" s="246" t="s">
        <v>464</v>
      </c>
      <c r="K46" s="7" t="s">
        <v>502</v>
      </c>
      <c r="L46" s="7" t="s">
        <v>503</v>
      </c>
      <c r="M46" s="218">
        <v>1000000</v>
      </c>
    </row>
    <row r="47" spans="1:13" ht="13.5" customHeight="1">
      <c r="B47" s="195" t="s">
        <v>81</v>
      </c>
      <c r="E47" s="196" t="s">
        <v>4</v>
      </c>
      <c r="F47" s="5" t="s">
        <v>28</v>
      </c>
      <c r="G47" s="5" t="s">
        <v>9</v>
      </c>
      <c r="H47" s="197">
        <v>4220000</v>
      </c>
      <c r="J47" s="188" t="s">
        <v>465</v>
      </c>
      <c r="K47" s="18" t="s">
        <v>619</v>
      </c>
      <c r="L47" s="18" t="s">
        <v>507</v>
      </c>
      <c r="M47" s="210">
        <v>1000000</v>
      </c>
    </row>
    <row r="48" spans="1:13" ht="13.5" customHeight="1">
      <c r="B48" s="195" t="s">
        <v>297</v>
      </c>
      <c r="E48" s="196" t="s">
        <v>4</v>
      </c>
      <c r="F48" s="5" t="s">
        <v>28</v>
      </c>
      <c r="G48" s="5" t="s">
        <v>315</v>
      </c>
      <c r="H48" s="197">
        <v>5077000</v>
      </c>
      <c r="J48" s="247" t="s">
        <v>465</v>
      </c>
      <c r="K48" s="11" t="s">
        <v>620</v>
      </c>
      <c r="L48" s="11" t="s">
        <v>507</v>
      </c>
      <c r="M48" s="216">
        <v>1000000</v>
      </c>
    </row>
    <row r="49" spans="2:13" ht="13.5" customHeight="1" thickBot="1">
      <c r="B49" s="192" t="s">
        <v>397</v>
      </c>
      <c r="E49" s="196" t="s">
        <v>4</v>
      </c>
      <c r="F49" s="5" t="s">
        <v>28</v>
      </c>
      <c r="G49" s="5" t="s">
        <v>280</v>
      </c>
      <c r="H49" s="197">
        <v>4776000</v>
      </c>
      <c r="J49" s="248" t="s">
        <v>465</v>
      </c>
      <c r="K49" s="228" t="s">
        <v>505</v>
      </c>
      <c r="L49" s="228" t="s">
        <v>507</v>
      </c>
      <c r="M49" s="229">
        <v>1000000</v>
      </c>
    </row>
    <row r="50" spans="2:13" ht="13.5" customHeight="1">
      <c r="B50" s="195" t="s">
        <v>298</v>
      </c>
      <c r="E50" s="196" t="s">
        <v>4</v>
      </c>
      <c r="F50" s="5" t="s">
        <v>28</v>
      </c>
      <c r="G50" s="5" t="s">
        <v>10</v>
      </c>
      <c r="H50" s="197">
        <v>4282000</v>
      </c>
      <c r="J50" s="209" t="s">
        <v>37</v>
      </c>
      <c r="K50" s="18" t="s">
        <v>338</v>
      </c>
      <c r="L50" s="18" t="s">
        <v>339</v>
      </c>
      <c r="M50" s="210">
        <v>760000</v>
      </c>
    </row>
    <row r="51" spans="2:13" ht="13.5" customHeight="1">
      <c r="B51" s="192" t="s">
        <v>401</v>
      </c>
      <c r="E51" s="196" t="s">
        <v>4</v>
      </c>
      <c r="F51" s="5" t="s">
        <v>28</v>
      </c>
      <c r="G51" s="5" t="s">
        <v>11</v>
      </c>
      <c r="H51" s="197">
        <v>5304000</v>
      </c>
      <c r="J51" s="211" t="s">
        <v>37</v>
      </c>
      <c r="K51" s="6" t="s">
        <v>509</v>
      </c>
      <c r="L51" s="6" t="s">
        <v>339</v>
      </c>
      <c r="M51" s="212">
        <v>873000</v>
      </c>
    </row>
    <row r="52" spans="2:13" ht="13.5" customHeight="1">
      <c r="E52" s="196" t="s">
        <v>4</v>
      </c>
      <c r="F52" s="5" t="s">
        <v>28</v>
      </c>
      <c r="G52" s="5" t="s">
        <v>12</v>
      </c>
      <c r="H52" s="197">
        <v>4040000</v>
      </c>
      <c r="J52" s="211" t="s">
        <v>37</v>
      </c>
      <c r="K52" s="6" t="s">
        <v>340</v>
      </c>
      <c r="L52" s="6" t="s">
        <v>339</v>
      </c>
      <c r="M52" s="212">
        <v>1313000</v>
      </c>
    </row>
    <row r="53" spans="2:13" ht="16.5" thickBot="1">
      <c r="B53" s="3" t="s">
        <v>459</v>
      </c>
      <c r="E53" s="201" t="s">
        <v>4</v>
      </c>
      <c r="F53" s="202" t="s">
        <v>28</v>
      </c>
      <c r="G53" s="202" t="s">
        <v>13</v>
      </c>
      <c r="H53" s="203">
        <v>5106000</v>
      </c>
      <c r="J53" s="211" t="s">
        <v>37</v>
      </c>
      <c r="K53" s="6" t="s">
        <v>341</v>
      </c>
      <c r="L53" s="6" t="s">
        <v>339</v>
      </c>
      <c r="M53" s="212">
        <v>915000</v>
      </c>
    </row>
    <row r="54" spans="2:13" ht="16.5" thickTop="1">
      <c r="B54" s="3" t="s">
        <v>460</v>
      </c>
      <c r="E54" s="206" t="s">
        <v>278</v>
      </c>
      <c r="F54" s="207" t="s">
        <v>30</v>
      </c>
      <c r="G54" s="207" t="s">
        <v>486</v>
      </c>
      <c r="H54" s="208">
        <v>3800000</v>
      </c>
      <c r="J54" s="211" t="s">
        <v>37</v>
      </c>
      <c r="K54" s="6" t="s">
        <v>395</v>
      </c>
      <c r="L54" s="6" t="s">
        <v>396</v>
      </c>
      <c r="M54" s="212">
        <v>4012000</v>
      </c>
    </row>
    <row r="55" spans="2:13">
      <c r="E55" s="205" t="s">
        <v>278</v>
      </c>
      <c r="F55" s="175" t="s">
        <v>30</v>
      </c>
      <c r="G55" s="175" t="s">
        <v>316</v>
      </c>
      <c r="H55" s="204">
        <v>3800000</v>
      </c>
      <c r="J55" s="211" t="s">
        <v>37</v>
      </c>
      <c r="K55" s="6" t="s">
        <v>511</v>
      </c>
      <c r="L55" s="6" t="s">
        <v>396</v>
      </c>
      <c r="M55" s="212">
        <v>2562000</v>
      </c>
    </row>
    <row r="56" spans="2:13" ht="16.5" thickBot="1">
      <c r="E56" s="196" t="s">
        <v>278</v>
      </c>
      <c r="F56" s="5" t="s">
        <v>30</v>
      </c>
      <c r="G56" s="5" t="s">
        <v>317</v>
      </c>
      <c r="H56" s="197">
        <v>3800000</v>
      </c>
      <c r="J56" s="213" t="s">
        <v>37</v>
      </c>
      <c r="K56" s="14" t="s">
        <v>513</v>
      </c>
      <c r="L56" s="14" t="s">
        <v>396</v>
      </c>
      <c r="M56" s="214">
        <v>4178000</v>
      </c>
    </row>
    <row r="57" spans="2:13">
      <c r="E57" s="196" t="s">
        <v>278</v>
      </c>
      <c r="F57" s="5" t="s">
        <v>318</v>
      </c>
      <c r="G57" s="5" t="s">
        <v>319</v>
      </c>
      <c r="H57" s="197">
        <v>4800000</v>
      </c>
      <c r="J57" s="215" t="s">
        <v>38</v>
      </c>
      <c r="K57" s="11" t="s">
        <v>79</v>
      </c>
      <c r="L57" s="11" t="s">
        <v>339</v>
      </c>
      <c r="M57" s="216">
        <v>560000</v>
      </c>
    </row>
    <row r="58" spans="2:13" ht="16.5" thickBot="1">
      <c r="E58" s="196" t="s">
        <v>278</v>
      </c>
      <c r="F58" s="5" t="s">
        <v>318</v>
      </c>
      <c r="G58" s="5" t="s">
        <v>487</v>
      </c>
      <c r="H58" s="197">
        <v>4500000</v>
      </c>
      <c r="J58" s="217" t="s">
        <v>38</v>
      </c>
      <c r="K58" s="7" t="s">
        <v>79</v>
      </c>
      <c r="L58" s="7" t="s">
        <v>342</v>
      </c>
      <c r="M58" s="218">
        <v>713000</v>
      </c>
    </row>
    <row r="59" spans="2:13">
      <c r="E59" s="196" t="s">
        <v>278</v>
      </c>
      <c r="F59" s="5" t="s">
        <v>318</v>
      </c>
      <c r="G59" s="5" t="s">
        <v>320</v>
      </c>
      <c r="H59" s="197">
        <v>4800000</v>
      </c>
      <c r="J59" s="189" t="s">
        <v>281</v>
      </c>
      <c r="K59" s="18" t="s">
        <v>514</v>
      </c>
      <c r="L59" s="18" t="s">
        <v>339</v>
      </c>
      <c r="M59" s="210">
        <v>3426000</v>
      </c>
    </row>
    <row r="60" spans="2:13">
      <c r="E60" s="196" t="s">
        <v>278</v>
      </c>
      <c r="F60" s="5" t="s">
        <v>318</v>
      </c>
      <c r="G60" s="5" t="s">
        <v>54</v>
      </c>
      <c r="H60" s="197">
        <v>4800000</v>
      </c>
      <c r="J60" s="190" t="s">
        <v>281</v>
      </c>
      <c r="K60" s="6" t="s">
        <v>515</v>
      </c>
      <c r="L60" s="6" t="s">
        <v>339</v>
      </c>
      <c r="M60" s="212">
        <v>3426000</v>
      </c>
    </row>
    <row r="61" spans="2:13">
      <c r="E61" s="196" t="s">
        <v>278</v>
      </c>
      <c r="F61" s="5" t="s">
        <v>318</v>
      </c>
      <c r="G61" s="5" t="s">
        <v>321</v>
      </c>
      <c r="H61" s="197">
        <v>5500000</v>
      </c>
      <c r="J61" s="190" t="s">
        <v>281</v>
      </c>
      <c r="K61" s="6" t="s">
        <v>516</v>
      </c>
      <c r="L61" s="6" t="s">
        <v>339</v>
      </c>
      <c r="M61" s="212">
        <v>3626000</v>
      </c>
    </row>
    <row r="62" spans="2:13" ht="16.5" thickBot="1">
      <c r="E62" s="196" t="s">
        <v>278</v>
      </c>
      <c r="F62" s="5" t="s">
        <v>318</v>
      </c>
      <c r="G62" s="5" t="s">
        <v>488</v>
      </c>
      <c r="H62" s="197">
        <v>5200000</v>
      </c>
      <c r="J62" s="242" t="s">
        <v>281</v>
      </c>
      <c r="K62" s="14" t="s">
        <v>343</v>
      </c>
      <c r="L62" s="14" t="s">
        <v>339</v>
      </c>
      <c r="M62" s="214">
        <v>4235000</v>
      </c>
    </row>
    <row r="63" spans="2:13" ht="16.5" thickBot="1">
      <c r="E63" s="196" t="s">
        <v>278</v>
      </c>
      <c r="F63" s="5" t="s">
        <v>318</v>
      </c>
      <c r="G63" s="5" t="s">
        <v>322</v>
      </c>
      <c r="H63" s="197">
        <v>5500000</v>
      </c>
      <c r="J63" s="249" t="s">
        <v>294</v>
      </c>
      <c r="K63" s="221" t="s">
        <v>344</v>
      </c>
      <c r="L63" s="221" t="s">
        <v>339</v>
      </c>
      <c r="M63" s="222">
        <v>4835000</v>
      </c>
    </row>
    <row r="64" spans="2:13">
      <c r="E64" s="196" t="s">
        <v>278</v>
      </c>
      <c r="F64" s="5" t="s">
        <v>318</v>
      </c>
      <c r="G64" s="5" t="s">
        <v>323</v>
      </c>
      <c r="H64" s="197">
        <v>5500000</v>
      </c>
      <c r="J64" s="209" t="s">
        <v>80</v>
      </c>
      <c r="K64" s="18" t="s">
        <v>392</v>
      </c>
      <c r="L64" s="18" t="s">
        <v>339</v>
      </c>
      <c r="M64" s="210">
        <v>1000000</v>
      </c>
    </row>
    <row r="65" spans="5:13">
      <c r="E65" s="196" t="s">
        <v>278</v>
      </c>
      <c r="F65" s="5" t="s">
        <v>324</v>
      </c>
      <c r="G65" s="5" t="s">
        <v>54</v>
      </c>
      <c r="H65" s="197">
        <v>4500000</v>
      </c>
      <c r="J65" s="211" t="s">
        <v>80</v>
      </c>
      <c r="K65" s="6" t="s">
        <v>518</v>
      </c>
      <c r="L65" s="6" t="s">
        <v>339</v>
      </c>
      <c r="M65" s="212">
        <v>808000</v>
      </c>
    </row>
    <row r="66" spans="5:13" ht="16.5" thickBot="1">
      <c r="E66" s="196" t="s">
        <v>278</v>
      </c>
      <c r="F66" s="5" t="s">
        <v>324</v>
      </c>
      <c r="G66" s="5" t="s">
        <v>323</v>
      </c>
      <c r="H66" s="197">
        <v>5200000</v>
      </c>
      <c r="J66" s="217" t="s">
        <v>80</v>
      </c>
      <c r="K66" s="7" t="s">
        <v>393</v>
      </c>
      <c r="L66" s="7" t="s">
        <v>339</v>
      </c>
      <c r="M66" s="218">
        <v>1160000</v>
      </c>
    </row>
    <row r="67" spans="5:13" ht="16.5" thickBot="1">
      <c r="E67" s="196" t="s">
        <v>278</v>
      </c>
      <c r="F67" s="5" t="s">
        <v>325</v>
      </c>
      <c r="G67" s="5" t="s">
        <v>326</v>
      </c>
      <c r="H67" s="197">
        <v>2720000</v>
      </c>
      <c r="J67" s="251" t="s">
        <v>466</v>
      </c>
      <c r="K67" s="171" t="s">
        <v>519</v>
      </c>
      <c r="L67" s="171" t="s">
        <v>520</v>
      </c>
      <c r="M67" s="244">
        <v>962000</v>
      </c>
    </row>
    <row r="68" spans="5:13">
      <c r="E68" s="196" t="s">
        <v>278</v>
      </c>
      <c r="F68" s="5" t="s">
        <v>325</v>
      </c>
      <c r="G68" s="5" t="s">
        <v>329</v>
      </c>
      <c r="H68" s="197">
        <v>3400000</v>
      </c>
      <c r="J68" s="189" t="s">
        <v>467</v>
      </c>
      <c r="K68" s="18" t="s">
        <v>521</v>
      </c>
      <c r="L68" s="18" t="s">
        <v>520</v>
      </c>
      <c r="M68" s="210">
        <v>1601000</v>
      </c>
    </row>
    <row r="69" spans="5:13" ht="16.5" thickBot="1">
      <c r="E69" s="196" t="s">
        <v>278</v>
      </c>
      <c r="F69" s="5" t="s">
        <v>325</v>
      </c>
      <c r="G69" s="5" t="s">
        <v>489</v>
      </c>
      <c r="H69" s="197">
        <v>3400000</v>
      </c>
      <c r="J69" s="220" t="s">
        <v>467</v>
      </c>
      <c r="K69" s="7" t="s">
        <v>522</v>
      </c>
      <c r="L69" s="7" t="s">
        <v>520</v>
      </c>
      <c r="M69" s="218">
        <v>1964000</v>
      </c>
    </row>
    <row r="70" spans="5:13">
      <c r="E70" s="196" t="s">
        <v>278</v>
      </c>
      <c r="F70" s="5" t="s">
        <v>325</v>
      </c>
      <c r="G70" s="5" t="s">
        <v>490</v>
      </c>
      <c r="H70" s="197">
        <v>2720000</v>
      </c>
      <c r="J70" s="189" t="s">
        <v>468</v>
      </c>
      <c r="K70" s="18" t="s">
        <v>648</v>
      </c>
      <c r="L70" s="18" t="s">
        <v>524</v>
      </c>
      <c r="M70" s="210">
        <v>1000000</v>
      </c>
    </row>
    <row r="71" spans="5:13">
      <c r="E71" s="196" t="s">
        <v>278</v>
      </c>
      <c r="F71" s="5" t="s">
        <v>325</v>
      </c>
      <c r="G71" s="5" t="s">
        <v>327</v>
      </c>
      <c r="H71" s="197">
        <v>3300000</v>
      </c>
      <c r="J71" s="190" t="s">
        <v>468</v>
      </c>
      <c r="K71" s="6" t="s">
        <v>648</v>
      </c>
      <c r="L71" s="6" t="s">
        <v>526</v>
      </c>
      <c r="M71" s="212">
        <v>1000000</v>
      </c>
    </row>
    <row r="72" spans="5:13">
      <c r="E72" s="196" t="s">
        <v>278</v>
      </c>
      <c r="F72" s="5" t="s">
        <v>325</v>
      </c>
      <c r="G72" s="5" t="s">
        <v>54</v>
      </c>
      <c r="H72" s="197">
        <v>3300000</v>
      </c>
      <c r="J72" s="190" t="s">
        <v>468</v>
      </c>
      <c r="K72" s="6" t="s">
        <v>648</v>
      </c>
      <c r="L72" s="6" t="s">
        <v>528</v>
      </c>
      <c r="M72" s="212">
        <v>1000000</v>
      </c>
    </row>
    <row r="73" spans="5:13" ht="16.5" thickBot="1">
      <c r="E73" s="196" t="s">
        <v>278</v>
      </c>
      <c r="F73" s="5" t="s">
        <v>325</v>
      </c>
      <c r="G73" s="5" t="s">
        <v>328</v>
      </c>
      <c r="H73" s="197">
        <v>3700000</v>
      </c>
      <c r="J73" s="190" t="s">
        <v>468</v>
      </c>
      <c r="K73" s="6" t="s">
        <v>649</v>
      </c>
      <c r="L73" s="6" t="s">
        <v>524</v>
      </c>
      <c r="M73" s="212">
        <v>1000000</v>
      </c>
    </row>
    <row r="74" spans="5:13" ht="16.5" thickTop="1">
      <c r="E74" s="206" t="s">
        <v>296</v>
      </c>
      <c r="F74" s="207" t="s">
        <v>29</v>
      </c>
      <c r="G74" s="207" t="s">
        <v>14</v>
      </c>
      <c r="H74" s="208">
        <v>3630000</v>
      </c>
      <c r="J74" s="190" t="s">
        <v>468</v>
      </c>
      <c r="K74" s="6" t="s">
        <v>649</v>
      </c>
      <c r="L74" s="6" t="s">
        <v>526</v>
      </c>
      <c r="M74" s="212">
        <v>1000000</v>
      </c>
    </row>
    <row r="75" spans="5:13">
      <c r="E75" s="196" t="s">
        <v>296</v>
      </c>
      <c r="F75" s="5" t="s">
        <v>29</v>
      </c>
      <c r="G75" s="5" t="s">
        <v>15</v>
      </c>
      <c r="H75" s="197">
        <v>4110000</v>
      </c>
      <c r="J75" s="190" t="s">
        <v>468</v>
      </c>
      <c r="K75" s="6" t="s">
        <v>649</v>
      </c>
      <c r="L75" s="6" t="s">
        <v>528</v>
      </c>
      <c r="M75" s="212">
        <v>1000000</v>
      </c>
    </row>
    <row r="76" spans="5:13">
      <c r="E76" s="196" t="s">
        <v>296</v>
      </c>
      <c r="F76" s="5" t="s">
        <v>29</v>
      </c>
      <c r="G76" s="5" t="s">
        <v>16</v>
      </c>
      <c r="H76" s="197">
        <v>4450000</v>
      </c>
      <c r="J76" s="190" t="s">
        <v>468</v>
      </c>
      <c r="K76" s="6" t="s">
        <v>650</v>
      </c>
      <c r="L76" s="6" t="s">
        <v>530</v>
      </c>
      <c r="M76" s="212">
        <v>1000000</v>
      </c>
    </row>
    <row r="77" spans="5:13">
      <c r="E77" s="196" t="s">
        <v>296</v>
      </c>
      <c r="F77" s="5" t="s">
        <v>29</v>
      </c>
      <c r="G77" s="5" t="s">
        <v>17</v>
      </c>
      <c r="H77" s="197">
        <v>4450000</v>
      </c>
      <c r="J77" s="190" t="s">
        <v>468</v>
      </c>
      <c r="K77" s="6" t="s">
        <v>650</v>
      </c>
      <c r="L77" s="6" t="s">
        <v>532</v>
      </c>
      <c r="M77" s="212">
        <v>1000000</v>
      </c>
    </row>
    <row r="78" spans="5:13">
      <c r="E78" s="196" t="s">
        <v>296</v>
      </c>
      <c r="F78" s="5" t="s">
        <v>29</v>
      </c>
      <c r="G78" s="5" t="s">
        <v>330</v>
      </c>
      <c r="H78" s="197">
        <v>4600000</v>
      </c>
      <c r="J78" s="190" t="s">
        <v>468</v>
      </c>
      <c r="K78" s="6" t="s">
        <v>651</v>
      </c>
      <c r="L78" s="6" t="s">
        <v>530</v>
      </c>
      <c r="M78" s="212">
        <v>1000000</v>
      </c>
    </row>
    <row r="79" spans="5:13">
      <c r="E79" s="196" t="s">
        <v>296</v>
      </c>
      <c r="F79" s="5" t="s">
        <v>29</v>
      </c>
      <c r="G79" s="5" t="s">
        <v>331</v>
      </c>
      <c r="H79" s="197">
        <v>4950000</v>
      </c>
      <c r="J79" s="190" t="s">
        <v>468</v>
      </c>
      <c r="K79" s="6" t="s">
        <v>651</v>
      </c>
      <c r="L79" s="6" t="s">
        <v>532</v>
      </c>
      <c r="M79" s="212">
        <v>1000000</v>
      </c>
    </row>
    <row r="80" spans="5:13">
      <c r="E80" s="196" t="s">
        <v>296</v>
      </c>
      <c r="F80" s="5" t="s">
        <v>31</v>
      </c>
      <c r="G80" s="5" t="s">
        <v>332</v>
      </c>
      <c r="H80" s="197">
        <v>7800000</v>
      </c>
      <c r="J80" s="190" t="s">
        <v>468</v>
      </c>
      <c r="K80" s="6" t="s">
        <v>652</v>
      </c>
      <c r="L80" s="6" t="s">
        <v>534</v>
      </c>
      <c r="M80" s="212">
        <v>1000000</v>
      </c>
    </row>
    <row r="81" spans="5:13">
      <c r="E81" s="196" t="s">
        <v>296</v>
      </c>
      <c r="F81" s="5" t="s">
        <v>31</v>
      </c>
      <c r="G81" s="5" t="s">
        <v>15</v>
      </c>
      <c r="H81" s="197">
        <v>4760000</v>
      </c>
      <c r="J81" s="190" t="s">
        <v>468</v>
      </c>
      <c r="K81" s="6" t="s">
        <v>652</v>
      </c>
      <c r="L81" s="6" t="s">
        <v>536</v>
      </c>
      <c r="M81" s="212">
        <v>1000000</v>
      </c>
    </row>
    <row r="82" spans="5:13">
      <c r="E82" s="196" t="s">
        <v>296</v>
      </c>
      <c r="F82" s="5" t="s">
        <v>31</v>
      </c>
      <c r="G82" s="5" t="s">
        <v>17</v>
      </c>
      <c r="H82" s="197">
        <v>5220000</v>
      </c>
      <c r="J82" s="190" t="s">
        <v>468</v>
      </c>
      <c r="K82" s="6" t="s">
        <v>652</v>
      </c>
      <c r="L82" s="6" t="s">
        <v>538</v>
      </c>
      <c r="M82" s="212">
        <v>1000000</v>
      </c>
    </row>
    <row r="83" spans="5:13">
      <c r="E83" s="196" t="s">
        <v>296</v>
      </c>
      <c r="F83" s="5" t="s">
        <v>31</v>
      </c>
      <c r="G83" s="5" t="s">
        <v>333</v>
      </c>
      <c r="H83" s="197">
        <v>5040000</v>
      </c>
      <c r="J83" s="190" t="s">
        <v>468</v>
      </c>
      <c r="K83" s="6" t="s">
        <v>653</v>
      </c>
      <c r="L83" s="6" t="s">
        <v>534</v>
      </c>
      <c r="M83" s="212">
        <v>1000000</v>
      </c>
    </row>
    <row r="84" spans="5:13" ht="16.5" thickBot="1">
      <c r="E84" s="198" t="s">
        <v>296</v>
      </c>
      <c r="F84" s="199" t="s">
        <v>31</v>
      </c>
      <c r="G84" s="199" t="s">
        <v>334</v>
      </c>
      <c r="H84" s="200">
        <v>5580000</v>
      </c>
      <c r="J84" s="190" t="s">
        <v>468</v>
      </c>
      <c r="K84" s="6" t="s">
        <v>653</v>
      </c>
      <c r="L84" s="6" t="s">
        <v>536</v>
      </c>
      <c r="M84" s="212">
        <v>1000000</v>
      </c>
    </row>
    <row r="85" spans="5:13" ht="16.5" thickTop="1">
      <c r="E85" s="206" t="s">
        <v>279</v>
      </c>
      <c r="F85" s="207" t="s">
        <v>32</v>
      </c>
      <c r="G85" s="207" t="s">
        <v>335</v>
      </c>
      <c r="H85" s="208">
        <v>5909091</v>
      </c>
      <c r="J85" s="190" t="s">
        <v>468</v>
      </c>
      <c r="K85" s="6" t="s">
        <v>653</v>
      </c>
      <c r="L85" s="6" t="s">
        <v>538</v>
      </c>
      <c r="M85" s="212">
        <v>1000000</v>
      </c>
    </row>
    <row r="86" spans="5:13">
      <c r="E86" s="196" t="s">
        <v>279</v>
      </c>
      <c r="F86" s="5" t="s">
        <v>32</v>
      </c>
      <c r="G86" s="5" t="s">
        <v>336</v>
      </c>
      <c r="H86" s="197">
        <v>6409091</v>
      </c>
      <c r="J86" s="190" t="s">
        <v>468</v>
      </c>
      <c r="K86" s="6" t="s">
        <v>654</v>
      </c>
      <c r="L86" s="6" t="s">
        <v>540</v>
      </c>
      <c r="M86" s="212">
        <v>1000000</v>
      </c>
    </row>
    <row r="87" spans="5:13">
      <c r="E87" s="196" t="s">
        <v>279</v>
      </c>
      <c r="F87" s="5" t="s">
        <v>337</v>
      </c>
      <c r="G87" s="5" t="s">
        <v>18</v>
      </c>
      <c r="H87" s="197">
        <v>7454545</v>
      </c>
      <c r="J87" s="190" t="s">
        <v>468</v>
      </c>
      <c r="K87" s="6" t="s">
        <v>654</v>
      </c>
      <c r="L87" s="6" t="s">
        <v>541</v>
      </c>
      <c r="M87" s="212">
        <v>1000000</v>
      </c>
    </row>
    <row r="88" spans="5:13">
      <c r="E88" s="196" t="s">
        <v>279</v>
      </c>
      <c r="F88" s="5" t="s">
        <v>33</v>
      </c>
      <c r="G88" s="5" t="s">
        <v>18</v>
      </c>
      <c r="H88" s="197">
        <v>8000000</v>
      </c>
      <c r="J88" s="190" t="s">
        <v>468</v>
      </c>
      <c r="K88" s="6" t="s">
        <v>655</v>
      </c>
      <c r="L88" s="6" t="s">
        <v>540</v>
      </c>
      <c r="M88" s="212">
        <v>1000000</v>
      </c>
    </row>
    <row r="89" spans="5:13" ht="16.5" thickBot="1">
      <c r="E89" s="201" t="s">
        <v>279</v>
      </c>
      <c r="F89" s="202" t="s">
        <v>33</v>
      </c>
      <c r="G89" s="202" t="s">
        <v>19</v>
      </c>
      <c r="H89" s="203">
        <v>8545455</v>
      </c>
      <c r="J89" s="220" t="s">
        <v>468</v>
      </c>
      <c r="K89" s="6" t="s">
        <v>655</v>
      </c>
      <c r="L89" s="7" t="s">
        <v>541</v>
      </c>
      <c r="M89" s="218">
        <v>1000000</v>
      </c>
    </row>
    <row r="90" spans="5:13" ht="16.5" thickBot="1">
      <c r="E90" s="196" t="s">
        <v>279</v>
      </c>
      <c r="F90" s="5" t="s">
        <v>491</v>
      </c>
      <c r="G90" s="5" t="s">
        <v>18</v>
      </c>
      <c r="H90" s="197">
        <v>7181818</v>
      </c>
      <c r="J90" s="250" t="s">
        <v>469</v>
      </c>
      <c r="K90" s="21" t="s">
        <v>542</v>
      </c>
      <c r="L90" s="21" t="s">
        <v>544</v>
      </c>
      <c r="M90" s="219">
        <v>1000000</v>
      </c>
    </row>
    <row r="91" spans="5:13">
      <c r="E91" s="196" t="s">
        <v>279</v>
      </c>
      <c r="F91" s="5" t="s">
        <v>492</v>
      </c>
      <c r="G91" s="5" t="s">
        <v>18</v>
      </c>
      <c r="H91" s="197">
        <v>7727273</v>
      </c>
    </row>
    <row r="92" spans="5:13">
      <c r="E92" s="196" t="s">
        <v>279</v>
      </c>
      <c r="F92" s="5" t="s">
        <v>493</v>
      </c>
      <c r="G92" s="5" t="s">
        <v>495</v>
      </c>
      <c r="H92" s="197">
        <v>8636364</v>
      </c>
    </row>
    <row r="93" spans="5:13" ht="16.5" thickBot="1">
      <c r="E93" s="198" t="s">
        <v>279</v>
      </c>
      <c r="F93" s="199" t="s">
        <v>494</v>
      </c>
      <c r="G93" s="199" t="s">
        <v>496</v>
      </c>
      <c r="H93" s="200">
        <v>10909091</v>
      </c>
      <c r="J93" s="3" t="s">
        <v>66</v>
      </c>
    </row>
    <row r="94" spans="5:13" ht="16.5" thickTop="1">
      <c r="J94" s="550" t="s">
        <v>20</v>
      </c>
      <c r="K94" s="551"/>
      <c r="L94" s="551"/>
      <c r="M94" s="552"/>
    </row>
    <row r="95" spans="5:13">
      <c r="J95" s="553" t="s">
        <v>21</v>
      </c>
      <c r="K95" s="543" t="s">
        <v>22</v>
      </c>
      <c r="L95" s="543" t="s">
        <v>75</v>
      </c>
      <c r="M95" s="555" t="s">
        <v>68</v>
      </c>
    </row>
    <row r="96" spans="5:13" ht="16.5" thickBot="1">
      <c r="J96" s="557"/>
      <c r="K96" s="558"/>
      <c r="L96" s="558"/>
      <c r="M96" s="559"/>
    </row>
    <row r="97" spans="10:13">
      <c r="J97" s="230" t="s">
        <v>404</v>
      </c>
      <c r="K97" s="11" t="s">
        <v>422</v>
      </c>
      <c r="L97" s="11" t="s">
        <v>423</v>
      </c>
      <c r="M97" s="17">
        <v>2325000</v>
      </c>
    </row>
    <row r="98" spans="10:13" ht="16.5" thickBot="1">
      <c r="J98" s="230" t="s">
        <v>404</v>
      </c>
      <c r="K98" s="11" t="s">
        <v>422</v>
      </c>
      <c r="L98" s="11" t="s">
        <v>424</v>
      </c>
      <c r="M98" s="13">
        <v>2325000</v>
      </c>
    </row>
    <row r="99" spans="10:13">
      <c r="J99" s="227" t="s">
        <v>425</v>
      </c>
      <c r="K99" s="20" t="s">
        <v>426</v>
      </c>
      <c r="L99" s="18" t="s">
        <v>427</v>
      </c>
      <c r="M99" s="19">
        <v>2250000</v>
      </c>
    </row>
    <row r="100" spans="10:13">
      <c r="J100" s="237" t="s">
        <v>425</v>
      </c>
      <c r="K100" s="12" t="s">
        <v>426</v>
      </c>
      <c r="L100" s="6" t="s">
        <v>428</v>
      </c>
      <c r="M100" s="13">
        <v>2250000</v>
      </c>
    </row>
    <row r="101" spans="10:13">
      <c r="J101" s="237" t="s">
        <v>425</v>
      </c>
      <c r="K101" s="6" t="s">
        <v>440</v>
      </c>
      <c r="L101" s="6" t="s">
        <v>441</v>
      </c>
      <c r="M101" s="13">
        <v>1710000</v>
      </c>
    </row>
    <row r="102" spans="10:13">
      <c r="J102" s="237" t="s">
        <v>425</v>
      </c>
      <c r="K102" s="6" t="s">
        <v>440</v>
      </c>
      <c r="L102" s="6" t="s">
        <v>442</v>
      </c>
      <c r="M102" s="13">
        <v>1710000</v>
      </c>
    </row>
    <row r="103" spans="10:13">
      <c r="J103" s="237" t="s">
        <v>425</v>
      </c>
      <c r="K103" s="6" t="s">
        <v>440</v>
      </c>
      <c r="L103" s="6" t="s">
        <v>443</v>
      </c>
      <c r="M103" s="13">
        <v>1710000</v>
      </c>
    </row>
    <row r="104" spans="10:13">
      <c r="J104" s="237" t="s">
        <v>425</v>
      </c>
      <c r="K104" s="6" t="s">
        <v>440</v>
      </c>
      <c r="L104" s="6" t="s">
        <v>444</v>
      </c>
      <c r="M104" s="13">
        <v>1710000</v>
      </c>
    </row>
    <row r="105" spans="10:13">
      <c r="J105" s="237" t="s">
        <v>425</v>
      </c>
      <c r="K105" s="6" t="s">
        <v>445</v>
      </c>
      <c r="L105" s="6" t="s">
        <v>446</v>
      </c>
      <c r="M105" s="13">
        <v>360000</v>
      </c>
    </row>
    <row r="106" spans="10:13">
      <c r="J106" s="237" t="s">
        <v>425</v>
      </c>
      <c r="K106" s="6" t="s">
        <v>445</v>
      </c>
      <c r="L106" s="6" t="s">
        <v>447</v>
      </c>
      <c r="M106" s="13">
        <v>360000</v>
      </c>
    </row>
    <row r="107" spans="10:13">
      <c r="J107" s="237" t="s">
        <v>425</v>
      </c>
      <c r="K107" s="6" t="s">
        <v>445</v>
      </c>
      <c r="L107" s="6" t="s">
        <v>448</v>
      </c>
      <c r="M107" s="13">
        <v>360000</v>
      </c>
    </row>
    <row r="108" spans="10:13">
      <c r="J108" s="237" t="s">
        <v>425</v>
      </c>
      <c r="K108" s="6" t="s">
        <v>445</v>
      </c>
      <c r="L108" s="6" t="s">
        <v>449</v>
      </c>
      <c r="M108" s="13">
        <v>360000</v>
      </c>
    </row>
    <row r="109" spans="10:13">
      <c r="J109" s="237" t="s">
        <v>425</v>
      </c>
      <c r="K109" s="6" t="s">
        <v>445</v>
      </c>
      <c r="L109" s="6" t="s">
        <v>450</v>
      </c>
      <c r="M109" s="13">
        <v>360000</v>
      </c>
    </row>
    <row r="110" spans="10:13">
      <c r="J110" s="237" t="s">
        <v>425</v>
      </c>
      <c r="K110" s="6" t="s">
        <v>445</v>
      </c>
      <c r="L110" s="6" t="s">
        <v>451</v>
      </c>
      <c r="M110" s="13">
        <v>360000</v>
      </c>
    </row>
    <row r="111" spans="10:13">
      <c r="J111" s="237" t="s">
        <v>425</v>
      </c>
      <c r="K111" s="6" t="s">
        <v>445</v>
      </c>
      <c r="L111" s="6" t="s">
        <v>452</v>
      </c>
      <c r="M111" s="13">
        <v>360000</v>
      </c>
    </row>
    <row r="112" spans="10:13">
      <c r="J112" s="237" t="s">
        <v>425</v>
      </c>
      <c r="K112" s="6" t="s">
        <v>445</v>
      </c>
      <c r="L112" s="6" t="s">
        <v>453</v>
      </c>
      <c r="M112" s="13">
        <v>360000</v>
      </c>
    </row>
    <row r="113" spans="10:13">
      <c r="J113" s="237" t="s">
        <v>425</v>
      </c>
      <c r="K113" s="6" t="s">
        <v>445</v>
      </c>
      <c r="L113" s="6" t="s">
        <v>454</v>
      </c>
      <c r="M113" s="13">
        <v>360000</v>
      </c>
    </row>
    <row r="114" spans="10:13">
      <c r="J114" s="237" t="s">
        <v>425</v>
      </c>
      <c r="K114" s="6" t="s">
        <v>445</v>
      </c>
      <c r="L114" s="6" t="s">
        <v>455</v>
      </c>
      <c r="M114" s="13">
        <v>360000</v>
      </c>
    </row>
    <row r="115" spans="10:13">
      <c r="J115" s="237" t="s">
        <v>425</v>
      </c>
      <c r="K115" s="6" t="s">
        <v>445</v>
      </c>
      <c r="L115" s="6" t="s">
        <v>456</v>
      </c>
      <c r="M115" s="13">
        <v>360000</v>
      </c>
    </row>
    <row r="116" spans="10:13">
      <c r="J116" s="237" t="s">
        <v>425</v>
      </c>
      <c r="K116" s="6" t="s">
        <v>445</v>
      </c>
      <c r="L116" s="6" t="s">
        <v>457</v>
      </c>
      <c r="M116" s="13">
        <v>360000</v>
      </c>
    </row>
    <row r="117" spans="10:13" ht="16.5" thickBot="1">
      <c r="J117" s="238" t="s">
        <v>425</v>
      </c>
      <c r="K117" s="14" t="s">
        <v>445</v>
      </c>
      <c r="L117" s="14" t="s">
        <v>458</v>
      </c>
      <c r="M117" s="15">
        <v>360000</v>
      </c>
    </row>
    <row r="129" s="3" customFormat="1"/>
    <row r="130" s="3" customFormat="1"/>
    <row r="131" s="3" customFormat="1"/>
    <row r="132" s="3" customFormat="1"/>
    <row r="133" s="3" customFormat="1"/>
    <row r="134" s="3" customFormat="1"/>
    <row r="135" s="3" customFormat="1"/>
    <row r="136" s="3" customFormat="1"/>
    <row r="137" s="3" customFormat="1"/>
    <row r="138" s="3" customFormat="1"/>
    <row r="139" s="3" customFormat="1"/>
    <row r="140" s="3" customFormat="1" ht="15.75" customHeight="1"/>
    <row r="141" s="3" customFormat="1" ht="15.75" customHeight="1"/>
    <row r="142" s="3" customFormat="1" ht="15.75" customHeight="1"/>
    <row r="143" s="3" customFormat="1" ht="15.75" customHeight="1"/>
    <row r="144" s="3" customFormat="1" ht="15.75" customHeight="1"/>
    <row r="145" s="3" customFormat="1" ht="15.75" customHeight="1"/>
    <row r="146" s="3" customFormat="1" ht="15.75" customHeight="1"/>
    <row r="147" s="3" customFormat="1" ht="15.75" customHeight="1"/>
    <row r="148" s="3" customFormat="1" ht="15.75" customHeight="1"/>
    <row r="149" s="3" customFormat="1" ht="15.75" customHeight="1"/>
    <row r="150" s="3" customFormat="1" ht="15.75" customHeight="1"/>
    <row r="151" s="3" customFormat="1" ht="15.75" customHeight="1"/>
    <row r="152" s="3" customFormat="1" ht="15.75" customHeight="1"/>
    <row r="153" s="3" customFormat="1" ht="15.75" customHeight="1"/>
    <row r="154" s="3" customFormat="1" ht="15.75" customHeight="1"/>
    <row r="155" s="3" customFormat="1" ht="15.75" customHeight="1"/>
    <row r="156" s="3" customFormat="1" ht="15.75" customHeight="1"/>
    <row r="157" s="3" customFormat="1" ht="15.75" customHeight="1"/>
    <row r="158" s="3" customFormat="1" ht="15.75" customHeight="1"/>
    <row r="159" s="3" customFormat="1" ht="15.75" customHeight="1"/>
    <row r="160" s="3" customFormat="1" ht="15.75" customHeight="1"/>
    <row r="161" s="3" customFormat="1" ht="15.75" customHeight="1"/>
    <row r="162" s="3" customFormat="1" ht="15.75" customHeight="1"/>
    <row r="163" s="3" customFormat="1" ht="15.75" customHeight="1"/>
    <row r="164" s="3" customFormat="1" ht="15.75" customHeight="1"/>
    <row r="165" s="3" customFormat="1" ht="15.75" customHeight="1"/>
    <row r="166" s="3" customFormat="1" ht="15.75" customHeight="1"/>
    <row r="167" s="3" customFormat="1" ht="15.75" customHeight="1"/>
    <row r="168" s="3" customFormat="1" ht="15.75" customHeight="1"/>
    <row r="169" s="3" customFormat="1" ht="15.75" customHeight="1"/>
    <row r="170" s="3" customFormat="1" ht="15.75" customHeight="1"/>
    <row r="171" s="3" customFormat="1" ht="15.75" customHeight="1"/>
    <row r="172" s="3" customFormat="1" ht="15.75" customHeight="1"/>
    <row r="173" s="3" customFormat="1" ht="15.75" customHeight="1"/>
    <row r="174" s="3" customFormat="1" ht="15.75" customHeight="1"/>
    <row r="175" s="3" customFormat="1" ht="15.75" customHeight="1"/>
    <row r="176" s="3" customFormat="1" ht="15.75" customHeight="1"/>
    <row r="177" s="3" customFormat="1" ht="15.75" customHeight="1"/>
    <row r="178" s="3" customFormat="1" ht="15.75" customHeight="1"/>
    <row r="179" s="3" customFormat="1" ht="15.75" customHeight="1"/>
    <row r="180" s="3" customFormat="1" ht="15.75" customHeight="1"/>
    <row r="181" s="3" customFormat="1" ht="15.75" customHeight="1"/>
    <row r="182" s="3" customFormat="1" ht="15.75" customHeight="1"/>
    <row r="183" s="3" customFormat="1" ht="15.75" customHeight="1"/>
    <row r="184" s="3" customFormat="1" ht="15.75" customHeight="1"/>
    <row r="185" s="3" customFormat="1" ht="15.75" customHeight="1"/>
    <row r="186" s="3" customFormat="1" ht="15.75" customHeight="1"/>
    <row r="187" s="3" customFormat="1" ht="15.75" customHeight="1"/>
    <row r="188" s="3" customFormat="1" ht="15.75" customHeight="1"/>
    <row r="189" s="3" customFormat="1" ht="15.75" customHeight="1"/>
    <row r="190" s="3" customFormat="1" ht="15.75" customHeight="1"/>
    <row r="191" s="3" customFormat="1" ht="15.75" customHeight="1"/>
    <row r="192" s="3" customFormat="1" ht="15.75" customHeight="1"/>
    <row r="193" s="3" customFormat="1" ht="15.75" customHeight="1"/>
    <row r="194" s="3" customFormat="1" ht="15.75" customHeight="1"/>
    <row r="195" s="3" customFormat="1" ht="15.75" customHeight="1"/>
    <row r="196" s="3" customFormat="1" ht="15.75" customHeight="1"/>
    <row r="197" s="3" customFormat="1" ht="15.75" customHeight="1"/>
    <row r="198" s="3" customFormat="1" ht="15.75" customHeight="1"/>
    <row r="199" s="3" customFormat="1" ht="15.75" customHeight="1"/>
    <row r="200" s="3" customFormat="1" ht="15.75" customHeight="1"/>
    <row r="201" s="3" customFormat="1" ht="15.75" customHeight="1"/>
    <row r="202" s="3" customFormat="1" ht="15.75" customHeight="1"/>
    <row r="203" s="3" customFormat="1" ht="15.75" customHeight="1"/>
    <row r="204" s="3" customFormat="1" ht="15.75" customHeight="1"/>
    <row r="205" s="3" customFormat="1" ht="15.75" customHeight="1"/>
    <row r="206" s="3" customFormat="1" ht="15.75" customHeight="1"/>
    <row r="207" s="3" customFormat="1" ht="15.75" customHeight="1"/>
    <row r="208" s="3" customFormat="1" ht="15.75" customHeight="1"/>
    <row r="209" s="3" customFormat="1" ht="15.75" customHeight="1"/>
    <row r="210" s="3" customFormat="1" ht="15.75" customHeight="1"/>
    <row r="211" s="3" customFormat="1" ht="15.75" customHeight="1"/>
    <row r="212" s="3" customFormat="1" ht="15.75" customHeight="1"/>
    <row r="213" s="3" customFormat="1" ht="15.75" customHeight="1"/>
    <row r="214" s="3" customFormat="1" ht="15.75" customHeight="1"/>
    <row r="215" s="3" customFormat="1" ht="15.75" customHeight="1"/>
    <row r="216" s="3" customFormat="1" ht="15.75" customHeight="1"/>
    <row r="217" s="3" customFormat="1"/>
    <row r="218" s="3" customFormat="1"/>
    <row r="219" s="3" customFormat="1"/>
    <row r="220" s="3" customFormat="1"/>
    <row r="221" s="3" customFormat="1"/>
    <row r="222" s="3" customFormat="1"/>
    <row r="223" s="3" customFormat="1"/>
    <row r="224" s="3" customFormat="1"/>
    <row r="225" s="3" customFormat="1"/>
    <row r="226" s="3" customFormat="1"/>
    <row r="227" s="3" customFormat="1"/>
    <row r="228" s="3" customFormat="1"/>
    <row r="229" s="3" customFormat="1"/>
    <row r="230" s="3" customFormat="1"/>
    <row r="231" s="3" customFormat="1"/>
    <row r="232" s="3" customFormat="1"/>
    <row r="233" s="3" customFormat="1"/>
    <row r="234" s="3" customFormat="1"/>
    <row r="235" s="3" customFormat="1"/>
    <row r="236" s="3" customFormat="1"/>
    <row r="237" s="3" customFormat="1"/>
    <row r="238" s="3" customFormat="1"/>
    <row r="239" s="3" customFormat="1"/>
    <row r="240" s="3" customFormat="1"/>
    <row r="241" s="3" customFormat="1"/>
    <row r="242" s="3" customFormat="1"/>
    <row r="243" s="3" customFormat="1"/>
    <row r="244" s="3" customFormat="1"/>
    <row r="245" s="3" customFormat="1"/>
    <row r="246" s="3" customFormat="1"/>
    <row r="247" s="3" customFormat="1"/>
    <row r="248" s="3" customFormat="1"/>
    <row r="249" s="3" customFormat="1"/>
    <row r="250" s="3" customFormat="1"/>
    <row r="251" s="3" customFormat="1"/>
    <row r="252" s="3" customFormat="1"/>
    <row r="253" s="3" customFormat="1"/>
    <row r="254" s="3" customFormat="1"/>
    <row r="255" s="3" customFormat="1"/>
    <row r="256" s="3" customFormat="1"/>
    <row r="257" s="3" customFormat="1"/>
    <row r="258" s="3" customFormat="1"/>
    <row r="259" s="3" customFormat="1"/>
    <row r="260" s="3" customFormat="1"/>
    <row r="261" s="3" customFormat="1"/>
  </sheetData>
  <protectedRanges>
    <protectedRange sqref="E54:E58" name="範囲1_3_6_2_2_4_1"/>
    <protectedRange sqref="G5:H6" name="範囲1_12_1_2_5_2_5_1"/>
    <protectedRange sqref="F5:F7" name="範囲1_6_3_3_3_2_1_1_1"/>
    <protectedRange sqref="G30:H41" name="範囲1_3_1_3_1_1_1"/>
    <protectedRange sqref="G43:H43" name="範囲1_3_3_1_1_1"/>
    <protectedRange sqref="G44:H44" name="範囲1_3_4_1_1_1"/>
    <protectedRange sqref="G50:H51" name="範囲1_3_10_1_1_1"/>
    <protectedRange sqref="G52:H52" name="範囲1_3_10_2_5"/>
    <protectedRange sqref="G53:H53" name="範囲1_3_10_2_1_1"/>
  </protectedRanges>
  <mergeCells count="20">
    <mergeCell ref="J94:M94"/>
    <mergeCell ref="J95:J96"/>
    <mergeCell ref="K95:K96"/>
    <mergeCell ref="L95:L96"/>
    <mergeCell ref="M95:M96"/>
    <mergeCell ref="O2:R2"/>
    <mergeCell ref="O3:O4"/>
    <mergeCell ref="P3:P4"/>
    <mergeCell ref="Q3:Q4"/>
    <mergeCell ref="R3:R4"/>
    <mergeCell ref="J2:M2"/>
    <mergeCell ref="J3:J4"/>
    <mergeCell ref="K3:K4"/>
    <mergeCell ref="L3:L4"/>
    <mergeCell ref="M3:M4"/>
    <mergeCell ref="E3:E4"/>
    <mergeCell ref="F3:F4"/>
    <mergeCell ref="G3:G4"/>
    <mergeCell ref="H3:H4"/>
    <mergeCell ref="E2:H2"/>
  </mergeCells>
  <phoneticPr fontId="1"/>
  <pageMargins left="0.7" right="0.7" top="0.75" bottom="0.75" header="0.3" footer="0.3"/>
  <pageSetup paperSize="9" scale="23"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BAFE7-8FE2-4B42-B483-3E4336BCBC6D}">
  <sheetPr codeName="Sheet14"/>
  <dimension ref="B1:F4"/>
  <sheetViews>
    <sheetView workbookViewId="0">
      <selection activeCell="H29" sqref="H29"/>
    </sheetView>
  </sheetViews>
  <sheetFormatPr defaultColWidth="9" defaultRowHeight="15.75"/>
  <cols>
    <col min="1" max="2" width="9" style="3"/>
    <col min="3" max="3" width="23.375" style="3" customWidth="1"/>
    <col min="4" max="4" width="9" style="3"/>
    <col min="5" max="5" width="13.125" style="3" bestFit="1" customWidth="1"/>
    <col min="6" max="7" width="18.375" style="3" customWidth="1"/>
    <col min="8" max="16384" width="9" style="3"/>
  </cols>
  <sheetData>
    <row r="1" spans="2:6" ht="16.5" thickBot="1"/>
    <row r="2" spans="2:6" ht="16.5" thickBot="1">
      <c r="B2" s="3" t="s">
        <v>0</v>
      </c>
      <c r="C2" s="4" t="s">
        <v>53</v>
      </c>
    </row>
    <row r="3" spans="2:6" ht="16.5" thickBot="1">
      <c r="B3" s="3" t="s">
        <v>1</v>
      </c>
      <c r="C3" s="4" t="s">
        <v>128</v>
      </c>
    </row>
    <row r="4" spans="2:6" ht="16.5" thickBot="1">
      <c r="B4" s="3" t="s">
        <v>2</v>
      </c>
      <c r="C4" s="9" t="s">
        <v>54</v>
      </c>
      <c r="E4" s="3" t="s">
        <v>34</v>
      </c>
      <c r="F4" s="8">
        <f>SUMIFS(リスト!$H$5:$H$84,リスト!F5:F84,$C$3,リスト!$G$5:$G$84,$C$4)</f>
        <v>0</v>
      </c>
    </row>
  </sheetData>
  <phoneticPr fontId="1"/>
  <dataValidations count="2">
    <dataValidation type="list" allowBlank="1" showInputMessage="1" showErrorMessage="1" sqref="C3" xr:uid="{29282744-38F5-4B5F-979A-F8616915A6DD}">
      <formula1>INDIRECT($C$2)</formula1>
    </dataValidation>
    <dataValidation type="list" allowBlank="1" showInputMessage="1" showErrorMessage="1" sqref="C4" xr:uid="{51F098EC-753B-43ED-BFD0-7FB52DEC0F93}">
      <formula1>INDIRECT($C$3)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1B46B10-ED93-4EB7-B656-BCCDABBD6892}">
          <x14:formula1>
            <xm:f>'選択リスト（メーカー・車種）'!$B$3:$B$8</xm:f>
          </x14:formula1>
          <xm:sqref>C2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A023C-6B3A-4CD8-9C84-88655D9D93D6}">
  <sheetPr codeName="Sheet16"/>
  <dimension ref="A1:Y87"/>
  <sheetViews>
    <sheetView zoomScale="70" zoomScaleNormal="70" workbookViewId="0">
      <selection activeCell="AY2" sqref="AY2"/>
    </sheetView>
  </sheetViews>
  <sheetFormatPr defaultColWidth="9" defaultRowHeight="12"/>
  <cols>
    <col min="1" max="1" width="9" style="231"/>
    <col min="2" max="2" width="10.875" style="231" customWidth="1"/>
    <col min="3" max="3" width="9" style="231" customWidth="1"/>
    <col min="4" max="4" width="7.625" style="231" bestFit="1" customWidth="1"/>
    <col min="5" max="30" width="10.625" style="231" customWidth="1"/>
    <col min="31" max="31" width="8.625" style="231" bestFit="1" customWidth="1"/>
    <col min="32" max="32" width="4.875" style="231" bestFit="1" customWidth="1"/>
    <col min="33" max="33" width="18" style="231" bestFit="1" customWidth="1"/>
    <col min="34" max="34" width="38.125" style="231" bestFit="1" customWidth="1"/>
    <col min="35" max="35" width="19.5" style="231" bestFit="1" customWidth="1"/>
    <col min="36" max="37" width="26.375" style="231" customWidth="1"/>
    <col min="38" max="38" width="36.375" style="231" customWidth="1"/>
    <col min="39" max="40" width="32" style="231" bestFit="1" customWidth="1"/>
    <col min="41" max="41" width="9.5" style="231" bestFit="1" customWidth="1"/>
    <col min="42" max="42" width="17.625" style="231" bestFit="1" customWidth="1"/>
    <col min="43" max="43" width="24.875" style="231" bestFit="1" customWidth="1"/>
    <col min="44" max="45" width="33" style="231" bestFit="1" customWidth="1"/>
    <col min="46" max="46" width="26.375" style="231" bestFit="1" customWidth="1"/>
    <col min="47" max="47" width="39.5" style="231" bestFit="1" customWidth="1"/>
    <col min="48" max="48" width="26.375" style="231" bestFit="1" customWidth="1"/>
    <col min="49" max="49" width="33.125" style="231" bestFit="1" customWidth="1"/>
    <col min="50" max="50" width="30.5" style="231" bestFit="1" customWidth="1"/>
    <col min="51" max="51" width="12" style="231" bestFit="1" customWidth="1"/>
    <col min="52" max="52" width="8.625" style="231" bestFit="1" customWidth="1"/>
    <col min="53" max="53" width="50.125" style="231" customWidth="1"/>
    <col min="54" max="16384" width="9" style="231"/>
  </cols>
  <sheetData>
    <row r="1" spans="1:10">
      <c r="A1" s="231" t="s">
        <v>35</v>
      </c>
    </row>
    <row r="2" spans="1:10" ht="15.75">
      <c r="B2" s="2" t="s">
        <v>0</v>
      </c>
      <c r="D2" s="1" t="s">
        <v>21</v>
      </c>
      <c r="E2" s="224" t="s">
        <v>400</v>
      </c>
      <c r="F2" s="16" t="s">
        <v>277</v>
      </c>
      <c r="G2" s="16" t="s">
        <v>4</v>
      </c>
      <c r="H2" s="16" t="s">
        <v>278</v>
      </c>
      <c r="I2" s="16" t="s">
        <v>296</v>
      </c>
      <c r="J2" s="16" t="s">
        <v>545</v>
      </c>
    </row>
    <row r="3" spans="1:10" ht="15.75">
      <c r="B3" s="195" t="s">
        <v>400</v>
      </c>
      <c r="D3" s="1" t="s">
        <v>22</v>
      </c>
      <c r="E3" s="5" t="s">
        <v>470</v>
      </c>
      <c r="F3" s="5" t="s">
        <v>26</v>
      </c>
      <c r="G3" s="5" t="s">
        <v>27</v>
      </c>
      <c r="H3" s="5" t="s">
        <v>30</v>
      </c>
      <c r="I3" s="5" t="s">
        <v>29</v>
      </c>
      <c r="J3" s="5" t="s">
        <v>32</v>
      </c>
    </row>
    <row r="4" spans="1:10" ht="15.75">
      <c r="B4" s="257" t="s">
        <v>277</v>
      </c>
      <c r="F4" s="5" t="s">
        <v>474</v>
      </c>
      <c r="G4" s="5" t="s">
        <v>28</v>
      </c>
      <c r="H4" s="5" t="s">
        <v>318</v>
      </c>
      <c r="I4" s="5" t="s">
        <v>31</v>
      </c>
      <c r="J4" s="5" t="s">
        <v>337</v>
      </c>
    </row>
    <row r="5" spans="1:10" ht="15.75">
      <c r="B5" s="257" t="s">
        <v>4</v>
      </c>
      <c r="H5" s="5" t="s">
        <v>324</v>
      </c>
      <c r="J5" s="5" t="s">
        <v>33</v>
      </c>
    </row>
    <row r="6" spans="1:10" ht="15.75">
      <c r="B6" s="195" t="s">
        <v>278</v>
      </c>
      <c r="H6" s="5" t="s">
        <v>325</v>
      </c>
      <c r="J6" s="5" t="s">
        <v>491</v>
      </c>
    </row>
    <row r="7" spans="1:10" ht="15.75">
      <c r="B7" s="195" t="s">
        <v>296</v>
      </c>
      <c r="J7" s="5" t="s">
        <v>492</v>
      </c>
    </row>
    <row r="8" spans="1:10" ht="15.75">
      <c r="B8" s="195" t="s">
        <v>279</v>
      </c>
      <c r="J8" s="5" t="s">
        <v>493</v>
      </c>
    </row>
    <row r="9" spans="1:10" ht="15.75">
      <c r="J9" s="5" t="s">
        <v>494</v>
      </c>
    </row>
    <row r="25" spans="1:25">
      <c r="J25" s="234"/>
    </row>
    <row r="26" spans="1:25">
      <c r="J26" s="234"/>
    </row>
    <row r="27" spans="1:25">
      <c r="J27" s="234"/>
    </row>
    <row r="28" spans="1:25">
      <c r="J28" s="234"/>
    </row>
    <row r="29" spans="1:25">
      <c r="K29" s="234"/>
    </row>
    <row r="30" spans="1:25">
      <c r="K30" s="234"/>
    </row>
    <row r="31" spans="1:25" ht="12.75" thickBot="1">
      <c r="A31" s="235"/>
      <c r="B31" s="235"/>
      <c r="C31" s="235"/>
      <c r="D31" s="235"/>
      <c r="E31" s="235"/>
      <c r="F31" s="235"/>
      <c r="G31" s="235"/>
      <c r="H31" s="235"/>
      <c r="I31" s="235"/>
      <c r="J31" s="235"/>
      <c r="K31" s="235"/>
      <c r="L31" s="235"/>
      <c r="M31" s="235"/>
      <c r="N31" s="235"/>
      <c r="O31" s="235"/>
      <c r="P31" s="235"/>
      <c r="Q31" s="235"/>
      <c r="R31" s="235"/>
      <c r="S31" s="235"/>
      <c r="T31" s="235"/>
      <c r="U31" s="235"/>
      <c r="V31" s="235"/>
      <c r="W31" s="235"/>
      <c r="X31" s="235"/>
      <c r="Y31" s="235"/>
    </row>
    <row r="32" spans="1:25" ht="12.75" thickTop="1"/>
    <row r="33" spans="1:22">
      <c r="A33" s="231" t="s">
        <v>65</v>
      </c>
    </row>
    <row r="34" spans="1:22" ht="16.5" thickBot="1">
      <c r="B34" s="2" t="s">
        <v>0</v>
      </c>
      <c r="D34" s="1" t="s">
        <v>21</v>
      </c>
      <c r="E34" s="223" t="s">
        <v>40</v>
      </c>
      <c r="F34" s="223" t="s">
        <v>41</v>
      </c>
      <c r="G34" s="223" t="s">
        <v>432</v>
      </c>
      <c r="H34" s="16" t="s">
        <v>431</v>
      </c>
      <c r="I34" s="223" t="s">
        <v>39</v>
      </c>
      <c r="J34" s="16" t="s">
        <v>282</v>
      </c>
      <c r="K34" s="223" t="s">
        <v>463</v>
      </c>
      <c r="L34" s="261" t="s">
        <v>464</v>
      </c>
      <c r="M34" s="261" t="s">
        <v>465</v>
      </c>
      <c r="N34" s="223" t="s">
        <v>37</v>
      </c>
      <c r="O34" s="223" t="s">
        <v>38</v>
      </c>
      <c r="P34" s="224" t="s">
        <v>394</v>
      </c>
      <c r="Q34" s="224" t="s">
        <v>430</v>
      </c>
      <c r="R34" s="261" t="s">
        <v>80</v>
      </c>
      <c r="S34" s="224" t="s">
        <v>466</v>
      </c>
      <c r="T34" s="224" t="s">
        <v>467</v>
      </c>
      <c r="U34" s="224" t="s">
        <v>468</v>
      </c>
      <c r="V34" s="224" t="s">
        <v>469</v>
      </c>
    </row>
    <row r="35" spans="1:22" ht="15.75">
      <c r="B35" s="194" t="s">
        <v>40</v>
      </c>
      <c r="D35" s="1" t="s">
        <v>22</v>
      </c>
      <c r="E35" s="5" t="s">
        <v>361</v>
      </c>
      <c r="F35" s="5" t="s">
        <v>390</v>
      </c>
      <c r="G35" s="5" t="s">
        <v>414</v>
      </c>
      <c r="H35" s="258" t="s">
        <v>386</v>
      </c>
      <c r="I35" s="258" t="s">
        <v>380</v>
      </c>
      <c r="J35" s="5" t="s">
        <v>375</v>
      </c>
      <c r="K35" s="260" t="s">
        <v>546</v>
      </c>
      <c r="L35" s="232" t="s">
        <v>548</v>
      </c>
      <c r="M35" s="260" t="s">
        <v>619</v>
      </c>
      <c r="N35" s="5" t="s">
        <v>338</v>
      </c>
      <c r="O35" s="259" t="s">
        <v>79</v>
      </c>
      <c r="P35" s="5" t="s">
        <v>626</v>
      </c>
      <c r="Q35" s="5" t="s">
        <v>344</v>
      </c>
      <c r="R35" s="5" t="s">
        <v>392</v>
      </c>
      <c r="S35" s="5" t="s">
        <v>519</v>
      </c>
      <c r="T35" s="5" t="s">
        <v>521</v>
      </c>
      <c r="U35" s="232" t="s">
        <v>630</v>
      </c>
      <c r="V35" s="232" t="s">
        <v>542</v>
      </c>
    </row>
    <row r="36" spans="1:22" ht="15.75">
      <c r="B36" s="194" t="s">
        <v>41</v>
      </c>
      <c r="F36" s="5" t="s">
        <v>391</v>
      </c>
      <c r="H36" s="5" t="s">
        <v>387</v>
      </c>
      <c r="I36" s="5" t="s">
        <v>381</v>
      </c>
      <c r="J36" s="5" t="s">
        <v>376</v>
      </c>
      <c r="L36" s="232" t="s">
        <v>549</v>
      </c>
      <c r="M36" s="260" t="s">
        <v>620</v>
      </c>
      <c r="N36" s="5" t="s">
        <v>508</v>
      </c>
      <c r="P36" s="232" t="s">
        <v>627</v>
      </c>
      <c r="R36" s="5" t="s">
        <v>518</v>
      </c>
      <c r="S36" s="225"/>
      <c r="T36" s="5" t="s">
        <v>522</v>
      </c>
      <c r="U36" s="232" t="s">
        <v>631</v>
      </c>
    </row>
    <row r="37" spans="1:22" ht="15.75">
      <c r="B37" s="194" t="s">
        <v>405</v>
      </c>
      <c r="H37" s="5" t="s">
        <v>388</v>
      </c>
      <c r="I37" s="5" t="s">
        <v>382</v>
      </c>
      <c r="M37" s="260" t="s">
        <v>504</v>
      </c>
      <c r="N37" s="245" t="s">
        <v>340</v>
      </c>
      <c r="P37" s="232" t="s">
        <v>628</v>
      </c>
      <c r="R37" s="5" t="s">
        <v>393</v>
      </c>
      <c r="S37" s="225"/>
      <c r="T37" s="225"/>
      <c r="U37" s="232" t="s">
        <v>632</v>
      </c>
    </row>
    <row r="38" spans="1:22" ht="15.75">
      <c r="B38" s="194" t="s">
        <v>283</v>
      </c>
      <c r="H38" s="202" t="s">
        <v>389</v>
      </c>
      <c r="I38" s="5" t="s">
        <v>383</v>
      </c>
      <c r="N38" s="245" t="s">
        <v>341</v>
      </c>
      <c r="P38" s="232" t="s">
        <v>343</v>
      </c>
      <c r="U38" s="232" t="s">
        <v>633</v>
      </c>
    </row>
    <row r="39" spans="1:22" ht="15.75">
      <c r="B39" s="194" t="s">
        <v>39</v>
      </c>
      <c r="H39" s="202" t="s">
        <v>406</v>
      </c>
      <c r="I39" s="5" t="s">
        <v>384</v>
      </c>
      <c r="N39" s="245" t="s">
        <v>550</v>
      </c>
      <c r="U39" s="232" t="s">
        <v>634</v>
      </c>
    </row>
    <row r="40" spans="1:22" ht="15.75">
      <c r="B40" s="194" t="s">
        <v>282</v>
      </c>
      <c r="H40" s="5" t="s">
        <v>411</v>
      </c>
      <c r="I40" s="5" t="s">
        <v>385</v>
      </c>
      <c r="N40" s="245" t="s">
        <v>510</v>
      </c>
      <c r="U40" s="232" t="s">
        <v>635</v>
      </c>
    </row>
    <row r="41" spans="1:22" ht="15.75">
      <c r="B41" s="194" t="s">
        <v>463</v>
      </c>
      <c r="I41" s="5" t="s">
        <v>378</v>
      </c>
      <c r="M41" s="262"/>
      <c r="N41" s="245" t="s">
        <v>512</v>
      </c>
      <c r="U41" s="232" t="s">
        <v>636</v>
      </c>
    </row>
    <row r="42" spans="1:22" ht="15.75">
      <c r="B42" s="194" t="s">
        <v>464</v>
      </c>
      <c r="I42" s="5" t="s">
        <v>379</v>
      </c>
      <c r="U42" s="232" t="s">
        <v>629</v>
      </c>
    </row>
    <row r="43" spans="1:22" ht="15.75">
      <c r="B43" s="194" t="s">
        <v>465</v>
      </c>
      <c r="I43" s="5" t="s">
        <v>373</v>
      </c>
    </row>
    <row r="44" spans="1:22" ht="15.75">
      <c r="B44" s="194" t="s">
        <v>37</v>
      </c>
      <c r="I44" s="5" t="s">
        <v>374</v>
      </c>
    </row>
    <row r="45" spans="1:22">
      <c r="B45" s="194" t="s">
        <v>38</v>
      </c>
    </row>
    <row r="46" spans="1:22">
      <c r="B46" s="194" t="s">
        <v>281</v>
      </c>
    </row>
    <row r="47" spans="1:22">
      <c r="B47" s="194" t="s">
        <v>294</v>
      </c>
    </row>
    <row r="48" spans="1:22">
      <c r="B48" s="194" t="s">
        <v>80</v>
      </c>
    </row>
    <row r="49" spans="1:6" ht="15.75">
      <c r="B49" s="195" t="s">
        <v>466</v>
      </c>
    </row>
    <row r="50" spans="1:6" ht="15.75">
      <c r="B50" s="195" t="s">
        <v>467</v>
      </c>
    </row>
    <row r="51" spans="1:6" ht="15.75">
      <c r="B51" s="195" t="s">
        <v>468</v>
      </c>
    </row>
    <row r="52" spans="1:6" ht="15.75">
      <c r="B52" s="195" t="s">
        <v>469</v>
      </c>
    </row>
    <row r="54" spans="1:6">
      <c r="A54" s="231" t="s">
        <v>66</v>
      </c>
    </row>
    <row r="55" spans="1:6" ht="15.75">
      <c r="B55" s="2" t="s">
        <v>0</v>
      </c>
      <c r="D55" s="1" t="s">
        <v>21</v>
      </c>
      <c r="E55" s="233" t="s">
        <v>404</v>
      </c>
      <c r="F55" s="233" t="s">
        <v>439</v>
      </c>
    </row>
    <row r="56" spans="1:6" ht="15.75">
      <c r="B56" s="5" t="s">
        <v>404</v>
      </c>
      <c r="D56" s="1" t="s">
        <v>22</v>
      </c>
      <c r="E56" s="5" t="s">
        <v>422</v>
      </c>
      <c r="F56" s="5" t="s">
        <v>426</v>
      </c>
    </row>
    <row r="57" spans="1:6" ht="15.75">
      <c r="B57" s="5" t="s">
        <v>405</v>
      </c>
      <c r="F57" s="5" t="s">
        <v>440</v>
      </c>
    </row>
    <row r="58" spans="1:6" ht="15.75">
      <c r="B58" s="5"/>
      <c r="F58" s="5" t="s">
        <v>445</v>
      </c>
    </row>
    <row r="65" spans="1:9">
      <c r="A65" s="231" t="s">
        <v>50</v>
      </c>
    </row>
    <row r="66" spans="1:9" ht="15.75">
      <c r="B66" s="16" t="s">
        <v>0</v>
      </c>
      <c r="D66" s="1" t="s">
        <v>21</v>
      </c>
      <c r="E66" s="16" t="s">
        <v>81</v>
      </c>
      <c r="F66" s="16" t="s">
        <v>76</v>
      </c>
      <c r="G66" s="16" t="s">
        <v>397</v>
      </c>
      <c r="H66" s="16" t="s">
        <v>292</v>
      </c>
      <c r="I66" s="16" t="s">
        <v>401</v>
      </c>
    </row>
    <row r="67" spans="1:9" ht="15.75">
      <c r="B67" s="195" t="s">
        <v>81</v>
      </c>
      <c r="D67" s="1" t="s">
        <v>22</v>
      </c>
      <c r="E67" s="5" t="s">
        <v>249</v>
      </c>
      <c r="F67" s="5" t="s">
        <v>78</v>
      </c>
      <c r="G67" s="5" t="s">
        <v>398</v>
      </c>
      <c r="H67" s="5" t="s">
        <v>293</v>
      </c>
      <c r="I67" s="5" t="s">
        <v>402</v>
      </c>
    </row>
    <row r="68" spans="1:9" ht="15.75">
      <c r="B68" s="195" t="s">
        <v>297</v>
      </c>
      <c r="E68" s="225"/>
      <c r="F68" s="225"/>
      <c r="H68" s="225"/>
      <c r="I68" s="225"/>
    </row>
    <row r="69" spans="1:9" ht="15.75">
      <c r="B69" s="192" t="s">
        <v>397</v>
      </c>
      <c r="E69" s="225"/>
      <c r="F69" s="225"/>
      <c r="H69" s="225"/>
      <c r="I69" s="225"/>
    </row>
    <row r="70" spans="1:9" ht="15.75">
      <c r="B70" s="195" t="s">
        <v>298</v>
      </c>
      <c r="E70" s="225"/>
      <c r="F70" s="225"/>
      <c r="H70" s="225"/>
      <c r="I70" s="225"/>
    </row>
    <row r="71" spans="1:9" ht="15.75">
      <c r="B71" s="192" t="s">
        <v>401</v>
      </c>
      <c r="E71" s="225"/>
      <c r="F71" s="225"/>
      <c r="H71" s="225"/>
      <c r="I71" s="225"/>
    </row>
    <row r="72" spans="1:9" ht="15.75">
      <c r="E72" s="225"/>
      <c r="F72" s="225"/>
      <c r="H72" s="225"/>
      <c r="I72" s="225"/>
    </row>
    <row r="73" spans="1:9" ht="15.75">
      <c r="E73" s="225"/>
      <c r="F73" s="225"/>
      <c r="H73" s="225"/>
      <c r="I73" s="225"/>
    </row>
    <row r="74" spans="1:9" ht="15.75">
      <c r="E74" s="225"/>
      <c r="F74" s="225"/>
      <c r="H74" s="225"/>
      <c r="I74" s="225"/>
    </row>
    <row r="75" spans="1:9" ht="15.75">
      <c r="E75" s="225"/>
      <c r="F75" s="225"/>
      <c r="H75" s="225"/>
      <c r="I75" s="225"/>
    </row>
    <row r="76" spans="1:9" ht="15.75">
      <c r="E76" s="225"/>
      <c r="F76" s="225"/>
      <c r="H76" s="225"/>
      <c r="I76" s="225"/>
    </row>
    <row r="77" spans="1:9" ht="15.75">
      <c r="E77" s="225"/>
      <c r="F77" s="225"/>
      <c r="H77" s="225"/>
      <c r="I77" s="225"/>
    </row>
    <row r="78" spans="1:9" ht="15.75">
      <c r="E78" s="225"/>
      <c r="F78" s="225"/>
      <c r="H78" s="225"/>
      <c r="I78" s="225"/>
    </row>
    <row r="79" spans="1:9" ht="15.75">
      <c r="E79" s="225"/>
      <c r="F79" s="225"/>
      <c r="H79" s="225"/>
      <c r="I79" s="225"/>
    </row>
    <row r="86" spans="5:12" ht="13.5">
      <c r="E86" s="236"/>
      <c r="F86" s="236"/>
      <c r="H86" s="236"/>
      <c r="I86" s="236"/>
      <c r="J86" s="236"/>
      <c r="K86" s="236"/>
      <c r="L86" s="236"/>
    </row>
    <row r="87" spans="5:12" ht="13.5">
      <c r="E87" s="236"/>
      <c r="F87" s="236"/>
      <c r="H87" s="236"/>
      <c r="I87" s="236"/>
      <c r="J87" s="236"/>
      <c r="K87" s="236"/>
      <c r="L87" s="236"/>
    </row>
  </sheetData>
  <protectedRanges>
    <protectedRange sqref="H2" name="範囲1_3_6_2_2_4_1"/>
    <protectedRange sqref="E3" name="範囲1_6_3_3_3_2_1_1_1_1"/>
  </protectedRanges>
  <phoneticPr fontId="1"/>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E44D0-D8A3-4C97-8397-296677D6B3EB}">
  <sheetPr codeName="Sheet17"/>
  <dimension ref="B2:BG45"/>
  <sheetViews>
    <sheetView zoomScale="85" zoomScaleNormal="85" workbookViewId="0">
      <selection activeCell="A19" sqref="A19:I19"/>
    </sheetView>
  </sheetViews>
  <sheetFormatPr defaultColWidth="8.875" defaultRowHeight="15.75"/>
  <cols>
    <col min="1" max="2" width="8.875" style="225"/>
    <col min="3" max="20" width="10.625" style="225" customWidth="1"/>
    <col min="21" max="57" width="8.875" style="225"/>
    <col min="58" max="58" width="8.875" style="231"/>
    <col min="59" max="16384" width="8.875" style="225"/>
  </cols>
  <sheetData>
    <row r="2" spans="2:58">
      <c r="B2" s="1" t="s">
        <v>22</v>
      </c>
      <c r="C2" s="16" t="s">
        <v>581</v>
      </c>
      <c r="D2" s="16" t="s">
        <v>582</v>
      </c>
      <c r="E2" s="16" t="s">
        <v>474</v>
      </c>
      <c r="F2" s="16" t="s">
        <v>583</v>
      </c>
      <c r="G2" s="16" t="s">
        <v>584</v>
      </c>
      <c r="H2" s="16" t="s">
        <v>585</v>
      </c>
      <c r="I2" s="16" t="s">
        <v>586</v>
      </c>
      <c r="J2" s="224" t="s">
        <v>587</v>
      </c>
      <c r="K2" s="224" t="s">
        <v>588</v>
      </c>
      <c r="L2" s="224" t="s">
        <v>589</v>
      </c>
      <c r="M2" s="224" t="s">
        <v>590</v>
      </c>
      <c r="N2" s="224" t="s">
        <v>591</v>
      </c>
      <c r="O2" s="224" t="s">
        <v>592</v>
      </c>
      <c r="P2" s="224" t="s">
        <v>593</v>
      </c>
      <c r="Q2" s="224" t="s">
        <v>491</v>
      </c>
      <c r="R2" s="224" t="s">
        <v>492</v>
      </c>
      <c r="S2" s="224" t="s">
        <v>493</v>
      </c>
      <c r="T2" s="224" t="s">
        <v>494</v>
      </c>
      <c r="BF2" s="225"/>
    </row>
    <row r="3" spans="2:58">
      <c r="B3" s="263" t="s">
        <v>25</v>
      </c>
      <c r="C3" s="232" t="s">
        <v>6</v>
      </c>
      <c r="D3" s="5" t="s">
        <v>551</v>
      </c>
      <c r="E3" s="5" t="s">
        <v>551</v>
      </c>
      <c r="F3" s="5" t="s">
        <v>553</v>
      </c>
      <c r="G3" s="5" t="s">
        <v>559</v>
      </c>
      <c r="H3" s="5" t="s">
        <v>566</v>
      </c>
      <c r="I3" s="259" t="s">
        <v>319</v>
      </c>
      <c r="J3" s="5" t="s">
        <v>54</v>
      </c>
      <c r="K3" s="5" t="s">
        <v>326</v>
      </c>
      <c r="L3" s="5" t="s">
        <v>14</v>
      </c>
      <c r="M3" s="5" t="s">
        <v>332</v>
      </c>
      <c r="N3" s="5" t="s">
        <v>335</v>
      </c>
      <c r="O3" s="5" t="s">
        <v>18</v>
      </c>
      <c r="P3" s="5" t="s">
        <v>18</v>
      </c>
      <c r="Q3" s="5" t="s">
        <v>18</v>
      </c>
      <c r="R3" s="5" t="s">
        <v>18</v>
      </c>
      <c r="S3" s="5" t="s">
        <v>570</v>
      </c>
      <c r="T3" s="5" t="s">
        <v>571</v>
      </c>
      <c r="BF3" s="225"/>
    </row>
    <row r="4" spans="2:58">
      <c r="C4" s="232" t="s">
        <v>471</v>
      </c>
      <c r="D4" s="5" t="s">
        <v>301</v>
      </c>
      <c r="E4" s="5" t="s">
        <v>302</v>
      </c>
      <c r="F4" s="5" t="s">
        <v>554</v>
      </c>
      <c r="G4" s="5" t="s">
        <v>560</v>
      </c>
      <c r="H4" s="5" t="s">
        <v>316</v>
      </c>
      <c r="I4" s="259" t="s">
        <v>567</v>
      </c>
      <c r="J4" s="5" t="s">
        <v>323</v>
      </c>
      <c r="K4" s="5" t="s">
        <v>329</v>
      </c>
      <c r="L4" s="5" t="s">
        <v>15</v>
      </c>
      <c r="M4" s="5" t="s">
        <v>15</v>
      </c>
      <c r="N4" s="5" t="s">
        <v>336</v>
      </c>
      <c r="P4" s="5" t="s">
        <v>19</v>
      </c>
      <c r="BF4" s="225"/>
    </row>
    <row r="5" spans="2:58">
      <c r="C5" s="232" t="s">
        <v>472</v>
      </c>
      <c r="D5" s="5" t="s">
        <v>302</v>
      </c>
      <c r="F5" s="5" t="s">
        <v>555</v>
      </c>
      <c r="G5" s="5" t="s">
        <v>561</v>
      </c>
      <c r="H5" s="5" t="s">
        <v>317</v>
      </c>
      <c r="I5" s="5" t="s">
        <v>320</v>
      </c>
      <c r="K5" s="5" t="s">
        <v>569</v>
      </c>
      <c r="L5" s="5" t="s">
        <v>16</v>
      </c>
      <c r="M5" s="5" t="s">
        <v>17</v>
      </c>
      <c r="BF5" s="225"/>
    </row>
    <row r="6" spans="2:58">
      <c r="D6" s="5" t="s">
        <v>552</v>
      </c>
      <c r="F6" s="5" t="s">
        <v>556</v>
      </c>
      <c r="G6" s="5" t="s">
        <v>562</v>
      </c>
      <c r="I6" s="5" t="s">
        <v>54</v>
      </c>
      <c r="K6" s="5" t="s">
        <v>490</v>
      </c>
      <c r="L6" s="5" t="s">
        <v>17</v>
      </c>
      <c r="M6" s="5" t="s">
        <v>333</v>
      </c>
      <c r="BF6" s="225"/>
    </row>
    <row r="7" spans="2:58">
      <c r="C7" s="231"/>
      <c r="D7" s="5" t="s">
        <v>299</v>
      </c>
      <c r="F7" s="5" t="s">
        <v>557</v>
      </c>
      <c r="G7" s="5" t="s">
        <v>563</v>
      </c>
      <c r="I7" s="5" t="s">
        <v>321</v>
      </c>
      <c r="K7" s="5" t="s">
        <v>327</v>
      </c>
      <c r="L7" s="5" t="s">
        <v>330</v>
      </c>
      <c r="M7" s="5" t="s">
        <v>334</v>
      </c>
      <c r="BF7" s="225"/>
    </row>
    <row r="8" spans="2:58">
      <c r="C8" s="231"/>
      <c r="D8" s="5" t="s">
        <v>300</v>
      </c>
      <c r="E8" s="231"/>
      <c r="F8" s="5" t="s">
        <v>558</v>
      </c>
      <c r="G8" s="5" t="s">
        <v>564</v>
      </c>
      <c r="I8" s="5" t="s">
        <v>568</v>
      </c>
      <c r="K8" s="5" t="s">
        <v>54</v>
      </c>
      <c r="L8" s="5" t="s">
        <v>331</v>
      </c>
      <c r="BF8" s="225"/>
    </row>
    <row r="9" spans="2:58">
      <c r="C9" s="231"/>
      <c r="E9" s="231"/>
      <c r="F9" s="5" t="s">
        <v>5</v>
      </c>
      <c r="G9" s="5" t="s">
        <v>565</v>
      </c>
      <c r="I9" s="5" t="s">
        <v>322</v>
      </c>
      <c r="K9" s="5" t="s">
        <v>328</v>
      </c>
      <c r="BF9" s="225"/>
    </row>
    <row r="10" spans="2:58">
      <c r="C10" s="231"/>
      <c r="E10" s="231"/>
      <c r="F10" s="5" t="s">
        <v>303</v>
      </c>
      <c r="G10" s="5" t="s">
        <v>3</v>
      </c>
      <c r="I10" s="5" t="s">
        <v>323</v>
      </c>
      <c r="BF10" s="225"/>
    </row>
    <row r="11" spans="2:58">
      <c r="C11" s="231"/>
      <c r="D11" s="231"/>
      <c r="E11" s="231"/>
      <c r="F11" s="5" t="s">
        <v>304</v>
      </c>
      <c r="G11" s="5" t="s">
        <v>6</v>
      </c>
      <c r="BF11" s="225"/>
    </row>
    <row r="12" spans="2:58">
      <c r="C12" s="231"/>
      <c r="D12" s="231"/>
      <c r="E12" s="231"/>
      <c r="F12" s="5" t="s">
        <v>305</v>
      </c>
      <c r="G12" s="5" t="s">
        <v>313</v>
      </c>
      <c r="BF12" s="225"/>
    </row>
    <row r="13" spans="2:58">
      <c r="F13" s="5" t="s">
        <v>306</v>
      </c>
      <c r="G13" s="5" t="s">
        <v>314</v>
      </c>
      <c r="BF13" s="225"/>
    </row>
    <row r="14" spans="2:58">
      <c r="F14" s="5" t="s">
        <v>307</v>
      </c>
      <c r="G14" s="5" t="s">
        <v>7</v>
      </c>
      <c r="BF14" s="225"/>
    </row>
    <row r="15" spans="2:58">
      <c r="F15" s="5" t="s">
        <v>308</v>
      </c>
      <c r="G15" s="5" t="s">
        <v>8</v>
      </c>
      <c r="BF15" s="225"/>
    </row>
    <row r="16" spans="2:58">
      <c r="F16" s="5" t="s">
        <v>309</v>
      </c>
      <c r="G16" s="5" t="s">
        <v>9</v>
      </c>
      <c r="BF16" s="225"/>
    </row>
    <row r="17" spans="2:59">
      <c r="F17" s="5" t="s">
        <v>310</v>
      </c>
      <c r="G17" s="5" t="s">
        <v>315</v>
      </c>
      <c r="P17" s="262"/>
      <c r="BF17" s="225"/>
    </row>
    <row r="18" spans="2:59">
      <c r="F18" s="5" t="s">
        <v>311</v>
      </c>
      <c r="G18" s="5" t="s">
        <v>280</v>
      </c>
      <c r="BF18" s="225"/>
    </row>
    <row r="19" spans="2:59">
      <c r="F19" s="5" t="s">
        <v>312</v>
      </c>
      <c r="G19" s="5" t="s">
        <v>10</v>
      </c>
      <c r="BF19" s="225"/>
    </row>
    <row r="20" spans="2:59">
      <c r="G20" s="5" t="s">
        <v>11</v>
      </c>
      <c r="V20" s="262"/>
      <c r="BF20" s="225"/>
    </row>
    <row r="21" spans="2:59">
      <c r="G21" s="5" t="s">
        <v>12</v>
      </c>
      <c r="BF21" s="225"/>
    </row>
    <row r="22" spans="2:59">
      <c r="G22" s="5" t="s">
        <v>13</v>
      </c>
      <c r="BF22" s="225"/>
    </row>
    <row r="23" spans="2:59">
      <c r="BF23" s="225"/>
    </row>
    <row r="24" spans="2:59">
      <c r="BF24" s="225"/>
    </row>
    <row r="25" spans="2:59">
      <c r="BF25" s="225"/>
    </row>
    <row r="26" spans="2:59">
      <c r="BF26" s="225"/>
    </row>
    <row r="27" spans="2:59">
      <c r="B27" s="231"/>
      <c r="E27" s="231"/>
      <c r="O27" s="231"/>
      <c r="P27" s="231"/>
      <c r="Q27" s="231"/>
      <c r="R27" s="231"/>
      <c r="S27" s="231"/>
      <c r="AE27" s="231"/>
      <c r="AF27" s="231"/>
      <c r="AG27" s="231"/>
      <c r="AH27" s="231"/>
      <c r="AI27" s="231"/>
      <c r="AJ27" s="231"/>
      <c r="AK27" s="231"/>
      <c r="AL27" s="231"/>
      <c r="AO27" s="231"/>
      <c r="AP27" s="231"/>
      <c r="AQ27" s="231"/>
      <c r="AR27" s="231"/>
      <c r="AS27" s="231"/>
      <c r="AX27" s="231"/>
      <c r="AY27" s="231"/>
      <c r="AZ27" s="231"/>
      <c r="BA27" s="231"/>
      <c r="BD27" s="231"/>
      <c r="BE27" s="231"/>
      <c r="BG27" s="231"/>
    </row>
    <row r="28" spans="2:59">
      <c r="B28" s="231"/>
      <c r="E28" s="231"/>
      <c r="O28" s="231"/>
      <c r="P28" s="231"/>
      <c r="Q28" s="231"/>
      <c r="R28" s="231"/>
      <c r="S28" s="231"/>
      <c r="AE28" s="231"/>
      <c r="AF28" s="231"/>
      <c r="AG28" s="231"/>
      <c r="AH28" s="231"/>
      <c r="AI28" s="231"/>
      <c r="AJ28" s="231"/>
      <c r="AK28" s="231"/>
      <c r="AL28" s="231"/>
      <c r="AO28" s="231"/>
      <c r="AP28" s="231"/>
      <c r="AQ28" s="231"/>
      <c r="AR28" s="231"/>
      <c r="AS28" s="231"/>
      <c r="AX28" s="231"/>
      <c r="AY28" s="231"/>
      <c r="AZ28" s="231"/>
      <c r="BA28" s="231"/>
      <c r="BD28" s="231"/>
      <c r="BE28" s="231"/>
      <c r="BG28" s="231"/>
    </row>
    <row r="29" spans="2:59">
      <c r="B29" s="231"/>
      <c r="E29" s="231"/>
      <c r="O29" s="231"/>
      <c r="P29" s="231"/>
      <c r="Q29" s="231"/>
      <c r="R29" s="231"/>
      <c r="S29" s="231"/>
      <c r="AE29" s="231"/>
      <c r="AF29" s="231"/>
      <c r="AG29" s="231"/>
      <c r="AH29" s="231"/>
      <c r="AI29" s="231"/>
      <c r="AJ29" s="231"/>
      <c r="AK29" s="231"/>
      <c r="AL29" s="231"/>
      <c r="AO29" s="231"/>
      <c r="AP29" s="231"/>
      <c r="AQ29" s="231"/>
      <c r="AR29" s="231"/>
      <c r="AX29" s="231"/>
      <c r="AY29" s="231"/>
      <c r="AZ29" s="231"/>
      <c r="BA29" s="231"/>
      <c r="BD29" s="231"/>
      <c r="BE29" s="231"/>
      <c r="BG29" s="231"/>
    </row>
    <row r="30" spans="2:59">
      <c r="B30" s="231"/>
      <c r="E30" s="231"/>
      <c r="O30" s="231"/>
      <c r="P30" s="231"/>
      <c r="Q30" s="231"/>
      <c r="R30" s="231"/>
      <c r="S30" s="231"/>
      <c r="AE30" s="231"/>
      <c r="AF30" s="231"/>
      <c r="AG30" s="231"/>
      <c r="AH30" s="231"/>
      <c r="AI30" s="231"/>
      <c r="AJ30" s="231"/>
      <c r="AK30" s="231"/>
      <c r="AL30" s="231"/>
      <c r="AO30" s="231"/>
      <c r="AP30" s="231"/>
      <c r="AQ30" s="231"/>
      <c r="AR30" s="231"/>
      <c r="AX30" s="231"/>
      <c r="AY30" s="231"/>
      <c r="AZ30" s="231"/>
      <c r="BA30" s="231"/>
      <c r="BD30" s="231"/>
      <c r="BE30" s="231"/>
    </row>
    <row r="31" spans="2:59">
      <c r="B31" s="231"/>
      <c r="E31" s="231"/>
      <c r="O31" s="231"/>
      <c r="P31" s="231"/>
      <c r="Q31" s="231"/>
      <c r="R31" s="231"/>
      <c r="S31" s="231"/>
      <c r="AE31" s="231"/>
      <c r="AF31" s="231"/>
      <c r="AG31" s="231"/>
      <c r="AH31" s="231"/>
      <c r="AI31" s="231"/>
      <c r="AJ31" s="231"/>
      <c r="AK31" s="231"/>
      <c r="AL31" s="231"/>
      <c r="AO31" s="231"/>
      <c r="AP31" s="231"/>
      <c r="AQ31" s="231"/>
      <c r="AR31" s="231"/>
      <c r="AX31" s="231"/>
      <c r="AY31" s="231"/>
      <c r="AZ31" s="231"/>
      <c r="BA31" s="231"/>
      <c r="BD31" s="231"/>
      <c r="BE31" s="231"/>
    </row>
    <row r="32" spans="2:59">
      <c r="BF32" s="225"/>
    </row>
    <row r="33" s="225" customFormat="1"/>
    <row r="34" s="225" customFormat="1"/>
    <row r="35" s="225" customFormat="1"/>
    <row r="36" s="225" customFormat="1"/>
    <row r="37" s="225" customFormat="1"/>
    <row r="38" s="225" customFormat="1"/>
    <row r="39" s="225" customFormat="1"/>
    <row r="40" s="225" customFormat="1"/>
    <row r="41" s="225" customFormat="1"/>
    <row r="42" s="225" customFormat="1"/>
    <row r="43" s="225" customFormat="1"/>
    <row r="44" s="225" customFormat="1"/>
    <row r="45" s="225" customFormat="1"/>
  </sheetData>
  <protectedRanges>
    <protectedRange sqref="C2" name="範囲1_6_3_3_3_2_1_1_1_1"/>
  </protectedRanges>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E86B6-994A-425A-BA63-7E658153ACAA}">
  <sheetPr codeName="Sheet18"/>
  <dimension ref="A1:BF35"/>
  <sheetViews>
    <sheetView topLeftCell="Y1" zoomScale="70" zoomScaleNormal="70" workbookViewId="0">
      <selection activeCell="AY2" sqref="AY2"/>
    </sheetView>
  </sheetViews>
  <sheetFormatPr defaultColWidth="8.875" defaultRowHeight="15.75"/>
  <cols>
    <col min="1" max="2" width="8.875" style="225"/>
    <col min="3" max="45" width="9.375" style="225" customWidth="1"/>
    <col min="46" max="16384" width="8.875" style="225"/>
  </cols>
  <sheetData>
    <row r="1" spans="1:58">
      <c r="A1" s="225" t="s">
        <v>65</v>
      </c>
    </row>
    <row r="2" spans="1:58">
      <c r="B2" s="1" t="s">
        <v>22</v>
      </c>
      <c r="C2" s="224" t="s">
        <v>594</v>
      </c>
      <c r="D2" s="224" t="s">
        <v>595</v>
      </c>
      <c r="E2" s="224" t="s">
        <v>596</v>
      </c>
      <c r="F2" s="224" t="s">
        <v>597</v>
      </c>
      <c r="G2" s="224" t="s">
        <v>598</v>
      </c>
      <c r="H2" s="224" t="s">
        <v>599</v>
      </c>
      <c r="I2" s="224" t="s">
        <v>600</v>
      </c>
      <c r="J2" s="224" t="s">
        <v>601</v>
      </c>
      <c r="K2" s="224" t="s">
        <v>602</v>
      </c>
      <c r="L2" s="224" t="s">
        <v>603</v>
      </c>
      <c r="M2" s="224" t="s">
        <v>604</v>
      </c>
      <c r="N2" s="224" t="s">
        <v>605</v>
      </c>
      <c r="O2" s="224" t="s">
        <v>606</v>
      </c>
      <c r="P2" s="224" t="s">
        <v>607</v>
      </c>
      <c r="Q2" s="224" t="s">
        <v>608</v>
      </c>
      <c r="R2" s="224" t="s">
        <v>609</v>
      </c>
      <c r="S2" s="224" t="s">
        <v>610</v>
      </c>
      <c r="T2" s="224" t="s">
        <v>611</v>
      </c>
      <c r="U2" s="224" t="s">
        <v>612</v>
      </c>
      <c r="V2" s="224" t="s">
        <v>613</v>
      </c>
      <c r="W2" s="224" t="s">
        <v>614</v>
      </c>
      <c r="X2" s="224" t="s">
        <v>615</v>
      </c>
      <c r="Y2" s="224" t="s">
        <v>616</v>
      </c>
      <c r="Z2" s="224" t="s">
        <v>617</v>
      </c>
      <c r="AA2" s="224" t="s">
        <v>618</v>
      </c>
      <c r="AB2" s="224" t="s">
        <v>619</v>
      </c>
      <c r="AC2" s="224" t="s">
        <v>620</v>
      </c>
      <c r="AD2" s="224" t="s">
        <v>505</v>
      </c>
      <c r="AE2" s="224" t="s">
        <v>621</v>
      </c>
      <c r="AF2" s="224" t="s">
        <v>509</v>
      </c>
      <c r="AG2" s="224" t="s">
        <v>622</v>
      </c>
      <c r="AH2" s="224" t="s">
        <v>623</v>
      </c>
      <c r="AI2" s="224" t="s">
        <v>624</v>
      </c>
      <c r="AJ2" s="224" t="s">
        <v>511</v>
      </c>
      <c r="AK2" s="224" t="s">
        <v>513</v>
      </c>
      <c r="AL2" s="224" t="s">
        <v>625</v>
      </c>
      <c r="AM2" s="224" t="s">
        <v>626</v>
      </c>
      <c r="AN2" s="224" t="s">
        <v>627</v>
      </c>
      <c r="AO2" s="224" t="s">
        <v>628</v>
      </c>
      <c r="AP2" s="224" t="s">
        <v>637</v>
      </c>
      <c r="AQ2" s="224" t="s">
        <v>638</v>
      </c>
      <c r="AR2" s="224" t="s">
        <v>639</v>
      </c>
      <c r="AS2" s="224" t="s">
        <v>518</v>
      </c>
      <c r="AT2" s="224" t="s">
        <v>640</v>
      </c>
      <c r="AU2" s="224" t="s">
        <v>519</v>
      </c>
      <c r="AV2" s="224" t="s">
        <v>521</v>
      </c>
      <c r="AW2" s="224" t="s">
        <v>522</v>
      </c>
      <c r="AX2" s="224" t="s">
        <v>641</v>
      </c>
      <c r="AY2" s="224" t="s">
        <v>642</v>
      </c>
      <c r="AZ2" s="224" t="s">
        <v>643</v>
      </c>
      <c r="BA2" s="224" t="s">
        <v>644</v>
      </c>
      <c r="BB2" s="224" t="s">
        <v>645</v>
      </c>
      <c r="BC2" s="224" t="s">
        <v>646</v>
      </c>
      <c r="BD2" s="224" t="s">
        <v>647</v>
      </c>
      <c r="BE2" s="224" t="s">
        <v>629</v>
      </c>
      <c r="BF2" s="224" t="s">
        <v>542</v>
      </c>
    </row>
    <row r="3" spans="1:58">
      <c r="B3" s="263" t="s">
        <v>74</v>
      </c>
      <c r="C3" s="5" t="s">
        <v>572</v>
      </c>
      <c r="D3" s="5" t="s">
        <v>366</v>
      </c>
      <c r="E3" s="5" t="s">
        <v>576</v>
      </c>
      <c r="F3" s="5" t="s">
        <v>433</v>
      </c>
      <c r="G3" s="5" t="s">
        <v>357</v>
      </c>
      <c r="H3" s="5" t="s">
        <v>358</v>
      </c>
      <c r="I3" s="5" t="s">
        <v>359</v>
      </c>
      <c r="J3" s="5" t="s">
        <v>360</v>
      </c>
      <c r="K3" s="5" t="s">
        <v>578</v>
      </c>
      <c r="L3" s="5" t="s">
        <v>579</v>
      </c>
      <c r="M3" s="5" t="s">
        <v>345</v>
      </c>
      <c r="N3" s="5" t="s">
        <v>345</v>
      </c>
      <c r="O3" s="5" t="s">
        <v>346</v>
      </c>
      <c r="P3" s="5" t="s">
        <v>345</v>
      </c>
      <c r="Q3" s="5" t="s">
        <v>345</v>
      </c>
      <c r="R3" s="5" t="s">
        <v>346</v>
      </c>
      <c r="S3" s="5" t="s">
        <v>347</v>
      </c>
      <c r="T3" s="5" t="s">
        <v>348</v>
      </c>
      <c r="U3" s="5" t="s">
        <v>349</v>
      </c>
      <c r="V3" s="5" t="s">
        <v>350</v>
      </c>
      <c r="W3" s="5" t="s">
        <v>353</v>
      </c>
      <c r="X3" s="5" t="s">
        <v>354</v>
      </c>
      <c r="Y3" s="5" t="s">
        <v>547</v>
      </c>
      <c r="Z3" s="5" t="s">
        <v>580</v>
      </c>
      <c r="AA3" s="5" t="s">
        <v>580</v>
      </c>
      <c r="AB3" s="5" t="s">
        <v>507</v>
      </c>
      <c r="AC3" s="5" t="s">
        <v>506</v>
      </c>
      <c r="AD3" s="5" t="s">
        <v>506</v>
      </c>
      <c r="AE3" s="5" t="s">
        <v>339</v>
      </c>
      <c r="AF3" s="5" t="s">
        <v>339</v>
      </c>
      <c r="AG3" s="5" t="s">
        <v>339</v>
      </c>
      <c r="AH3" s="5" t="s">
        <v>339</v>
      </c>
      <c r="AI3" s="5" t="s">
        <v>339</v>
      </c>
      <c r="AJ3" s="5" t="s">
        <v>339</v>
      </c>
      <c r="AK3" s="5" t="s">
        <v>339</v>
      </c>
      <c r="AL3" s="5" t="s">
        <v>339</v>
      </c>
      <c r="AM3" s="5" t="s">
        <v>339</v>
      </c>
      <c r="AN3" s="5" t="s">
        <v>339</v>
      </c>
      <c r="AO3" s="5" t="s">
        <v>339</v>
      </c>
      <c r="AP3" s="5" t="s">
        <v>339</v>
      </c>
      <c r="AQ3" s="5" t="s">
        <v>339</v>
      </c>
      <c r="AR3" s="5" t="s">
        <v>339</v>
      </c>
      <c r="AS3" s="5" t="s">
        <v>339</v>
      </c>
      <c r="AT3" s="5" t="s">
        <v>339</v>
      </c>
      <c r="AU3" s="5" t="s">
        <v>339</v>
      </c>
      <c r="AV3" s="5" t="s">
        <v>339</v>
      </c>
      <c r="AW3" s="5" t="s">
        <v>339</v>
      </c>
      <c r="AX3" s="5" t="s">
        <v>524</v>
      </c>
      <c r="AY3" s="5" t="s">
        <v>523</v>
      </c>
      <c r="AZ3" s="5" t="s">
        <v>529</v>
      </c>
      <c r="BA3" s="5" t="s">
        <v>529</v>
      </c>
      <c r="BB3" s="5" t="s">
        <v>533</v>
      </c>
      <c r="BC3" s="5" t="s">
        <v>533</v>
      </c>
      <c r="BD3" s="5" t="s">
        <v>539</v>
      </c>
      <c r="BE3" s="5" t="s">
        <v>539</v>
      </c>
      <c r="BF3" s="5" t="s">
        <v>543</v>
      </c>
    </row>
    <row r="4" spans="1:58">
      <c r="C4" s="5" t="s">
        <v>573</v>
      </c>
      <c r="E4" s="5" t="s">
        <v>577</v>
      </c>
      <c r="F4" s="5" t="s">
        <v>434</v>
      </c>
      <c r="U4" s="5" t="s">
        <v>351</v>
      </c>
      <c r="V4" s="5" t="s">
        <v>352</v>
      </c>
      <c r="W4" s="5" t="s">
        <v>355</v>
      </c>
      <c r="X4" s="5" t="s">
        <v>356</v>
      </c>
      <c r="AL4" s="5" t="s">
        <v>342</v>
      </c>
      <c r="AX4" s="5" t="s">
        <v>525</v>
      </c>
      <c r="AY4" s="5" t="s">
        <v>525</v>
      </c>
      <c r="AZ4" s="5" t="s">
        <v>531</v>
      </c>
      <c r="BA4" s="5" t="s">
        <v>531</v>
      </c>
      <c r="BB4" s="5" t="s">
        <v>535</v>
      </c>
      <c r="BC4" s="5" t="s">
        <v>535</v>
      </c>
      <c r="BD4" s="5" t="s">
        <v>541</v>
      </c>
      <c r="BE4" s="5" t="s">
        <v>541</v>
      </c>
    </row>
    <row r="5" spans="1:58">
      <c r="C5" s="5" t="s">
        <v>574</v>
      </c>
      <c r="E5" s="5" t="s">
        <v>367</v>
      </c>
      <c r="AX5" s="5" t="s">
        <v>527</v>
      </c>
      <c r="AY5" s="5" t="s">
        <v>527</v>
      </c>
      <c r="BB5" s="5" t="s">
        <v>537</v>
      </c>
      <c r="BC5" s="5" t="s">
        <v>537</v>
      </c>
    </row>
    <row r="6" spans="1:58">
      <c r="C6" s="5" t="s">
        <v>575</v>
      </c>
      <c r="E6" s="5" t="s">
        <v>368</v>
      </c>
    </row>
    <row r="7" spans="1:58">
      <c r="C7" s="5" t="s">
        <v>362</v>
      </c>
      <c r="E7" s="5" t="s">
        <v>369</v>
      </c>
    </row>
    <row r="8" spans="1:58">
      <c r="C8" s="5" t="s">
        <v>363</v>
      </c>
      <c r="E8" s="5" t="s">
        <v>370</v>
      </c>
    </row>
    <row r="9" spans="1:58">
      <c r="C9" s="5" t="s">
        <v>364</v>
      </c>
    </row>
    <row r="10" spans="1:58">
      <c r="C10" s="5" t="s">
        <v>365</v>
      </c>
    </row>
    <row r="11" spans="1:58">
      <c r="A11" s="262"/>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row>
    <row r="12" spans="1:58">
      <c r="A12" s="262"/>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row>
    <row r="13" spans="1:58" ht="16.5" thickBot="1">
      <c r="A13" s="264"/>
      <c r="B13" s="264"/>
      <c r="C13" s="264"/>
      <c r="D13" s="264"/>
      <c r="E13" s="264"/>
      <c r="F13" s="264"/>
      <c r="G13" s="264"/>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row>
    <row r="14" spans="1:58" ht="16.5" thickTop="1">
      <c r="A14" s="225" t="s">
        <v>66</v>
      </c>
    </row>
    <row r="15" spans="1:58">
      <c r="B15" s="1" t="s">
        <v>22</v>
      </c>
      <c r="C15" s="245" t="s">
        <v>422</v>
      </c>
      <c r="D15" s="245" t="s">
        <v>426</v>
      </c>
      <c r="E15" s="245" t="s">
        <v>440</v>
      </c>
      <c r="F15" s="245" t="s">
        <v>445</v>
      </c>
      <c r="G15" s="266"/>
      <c r="H15" s="266"/>
    </row>
    <row r="16" spans="1:58">
      <c r="B16" s="1" t="s">
        <v>74</v>
      </c>
      <c r="C16" s="245" t="s">
        <v>435</v>
      </c>
      <c r="D16" s="245" t="s">
        <v>436</v>
      </c>
      <c r="E16" s="245" t="s">
        <v>441</v>
      </c>
      <c r="F16" s="245" t="s">
        <v>446</v>
      </c>
      <c r="G16" s="266"/>
      <c r="H16" s="266"/>
    </row>
    <row r="17" spans="1:46">
      <c r="C17" s="245" t="s">
        <v>437</v>
      </c>
      <c r="D17" s="245" t="s">
        <v>438</v>
      </c>
      <c r="E17" s="245" t="s">
        <v>442</v>
      </c>
      <c r="F17" s="245" t="s">
        <v>447</v>
      </c>
      <c r="G17" s="266"/>
      <c r="H17" s="266"/>
    </row>
    <row r="18" spans="1:46">
      <c r="C18" s="266"/>
      <c r="D18" s="266"/>
      <c r="E18" s="245" t="s">
        <v>443</v>
      </c>
      <c r="F18" s="245" t="s">
        <v>448</v>
      </c>
      <c r="G18" s="266"/>
      <c r="H18" s="266"/>
    </row>
    <row r="19" spans="1:46">
      <c r="C19" s="266"/>
      <c r="D19" s="266"/>
      <c r="E19" s="245" t="s">
        <v>444</v>
      </c>
      <c r="F19" s="245" t="s">
        <v>449</v>
      </c>
      <c r="G19" s="266"/>
      <c r="H19" s="266"/>
    </row>
    <row r="20" spans="1:46">
      <c r="C20" s="266"/>
      <c r="D20" s="266"/>
      <c r="E20" s="266"/>
      <c r="F20" s="245" t="s">
        <v>450</v>
      </c>
      <c r="G20" s="266"/>
      <c r="H20" s="266"/>
    </row>
    <row r="21" spans="1:46">
      <c r="C21" s="266"/>
      <c r="D21" s="266"/>
      <c r="E21" s="266"/>
      <c r="F21" s="245" t="s">
        <v>451</v>
      </c>
      <c r="G21" s="266"/>
      <c r="H21" s="266"/>
    </row>
    <row r="22" spans="1:46">
      <c r="C22" s="266"/>
      <c r="D22" s="266"/>
      <c r="E22" s="266"/>
      <c r="F22" s="245" t="s">
        <v>452</v>
      </c>
      <c r="G22" s="266"/>
      <c r="H22" s="266"/>
    </row>
    <row r="23" spans="1:46">
      <c r="C23" s="266"/>
      <c r="D23" s="266"/>
      <c r="E23" s="266"/>
      <c r="F23" s="245" t="s">
        <v>453</v>
      </c>
      <c r="G23" s="266"/>
      <c r="H23" s="266"/>
    </row>
    <row r="24" spans="1:46">
      <c r="C24" s="266"/>
      <c r="D24" s="266"/>
      <c r="E24" s="266"/>
      <c r="F24" s="245" t="s">
        <v>454</v>
      </c>
      <c r="G24" s="266"/>
      <c r="H24" s="266"/>
    </row>
    <row r="25" spans="1:46">
      <c r="C25" s="266"/>
      <c r="D25" s="266"/>
      <c r="E25" s="266"/>
      <c r="F25" s="245" t="s">
        <v>455</v>
      </c>
      <c r="G25" s="266"/>
      <c r="H25" s="266"/>
    </row>
    <row r="26" spans="1:46">
      <c r="C26" s="266"/>
      <c r="D26" s="266"/>
      <c r="E26" s="266"/>
      <c r="F26" s="245" t="s">
        <v>456</v>
      </c>
      <c r="G26" s="266"/>
      <c r="H26" s="266"/>
    </row>
    <row r="27" spans="1:46">
      <c r="C27" s="266"/>
      <c r="D27" s="266"/>
      <c r="E27" s="266"/>
      <c r="F27" s="245" t="s">
        <v>457</v>
      </c>
      <c r="G27" s="266"/>
      <c r="H27" s="266"/>
    </row>
    <row r="28" spans="1:46">
      <c r="C28" s="266"/>
      <c r="D28" s="266"/>
      <c r="E28" s="266"/>
      <c r="F28" s="245" t="s">
        <v>458</v>
      </c>
      <c r="G28" s="266"/>
      <c r="H28" s="266"/>
    </row>
    <row r="29" spans="1:46">
      <c r="C29" s="266"/>
      <c r="D29" s="266"/>
      <c r="E29" s="266"/>
      <c r="F29" s="266"/>
      <c r="G29" s="266"/>
      <c r="H29" s="266"/>
    </row>
    <row r="30" spans="1:46" ht="16.5" thickBot="1">
      <c r="A30" s="264"/>
      <c r="B30" s="264"/>
      <c r="C30" s="264"/>
      <c r="D30" s="264"/>
      <c r="E30" s="264"/>
      <c r="F30" s="264"/>
      <c r="G30" s="264"/>
      <c r="H30" s="264"/>
      <c r="I30" s="264"/>
      <c r="J30" s="264"/>
      <c r="K30" s="264"/>
      <c r="L30" s="264"/>
      <c r="M30" s="264"/>
      <c r="N30" s="264"/>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4"/>
      <c r="AN30" s="264"/>
      <c r="AO30" s="264"/>
      <c r="AP30" s="264"/>
      <c r="AQ30" s="264"/>
      <c r="AR30" s="264"/>
      <c r="AS30" s="264"/>
      <c r="AT30" s="264"/>
    </row>
    <row r="31" spans="1:46" ht="16.5" thickTop="1">
      <c r="A31" s="225" t="s">
        <v>67</v>
      </c>
    </row>
    <row r="32" spans="1:46">
      <c r="B32" s="1" t="s">
        <v>22</v>
      </c>
      <c r="C32" s="16" t="s">
        <v>249</v>
      </c>
      <c r="D32" s="16" t="s">
        <v>78</v>
      </c>
      <c r="E32" s="16" t="s">
        <v>398</v>
      </c>
      <c r="F32" s="16" t="s">
        <v>293</v>
      </c>
      <c r="G32" s="16" t="s">
        <v>402</v>
      </c>
    </row>
    <row r="33" spans="2:7">
      <c r="B33" s="1" t="s">
        <v>74</v>
      </c>
      <c r="C33" s="5" t="s">
        <v>250</v>
      </c>
      <c r="D33" s="5" t="s">
        <v>77</v>
      </c>
      <c r="E33" s="245" t="s">
        <v>399</v>
      </c>
      <c r="F33" s="245" t="s">
        <v>73</v>
      </c>
      <c r="G33" s="265" t="s">
        <v>403</v>
      </c>
    </row>
    <row r="34" spans="2:7">
      <c r="D34" s="5" t="s">
        <v>371</v>
      </c>
    </row>
    <row r="35" spans="2:7">
      <c r="D35" s="5" t="s">
        <v>372</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1178-D068-41CB-AC51-15E4D3F717C2}">
  <sheetPr codeName="Sheet8">
    <pageSetUpPr fitToPage="1"/>
  </sheetPr>
  <dimension ref="A1:S44"/>
  <sheetViews>
    <sheetView showGridLines="0" tabSelected="1" view="pageBreakPreview" zoomScale="85" zoomScaleNormal="100" zoomScaleSheetLayoutView="85" workbookViewId="0">
      <selection activeCell="O17" sqref="O17"/>
    </sheetView>
  </sheetViews>
  <sheetFormatPr defaultColWidth="9" defaultRowHeight="12.75"/>
  <cols>
    <col min="1" max="2" width="4" style="10" customWidth="1"/>
    <col min="3" max="3" width="5" style="10" customWidth="1"/>
    <col min="4" max="5" width="4" style="10" customWidth="1"/>
    <col min="6" max="6" width="30.625" style="10" customWidth="1"/>
    <col min="7" max="8" width="20.625" style="10" customWidth="1"/>
    <col min="9" max="9" width="7" style="10" customWidth="1"/>
    <col min="10" max="16384" width="9" style="10"/>
  </cols>
  <sheetData>
    <row r="1" spans="1:19" s="29" customFormat="1" ht="19.5" customHeight="1">
      <c r="A1" s="74" t="s">
        <v>290</v>
      </c>
      <c r="B1" s="74"/>
      <c r="C1" s="74"/>
      <c r="D1" s="74"/>
      <c r="E1" s="74"/>
      <c r="F1" s="81"/>
      <c r="G1" s="81"/>
      <c r="H1" s="81"/>
      <c r="I1" s="81"/>
    </row>
    <row r="2" spans="1:19" s="29" customFormat="1" ht="19.5" customHeight="1">
      <c r="A2" s="75"/>
      <c r="B2" s="81"/>
      <c r="C2" s="81"/>
      <c r="D2" s="81"/>
      <c r="E2" s="81"/>
      <c r="F2" s="81"/>
      <c r="G2" s="81"/>
      <c r="H2" s="81"/>
      <c r="I2" s="81"/>
    </row>
    <row r="3" spans="1:19" s="29" customFormat="1" ht="19.5" customHeight="1">
      <c r="A3" s="326" t="s">
        <v>196</v>
      </c>
      <c r="B3" s="326"/>
      <c r="C3" s="326"/>
      <c r="D3" s="326"/>
      <c r="E3" s="326"/>
      <c r="F3" s="326"/>
      <c r="G3" s="326"/>
      <c r="H3" s="326"/>
      <c r="I3" s="326"/>
    </row>
    <row r="4" spans="1:19" s="29" customFormat="1" ht="19.5" customHeight="1">
      <c r="A4" s="99"/>
      <c r="B4" s="99"/>
      <c r="C4" s="99"/>
      <c r="D4" s="99"/>
      <c r="E4" s="99"/>
      <c r="F4" s="99"/>
      <c r="G4" s="99"/>
      <c r="H4" s="99"/>
      <c r="I4" s="99"/>
    </row>
    <row r="5" spans="1:19" s="29" customFormat="1" ht="19.5" customHeight="1">
      <c r="A5" s="327"/>
      <c r="B5" s="327"/>
      <c r="C5" s="327"/>
      <c r="D5" s="327"/>
      <c r="E5" s="327"/>
      <c r="F5" s="327"/>
      <c r="G5" s="328" t="s">
        <v>168</v>
      </c>
      <c r="H5" s="328"/>
      <c r="I5" s="328"/>
    </row>
    <row r="6" spans="1:19" s="29" customFormat="1" ht="19.5" customHeight="1">
      <c r="A6" s="329" t="s">
        <v>85</v>
      </c>
      <c r="B6" s="330"/>
      <c r="C6" s="330"/>
      <c r="D6" s="330"/>
      <c r="E6" s="330"/>
      <c r="F6" s="331"/>
      <c r="G6" s="332"/>
      <c r="H6" s="333"/>
      <c r="I6" s="334"/>
    </row>
    <row r="7" spans="1:19" s="29" customFormat="1" ht="19.5" customHeight="1">
      <c r="A7" s="324" t="s">
        <v>46</v>
      </c>
      <c r="B7" s="324"/>
      <c r="C7" s="324"/>
      <c r="D7" s="324"/>
      <c r="E7" s="324"/>
      <c r="F7" s="324"/>
      <c r="G7" s="325"/>
      <c r="H7" s="325"/>
      <c r="I7" s="325"/>
    </row>
    <row r="8" spans="1:19" s="29" customFormat="1" ht="19.5" customHeight="1">
      <c r="A8" s="324" t="s">
        <v>47</v>
      </c>
      <c r="B8" s="324"/>
      <c r="C8" s="324"/>
      <c r="D8" s="324"/>
      <c r="E8" s="324"/>
      <c r="F8" s="324"/>
      <c r="G8" s="325"/>
      <c r="H8" s="325"/>
      <c r="I8" s="325"/>
      <c r="S8" s="76"/>
    </row>
    <row r="9" spans="1:19" s="29" customFormat="1" ht="19.5" customHeight="1">
      <c r="A9" s="324" t="s">
        <v>48</v>
      </c>
      <c r="B9" s="324"/>
      <c r="C9" s="324"/>
      <c r="D9" s="324"/>
      <c r="E9" s="324"/>
      <c r="F9" s="324"/>
      <c r="G9" s="335"/>
      <c r="H9" s="335"/>
      <c r="I9" s="335"/>
    </row>
    <row r="10" spans="1:19" s="29" customFormat="1" ht="39" customHeight="1">
      <c r="A10" s="336" t="s">
        <v>167</v>
      </c>
      <c r="B10" s="324"/>
      <c r="C10" s="324"/>
      <c r="D10" s="324"/>
      <c r="E10" s="324"/>
      <c r="F10" s="324"/>
      <c r="G10" s="322">
        <f>SUMIFS(リスト!$M$5:$M$117,リスト!$K$5:$K$117,$G$8,リスト!$L$5:$L$117,$G$9)</f>
        <v>0</v>
      </c>
      <c r="H10" s="323"/>
      <c r="I10" s="82" t="s">
        <v>57</v>
      </c>
    </row>
    <row r="11" spans="1:19" s="29" customFormat="1" ht="39" customHeight="1">
      <c r="A11" s="319" t="s">
        <v>244</v>
      </c>
      <c r="B11" s="320"/>
      <c r="C11" s="320"/>
      <c r="D11" s="320"/>
      <c r="E11" s="320"/>
      <c r="F11" s="321"/>
      <c r="G11" s="322" t="str" cm="1">
        <f t="array" ref="G11">IFERROR(G10*_xlfn.IFS(G6="EV","0 3/2",G6="HV","2"),"0")</f>
        <v>0</v>
      </c>
      <c r="H11" s="323"/>
      <c r="I11" s="82" t="s">
        <v>245</v>
      </c>
    </row>
    <row r="12" spans="1:19" s="29" customFormat="1" ht="19.5" customHeight="1">
      <c r="A12" s="329" t="s">
        <v>251</v>
      </c>
      <c r="B12" s="330"/>
      <c r="C12" s="330"/>
      <c r="D12" s="330"/>
      <c r="E12" s="330"/>
      <c r="F12" s="331"/>
      <c r="G12" s="337"/>
      <c r="H12" s="338"/>
      <c r="I12" s="82" t="s">
        <v>57</v>
      </c>
    </row>
    <row r="13" spans="1:19" s="29" customFormat="1" ht="19.5" customHeight="1">
      <c r="A13" s="329" t="s">
        <v>252</v>
      </c>
      <c r="B13" s="330"/>
      <c r="C13" s="330"/>
      <c r="D13" s="330"/>
      <c r="E13" s="330"/>
      <c r="F13" s="331"/>
      <c r="G13" s="339"/>
      <c r="H13" s="340"/>
      <c r="I13" s="142" t="s">
        <v>57</v>
      </c>
    </row>
    <row r="14" spans="1:19" s="29" customFormat="1" ht="39" customHeight="1">
      <c r="A14" s="319" t="s">
        <v>253</v>
      </c>
      <c r="B14" s="320"/>
      <c r="C14" s="320"/>
      <c r="D14" s="320"/>
      <c r="E14" s="320"/>
      <c r="F14" s="321"/>
      <c r="G14" s="337"/>
      <c r="H14" s="338"/>
      <c r="I14" s="82" t="s">
        <v>57</v>
      </c>
    </row>
    <row r="15" spans="1:19" s="29" customFormat="1" ht="19.5" customHeight="1">
      <c r="A15" s="341" t="s">
        <v>180</v>
      </c>
      <c r="B15" s="342"/>
      <c r="C15" s="342"/>
      <c r="D15" s="342"/>
      <c r="E15" s="342"/>
      <c r="F15" s="342"/>
      <c r="G15" s="342"/>
      <c r="H15" s="342"/>
      <c r="I15" s="343"/>
    </row>
    <row r="16" spans="1:19" s="29" customFormat="1" ht="19.5" customHeight="1">
      <c r="A16" s="84"/>
      <c r="B16" s="344" t="s">
        <v>58</v>
      </c>
      <c r="C16" s="345"/>
      <c r="D16" s="346" t="s">
        <v>60</v>
      </c>
      <c r="E16" s="346"/>
      <c r="F16" s="347"/>
      <c r="G16" s="348"/>
      <c r="H16" s="349"/>
      <c r="I16" s="88" t="s">
        <v>57</v>
      </c>
    </row>
    <row r="17" spans="1:9" s="29" customFormat="1" ht="19.5" customHeight="1">
      <c r="A17" s="86"/>
      <c r="B17" s="350" t="s">
        <v>59</v>
      </c>
      <c r="C17" s="351"/>
      <c r="D17" s="352" t="s">
        <v>60</v>
      </c>
      <c r="E17" s="352"/>
      <c r="F17" s="353"/>
      <c r="G17" s="354"/>
      <c r="H17" s="355"/>
      <c r="I17" s="77" t="s">
        <v>57</v>
      </c>
    </row>
    <row r="18" spans="1:9" s="29" customFormat="1" ht="19.5" customHeight="1">
      <c r="A18" s="87"/>
      <c r="B18" s="356" t="s">
        <v>62</v>
      </c>
      <c r="C18" s="357"/>
      <c r="D18" s="357"/>
      <c r="E18" s="357"/>
      <c r="F18" s="357"/>
      <c r="G18" s="358">
        <f>G16+G17</f>
        <v>0</v>
      </c>
      <c r="H18" s="359"/>
      <c r="I18" s="78" t="s">
        <v>57</v>
      </c>
    </row>
    <row r="19" spans="1:9" s="29" customFormat="1" ht="19.5" customHeight="1">
      <c r="A19" s="360" t="s">
        <v>61</v>
      </c>
      <c r="B19" s="361"/>
      <c r="C19" s="361"/>
      <c r="D19" s="361"/>
      <c r="E19" s="361"/>
      <c r="F19" s="361"/>
      <c r="G19" s="361"/>
      <c r="H19" s="361"/>
      <c r="I19" s="362"/>
    </row>
    <row r="20" spans="1:9" s="29" customFormat="1" ht="19.5" customHeight="1">
      <c r="A20" s="363"/>
      <c r="B20" s="365" t="s">
        <v>86</v>
      </c>
      <c r="C20" s="366"/>
      <c r="D20" s="366"/>
      <c r="E20" s="366"/>
      <c r="F20" s="367"/>
      <c r="G20" s="368">
        <f>IFERROR(ROUNDDOWN(MIN(G21:H23),-3),0)</f>
        <v>0</v>
      </c>
      <c r="H20" s="369"/>
      <c r="I20" s="89" t="s">
        <v>57</v>
      </c>
    </row>
    <row r="21" spans="1:9" s="29" customFormat="1" ht="19.5" customHeight="1">
      <c r="A21" s="363"/>
      <c r="B21" s="90" t="s">
        <v>82</v>
      </c>
      <c r="C21" s="141" t="s">
        <v>246</v>
      </c>
      <c r="D21" s="79" t="s">
        <v>90</v>
      </c>
      <c r="E21" s="79" t="str" cm="1">
        <f t="array" ref="E21">IFERROR(_xlfn.IFS(G6="EV","1/9",G6="HV","1/8"),"")</f>
        <v/>
      </c>
      <c r="F21" s="91"/>
      <c r="G21" s="370" cm="1">
        <f t="array" ref="G21">IFERROR(_xlfn.IFS(G6="EV","0　1/9",G6="HV","0 1/8")*G11,0)</f>
        <v>0</v>
      </c>
      <c r="H21" s="371"/>
      <c r="I21" s="92" t="s">
        <v>57</v>
      </c>
    </row>
    <row r="22" spans="1:9" s="29" customFormat="1" ht="19.5" customHeight="1">
      <c r="A22" s="363"/>
      <c r="B22" s="93" t="s">
        <v>88</v>
      </c>
      <c r="C22" s="94" t="str" cm="1">
        <f t="array" ref="C22">IFERROR(_xlfn.IFS(G6="EV","30",G6="HV","20"),"")</f>
        <v/>
      </c>
      <c r="D22" s="372" t="s">
        <v>89</v>
      </c>
      <c r="E22" s="372"/>
      <c r="F22" s="373"/>
      <c r="G22" s="374">
        <f>IFERROR(C22*10000,0)</f>
        <v>0</v>
      </c>
      <c r="H22" s="375"/>
      <c r="I22" s="95" t="s">
        <v>57</v>
      </c>
    </row>
    <row r="23" spans="1:9" s="29" customFormat="1" ht="19.5" customHeight="1">
      <c r="A23" s="364"/>
      <c r="B23" s="96" t="s">
        <v>87</v>
      </c>
      <c r="C23" s="80" t="s">
        <v>246</v>
      </c>
      <c r="D23" s="80" t="s">
        <v>170</v>
      </c>
      <c r="E23" s="80"/>
      <c r="F23" s="97"/>
      <c r="G23" s="376">
        <f>IFERROR(G11-G14-G18,0)</f>
        <v>0</v>
      </c>
      <c r="H23" s="377"/>
      <c r="I23" s="98" t="s">
        <v>57</v>
      </c>
    </row>
    <row r="24" spans="1:9" s="29" customFormat="1" ht="19.5" customHeight="1">
      <c r="A24" s="381" t="s">
        <v>197</v>
      </c>
      <c r="B24" s="382"/>
      <c r="C24" s="382"/>
      <c r="D24" s="382"/>
      <c r="E24" s="382"/>
      <c r="F24" s="383"/>
      <c r="G24" s="384" t="s">
        <v>166</v>
      </c>
      <c r="H24" s="385"/>
      <c r="I24" s="386"/>
    </row>
    <row r="25" spans="1:9" s="29" customFormat="1" ht="9" customHeight="1"/>
    <row r="26" spans="1:9" ht="6.75" customHeight="1">
      <c r="A26" s="387"/>
      <c r="B26" s="387"/>
      <c r="C26" s="387"/>
      <c r="D26" s="387"/>
      <c r="E26" s="387"/>
      <c r="F26" s="387"/>
      <c r="G26" s="387"/>
      <c r="H26" s="387"/>
      <c r="I26" s="387"/>
    </row>
    <row r="27" spans="1:9" ht="19.5" customHeight="1">
      <c r="A27" s="273" t="s">
        <v>273</v>
      </c>
      <c r="B27" s="274"/>
      <c r="C27" s="274"/>
      <c r="D27" s="274"/>
      <c r="E27" s="274"/>
      <c r="F27" s="274"/>
      <c r="G27" s="274"/>
      <c r="H27" s="274"/>
      <c r="I27" s="275"/>
    </row>
    <row r="28" spans="1:9" s="31" customFormat="1" ht="51" customHeight="1">
      <c r="A28" s="388" t="s">
        <v>272</v>
      </c>
      <c r="B28" s="389"/>
      <c r="C28" s="389"/>
      <c r="D28" s="389"/>
      <c r="E28" s="389"/>
      <c r="F28" s="390"/>
      <c r="G28" s="391"/>
      <c r="H28" s="392"/>
      <c r="I28" s="393"/>
    </row>
    <row r="29" spans="1:9" s="31" customFormat="1" ht="51" customHeight="1">
      <c r="A29" s="394" t="s">
        <v>274</v>
      </c>
      <c r="B29" s="395"/>
      <c r="C29" s="395"/>
      <c r="D29" s="395"/>
      <c r="E29" s="395"/>
      <c r="F29" s="396"/>
      <c r="G29" s="397"/>
      <c r="H29" s="398"/>
      <c r="I29" s="399"/>
    </row>
    <row r="30" spans="1:9" s="31" customFormat="1" ht="20.100000000000001" customHeight="1"/>
    <row r="31" spans="1:9" ht="19.5" customHeight="1">
      <c r="A31" s="273" t="s">
        <v>263</v>
      </c>
      <c r="B31" s="274"/>
      <c r="C31" s="274"/>
      <c r="D31" s="274"/>
      <c r="E31" s="274"/>
      <c r="F31" s="274"/>
      <c r="G31" s="274"/>
      <c r="H31" s="274"/>
      <c r="I31" s="275"/>
    </row>
    <row r="32" spans="1:9" ht="19.5" customHeight="1">
      <c r="A32" s="309" t="s">
        <v>259</v>
      </c>
      <c r="B32" s="310"/>
      <c r="C32" s="310"/>
      <c r="D32" s="310"/>
      <c r="E32" s="311"/>
      <c r="F32" s="143" t="s">
        <v>135</v>
      </c>
      <c r="G32" s="144"/>
      <c r="H32" s="144"/>
      <c r="I32" s="145"/>
    </row>
    <row r="33" spans="1:9" ht="19.5" customHeight="1">
      <c r="A33" s="33" t="str">
        <f>第１号様式の２!A15</f>
        <v>□</v>
      </c>
      <c r="B33" s="147" t="s">
        <v>138</v>
      </c>
      <c r="C33" s="147"/>
      <c r="D33" s="147"/>
      <c r="E33" s="148"/>
      <c r="F33" s="378" t="str">
        <f>第１号様式の２!E15</f>
        <v>〒　　　－</v>
      </c>
      <c r="G33" s="379"/>
      <c r="H33" s="379"/>
      <c r="I33" s="380"/>
    </row>
    <row r="34" spans="1:9" ht="19.5" customHeight="1">
      <c r="A34" s="33" t="str">
        <f>第１号様式の２!A16</f>
        <v>□</v>
      </c>
      <c r="B34" s="149" t="s">
        <v>139</v>
      </c>
      <c r="C34" s="149"/>
      <c r="D34" s="149"/>
      <c r="E34" s="150"/>
      <c r="F34" s="378" t="str">
        <f>第１号様式の２!E16</f>
        <v>　　　　　　　　　　　　　　　　　　　　　　　　　</v>
      </c>
      <c r="G34" s="379"/>
      <c r="H34" s="379"/>
      <c r="I34" s="380"/>
    </row>
    <row r="35" spans="1:9" ht="19.5" customHeight="1">
      <c r="A35" s="33" t="str">
        <f>第１号様式の２!A17</f>
        <v>□</v>
      </c>
      <c r="B35" s="151" t="s">
        <v>140</v>
      </c>
      <c r="C35" s="151"/>
      <c r="D35" s="151"/>
      <c r="E35" s="152"/>
      <c r="F35" s="154" t="s">
        <v>136</v>
      </c>
      <c r="G35" s="155"/>
      <c r="H35" s="155"/>
      <c r="I35" s="156"/>
    </row>
    <row r="36" spans="1:9" ht="19.5" customHeight="1">
      <c r="A36" s="105"/>
      <c r="B36" s="54"/>
      <c r="C36" s="54"/>
      <c r="D36" s="54"/>
      <c r="E36" s="153"/>
      <c r="F36" s="289" t="str">
        <f>第１号様式の２!E18</f>
        <v>　　　　　　　　　　　　　　　　　　　　　　　　　</v>
      </c>
      <c r="G36" s="290"/>
      <c r="H36" s="290"/>
      <c r="I36" s="291"/>
    </row>
    <row r="37" spans="1:9" ht="19.5" customHeight="1">
      <c r="A37" s="400" t="s">
        <v>42</v>
      </c>
      <c r="B37" s="403" t="s">
        <v>144</v>
      </c>
      <c r="C37" s="403"/>
      <c r="D37" s="403"/>
      <c r="E37" s="403"/>
      <c r="F37" s="403"/>
      <c r="G37" s="301" t="str">
        <f>第１号様式の２!E30</f>
        <v>　　　　　　　　　　　　　　　　　　　　　　　　　</v>
      </c>
      <c r="H37" s="302"/>
      <c r="I37" s="303"/>
    </row>
    <row r="38" spans="1:9" ht="19.5" customHeight="1">
      <c r="A38" s="401"/>
      <c r="B38" s="404" t="s">
        <v>146</v>
      </c>
      <c r="C38" s="404"/>
      <c r="D38" s="404"/>
      <c r="E38" s="404"/>
      <c r="F38" s="404"/>
      <c r="G38" s="301" t="str">
        <f>第１号様式の２!E31</f>
        <v>〒　　　－</v>
      </c>
      <c r="H38" s="302"/>
      <c r="I38" s="303"/>
    </row>
    <row r="39" spans="1:9" ht="19.5" customHeight="1">
      <c r="A39" s="401"/>
      <c r="B39" s="405" t="s">
        <v>145</v>
      </c>
      <c r="C39" s="405"/>
      <c r="D39" s="405"/>
      <c r="E39" s="405"/>
      <c r="F39" s="405"/>
      <c r="G39" s="301" t="str">
        <f>第１号様式の２!E32</f>
        <v>　　　　　　　　　　　　　　　　　　　　　　　　　</v>
      </c>
      <c r="H39" s="302"/>
      <c r="I39" s="303"/>
    </row>
    <row r="40" spans="1:9" ht="19.5" customHeight="1">
      <c r="A40" s="401"/>
      <c r="B40" s="403" t="s">
        <v>148</v>
      </c>
      <c r="C40" s="403"/>
      <c r="D40" s="403"/>
      <c r="E40" s="403"/>
      <c r="F40" s="403"/>
      <c r="G40" s="301" t="str">
        <f>第１号様式の２!E33</f>
        <v>　　　　　　　　　　　　　　　　　　　　　　　　　</v>
      </c>
      <c r="H40" s="302"/>
      <c r="I40" s="303"/>
    </row>
    <row r="41" spans="1:9" ht="19.5" customHeight="1">
      <c r="A41" s="402"/>
      <c r="B41" s="403" t="s">
        <v>149</v>
      </c>
      <c r="C41" s="403"/>
      <c r="D41" s="403"/>
      <c r="E41" s="403"/>
      <c r="F41" s="403"/>
      <c r="G41" s="295" t="str">
        <f>第１号様式の２!E34</f>
        <v>＠</v>
      </c>
      <c r="H41" s="296"/>
      <c r="I41" s="297"/>
    </row>
    <row r="42" spans="1:9" ht="19.5" customHeight="1"/>
    <row r="43" spans="1:9" ht="19.5" customHeight="1"/>
    <row r="44" spans="1:9" ht="19.5" customHeight="1"/>
  </sheetData>
  <mergeCells count="62">
    <mergeCell ref="G41:I41"/>
    <mergeCell ref="A37:A41"/>
    <mergeCell ref="B41:F41"/>
    <mergeCell ref="B40:F40"/>
    <mergeCell ref="B38:F38"/>
    <mergeCell ref="B39:F39"/>
    <mergeCell ref="B37:F37"/>
    <mergeCell ref="G37:I37"/>
    <mergeCell ref="G38:I38"/>
    <mergeCell ref="G39:I39"/>
    <mergeCell ref="G40:I40"/>
    <mergeCell ref="A31:I31"/>
    <mergeCell ref="A32:E32"/>
    <mergeCell ref="F36:I36"/>
    <mergeCell ref="F34:I34"/>
    <mergeCell ref="A24:F24"/>
    <mergeCell ref="G24:I24"/>
    <mergeCell ref="A26:I26"/>
    <mergeCell ref="F33:I33"/>
    <mergeCell ref="A27:I27"/>
    <mergeCell ref="A28:F28"/>
    <mergeCell ref="G28:I28"/>
    <mergeCell ref="A29:F29"/>
    <mergeCell ref="G29:I29"/>
    <mergeCell ref="B18:F18"/>
    <mergeCell ref="G18:H18"/>
    <mergeCell ref="A19:I19"/>
    <mergeCell ref="A20:A23"/>
    <mergeCell ref="B20:F20"/>
    <mergeCell ref="G20:H20"/>
    <mergeCell ref="G21:H21"/>
    <mergeCell ref="D22:F22"/>
    <mergeCell ref="G22:H22"/>
    <mergeCell ref="G23:H23"/>
    <mergeCell ref="A15:I15"/>
    <mergeCell ref="B16:C16"/>
    <mergeCell ref="D16:F16"/>
    <mergeCell ref="G16:H16"/>
    <mergeCell ref="B17:C17"/>
    <mergeCell ref="D17:F17"/>
    <mergeCell ref="G17:H17"/>
    <mergeCell ref="A12:F12"/>
    <mergeCell ref="G12:H12"/>
    <mergeCell ref="G13:H13"/>
    <mergeCell ref="G14:H14"/>
    <mergeCell ref="A13:F13"/>
    <mergeCell ref="A14:F14"/>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s>
  <phoneticPr fontId="1"/>
  <dataValidations count="2">
    <dataValidation type="list" allowBlank="1" showInputMessage="1" showErrorMessage="1" sqref="G8:I9" xr:uid="{2D4D24A9-505B-4D49-B847-294334BDFD92}">
      <formula1>INDIRECT(G7)</formula1>
    </dataValidation>
    <dataValidation type="list" allowBlank="1" showInputMessage="1" showErrorMessage="1" sqref="G7:I7" xr:uid="{51F49C1C-EA3F-4DAE-9647-22BB6D666047}">
      <formula1>INDIRECT($G$6)</formula1>
    </dataValidation>
  </dataValidations>
  <printOptions horizontalCentered="1"/>
  <pageMargins left="0.70866141732283472" right="0.70866141732283472" top="0.74803149606299213" bottom="0.74803149606299213" header="0.31496062992125984" footer="0.31496062992125984"/>
  <pageSetup paperSize="9" scale="8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4879AFE-6EE1-4B7C-88CB-CA4D1C077AB2}">
          <x14:formula1>
            <xm:f>リスト!$A$20:$A$21</xm:f>
          </x14:formula1>
          <xm:sqref>G6:I6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855B-7194-4A3F-9E99-C011429CF48B}">
  <sheetPr codeName="Sheet9"/>
  <dimension ref="A1:P41"/>
  <sheetViews>
    <sheetView showGridLines="0" view="pageBreakPreview" zoomScale="85" zoomScaleNormal="100" zoomScaleSheetLayoutView="85" workbookViewId="0">
      <selection activeCell="G7" sqref="G7:I9"/>
    </sheetView>
  </sheetViews>
  <sheetFormatPr defaultColWidth="9" defaultRowHeight="14.25"/>
  <cols>
    <col min="1" max="2" width="4" style="30" customWidth="1"/>
    <col min="3" max="3" width="5" style="30" customWidth="1"/>
    <col min="4" max="5" width="4" style="30" customWidth="1"/>
    <col min="6" max="6" width="30.625" style="30" customWidth="1"/>
    <col min="7" max="8" width="20.625" style="30" customWidth="1"/>
    <col min="9" max="9" width="7.125" style="30" customWidth="1"/>
    <col min="10" max="16384" width="9" style="30"/>
  </cols>
  <sheetData>
    <row r="1" spans="1:16" ht="19.5" customHeight="1">
      <c r="A1" s="74" t="s">
        <v>290</v>
      </c>
      <c r="B1" s="81"/>
      <c r="C1" s="81"/>
      <c r="D1" s="81"/>
      <c r="E1" s="81"/>
      <c r="F1" s="81"/>
      <c r="G1" s="81"/>
      <c r="H1" s="81"/>
      <c r="I1" s="81"/>
    </row>
    <row r="2" spans="1:16" ht="19.5" customHeight="1">
      <c r="A2" s="75"/>
      <c r="B2" s="81"/>
      <c r="C2" s="81"/>
      <c r="D2" s="81"/>
      <c r="E2" s="81"/>
      <c r="F2" s="81"/>
      <c r="G2" s="81"/>
      <c r="H2" s="81"/>
      <c r="I2" s="81"/>
    </row>
    <row r="3" spans="1:16" ht="19.5" customHeight="1">
      <c r="A3" s="326" t="s">
        <v>199</v>
      </c>
      <c r="B3" s="326"/>
      <c r="C3" s="326"/>
      <c r="D3" s="326"/>
      <c r="E3" s="326"/>
      <c r="F3" s="326"/>
      <c r="G3" s="326"/>
      <c r="H3" s="326"/>
      <c r="I3" s="326"/>
    </row>
    <row r="4" spans="1:16" ht="19.5" customHeight="1">
      <c r="A4" s="99"/>
      <c r="B4" s="99"/>
      <c r="C4" s="99"/>
      <c r="D4" s="99"/>
      <c r="E4" s="99"/>
      <c r="F4" s="99"/>
      <c r="G4" s="99"/>
      <c r="H4" s="99"/>
      <c r="I4" s="99"/>
    </row>
    <row r="5" spans="1:16" ht="19.5" customHeight="1">
      <c r="A5" s="327"/>
      <c r="B5" s="327"/>
      <c r="C5" s="327"/>
      <c r="D5" s="327"/>
      <c r="E5" s="327"/>
      <c r="F5" s="327"/>
      <c r="G5" s="328" t="s">
        <v>63</v>
      </c>
      <c r="H5" s="328"/>
      <c r="I5" s="328"/>
    </row>
    <row r="6" spans="1:16" ht="19.5" customHeight="1">
      <c r="A6" s="329" t="s">
        <v>85</v>
      </c>
      <c r="B6" s="330"/>
      <c r="C6" s="330"/>
      <c r="D6" s="330"/>
      <c r="E6" s="330"/>
      <c r="F6" s="331"/>
      <c r="G6" s="332"/>
      <c r="H6" s="333"/>
      <c r="I6" s="334"/>
    </row>
    <row r="7" spans="1:16" ht="19.5" customHeight="1">
      <c r="A7" s="324" t="s">
        <v>46</v>
      </c>
      <c r="B7" s="324"/>
      <c r="C7" s="324"/>
      <c r="D7" s="324"/>
      <c r="E7" s="324"/>
      <c r="F7" s="324"/>
      <c r="G7" s="325"/>
      <c r="H7" s="325"/>
      <c r="I7" s="325"/>
    </row>
    <row r="8" spans="1:16" ht="19.5" customHeight="1">
      <c r="A8" s="324" t="s">
        <v>47</v>
      </c>
      <c r="B8" s="324"/>
      <c r="C8" s="324"/>
      <c r="D8" s="324"/>
      <c r="E8" s="324"/>
      <c r="F8" s="324"/>
      <c r="G8" s="325"/>
      <c r="H8" s="325"/>
      <c r="I8" s="325"/>
    </row>
    <row r="9" spans="1:16" ht="19.5" customHeight="1">
      <c r="A9" s="324" t="s">
        <v>48</v>
      </c>
      <c r="B9" s="324"/>
      <c r="C9" s="324"/>
      <c r="D9" s="324"/>
      <c r="E9" s="324"/>
      <c r="F9" s="324"/>
      <c r="G9" s="335"/>
      <c r="H9" s="335"/>
      <c r="I9" s="335"/>
    </row>
    <row r="10" spans="1:16" ht="39" customHeight="1">
      <c r="A10" s="336" t="s">
        <v>167</v>
      </c>
      <c r="B10" s="324"/>
      <c r="C10" s="324"/>
      <c r="D10" s="324"/>
      <c r="E10" s="324"/>
      <c r="F10" s="324"/>
      <c r="G10" s="322">
        <f>SUMIFS(リスト!$R$5:$R$11,リスト!$P$5:$P$11,$G$8,リスト!$Q$5:$Q$11,$G$9)</f>
        <v>0</v>
      </c>
      <c r="H10" s="323"/>
      <c r="I10" s="82" t="s">
        <v>57</v>
      </c>
      <c r="P10" s="100"/>
    </row>
    <row r="11" spans="1:16" s="29" customFormat="1" ht="39" customHeight="1">
      <c r="A11" s="319" t="s">
        <v>247</v>
      </c>
      <c r="B11" s="320"/>
      <c r="C11" s="320"/>
      <c r="D11" s="320"/>
      <c r="E11" s="320"/>
      <c r="F11" s="321"/>
      <c r="G11" s="322">
        <f>IFERROR(G10*"0 3/2","0")</f>
        <v>0</v>
      </c>
      <c r="H11" s="323"/>
      <c r="I11" s="82" t="s">
        <v>245</v>
      </c>
    </row>
    <row r="12" spans="1:16" ht="19.5" customHeight="1">
      <c r="A12" s="329" t="s">
        <v>251</v>
      </c>
      <c r="B12" s="330"/>
      <c r="C12" s="330"/>
      <c r="D12" s="330"/>
      <c r="E12" s="330"/>
      <c r="F12" s="331"/>
      <c r="G12" s="337"/>
      <c r="H12" s="338"/>
      <c r="I12" s="82" t="s">
        <v>57</v>
      </c>
    </row>
    <row r="13" spans="1:16" ht="19.5" customHeight="1">
      <c r="A13" s="329" t="s">
        <v>252</v>
      </c>
      <c r="B13" s="330"/>
      <c r="C13" s="330"/>
      <c r="D13" s="330"/>
      <c r="E13" s="330"/>
      <c r="F13" s="331"/>
      <c r="G13" s="337"/>
      <c r="H13" s="338"/>
      <c r="I13" s="142" t="s">
        <v>57</v>
      </c>
    </row>
    <row r="14" spans="1:16" ht="39" customHeight="1">
      <c r="A14" s="319" t="s">
        <v>253</v>
      </c>
      <c r="B14" s="320"/>
      <c r="C14" s="320"/>
      <c r="D14" s="320"/>
      <c r="E14" s="320"/>
      <c r="F14" s="321"/>
      <c r="G14" s="406"/>
      <c r="H14" s="407"/>
      <c r="I14" s="82" t="s">
        <v>57</v>
      </c>
    </row>
    <row r="15" spans="1:16" ht="19.5" customHeight="1">
      <c r="A15" s="341" t="s">
        <v>180</v>
      </c>
      <c r="B15" s="342"/>
      <c r="C15" s="342"/>
      <c r="D15" s="342"/>
      <c r="E15" s="342"/>
      <c r="F15" s="342"/>
      <c r="G15" s="342"/>
      <c r="H15" s="342"/>
      <c r="I15" s="343"/>
    </row>
    <row r="16" spans="1:16" ht="19.5" customHeight="1">
      <c r="A16" s="84"/>
      <c r="B16" s="344" t="s">
        <v>58</v>
      </c>
      <c r="C16" s="345"/>
      <c r="D16" s="346" t="s">
        <v>60</v>
      </c>
      <c r="E16" s="346"/>
      <c r="F16" s="347"/>
      <c r="G16" s="348"/>
      <c r="H16" s="349"/>
      <c r="I16" s="88" t="s">
        <v>57</v>
      </c>
    </row>
    <row r="17" spans="1:9" ht="19.5" customHeight="1">
      <c r="A17" s="86"/>
      <c r="B17" s="350" t="s">
        <v>59</v>
      </c>
      <c r="C17" s="351"/>
      <c r="D17" s="352" t="s">
        <v>60</v>
      </c>
      <c r="E17" s="352"/>
      <c r="F17" s="353"/>
      <c r="G17" s="354"/>
      <c r="H17" s="355"/>
      <c r="I17" s="77" t="s">
        <v>57</v>
      </c>
    </row>
    <row r="18" spans="1:9" ht="19.5" customHeight="1">
      <c r="A18" s="87"/>
      <c r="B18" s="356" t="s">
        <v>62</v>
      </c>
      <c r="C18" s="357"/>
      <c r="D18" s="357"/>
      <c r="E18" s="357"/>
      <c r="F18" s="357"/>
      <c r="G18" s="358">
        <f>G16+G17</f>
        <v>0</v>
      </c>
      <c r="H18" s="359"/>
      <c r="I18" s="78" t="s">
        <v>57</v>
      </c>
    </row>
    <row r="19" spans="1:9" ht="19.5" customHeight="1">
      <c r="A19" s="360" t="s">
        <v>61</v>
      </c>
      <c r="B19" s="361"/>
      <c r="C19" s="361"/>
      <c r="D19" s="361"/>
      <c r="E19" s="361"/>
      <c r="F19" s="361"/>
      <c r="G19" s="361"/>
      <c r="H19" s="361"/>
      <c r="I19" s="362"/>
    </row>
    <row r="20" spans="1:9" ht="19.5" customHeight="1">
      <c r="A20" s="363"/>
      <c r="B20" s="365" t="s">
        <v>86</v>
      </c>
      <c r="C20" s="366"/>
      <c r="D20" s="366"/>
      <c r="E20" s="366"/>
      <c r="F20" s="367"/>
      <c r="G20" s="368">
        <f>IFERROR(ROUNDDOWN(MIN(G21:H23),-3),0)</f>
        <v>0</v>
      </c>
      <c r="H20" s="369"/>
      <c r="I20" s="89" t="s">
        <v>57</v>
      </c>
    </row>
    <row r="21" spans="1:9" ht="19.5" customHeight="1">
      <c r="A21" s="363"/>
      <c r="B21" s="90" t="s">
        <v>82</v>
      </c>
      <c r="C21" s="79" t="s">
        <v>246</v>
      </c>
      <c r="D21" s="79" t="s">
        <v>90</v>
      </c>
      <c r="E21" s="103" t="s">
        <v>248</v>
      </c>
      <c r="F21" s="91"/>
      <c r="G21" s="370">
        <f>G10/9</f>
        <v>0</v>
      </c>
      <c r="H21" s="371"/>
      <c r="I21" s="92" t="s">
        <v>57</v>
      </c>
    </row>
    <row r="22" spans="1:9" ht="19.5" customHeight="1">
      <c r="A22" s="363"/>
      <c r="B22" s="93" t="s">
        <v>88</v>
      </c>
      <c r="C22" s="94" t="str" cm="1">
        <f t="array" ref="C22">IFERROR(_xlfn.IFS(G6="大型・中型","40",G6="小型","30"),"")</f>
        <v/>
      </c>
      <c r="D22" s="94" t="s">
        <v>169</v>
      </c>
      <c r="E22" s="94"/>
      <c r="F22" s="91"/>
      <c r="G22" s="374">
        <f>IFERROR(C22*10000,0)</f>
        <v>0</v>
      </c>
      <c r="H22" s="375"/>
      <c r="I22" s="95" t="s">
        <v>57</v>
      </c>
    </row>
    <row r="23" spans="1:9" ht="19.5" customHeight="1">
      <c r="A23" s="364"/>
      <c r="B23" s="96" t="s">
        <v>87</v>
      </c>
      <c r="C23" s="79" t="s">
        <v>246</v>
      </c>
      <c r="D23" s="80" t="s">
        <v>170</v>
      </c>
      <c r="E23" s="102"/>
      <c r="F23" s="101"/>
      <c r="G23" s="376">
        <f>G11-G14-G18</f>
        <v>0</v>
      </c>
      <c r="H23" s="377"/>
      <c r="I23" s="98" t="s">
        <v>57</v>
      </c>
    </row>
    <row r="24" spans="1:9" s="29" customFormat="1" ht="19.5" customHeight="1">
      <c r="A24" s="381" t="s">
        <v>197</v>
      </c>
      <c r="B24" s="382"/>
      <c r="C24" s="382"/>
      <c r="D24" s="382"/>
      <c r="E24" s="382"/>
      <c r="F24" s="383"/>
      <c r="G24" s="408" t="s">
        <v>198</v>
      </c>
      <c r="H24" s="409"/>
      <c r="I24" s="410"/>
    </row>
    <row r="25" spans="1:9" s="29" customFormat="1" ht="9" customHeight="1">
      <c r="A25" s="387"/>
      <c r="B25" s="387"/>
      <c r="C25" s="387"/>
      <c r="D25" s="387"/>
      <c r="E25" s="387"/>
      <c r="F25" s="387"/>
      <c r="G25" s="387"/>
      <c r="H25" s="387"/>
      <c r="I25" s="387"/>
    </row>
    <row r="26" spans="1:9" s="10" customFormat="1" ht="6.75" customHeight="1"/>
    <row r="27" spans="1:9" s="10" customFormat="1" ht="19.5" customHeight="1">
      <c r="A27" s="273" t="s">
        <v>273</v>
      </c>
      <c r="B27" s="274"/>
      <c r="C27" s="274"/>
      <c r="D27" s="274"/>
      <c r="E27" s="274"/>
      <c r="F27" s="274"/>
      <c r="G27" s="274"/>
      <c r="H27" s="274"/>
      <c r="I27" s="275"/>
    </row>
    <row r="28" spans="1:9" s="31" customFormat="1" ht="51" customHeight="1">
      <c r="A28" s="388" t="s">
        <v>272</v>
      </c>
      <c r="B28" s="389"/>
      <c r="C28" s="389"/>
      <c r="D28" s="389"/>
      <c r="E28" s="389"/>
      <c r="F28" s="390"/>
      <c r="G28" s="391"/>
      <c r="H28" s="392"/>
      <c r="I28" s="393"/>
    </row>
    <row r="29" spans="1:9" s="31" customFormat="1" ht="51" customHeight="1">
      <c r="A29" s="394" t="s">
        <v>274</v>
      </c>
      <c r="B29" s="395"/>
      <c r="C29" s="395"/>
      <c r="D29" s="395"/>
      <c r="E29" s="395"/>
      <c r="F29" s="396"/>
      <c r="G29" s="397"/>
      <c r="H29" s="398"/>
      <c r="I29" s="399"/>
    </row>
    <row r="30" spans="1:9" s="31" customFormat="1" ht="20.100000000000001" customHeight="1"/>
    <row r="31" spans="1:9" s="10" customFormat="1" ht="19.5" customHeight="1">
      <c r="A31" s="273" t="s">
        <v>263</v>
      </c>
      <c r="B31" s="274"/>
      <c r="C31" s="274"/>
      <c r="D31" s="274"/>
      <c r="E31" s="274"/>
      <c r="F31" s="274"/>
      <c r="G31" s="274"/>
      <c r="H31" s="274"/>
      <c r="I31" s="275"/>
    </row>
    <row r="32" spans="1:9" s="10" customFormat="1" ht="19.5" customHeight="1">
      <c r="A32" s="309" t="s">
        <v>259</v>
      </c>
      <c r="B32" s="310"/>
      <c r="C32" s="310"/>
      <c r="D32" s="310"/>
      <c r="E32" s="311"/>
      <c r="F32" s="179" t="s">
        <v>135</v>
      </c>
      <c r="G32" s="180"/>
      <c r="H32" s="180"/>
      <c r="I32" s="181"/>
    </row>
    <row r="33" spans="1:9" s="10" customFormat="1" ht="19.5" customHeight="1">
      <c r="A33" s="33" t="str">
        <f>第１号様式の２!A15</f>
        <v>□</v>
      </c>
      <c r="B33" s="147" t="s">
        <v>138</v>
      </c>
      <c r="C33" s="147"/>
      <c r="D33" s="147"/>
      <c r="E33" s="148"/>
      <c r="F33" s="378" t="str">
        <f>第１号様式の２!E15</f>
        <v>〒　　　－</v>
      </c>
      <c r="G33" s="379"/>
      <c r="H33" s="379"/>
      <c r="I33" s="380"/>
    </row>
    <row r="34" spans="1:9" s="10" customFormat="1" ht="19.5" customHeight="1">
      <c r="A34" s="33" t="str">
        <f>第１号様式の２!A16</f>
        <v>□</v>
      </c>
      <c r="B34" s="149" t="s">
        <v>139</v>
      </c>
      <c r="C34" s="149"/>
      <c r="D34" s="149"/>
      <c r="E34" s="150"/>
      <c r="F34" s="378" t="str">
        <f>第１号様式の２!E16</f>
        <v>　　　　　　　　　　　　　　　　　　　　　　　　　</v>
      </c>
      <c r="G34" s="379"/>
      <c r="H34" s="379"/>
      <c r="I34" s="380"/>
    </row>
    <row r="35" spans="1:9" ht="19.5" customHeight="1">
      <c r="A35" s="33" t="str">
        <f>第１号様式の２!A17</f>
        <v>□</v>
      </c>
      <c r="B35" s="151" t="s">
        <v>140</v>
      </c>
      <c r="C35" s="151"/>
      <c r="D35" s="151"/>
      <c r="E35" s="152"/>
      <c r="F35" s="154" t="s">
        <v>136</v>
      </c>
      <c r="G35" s="155"/>
      <c r="H35" s="155"/>
      <c r="I35" s="156"/>
    </row>
    <row r="36" spans="1:9" ht="19.5" customHeight="1">
      <c r="A36" s="105"/>
      <c r="B36" s="54"/>
      <c r="C36" s="54"/>
      <c r="D36" s="54"/>
      <c r="E36" s="153"/>
      <c r="F36" s="289" t="str">
        <f>第１号様式の２!E18</f>
        <v>　　　　　　　　　　　　　　　　　　　　　　　　　</v>
      </c>
      <c r="G36" s="290"/>
      <c r="H36" s="290"/>
      <c r="I36" s="291"/>
    </row>
    <row r="37" spans="1:9" ht="19.5" customHeight="1">
      <c r="A37" s="400" t="s">
        <v>42</v>
      </c>
      <c r="B37" s="312" t="s">
        <v>144</v>
      </c>
      <c r="C37" s="313"/>
      <c r="D37" s="313"/>
      <c r="E37" s="313"/>
      <c r="F37" s="314"/>
      <c r="G37" s="301" t="str">
        <f>第１号様式の２!E30</f>
        <v>　　　　　　　　　　　　　　　　　　　　　　　　　</v>
      </c>
      <c r="H37" s="302"/>
      <c r="I37" s="303"/>
    </row>
    <row r="38" spans="1:9" ht="19.5" customHeight="1">
      <c r="A38" s="401"/>
      <c r="B38" s="298" t="s">
        <v>146</v>
      </c>
      <c r="C38" s="299"/>
      <c r="D38" s="299"/>
      <c r="E38" s="299"/>
      <c r="F38" s="300"/>
      <c r="G38" s="301" t="str">
        <f>第１号様式の２!E31</f>
        <v>〒　　　－</v>
      </c>
      <c r="H38" s="302"/>
      <c r="I38" s="303"/>
    </row>
    <row r="39" spans="1:9" ht="19.5" customHeight="1">
      <c r="A39" s="401"/>
      <c r="B39" s="411" t="s">
        <v>145</v>
      </c>
      <c r="C39" s="412"/>
      <c r="D39" s="412"/>
      <c r="E39" s="412"/>
      <c r="F39" s="413"/>
      <c r="G39" s="301" t="str">
        <f>第１号様式の２!E32</f>
        <v>　　　　　　　　　　　　　　　　　　　　　　　　　</v>
      </c>
      <c r="H39" s="302"/>
      <c r="I39" s="303"/>
    </row>
    <row r="40" spans="1:9" ht="19.5" customHeight="1">
      <c r="A40" s="401"/>
      <c r="B40" s="312" t="s">
        <v>148</v>
      </c>
      <c r="C40" s="313"/>
      <c r="D40" s="313"/>
      <c r="E40" s="313"/>
      <c r="F40" s="314"/>
      <c r="G40" s="301" t="str">
        <f>第１号様式の２!E33</f>
        <v>　　　　　　　　　　　　　　　　　　　　　　　　　</v>
      </c>
      <c r="H40" s="302"/>
      <c r="I40" s="303"/>
    </row>
    <row r="41" spans="1:9" ht="19.5" customHeight="1">
      <c r="A41" s="402"/>
      <c r="B41" s="312" t="s">
        <v>149</v>
      </c>
      <c r="C41" s="313"/>
      <c r="D41" s="313"/>
      <c r="E41" s="313"/>
      <c r="F41" s="314"/>
      <c r="G41" s="295" t="str">
        <f>第１号様式の２!E34</f>
        <v>＠</v>
      </c>
      <c r="H41" s="296"/>
      <c r="I41" s="297"/>
    </row>
  </sheetData>
  <mergeCells count="61">
    <mergeCell ref="A27:I27"/>
    <mergeCell ref="A28:F28"/>
    <mergeCell ref="G28:I28"/>
    <mergeCell ref="A29:F29"/>
    <mergeCell ref="G29:I29"/>
    <mergeCell ref="A37:A41"/>
    <mergeCell ref="B37:F37"/>
    <mergeCell ref="G37:I37"/>
    <mergeCell ref="B38:F38"/>
    <mergeCell ref="G38:I38"/>
    <mergeCell ref="B39:F39"/>
    <mergeCell ref="G39:I39"/>
    <mergeCell ref="B40:F40"/>
    <mergeCell ref="G40:I40"/>
    <mergeCell ref="B41:F41"/>
    <mergeCell ref="G41:I41"/>
    <mergeCell ref="A31:I31"/>
    <mergeCell ref="A32:E32"/>
    <mergeCell ref="F33:I33"/>
    <mergeCell ref="F34:I34"/>
    <mergeCell ref="F36:I36"/>
    <mergeCell ref="A24:F24"/>
    <mergeCell ref="G24:I24"/>
    <mergeCell ref="A25:I25"/>
    <mergeCell ref="B18:F18"/>
    <mergeCell ref="G18:H18"/>
    <mergeCell ref="A19:I19"/>
    <mergeCell ref="A20:A23"/>
    <mergeCell ref="B20:F20"/>
    <mergeCell ref="G20:H20"/>
    <mergeCell ref="G21:H21"/>
    <mergeCell ref="G22:H22"/>
    <mergeCell ref="G23:H23"/>
    <mergeCell ref="A15:I15"/>
    <mergeCell ref="B16:C16"/>
    <mergeCell ref="D16:F16"/>
    <mergeCell ref="G16:H16"/>
    <mergeCell ref="B17:C17"/>
    <mergeCell ref="D17:F17"/>
    <mergeCell ref="G17:H17"/>
    <mergeCell ref="A12:F12"/>
    <mergeCell ref="G12:H12"/>
    <mergeCell ref="G13:H13"/>
    <mergeCell ref="G14:H14"/>
    <mergeCell ref="A13:F13"/>
    <mergeCell ref="A14:F14"/>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s>
  <phoneticPr fontId="1"/>
  <dataValidations count="1">
    <dataValidation type="list" allowBlank="1" showInputMessage="1" showErrorMessage="1" sqref="G9 G8:I8" xr:uid="{E57CF3C0-554D-4CEF-9850-17E188E15057}">
      <formula1>INDIRECT(G7)</formula1>
    </dataValidation>
  </dataValidations>
  <pageMargins left="0.7" right="0.7" top="0.75" bottom="0.75" header="0.3" footer="0.3"/>
  <pageSetup paperSize="9" scale="8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500D3B4-3E50-4CD2-AB88-C8F14DBCB8DD}">
          <x14:formula1>
            <xm:f>リスト!$A$44:$A$45</xm:f>
          </x14:formula1>
          <xm:sqref>G6:I6</xm:sqref>
        </x14:dataValidation>
        <x14:dataValidation type="list" allowBlank="1" showInputMessage="1" showErrorMessage="1" xr:uid="{9D4F3297-F314-4E34-BEC1-206B37ACD15B}">
          <x14:formula1>
            <xm:f>リスト!$B$47:$B$51</xm:f>
          </x14:formula1>
          <xm:sqref>G7:I7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91BD5-8920-4747-856E-68A12FA29C7C}">
  <sheetPr codeName="Sheet10">
    <pageSetUpPr fitToPage="1"/>
  </sheetPr>
  <dimension ref="A1:I42"/>
  <sheetViews>
    <sheetView showGridLines="0" view="pageBreakPreview" topLeftCell="A2" zoomScale="85" zoomScaleNormal="100" zoomScaleSheetLayoutView="85" workbookViewId="0">
      <selection activeCell="F30" sqref="F30:I30"/>
    </sheetView>
  </sheetViews>
  <sheetFormatPr defaultColWidth="9" defaultRowHeight="12.75"/>
  <cols>
    <col min="1" max="2" width="4" style="10" customWidth="1"/>
    <col min="3" max="3" width="5" style="10" customWidth="1"/>
    <col min="4" max="5" width="4" style="10" customWidth="1"/>
    <col min="6" max="6" width="30.625" style="10" customWidth="1"/>
    <col min="7" max="8" width="20.625" style="10" customWidth="1"/>
    <col min="9" max="9" width="7.125" style="10" customWidth="1"/>
    <col min="10" max="16384" width="9" style="10"/>
  </cols>
  <sheetData>
    <row r="1" spans="1:9" s="29" customFormat="1" ht="19.5" customHeight="1">
      <c r="A1" s="74" t="s">
        <v>290</v>
      </c>
      <c r="B1" s="81"/>
      <c r="C1" s="81"/>
      <c r="D1" s="81"/>
      <c r="E1" s="81"/>
      <c r="F1" s="81"/>
      <c r="G1" s="81"/>
      <c r="H1" s="81"/>
      <c r="I1" s="81"/>
    </row>
    <row r="2" spans="1:9" s="29" customFormat="1" ht="19.5" customHeight="1">
      <c r="A2" s="75"/>
      <c r="B2" s="81"/>
      <c r="C2" s="81"/>
      <c r="D2" s="81"/>
      <c r="E2" s="81"/>
      <c r="F2" s="81"/>
      <c r="G2" s="81"/>
      <c r="H2" s="81"/>
      <c r="I2" s="81"/>
    </row>
    <row r="3" spans="1:9" s="104" customFormat="1" ht="19.5" customHeight="1">
      <c r="A3" s="326" t="s">
        <v>200</v>
      </c>
      <c r="B3" s="326"/>
      <c r="C3" s="326"/>
      <c r="D3" s="326"/>
      <c r="E3" s="326"/>
      <c r="F3" s="326"/>
      <c r="G3" s="326"/>
      <c r="H3" s="326"/>
      <c r="I3" s="326"/>
    </row>
    <row r="4" spans="1:9" s="104" customFormat="1" ht="19.5" customHeight="1">
      <c r="A4" s="99"/>
      <c r="B4" s="99"/>
      <c r="C4" s="99"/>
      <c r="D4" s="99"/>
      <c r="E4" s="99"/>
      <c r="F4" s="99"/>
      <c r="G4" s="99"/>
      <c r="H4" s="99"/>
      <c r="I4" s="99"/>
    </row>
    <row r="5" spans="1:9" s="29" customFormat="1" ht="19.5" customHeight="1">
      <c r="A5" s="324"/>
      <c r="B5" s="324"/>
      <c r="C5" s="324"/>
      <c r="D5" s="324"/>
      <c r="E5" s="324"/>
      <c r="F5" s="324"/>
      <c r="G5" s="328" t="s">
        <v>63</v>
      </c>
      <c r="H5" s="328"/>
      <c r="I5" s="328"/>
    </row>
    <row r="6" spans="1:9" s="30" customFormat="1" ht="19.5" customHeight="1">
      <c r="A6" s="329" t="s">
        <v>85</v>
      </c>
      <c r="B6" s="330"/>
      <c r="C6" s="330"/>
      <c r="D6" s="330"/>
      <c r="E6" s="330"/>
      <c r="F6" s="331"/>
      <c r="G6" s="414" t="s">
        <v>55</v>
      </c>
      <c r="H6" s="415"/>
      <c r="I6" s="416"/>
    </row>
    <row r="7" spans="1:9" s="29" customFormat="1" ht="19.5" customHeight="1">
      <c r="A7" s="324" t="s">
        <v>46</v>
      </c>
      <c r="B7" s="324"/>
      <c r="C7" s="324"/>
      <c r="D7" s="324"/>
      <c r="E7" s="324"/>
      <c r="F7" s="324"/>
      <c r="G7" s="325"/>
      <c r="H7" s="325"/>
      <c r="I7" s="325"/>
    </row>
    <row r="8" spans="1:9" s="29" customFormat="1" ht="19.5" customHeight="1">
      <c r="A8" s="324" t="s">
        <v>47</v>
      </c>
      <c r="B8" s="324"/>
      <c r="C8" s="324"/>
      <c r="D8" s="324"/>
      <c r="E8" s="324"/>
      <c r="F8" s="324"/>
      <c r="G8" s="417"/>
      <c r="H8" s="418"/>
      <c r="I8" s="419"/>
    </row>
    <row r="9" spans="1:9" s="29" customFormat="1" ht="19.5" customHeight="1">
      <c r="A9" s="324" t="s">
        <v>48</v>
      </c>
      <c r="B9" s="324"/>
      <c r="C9" s="324"/>
      <c r="D9" s="324"/>
      <c r="E9" s="324"/>
      <c r="F9" s="324"/>
      <c r="G9" s="335"/>
      <c r="H9" s="335"/>
      <c r="I9" s="335"/>
    </row>
    <row r="10" spans="1:9" s="29" customFormat="1" ht="39" customHeight="1">
      <c r="A10" s="336" t="s">
        <v>172</v>
      </c>
      <c r="B10" s="324"/>
      <c r="C10" s="324"/>
      <c r="D10" s="324"/>
      <c r="E10" s="324"/>
      <c r="F10" s="324"/>
      <c r="G10" s="420">
        <f>SUMIFS(リスト!$H$5:$H$93,リスト!F5:F93,$G$8,リスト!$G$5:$G$93,$G$9)</f>
        <v>0</v>
      </c>
      <c r="H10" s="421"/>
      <c r="I10" s="82" t="s">
        <v>57</v>
      </c>
    </row>
    <row r="11" spans="1:9" s="29" customFormat="1" ht="19.5" customHeight="1">
      <c r="A11" s="329" t="s">
        <v>254</v>
      </c>
      <c r="B11" s="330"/>
      <c r="C11" s="330"/>
      <c r="D11" s="330"/>
      <c r="E11" s="330"/>
      <c r="F11" s="331"/>
      <c r="G11" s="337"/>
      <c r="H11" s="338"/>
      <c r="I11" s="83" t="s">
        <v>57</v>
      </c>
    </row>
    <row r="12" spans="1:9" s="29" customFormat="1" ht="39" customHeight="1">
      <c r="A12" s="319" t="s">
        <v>255</v>
      </c>
      <c r="B12" s="320"/>
      <c r="C12" s="320"/>
      <c r="D12" s="320"/>
      <c r="E12" s="320"/>
      <c r="F12" s="321"/>
      <c r="G12" s="406"/>
      <c r="H12" s="407"/>
      <c r="I12" s="85" t="s">
        <v>57</v>
      </c>
    </row>
    <row r="13" spans="1:9" s="29" customFormat="1" ht="19.5" customHeight="1">
      <c r="A13" s="341" t="s">
        <v>180</v>
      </c>
      <c r="B13" s="342"/>
      <c r="C13" s="342"/>
      <c r="D13" s="342"/>
      <c r="E13" s="342"/>
      <c r="F13" s="342"/>
      <c r="G13" s="342"/>
      <c r="H13" s="342"/>
      <c r="I13" s="343"/>
    </row>
    <row r="14" spans="1:9" s="29" customFormat="1" ht="19.5" customHeight="1">
      <c r="A14" s="84"/>
      <c r="B14" s="344" t="s">
        <v>58</v>
      </c>
      <c r="C14" s="345"/>
      <c r="D14" s="346" t="s">
        <v>60</v>
      </c>
      <c r="E14" s="346"/>
      <c r="F14" s="347"/>
      <c r="G14" s="348"/>
      <c r="H14" s="349"/>
      <c r="I14" s="88" t="s">
        <v>57</v>
      </c>
    </row>
    <row r="15" spans="1:9" s="29" customFormat="1" ht="19.5" customHeight="1">
      <c r="A15" s="86"/>
      <c r="B15" s="350" t="s">
        <v>59</v>
      </c>
      <c r="C15" s="351"/>
      <c r="D15" s="352" t="s">
        <v>60</v>
      </c>
      <c r="E15" s="352"/>
      <c r="F15" s="353"/>
      <c r="G15" s="354"/>
      <c r="H15" s="355"/>
      <c r="I15" s="77" t="s">
        <v>57</v>
      </c>
    </row>
    <row r="16" spans="1:9" s="29" customFormat="1" ht="19.5" customHeight="1">
      <c r="A16" s="87"/>
      <c r="B16" s="356" t="s">
        <v>295</v>
      </c>
      <c r="C16" s="357"/>
      <c r="D16" s="357"/>
      <c r="E16" s="357"/>
      <c r="F16" s="357"/>
      <c r="G16" s="422">
        <f>G14+G15</f>
        <v>0</v>
      </c>
      <c r="H16" s="423"/>
      <c r="I16" s="78" t="s">
        <v>57</v>
      </c>
    </row>
    <row r="17" spans="1:9" s="29" customFormat="1" ht="19.5" customHeight="1">
      <c r="A17" s="360" t="s">
        <v>61</v>
      </c>
      <c r="B17" s="361"/>
      <c r="C17" s="361"/>
      <c r="D17" s="361"/>
      <c r="E17" s="361"/>
      <c r="F17" s="361"/>
      <c r="G17" s="361"/>
      <c r="H17" s="361"/>
      <c r="I17" s="362"/>
    </row>
    <row r="18" spans="1:9" s="29" customFormat="1" ht="19.5" customHeight="1">
      <c r="A18" s="363"/>
      <c r="B18" s="365" t="s">
        <v>64</v>
      </c>
      <c r="C18" s="366"/>
      <c r="D18" s="366"/>
      <c r="E18" s="366"/>
      <c r="F18" s="367"/>
      <c r="G18" s="368">
        <f>IF(G9=0,0,ROUNDDOWN(MIN(G19:H20),-3))</f>
        <v>0</v>
      </c>
      <c r="H18" s="369"/>
      <c r="I18" s="89" t="s">
        <v>57</v>
      </c>
    </row>
    <row r="19" spans="1:9" s="29" customFormat="1" ht="19.5" customHeight="1">
      <c r="A19" s="363"/>
      <c r="B19" s="93" t="s">
        <v>82</v>
      </c>
      <c r="C19" s="79" t="s">
        <v>171</v>
      </c>
      <c r="D19" s="79"/>
      <c r="E19" s="79"/>
      <c r="F19" s="91"/>
      <c r="G19" s="374">
        <v>200000</v>
      </c>
      <c r="H19" s="375"/>
      <c r="I19" s="95" t="s">
        <v>57</v>
      </c>
    </row>
    <row r="20" spans="1:9" s="29" customFormat="1" ht="19.5" customHeight="1">
      <c r="A20" s="364"/>
      <c r="B20" s="96" t="s">
        <v>88</v>
      </c>
      <c r="C20" s="80" t="s">
        <v>461</v>
      </c>
      <c r="D20" s="80"/>
      <c r="E20" s="80"/>
      <c r="F20" s="101"/>
      <c r="G20" s="376">
        <f>IF(G9=0,0,G11-G16-2450000)</f>
        <v>0</v>
      </c>
      <c r="H20" s="377"/>
      <c r="I20" s="98" t="s">
        <v>57</v>
      </c>
    </row>
    <row r="21" spans="1:9" s="29" customFormat="1" ht="19.5" customHeight="1">
      <c r="A21" s="381" t="s">
        <v>197</v>
      </c>
      <c r="B21" s="382"/>
      <c r="C21" s="382"/>
      <c r="D21" s="382"/>
      <c r="E21" s="382"/>
      <c r="F21" s="383"/>
      <c r="G21" s="384" t="s">
        <v>166</v>
      </c>
      <c r="H21" s="385"/>
      <c r="I21" s="386"/>
    </row>
    <row r="22" spans="1:9" s="29" customFormat="1" ht="9" customHeight="1">
      <c r="A22" s="387"/>
      <c r="B22" s="387"/>
      <c r="C22" s="387"/>
      <c r="D22" s="387"/>
      <c r="E22" s="387"/>
      <c r="F22" s="387"/>
      <c r="G22" s="387"/>
      <c r="H22" s="387"/>
      <c r="I22" s="387"/>
    </row>
    <row r="23" spans="1:9" ht="6.75" customHeight="1"/>
    <row r="24" spans="1:9" ht="19.5" customHeight="1">
      <c r="A24" s="273" t="s">
        <v>273</v>
      </c>
      <c r="B24" s="274"/>
      <c r="C24" s="274"/>
      <c r="D24" s="274"/>
      <c r="E24" s="274"/>
      <c r="F24" s="274"/>
      <c r="G24" s="274"/>
      <c r="H24" s="274"/>
      <c r="I24" s="275"/>
    </row>
    <row r="25" spans="1:9" s="31" customFormat="1" ht="51" customHeight="1">
      <c r="A25" s="388" t="s">
        <v>272</v>
      </c>
      <c r="B25" s="389"/>
      <c r="C25" s="389"/>
      <c r="D25" s="389"/>
      <c r="E25" s="389"/>
      <c r="F25" s="390"/>
      <c r="G25" s="391"/>
      <c r="H25" s="392"/>
      <c r="I25" s="393"/>
    </row>
    <row r="26" spans="1:9" s="31" customFormat="1" ht="51" customHeight="1">
      <c r="A26" s="394" t="s">
        <v>274</v>
      </c>
      <c r="B26" s="395"/>
      <c r="C26" s="395"/>
      <c r="D26" s="395"/>
      <c r="E26" s="395"/>
      <c r="F26" s="396"/>
      <c r="G26" s="397"/>
      <c r="H26" s="398"/>
      <c r="I26" s="399"/>
    </row>
    <row r="27" spans="1:9" s="31" customFormat="1" ht="19.5" customHeight="1"/>
    <row r="28" spans="1:9" s="31" customFormat="1" ht="19.5" customHeight="1">
      <c r="A28" s="273" t="s">
        <v>263</v>
      </c>
      <c r="B28" s="274"/>
      <c r="C28" s="274"/>
      <c r="D28" s="274"/>
      <c r="E28" s="274"/>
      <c r="F28" s="274"/>
      <c r="G28" s="274"/>
      <c r="H28" s="274"/>
      <c r="I28" s="275"/>
    </row>
    <row r="29" spans="1:9" s="31" customFormat="1" ht="19.5" customHeight="1">
      <c r="A29" s="309" t="s">
        <v>259</v>
      </c>
      <c r="B29" s="310"/>
      <c r="C29" s="310"/>
      <c r="D29" s="310"/>
      <c r="E29" s="311"/>
      <c r="F29" s="143" t="s">
        <v>135</v>
      </c>
      <c r="G29" s="144"/>
      <c r="H29" s="144"/>
      <c r="I29" s="145"/>
    </row>
    <row r="30" spans="1:9" ht="19.5" customHeight="1">
      <c r="A30" s="33" t="str">
        <f>第１号様式の２!A15</f>
        <v>□</v>
      </c>
      <c r="B30" s="147" t="s">
        <v>138</v>
      </c>
      <c r="C30" s="147"/>
      <c r="D30" s="147"/>
      <c r="E30" s="148"/>
      <c r="F30" s="378" t="str">
        <f>第１号様式の２!E15</f>
        <v>〒　　　－</v>
      </c>
      <c r="G30" s="379"/>
      <c r="H30" s="379"/>
      <c r="I30" s="380"/>
    </row>
    <row r="31" spans="1:9" ht="19.5" customHeight="1">
      <c r="A31" s="33" t="str">
        <f>第１号様式の２!A16</f>
        <v>□</v>
      </c>
      <c r="B31" s="149" t="s">
        <v>139</v>
      </c>
      <c r="C31" s="149"/>
      <c r="D31" s="149"/>
      <c r="E31" s="150"/>
      <c r="F31" s="378" t="str">
        <f>第１号様式の２!E16</f>
        <v>　　　　　　　　　　　　　　　　　　　　　　　　　</v>
      </c>
      <c r="G31" s="379"/>
      <c r="H31" s="379"/>
      <c r="I31" s="380"/>
    </row>
    <row r="32" spans="1:9" ht="19.5" customHeight="1">
      <c r="A32" s="33" t="str">
        <f>第１号様式の２!A17</f>
        <v>□</v>
      </c>
      <c r="B32" s="151" t="s">
        <v>140</v>
      </c>
      <c r="C32" s="151"/>
      <c r="D32" s="151"/>
      <c r="E32" s="152"/>
      <c r="F32" s="36" t="s">
        <v>136</v>
      </c>
      <c r="G32" s="50"/>
      <c r="H32" s="50"/>
      <c r="I32" s="146"/>
    </row>
    <row r="33" spans="1:9" ht="19.5" customHeight="1">
      <c r="A33" s="105"/>
      <c r="B33" s="184"/>
      <c r="C33" s="184"/>
      <c r="D33" s="184"/>
      <c r="E33" s="153"/>
      <c r="F33" s="289" t="str">
        <f>第１号様式の２!E18</f>
        <v>　　　　　　　　　　　　　　　　　　　　　　　　　</v>
      </c>
      <c r="G33" s="290"/>
      <c r="H33" s="290"/>
      <c r="I33" s="291"/>
    </row>
    <row r="34" spans="1:9" ht="19.5" customHeight="1">
      <c r="A34" s="400" t="s">
        <v>42</v>
      </c>
      <c r="B34" s="312" t="s">
        <v>144</v>
      </c>
      <c r="C34" s="313"/>
      <c r="D34" s="313"/>
      <c r="E34" s="313"/>
      <c r="F34" s="314"/>
      <c r="G34" s="301" t="str">
        <f>第１号様式の２!E30</f>
        <v>　　　　　　　　　　　　　　　　　　　　　　　　　</v>
      </c>
      <c r="H34" s="302"/>
      <c r="I34" s="303"/>
    </row>
    <row r="35" spans="1:9" ht="19.5" customHeight="1">
      <c r="A35" s="401"/>
      <c r="B35" s="298" t="s">
        <v>146</v>
      </c>
      <c r="C35" s="299"/>
      <c r="D35" s="299"/>
      <c r="E35" s="299"/>
      <c r="F35" s="300"/>
      <c r="G35" s="301" t="str">
        <f>第１号様式の２!E31</f>
        <v>〒　　　－</v>
      </c>
      <c r="H35" s="302"/>
      <c r="I35" s="303"/>
    </row>
    <row r="36" spans="1:9" ht="19.5" customHeight="1">
      <c r="A36" s="401"/>
      <c r="B36" s="411" t="s">
        <v>145</v>
      </c>
      <c r="C36" s="412"/>
      <c r="D36" s="412"/>
      <c r="E36" s="412"/>
      <c r="F36" s="413"/>
      <c r="G36" s="301" t="str">
        <f>第１号様式の２!E32</f>
        <v>　　　　　　　　　　　　　　　　　　　　　　　　　</v>
      </c>
      <c r="H36" s="302"/>
      <c r="I36" s="303"/>
    </row>
    <row r="37" spans="1:9" ht="19.5" customHeight="1">
      <c r="A37" s="401"/>
      <c r="B37" s="312" t="s">
        <v>148</v>
      </c>
      <c r="C37" s="313"/>
      <c r="D37" s="313"/>
      <c r="E37" s="313"/>
      <c r="F37" s="314"/>
      <c r="G37" s="301" t="str">
        <f>第１号様式の２!E33</f>
        <v>　　　　　　　　　　　　　　　　　　　　　　　　　</v>
      </c>
      <c r="H37" s="302"/>
      <c r="I37" s="303"/>
    </row>
    <row r="38" spans="1:9" ht="19.5" customHeight="1">
      <c r="A38" s="402"/>
      <c r="B38" s="312" t="s">
        <v>149</v>
      </c>
      <c r="C38" s="313"/>
      <c r="D38" s="313"/>
      <c r="E38" s="313"/>
      <c r="F38" s="314"/>
      <c r="G38" s="295" t="str">
        <f>第１号様式の２!E34</f>
        <v>＠</v>
      </c>
      <c r="H38" s="296"/>
      <c r="I38" s="297"/>
    </row>
    <row r="39" spans="1:9" ht="19.5" customHeight="1"/>
    <row r="40" spans="1:9" ht="19.5" customHeight="1"/>
    <row r="41" spans="1:9" ht="19.5" customHeight="1"/>
    <row r="42" spans="1:9" ht="19.5" customHeight="1"/>
  </sheetData>
  <dataConsolidate/>
  <mergeCells count="56">
    <mergeCell ref="A24:I24"/>
    <mergeCell ref="A25:F25"/>
    <mergeCell ref="G25:I25"/>
    <mergeCell ref="A26:F26"/>
    <mergeCell ref="G26:I26"/>
    <mergeCell ref="A34:A38"/>
    <mergeCell ref="B34:F34"/>
    <mergeCell ref="G34:I34"/>
    <mergeCell ref="B35:F35"/>
    <mergeCell ref="G35:I35"/>
    <mergeCell ref="B36:F36"/>
    <mergeCell ref="G36:I36"/>
    <mergeCell ref="B37:F37"/>
    <mergeCell ref="G37:I37"/>
    <mergeCell ref="B38:F38"/>
    <mergeCell ref="G38:I38"/>
    <mergeCell ref="A28:I28"/>
    <mergeCell ref="A29:E29"/>
    <mergeCell ref="F30:I30"/>
    <mergeCell ref="F31:I31"/>
    <mergeCell ref="F33:I33"/>
    <mergeCell ref="A21:F21"/>
    <mergeCell ref="G21:I21"/>
    <mergeCell ref="A22:I22"/>
    <mergeCell ref="B16:F16"/>
    <mergeCell ref="G16:H16"/>
    <mergeCell ref="A17:I17"/>
    <mergeCell ref="A18:A20"/>
    <mergeCell ref="B18:F18"/>
    <mergeCell ref="G18:H18"/>
    <mergeCell ref="G19:H19"/>
    <mergeCell ref="G20:H20"/>
    <mergeCell ref="A13:I13"/>
    <mergeCell ref="B14:C14"/>
    <mergeCell ref="D14:F14"/>
    <mergeCell ref="G14:H14"/>
    <mergeCell ref="B15:C15"/>
    <mergeCell ref="D15:F15"/>
    <mergeCell ref="G15:H15"/>
    <mergeCell ref="A11:F11"/>
    <mergeCell ref="G11:H11"/>
    <mergeCell ref="G12:H12"/>
    <mergeCell ref="A12:F12"/>
    <mergeCell ref="A8:F8"/>
    <mergeCell ref="G8:I8"/>
    <mergeCell ref="A9:F9"/>
    <mergeCell ref="G9:I9"/>
    <mergeCell ref="A10:F10"/>
    <mergeCell ref="G10:H10"/>
    <mergeCell ref="A7:F7"/>
    <mergeCell ref="G7:I7"/>
    <mergeCell ref="A3:I3"/>
    <mergeCell ref="A5:F5"/>
    <mergeCell ref="G5:I5"/>
    <mergeCell ref="A6:F6"/>
    <mergeCell ref="G6:I6"/>
  </mergeCells>
  <phoneticPr fontId="1"/>
  <dataValidations count="2">
    <dataValidation type="list" allowBlank="1" showInputMessage="1" showErrorMessage="1" sqref="G8:G9" xr:uid="{CB3C735F-0F4B-478F-95B0-576D22DE5C98}">
      <formula1>INDIRECT(G7)</formula1>
    </dataValidation>
    <dataValidation type="list" allowBlank="1" showInputMessage="1" showErrorMessage="1" sqref="G7:I7" xr:uid="{DB7BFA53-C9E7-43A7-A58C-36416C985494}">
      <formula1>タクシー</formula1>
    </dataValidation>
  </dataValidations>
  <pageMargins left="0.7" right="0.7" top="0.75" bottom="0.75" header="0.3" footer="0.3"/>
  <pageSetup paperSize="9" scale="8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9CD6-9E30-4BD0-BE5E-3EF68A076DF8}">
  <sheetPr codeName="Sheet5"/>
  <dimension ref="A1:I33"/>
  <sheetViews>
    <sheetView showGridLines="0" view="pageBreakPreview" topLeftCell="A7" zoomScale="85" zoomScaleNormal="100" zoomScaleSheetLayoutView="85" workbookViewId="0">
      <selection activeCell="M14" sqref="M14"/>
    </sheetView>
  </sheetViews>
  <sheetFormatPr defaultColWidth="8.875" defaultRowHeight="14.25"/>
  <cols>
    <col min="1" max="1" width="3" style="29" customWidth="1"/>
    <col min="2" max="9" width="9.5" style="29" customWidth="1"/>
    <col min="10" max="16384" width="8.875" style="29"/>
  </cols>
  <sheetData>
    <row r="1" spans="1:9" ht="19.5" customHeight="1">
      <c r="A1" s="26" t="s">
        <v>289</v>
      </c>
    </row>
    <row r="2" spans="1:9" ht="19.5" customHeight="1">
      <c r="A2" s="30" t="s">
        <v>182</v>
      </c>
      <c r="B2" s="30"/>
      <c r="C2" s="30"/>
      <c r="D2" s="30"/>
      <c r="E2" s="30"/>
      <c r="F2" s="30"/>
      <c r="G2" s="30"/>
    </row>
    <row r="3" spans="1:9" ht="19.5" customHeight="1">
      <c r="G3" s="123"/>
      <c r="H3" s="123"/>
      <c r="I3" s="123"/>
    </row>
    <row r="4" spans="1:9" ht="19.5" customHeight="1">
      <c r="A4" s="435" t="s">
        <v>131</v>
      </c>
      <c r="B4" s="435"/>
      <c r="C4" s="435"/>
      <c r="D4" s="435"/>
      <c r="E4" s="435"/>
      <c r="F4" s="435"/>
      <c r="G4" s="435"/>
      <c r="H4" s="435"/>
      <c r="I4" s="435"/>
    </row>
    <row r="5" spans="1:9" ht="19.5" customHeight="1">
      <c r="A5" s="27"/>
    </row>
    <row r="6" spans="1:9" ht="19.5" customHeight="1">
      <c r="A6" s="436" t="s">
        <v>157</v>
      </c>
      <c r="B6" s="436"/>
      <c r="C6" s="436"/>
      <c r="D6" s="436"/>
      <c r="E6" s="436"/>
      <c r="F6" s="436"/>
      <c r="G6" s="436"/>
      <c r="H6" s="436"/>
      <c r="I6" s="436"/>
    </row>
    <row r="7" spans="1:9" ht="19.5" customHeight="1">
      <c r="A7" s="24"/>
    </row>
    <row r="8" spans="1:9" ht="19.5" customHeight="1">
      <c r="A8" s="24"/>
      <c r="B8" s="29" t="s">
        <v>181</v>
      </c>
      <c r="E8" s="427" t="str">
        <f>IF(COUNTA('第１号様式の２別紙１(トラック)'!G7)&gt;0,'第１号様式の２別紙１(トラック)'!G7,IF(COUNTA('第１号様式の２別紙１(バス)'!G7)&gt;0,'第１号様式の２別紙１(バス)'!G7,IF(COUNTA('第１号様式の２別紙１(タクシー)'!G7)&gt;0,'第１号様式の２別紙１(タクシー)'!G7,"")))</f>
        <v/>
      </c>
      <c r="F8" s="427"/>
      <c r="G8" s="427"/>
    </row>
    <row r="9" spans="1:9" ht="19.5" customHeight="1">
      <c r="A9" s="30"/>
      <c r="B9" s="30" t="s">
        <v>174</v>
      </c>
      <c r="C9" s="65"/>
      <c r="D9" s="65"/>
      <c r="E9" s="427" t="str">
        <f>IF(COUNTA('第１号様式の２別紙１(トラック)'!G8)&gt;0,'第１号様式の２別紙１(トラック)'!G8,IF(COUNTA('第１号様式の２別紙１(バス)'!G8)&gt;0,'第１号様式の２別紙１(バス)'!G8,IF(COUNTA('第１号様式の２別紙１(タクシー)'!G8)&gt;0,'第１号様式の２別紙１(タクシー)'!G8,"")))</f>
        <v/>
      </c>
      <c r="F9" s="427"/>
      <c r="G9" s="427"/>
      <c r="H9" s="65"/>
      <c r="I9" s="65"/>
    </row>
    <row r="10" spans="1:9" ht="19.5" customHeight="1">
      <c r="A10" s="30"/>
      <c r="B10" s="30" t="s">
        <v>179</v>
      </c>
      <c r="C10" s="30"/>
      <c r="D10" s="30"/>
      <c r="E10" s="427" t="str">
        <f>IF(COUNTA('第１号様式の２別紙１(トラック)'!G9)&gt;0,'第１号様式の２別紙１(トラック)'!G9,IF(COUNTA('第１号様式の２別紙１(バス)'!G9)&gt;0,'第１号様式の２別紙１(バス)'!G9,IF(COUNTA('第１号様式の２別紙１(タクシー)'!G9)&gt;0,'第１号様式の２別紙１(タクシー)'!G9,"")))</f>
        <v/>
      </c>
      <c r="F10" s="427"/>
      <c r="G10" s="427"/>
      <c r="H10" s="30"/>
      <c r="I10" s="30"/>
    </row>
    <row r="11" spans="1:9" ht="19.5" customHeight="1">
      <c r="A11" s="30"/>
      <c r="B11" s="30" t="s">
        <v>173</v>
      </c>
      <c r="C11" s="30"/>
      <c r="D11" s="30"/>
      <c r="E11" s="431"/>
      <c r="F11" s="431"/>
      <c r="G11" s="431"/>
      <c r="H11" s="30" t="s">
        <v>159</v>
      </c>
      <c r="I11" s="30"/>
    </row>
    <row r="12" spans="1:9" ht="39" customHeight="1">
      <c r="A12" s="30"/>
      <c r="B12" s="437" t="s">
        <v>257</v>
      </c>
      <c r="C12" s="437"/>
      <c r="D12" s="437"/>
      <c r="E12" s="433"/>
      <c r="F12" s="433"/>
      <c r="G12" s="433"/>
      <c r="H12" s="30" t="s">
        <v>160</v>
      </c>
      <c r="I12" s="30"/>
    </row>
    <row r="13" spans="1:9" ht="19.5" customHeight="1">
      <c r="A13" s="26"/>
      <c r="B13" s="26" t="s">
        <v>258</v>
      </c>
      <c r="C13" s="26"/>
      <c r="D13" s="26"/>
      <c r="E13" s="432">
        <f>MAX('第１号様式の２別紙１(トラック)'!G20:H20,'第１号様式の２別紙１(バス)'!G20:H20,'第１号様式の２別紙１(タクシー)'!G18:H18)</f>
        <v>0</v>
      </c>
      <c r="F13" s="432"/>
      <c r="G13" s="432"/>
      <c r="H13" s="26" t="s">
        <v>160</v>
      </c>
      <c r="I13" s="26"/>
    </row>
    <row r="14" spans="1:9" ht="19.5" customHeight="1">
      <c r="A14" s="26"/>
      <c r="B14" s="26"/>
      <c r="C14" s="26"/>
      <c r="D14" s="26"/>
      <c r="E14" s="64"/>
      <c r="F14" s="64"/>
      <c r="G14" s="64"/>
      <c r="H14" s="26"/>
      <c r="I14" s="26"/>
    </row>
    <row r="15" spans="1:9" ht="19.5" customHeight="1">
      <c r="A15" s="100"/>
      <c r="B15" s="100" t="s">
        <v>177</v>
      </c>
      <c r="C15" s="100"/>
      <c r="D15" s="100"/>
      <c r="E15" s="100"/>
      <c r="F15" s="100"/>
      <c r="G15" s="100"/>
      <c r="H15" s="100"/>
      <c r="I15" s="100"/>
    </row>
    <row r="16" spans="1:9" ht="19.5" customHeight="1">
      <c r="A16" s="30"/>
      <c r="B16" s="30"/>
      <c r="C16" s="30" t="s">
        <v>175</v>
      </c>
      <c r="D16" s="30"/>
      <c r="E16" s="434"/>
      <c r="F16" s="434"/>
      <c r="G16" s="434"/>
      <c r="H16" s="30" t="s">
        <v>160</v>
      </c>
      <c r="I16" s="30"/>
    </row>
    <row r="17" spans="1:9" ht="19.5" customHeight="1">
      <c r="A17" s="30"/>
      <c r="B17" s="30"/>
      <c r="C17" s="30" t="s">
        <v>176</v>
      </c>
      <c r="D17" s="30"/>
      <c r="E17" s="434"/>
      <c r="F17" s="434"/>
      <c r="G17" s="434"/>
      <c r="H17" s="26" t="s">
        <v>160</v>
      </c>
      <c r="I17" s="26"/>
    </row>
    <row r="18" spans="1:9" ht="19.5" customHeight="1"/>
    <row r="19" spans="1:9" ht="19.5" customHeight="1">
      <c r="A19" s="30"/>
      <c r="B19" s="30" t="s">
        <v>178</v>
      </c>
      <c r="C19" s="30"/>
      <c r="D19" s="30"/>
      <c r="E19" s="30"/>
      <c r="F19" s="30"/>
      <c r="G19" s="30"/>
      <c r="H19" s="30"/>
      <c r="I19" s="30"/>
    </row>
    <row r="20" spans="1:9" ht="19.5" customHeight="1">
      <c r="A20" s="30"/>
      <c r="B20" s="30"/>
      <c r="C20" s="30" t="s">
        <v>175</v>
      </c>
      <c r="D20" s="30"/>
      <c r="E20" s="434"/>
      <c r="F20" s="434"/>
      <c r="G20" s="434"/>
      <c r="H20" s="30" t="s">
        <v>160</v>
      </c>
      <c r="I20" s="30"/>
    </row>
    <row r="21" spans="1:9" ht="19.5" customHeight="1">
      <c r="A21" s="30"/>
      <c r="B21" s="30"/>
      <c r="C21" s="30" t="s">
        <v>256</v>
      </c>
      <c r="D21" s="30"/>
      <c r="E21" s="434"/>
      <c r="F21" s="434"/>
      <c r="G21" s="434"/>
      <c r="H21" s="26" t="s">
        <v>160</v>
      </c>
      <c r="I21" s="30"/>
    </row>
    <row r="22" spans="1:9" ht="19.5" customHeight="1">
      <c r="A22" s="63"/>
    </row>
    <row r="23" spans="1:9" s="31" customFormat="1" ht="20.100000000000001" customHeight="1">
      <c r="A23" s="41" t="s">
        <v>158</v>
      </c>
      <c r="B23" s="46"/>
      <c r="C23" s="46"/>
      <c r="D23" s="46"/>
      <c r="E23" s="46"/>
      <c r="F23" s="46"/>
      <c r="G23" s="46"/>
      <c r="H23" s="46"/>
      <c r="I23" s="46"/>
    </row>
    <row r="24" spans="1:9" s="31" customFormat="1" ht="20.100000000000001" customHeight="1">
      <c r="A24" s="309" t="s">
        <v>165</v>
      </c>
      <c r="B24" s="310"/>
      <c r="C24" s="310"/>
      <c r="D24" s="311"/>
      <c r="E24" s="312" t="s">
        <v>135</v>
      </c>
      <c r="F24" s="313"/>
      <c r="G24" s="313"/>
      <c r="H24" s="313"/>
      <c r="I24" s="314"/>
    </row>
    <row r="25" spans="1:9" s="31" customFormat="1" ht="20.100000000000001" customHeight="1">
      <c r="A25" s="33" t="str">
        <f>第１号様式の２!A15</f>
        <v>□</v>
      </c>
      <c r="B25" s="52" t="s">
        <v>138</v>
      </c>
      <c r="C25" s="52"/>
      <c r="D25" s="52"/>
      <c r="E25" s="292" t="str">
        <f>第１号様式の２!E15</f>
        <v>〒　　　－</v>
      </c>
      <c r="F25" s="293"/>
      <c r="G25" s="293"/>
      <c r="H25" s="293"/>
      <c r="I25" s="294"/>
    </row>
    <row r="26" spans="1:9" s="31" customFormat="1" ht="20.100000000000001" customHeight="1">
      <c r="A26" s="33" t="str">
        <f>第１号様式の２!A16</f>
        <v>□</v>
      </c>
      <c r="B26" s="52" t="s">
        <v>139</v>
      </c>
      <c r="C26" s="52"/>
      <c r="D26" s="52"/>
      <c r="E26" s="424" t="str">
        <f>第１号様式の２!E16</f>
        <v>　　　　　　　　　　　　　　　　　　　　　　　　　</v>
      </c>
      <c r="F26" s="425"/>
      <c r="G26" s="425"/>
      <c r="H26" s="425"/>
      <c r="I26" s="426"/>
    </row>
    <row r="27" spans="1:9" s="31" customFormat="1" ht="20.100000000000001" customHeight="1">
      <c r="A27" s="33" t="str">
        <f>第１号様式の２!A17</f>
        <v>□</v>
      </c>
      <c r="B27" s="53" t="s">
        <v>140</v>
      </c>
      <c r="C27" s="53"/>
      <c r="D27" s="53"/>
      <c r="E27" s="424" t="str">
        <f>第１号様式の２!E17</f>
        <v>名称及び代表者名　　　</v>
      </c>
      <c r="F27" s="425"/>
      <c r="G27" s="425"/>
      <c r="H27" s="425"/>
      <c r="I27" s="426"/>
    </row>
    <row r="28" spans="1:9" s="31" customFormat="1" ht="20.100000000000001" customHeight="1">
      <c r="A28" s="105"/>
      <c r="B28" s="54"/>
      <c r="C28" s="54"/>
      <c r="D28" s="54"/>
      <c r="E28" s="428" t="str">
        <f>第１号様式の２!E18</f>
        <v>　　　　　　　　　　　　　　　　　　　　　　　　　</v>
      </c>
      <c r="F28" s="429"/>
      <c r="G28" s="429"/>
      <c r="H28" s="429"/>
      <c r="I28" s="430"/>
    </row>
    <row r="29" spans="1:9" ht="19.5" customHeight="1"/>
    <row r="30" spans="1:9" ht="19.5" customHeight="1"/>
    <row r="31" spans="1:9" ht="19.5" customHeight="1"/>
    <row r="32" spans="1:9" ht="19.5" customHeight="1"/>
    <row r="33" ht="19.5" customHeight="1"/>
  </sheetData>
  <mergeCells count="19">
    <mergeCell ref="A4:I4"/>
    <mergeCell ref="A6:I6"/>
    <mergeCell ref="E9:G9"/>
    <mergeCell ref="E8:G8"/>
    <mergeCell ref="A24:D24"/>
    <mergeCell ref="E24:I24"/>
    <mergeCell ref="B12:D12"/>
    <mergeCell ref="E25:I25"/>
    <mergeCell ref="E26:I26"/>
    <mergeCell ref="E10:G10"/>
    <mergeCell ref="E27:I27"/>
    <mergeCell ref="E28:I28"/>
    <mergeCell ref="E11:G11"/>
    <mergeCell ref="E13:G13"/>
    <mergeCell ref="E12:G12"/>
    <mergeCell ref="E16:G16"/>
    <mergeCell ref="E17:G17"/>
    <mergeCell ref="E20:G20"/>
    <mergeCell ref="E21:G21"/>
  </mergeCells>
  <phoneticPr fontId="1"/>
  <printOptions horizontalCentered="1"/>
  <pageMargins left="0.70866141732283472" right="0.70866141732283472" top="0.74803149606299213" bottom="0.74803149606299213" header="0.31496062992125984" footer="0.31496062992125984"/>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7CAB689-C937-4DB0-8715-FFF07FE9BBD3}">
          <x14:formula1>
            <xm:f>リスト!$B$53:$B$54</xm:f>
          </x14:formula1>
          <xm:sqref>A25:A27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73411-E1D6-476B-A0DB-121776260DC5}">
  <sheetPr codeName="Sheet6"/>
  <dimension ref="A1:I38"/>
  <sheetViews>
    <sheetView showGridLines="0" view="pageBreakPreview" zoomScale="85" zoomScaleNormal="100" zoomScaleSheetLayoutView="85" workbookViewId="0">
      <selection activeCell="E19" sqref="E19:H19"/>
    </sheetView>
  </sheetViews>
  <sheetFormatPr defaultColWidth="8.875" defaultRowHeight="19.5" customHeight="1"/>
  <cols>
    <col min="1" max="1" width="3.125" style="30" customWidth="1"/>
    <col min="2" max="2" width="14" style="30" customWidth="1"/>
    <col min="3" max="3" width="16.625" style="30" customWidth="1"/>
    <col min="4" max="8" width="8.5" style="30" customWidth="1"/>
    <col min="9" max="9" width="17.875" style="30" customWidth="1"/>
    <col min="10" max="16384" width="8.875" style="30"/>
  </cols>
  <sheetData>
    <row r="1" spans="1:9" ht="19.5" customHeight="1">
      <c r="A1" s="30" t="s">
        <v>130</v>
      </c>
    </row>
    <row r="2" spans="1:9" ht="19.5" customHeight="1">
      <c r="A2" s="435" t="s">
        <v>184</v>
      </c>
      <c r="B2" s="435"/>
      <c r="C2" s="435"/>
      <c r="D2" s="435"/>
      <c r="E2" s="435"/>
      <c r="F2" s="435"/>
      <c r="G2" s="435"/>
      <c r="H2" s="435"/>
      <c r="I2" s="435"/>
    </row>
    <row r="3" spans="1:9" s="31" customFormat="1" ht="20.100000000000001" customHeight="1">
      <c r="A3" s="32" t="s">
        <v>155</v>
      </c>
      <c r="B3" s="32"/>
      <c r="C3" s="32"/>
      <c r="D3" s="32"/>
      <c r="E3" s="32"/>
      <c r="F3" s="32"/>
      <c r="G3" s="32"/>
    </row>
    <row r="4" spans="1:9" s="31" customFormat="1" ht="20.100000000000001" customHeight="1">
      <c r="A4" s="32"/>
      <c r="B4" s="32"/>
      <c r="C4" s="32"/>
      <c r="D4" s="32"/>
      <c r="E4" s="32"/>
      <c r="F4" s="32"/>
      <c r="G4" s="316" t="s">
        <v>44</v>
      </c>
      <c r="H4" s="317"/>
      <c r="I4" s="318"/>
    </row>
    <row r="5" spans="1:9" s="31" customFormat="1" ht="20.100000000000001" customHeight="1">
      <c r="A5" s="133" t="s">
        <v>137</v>
      </c>
      <c r="B5" s="32"/>
      <c r="C5" s="32"/>
      <c r="D5" s="32"/>
      <c r="E5" s="32"/>
      <c r="F5" s="32"/>
      <c r="G5" s="32"/>
      <c r="H5" s="32"/>
      <c r="I5" s="32"/>
    </row>
    <row r="6" spans="1:9" s="31" customFormat="1" ht="20.100000000000001" customHeight="1">
      <c r="A6" s="309" t="s">
        <v>164</v>
      </c>
      <c r="B6" s="310"/>
      <c r="C6" s="310"/>
      <c r="D6" s="311"/>
      <c r="E6" s="312" t="s">
        <v>135</v>
      </c>
      <c r="F6" s="313"/>
      <c r="G6" s="313"/>
      <c r="H6" s="313"/>
      <c r="I6" s="314"/>
    </row>
    <row r="7" spans="1:9" s="31" customFormat="1" ht="20.100000000000001" customHeight="1">
      <c r="A7" s="33" t="str">
        <f>第１号様式の２!A7</f>
        <v>□</v>
      </c>
      <c r="B7" s="52" t="s">
        <v>138</v>
      </c>
      <c r="C7" s="52"/>
      <c r="D7" s="52"/>
      <c r="E7" s="292" t="str">
        <f>第１号様式の２!E7</f>
        <v>〒　　　－</v>
      </c>
      <c r="F7" s="293"/>
      <c r="G7" s="293"/>
      <c r="H7" s="293"/>
      <c r="I7" s="294"/>
    </row>
    <row r="8" spans="1:9" s="31" customFormat="1" ht="20.100000000000001" customHeight="1">
      <c r="A8" s="33" t="str">
        <f>第１号様式の２!A8</f>
        <v>□</v>
      </c>
      <c r="B8" s="52" t="s">
        <v>139</v>
      </c>
      <c r="C8" s="52"/>
      <c r="D8" s="52"/>
      <c r="E8" s="428" t="str">
        <f>第１号様式の２!E8</f>
        <v>　　　　　　　　　　　　　　　　　　　　　　　　　</v>
      </c>
      <c r="F8" s="429"/>
      <c r="G8" s="429"/>
      <c r="H8" s="429"/>
      <c r="I8" s="430"/>
    </row>
    <row r="9" spans="1:9" s="31" customFormat="1" ht="20.100000000000001" customHeight="1">
      <c r="A9" s="33" t="str">
        <f>第１号様式の２!A9</f>
        <v>□</v>
      </c>
      <c r="B9" s="53" t="s">
        <v>140</v>
      </c>
      <c r="C9" s="53"/>
      <c r="D9" s="53"/>
      <c r="E9" s="298" t="s">
        <v>136</v>
      </c>
      <c r="F9" s="299"/>
      <c r="G9" s="299"/>
      <c r="H9" s="299"/>
      <c r="I9" s="300"/>
    </row>
    <row r="10" spans="1:9" s="31" customFormat="1" ht="20.100000000000001" customHeight="1">
      <c r="A10" s="33" t="str">
        <f>第１号様式の２!A10</f>
        <v>□</v>
      </c>
      <c r="B10" s="54" t="s">
        <v>141</v>
      </c>
      <c r="C10" s="54"/>
      <c r="D10" s="54"/>
      <c r="E10" s="289" t="str">
        <f>第１号様式の２!E10</f>
        <v>　　　　　　　　　　　　　　　　　　　　　　　　　</v>
      </c>
      <c r="F10" s="290"/>
      <c r="G10" s="290"/>
      <c r="H10" s="290"/>
      <c r="I10" s="291"/>
    </row>
    <row r="11" spans="1:9" ht="48" customHeight="1">
      <c r="A11" s="442" t="s">
        <v>265</v>
      </c>
      <c r="B11" s="442"/>
      <c r="C11" s="442"/>
      <c r="D11" s="442"/>
      <c r="E11" s="442"/>
      <c r="F11" s="442"/>
      <c r="G11" s="442"/>
      <c r="H11" s="442"/>
      <c r="I11" s="442"/>
    </row>
    <row r="12" spans="1:9" ht="20.25" customHeight="1">
      <c r="E12" s="66" t="s">
        <v>45</v>
      </c>
    </row>
    <row r="13" spans="1:9" ht="20.25" customHeight="1">
      <c r="A13" s="132" t="s">
        <v>201</v>
      </c>
      <c r="B13" s="124"/>
      <c r="C13" s="124"/>
      <c r="D13" s="124"/>
      <c r="E13" s="125"/>
      <c r="F13" s="124"/>
      <c r="G13" s="124"/>
      <c r="H13" s="124"/>
      <c r="I13" s="126"/>
    </row>
    <row r="14" spans="1:9" s="31" customFormat="1" ht="20.100000000000001" customHeight="1">
      <c r="A14" s="312" t="s">
        <v>186</v>
      </c>
      <c r="B14" s="313"/>
      <c r="C14" s="313"/>
      <c r="D14" s="313"/>
      <c r="E14" s="443" t="s">
        <v>189</v>
      </c>
      <c r="F14" s="443"/>
      <c r="G14" s="443"/>
      <c r="H14" s="443"/>
      <c r="I14" s="443"/>
    </row>
    <row r="15" spans="1:9" s="31" customFormat="1" ht="20.100000000000001" customHeight="1">
      <c r="A15" s="312" t="s">
        <v>187</v>
      </c>
      <c r="B15" s="313"/>
      <c r="C15" s="313"/>
      <c r="D15" s="314"/>
      <c r="E15" s="453"/>
      <c r="F15" s="454"/>
      <c r="G15" s="454"/>
      <c r="H15" s="454"/>
      <c r="I15" s="107" t="s">
        <v>185</v>
      </c>
    </row>
    <row r="16" spans="1:9" s="31" customFormat="1" ht="20.100000000000001" customHeight="1">
      <c r="A16" s="312" t="s">
        <v>188</v>
      </c>
      <c r="B16" s="313"/>
      <c r="C16" s="313"/>
      <c r="D16" s="313"/>
      <c r="E16" s="443" t="s">
        <v>183</v>
      </c>
      <c r="F16" s="443"/>
      <c r="G16" s="443"/>
      <c r="H16" s="443"/>
      <c r="I16" s="443"/>
    </row>
    <row r="17" spans="1:9" s="31" customFormat="1" ht="7.5" customHeight="1">
      <c r="A17" s="127"/>
      <c r="B17" s="53"/>
      <c r="C17" s="53"/>
      <c r="D17" s="53"/>
      <c r="E17" s="106"/>
      <c r="F17" s="106"/>
      <c r="G17" s="106"/>
      <c r="H17" s="106"/>
      <c r="I17" s="128"/>
    </row>
    <row r="18" spans="1:9" ht="20.25" customHeight="1">
      <c r="A18" s="439" t="s">
        <v>193</v>
      </c>
      <c r="B18" s="440"/>
      <c r="C18" s="440"/>
      <c r="D18" s="440"/>
      <c r="E18" s="440"/>
      <c r="F18" s="440"/>
      <c r="G18" s="440"/>
      <c r="H18" s="440"/>
      <c r="I18" s="441"/>
    </row>
    <row r="19" spans="1:9" s="31" customFormat="1" ht="20.100000000000001" customHeight="1">
      <c r="A19" s="312" t="s">
        <v>192</v>
      </c>
      <c r="B19" s="313"/>
      <c r="C19" s="313"/>
      <c r="D19" s="314"/>
      <c r="E19" s="455"/>
      <c r="F19" s="456"/>
      <c r="G19" s="456"/>
      <c r="H19" s="456"/>
      <c r="I19" s="107" t="s">
        <v>185</v>
      </c>
    </row>
    <row r="20" spans="1:9" s="31" customFormat="1" ht="7.5" customHeight="1">
      <c r="A20" s="127"/>
      <c r="B20" s="53"/>
      <c r="C20" s="53"/>
      <c r="D20" s="53"/>
      <c r="E20" s="106"/>
      <c r="F20" s="106"/>
      <c r="G20" s="106"/>
      <c r="H20" s="106"/>
      <c r="I20" s="129"/>
    </row>
    <row r="21" spans="1:9" ht="20.25" customHeight="1">
      <c r="A21" s="439" t="s">
        <v>190</v>
      </c>
      <c r="B21" s="440"/>
      <c r="C21" s="440"/>
      <c r="D21" s="440"/>
      <c r="E21" s="440"/>
      <c r="F21" s="440"/>
      <c r="G21" s="440"/>
      <c r="H21" s="440"/>
      <c r="I21" s="441"/>
    </row>
    <row r="22" spans="1:9" ht="20.25" customHeight="1">
      <c r="A22" s="444"/>
      <c r="B22" s="445"/>
      <c r="C22" s="445"/>
      <c r="D22" s="445"/>
      <c r="E22" s="445"/>
      <c r="F22" s="445"/>
      <c r="G22" s="445"/>
      <c r="H22" s="445"/>
      <c r="I22" s="446"/>
    </row>
    <row r="23" spans="1:9" ht="19.5" customHeight="1">
      <c r="A23" s="447"/>
      <c r="B23" s="448"/>
      <c r="C23" s="448"/>
      <c r="D23" s="448"/>
      <c r="E23" s="448"/>
      <c r="F23" s="448"/>
      <c r="G23" s="448"/>
      <c r="H23" s="448"/>
      <c r="I23" s="449"/>
    </row>
    <row r="24" spans="1:9" ht="19.5" customHeight="1">
      <c r="A24" s="447"/>
      <c r="B24" s="448"/>
      <c r="C24" s="448"/>
      <c r="D24" s="448"/>
      <c r="E24" s="448"/>
      <c r="F24" s="448"/>
      <c r="G24" s="448"/>
      <c r="H24" s="448"/>
      <c r="I24" s="449"/>
    </row>
    <row r="25" spans="1:9" ht="19.5" customHeight="1">
      <c r="A25" s="447"/>
      <c r="B25" s="448"/>
      <c r="C25" s="448"/>
      <c r="D25" s="448"/>
      <c r="E25" s="448"/>
      <c r="F25" s="448"/>
      <c r="G25" s="448"/>
      <c r="H25" s="448"/>
      <c r="I25" s="449"/>
    </row>
    <row r="26" spans="1:9" ht="19.5" customHeight="1">
      <c r="A26" s="447"/>
      <c r="B26" s="448"/>
      <c r="C26" s="448"/>
      <c r="D26" s="448"/>
      <c r="E26" s="448"/>
      <c r="F26" s="448"/>
      <c r="G26" s="448"/>
      <c r="H26" s="448"/>
      <c r="I26" s="449"/>
    </row>
    <row r="27" spans="1:9" ht="19.5" customHeight="1">
      <c r="A27" s="450"/>
      <c r="B27" s="451"/>
      <c r="C27" s="451"/>
      <c r="D27" s="451"/>
      <c r="E27" s="451"/>
      <c r="F27" s="451"/>
      <c r="G27" s="451"/>
      <c r="H27" s="451"/>
      <c r="I27" s="452"/>
    </row>
    <row r="28" spans="1:9" ht="7.5" customHeight="1">
      <c r="A28" s="130"/>
      <c r="B28" s="100"/>
      <c r="C28" s="100"/>
      <c r="D28" s="100"/>
      <c r="E28" s="100"/>
      <c r="F28" s="100"/>
      <c r="G28" s="100"/>
      <c r="H28" s="100"/>
      <c r="I28" s="131"/>
    </row>
    <row r="29" spans="1:9" ht="19.5" customHeight="1">
      <c r="A29" s="439" t="s">
        <v>191</v>
      </c>
      <c r="B29" s="440"/>
      <c r="C29" s="440"/>
      <c r="D29" s="440"/>
      <c r="E29" s="440"/>
      <c r="F29" s="440"/>
      <c r="G29" s="440"/>
      <c r="H29" s="440"/>
      <c r="I29" s="441"/>
    </row>
    <row r="30" spans="1:9" ht="19.5" customHeight="1">
      <c r="A30" s="444"/>
      <c r="B30" s="445"/>
      <c r="C30" s="445"/>
      <c r="D30" s="445"/>
      <c r="E30" s="445"/>
      <c r="F30" s="445"/>
      <c r="G30" s="445"/>
      <c r="H30" s="445"/>
      <c r="I30" s="446"/>
    </row>
    <row r="31" spans="1:9" ht="19.5" customHeight="1">
      <c r="A31" s="447"/>
      <c r="B31" s="448"/>
      <c r="C31" s="448"/>
      <c r="D31" s="448"/>
      <c r="E31" s="448"/>
      <c r="F31" s="448"/>
      <c r="G31" s="448"/>
      <c r="H31" s="448"/>
      <c r="I31" s="449"/>
    </row>
    <row r="32" spans="1:9" ht="19.5" customHeight="1">
      <c r="A32" s="447"/>
      <c r="B32" s="448"/>
      <c r="C32" s="448"/>
      <c r="D32" s="448"/>
      <c r="E32" s="448"/>
      <c r="F32" s="448"/>
      <c r="G32" s="448"/>
      <c r="H32" s="448"/>
      <c r="I32" s="449"/>
    </row>
    <row r="33" spans="1:9" ht="19.5" customHeight="1">
      <c r="A33" s="447"/>
      <c r="B33" s="448"/>
      <c r="C33" s="448"/>
      <c r="D33" s="448"/>
      <c r="E33" s="448"/>
      <c r="F33" s="448"/>
      <c r="G33" s="448"/>
      <c r="H33" s="448"/>
      <c r="I33" s="449"/>
    </row>
    <row r="34" spans="1:9" ht="19.5" customHeight="1">
      <c r="A34" s="447"/>
      <c r="B34" s="448"/>
      <c r="C34" s="448"/>
      <c r="D34" s="448"/>
      <c r="E34" s="448"/>
      <c r="F34" s="448"/>
      <c r="G34" s="448"/>
      <c r="H34" s="448"/>
      <c r="I34" s="449"/>
    </row>
    <row r="35" spans="1:9" ht="19.5" customHeight="1">
      <c r="A35" s="450"/>
      <c r="B35" s="451"/>
      <c r="C35" s="451"/>
      <c r="D35" s="451"/>
      <c r="E35" s="451"/>
      <c r="F35" s="451"/>
      <c r="G35" s="451"/>
      <c r="H35" s="451"/>
      <c r="I35" s="452"/>
    </row>
    <row r="36" spans="1:9" ht="6.75" customHeight="1">
      <c r="A36" s="438"/>
      <c r="B36" s="438"/>
      <c r="C36" s="438"/>
      <c r="D36" s="438"/>
      <c r="E36" s="438"/>
      <c r="F36" s="438"/>
      <c r="G36" s="438"/>
      <c r="H36" s="438"/>
      <c r="I36" s="438"/>
    </row>
    <row r="37" spans="1:9" ht="19.5" customHeight="1">
      <c r="A37" s="438" t="s">
        <v>129</v>
      </c>
      <c r="B37" s="438"/>
      <c r="C37" s="438"/>
      <c r="D37" s="438"/>
      <c r="E37" s="438"/>
      <c r="F37" s="438"/>
      <c r="G37" s="438"/>
      <c r="H37" s="438"/>
      <c r="I37" s="438"/>
    </row>
    <row r="38" spans="1:9" ht="6.75" customHeight="1"/>
  </sheetData>
  <mergeCells count="24">
    <mergeCell ref="E19:H19"/>
    <mergeCell ref="A2:I2"/>
    <mergeCell ref="E7:I7"/>
    <mergeCell ref="E10:I10"/>
    <mergeCell ref="E9:I9"/>
    <mergeCell ref="E6:I6"/>
    <mergeCell ref="A6:D6"/>
    <mergeCell ref="G4:I4"/>
    <mergeCell ref="A37:I37"/>
    <mergeCell ref="A36:I36"/>
    <mergeCell ref="E8:I8"/>
    <mergeCell ref="A21:I21"/>
    <mergeCell ref="A29:I29"/>
    <mergeCell ref="A11:I11"/>
    <mergeCell ref="A14:D14"/>
    <mergeCell ref="A16:D16"/>
    <mergeCell ref="E14:I14"/>
    <mergeCell ref="E16:I16"/>
    <mergeCell ref="A22:I27"/>
    <mergeCell ref="A15:D15"/>
    <mergeCell ref="E15:H15"/>
    <mergeCell ref="A30:I35"/>
    <mergeCell ref="A18:I18"/>
    <mergeCell ref="A19:D19"/>
  </mergeCells>
  <phoneticPr fontId="1"/>
  <pageMargins left="0.7" right="0.7" top="0.75" bottom="0.75" header="0.3" footer="0.3"/>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745C0-F4D2-493A-ABDF-98A0802D0D59}">
  <sheetPr codeName="Sheet11"/>
  <dimension ref="A1:J24"/>
  <sheetViews>
    <sheetView showGridLines="0" view="pageBreakPreview" zoomScale="85" zoomScaleNormal="85" zoomScaleSheetLayoutView="85" workbookViewId="0">
      <selection activeCell="E12" sqref="E12:H12"/>
    </sheetView>
  </sheetViews>
  <sheetFormatPr defaultColWidth="8.875" defaultRowHeight="13.5"/>
  <cols>
    <col min="11" max="11" width="14.125" customWidth="1"/>
  </cols>
  <sheetData>
    <row r="1" spans="1:10" ht="14.25">
      <c r="A1" s="157" t="s">
        <v>204</v>
      </c>
      <c r="B1" s="158"/>
      <c r="C1" s="158"/>
      <c r="D1" s="158"/>
      <c r="E1" s="158"/>
      <c r="F1" s="158"/>
      <c r="G1" s="158"/>
      <c r="H1" s="158"/>
      <c r="I1" s="158"/>
    </row>
    <row r="2" spans="1:10" ht="14.25">
      <c r="A2" s="158"/>
      <c r="B2" s="158"/>
      <c r="C2" s="158"/>
      <c r="D2" s="158"/>
      <c r="E2" s="158"/>
      <c r="F2" s="158"/>
      <c r="G2" s="158"/>
      <c r="H2" s="158"/>
      <c r="I2" s="158"/>
    </row>
    <row r="3" spans="1:10" ht="17.25">
      <c r="A3" s="466" t="s">
        <v>93</v>
      </c>
      <c r="B3" s="466"/>
      <c r="C3" s="466"/>
      <c r="D3" s="466"/>
      <c r="E3" s="466"/>
      <c r="F3" s="466"/>
      <c r="G3" s="466"/>
      <c r="H3" s="466"/>
      <c r="I3" s="466"/>
    </row>
    <row r="4" spans="1:10" ht="14.25">
      <c r="A4" s="158"/>
      <c r="B4" s="158"/>
      <c r="C4" s="158"/>
      <c r="D4" s="158"/>
      <c r="E4" s="158"/>
      <c r="F4" s="158"/>
      <c r="G4" s="158"/>
      <c r="H4" s="158"/>
      <c r="I4" s="158"/>
    </row>
    <row r="5" spans="1:10" ht="30" customHeight="1">
      <c r="A5" s="467" t="s">
        <v>94</v>
      </c>
      <c r="B5" s="468"/>
      <c r="C5" s="468"/>
      <c r="D5" s="469"/>
      <c r="E5" s="470" t="s">
        <v>91</v>
      </c>
      <c r="F5" s="471"/>
      <c r="G5" s="471"/>
      <c r="H5" s="471"/>
      <c r="I5" s="472"/>
    </row>
    <row r="6" spans="1:10" ht="30" customHeight="1">
      <c r="A6" s="476" t="s">
        <v>95</v>
      </c>
      <c r="B6" s="477"/>
      <c r="C6" s="477"/>
      <c r="D6" s="478"/>
      <c r="E6" s="473"/>
      <c r="F6" s="474"/>
      <c r="G6" s="474"/>
      <c r="H6" s="474"/>
      <c r="I6" s="475"/>
    </row>
    <row r="7" spans="1:10" ht="15" customHeight="1">
      <c r="A7" s="482" t="s">
        <v>260</v>
      </c>
      <c r="B7" s="483"/>
      <c r="C7" s="483"/>
      <c r="D7" s="483"/>
      <c r="E7" s="479" t="s">
        <v>237</v>
      </c>
      <c r="F7" s="480"/>
      <c r="G7" s="480"/>
      <c r="H7" s="480"/>
      <c r="I7" s="481"/>
    </row>
    <row r="8" spans="1:10" ht="45" customHeight="1">
      <c r="A8" s="486" t="str">
        <f>第１号様式の２!E8</f>
        <v>　　　　　　　　　　　　　　　　　　　　　　　　　</v>
      </c>
      <c r="B8" s="487"/>
      <c r="C8" s="487"/>
      <c r="D8" s="487"/>
      <c r="E8" s="486" t="str">
        <f>第１号様式の２!E10</f>
        <v>　　　　　　　　　　　　　　　　　　　　　　　　　</v>
      </c>
      <c r="F8" s="487"/>
      <c r="G8" s="487"/>
      <c r="H8" s="487"/>
      <c r="I8" s="488"/>
    </row>
    <row r="9" spans="1:10" ht="7.5" customHeight="1">
      <c r="A9" s="157"/>
      <c r="B9" s="157"/>
      <c r="C9" s="157"/>
      <c r="D9" s="157"/>
      <c r="E9" s="157"/>
      <c r="F9" s="157"/>
      <c r="G9" s="157"/>
      <c r="H9" s="157"/>
      <c r="I9" s="157"/>
    </row>
    <row r="10" spans="1:10" ht="39.950000000000003" customHeight="1">
      <c r="A10" s="489" t="s">
        <v>266</v>
      </c>
      <c r="B10" s="489"/>
      <c r="C10" s="489"/>
      <c r="D10" s="489"/>
      <c r="E10" s="489"/>
      <c r="F10" s="489"/>
      <c r="G10" s="489"/>
      <c r="H10" s="489"/>
      <c r="I10" s="489"/>
    </row>
    <row r="11" spans="1:10" ht="7.5" customHeight="1">
      <c r="A11" s="159"/>
      <c r="B11" s="159"/>
      <c r="C11" s="159"/>
      <c r="D11" s="159"/>
      <c r="E11" s="159"/>
      <c r="F11" s="159"/>
      <c r="G11" s="159"/>
      <c r="H11" s="159"/>
      <c r="I11" s="159"/>
    </row>
    <row r="12" spans="1:10" ht="30" customHeight="1">
      <c r="A12" s="491" t="s">
        <v>96</v>
      </c>
      <c r="B12" s="491"/>
      <c r="C12" s="491"/>
      <c r="D12" s="491"/>
      <c r="E12" s="484"/>
      <c r="F12" s="485"/>
      <c r="G12" s="485"/>
      <c r="H12" s="485"/>
      <c r="I12" s="166" t="s">
        <v>262</v>
      </c>
    </row>
    <row r="13" spans="1:10" ht="14.25" customHeight="1">
      <c r="A13" s="160"/>
      <c r="B13" s="160"/>
      <c r="C13" s="160"/>
      <c r="D13" s="160"/>
      <c r="E13" s="161"/>
      <c r="F13" s="161"/>
      <c r="G13" s="161"/>
      <c r="H13" s="161"/>
      <c r="I13" s="161"/>
    </row>
    <row r="14" spans="1:10" ht="24" customHeight="1">
      <c r="A14" s="457" t="s">
        <v>97</v>
      </c>
      <c r="B14" s="457"/>
      <c r="C14" s="457"/>
      <c r="D14" s="457"/>
      <c r="E14" s="457"/>
      <c r="F14" s="457"/>
      <c r="G14" s="457"/>
      <c r="H14" s="457"/>
      <c r="I14" s="457"/>
      <c r="J14" s="23"/>
    </row>
    <row r="15" spans="1:10" ht="30" customHeight="1">
      <c r="A15" s="458" t="s">
        <v>261</v>
      </c>
      <c r="B15" s="458" t="s">
        <v>98</v>
      </c>
      <c r="C15" s="458"/>
      <c r="D15" s="458"/>
      <c r="E15" s="458"/>
      <c r="F15" s="458" t="s">
        <v>99</v>
      </c>
      <c r="G15" s="458"/>
      <c r="H15" s="458"/>
      <c r="I15" s="458"/>
    </row>
    <row r="16" spans="1:10" ht="30" customHeight="1">
      <c r="A16" s="458"/>
      <c r="B16" s="459"/>
      <c r="C16" s="460"/>
      <c r="D16" s="492" t="s">
        <v>100</v>
      </c>
      <c r="E16" s="493"/>
      <c r="F16" s="459"/>
      <c r="G16" s="459"/>
      <c r="H16" s="460"/>
      <c r="I16" s="162" t="s">
        <v>102</v>
      </c>
    </row>
    <row r="17" spans="1:9" ht="30" customHeight="1">
      <c r="A17" s="458"/>
      <c r="B17" s="459"/>
      <c r="C17" s="460"/>
      <c r="D17" s="461" t="s">
        <v>202</v>
      </c>
      <c r="E17" s="462"/>
      <c r="F17" s="459"/>
      <c r="G17" s="459"/>
      <c r="H17" s="460"/>
      <c r="I17" s="163" t="s">
        <v>103</v>
      </c>
    </row>
    <row r="18" spans="1:9" ht="30" customHeight="1">
      <c r="A18" s="458"/>
      <c r="B18" s="459"/>
      <c r="C18" s="460"/>
      <c r="D18" s="463" t="s">
        <v>101</v>
      </c>
      <c r="E18" s="464"/>
      <c r="F18" s="459"/>
      <c r="G18" s="459"/>
      <c r="H18" s="460"/>
      <c r="I18" s="164" t="s">
        <v>104</v>
      </c>
    </row>
    <row r="19" spans="1:9" ht="30" customHeight="1">
      <c r="A19" s="458"/>
      <c r="B19" s="165" t="s">
        <v>92</v>
      </c>
      <c r="C19" s="465" t="s">
        <v>108</v>
      </c>
      <c r="D19" s="465"/>
      <c r="E19" s="465"/>
      <c r="F19" s="465"/>
      <c r="G19" s="465"/>
      <c r="H19" s="465"/>
      <c r="I19" s="465"/>
    </row>
    <row r="20" spans="1:9" ht="18" customHeight="1">
      <c r="A20" s="458"/>
      <c r="B20" s="490" t="s">
        <v>109</v>
      </c>
      <c r="C20" s="459"/>
      <c r="D20" s="459"/>
      <c r="E20" s="459"/>
      <c r="F20" s="459"/>
      <c r="G20" s="459"/>
      <c r="H20" s="459"/>
      <c r="I20" s="459"/>
    </row>
    <row r="21" spans="1:9" ht="18" customHeight="1">
      <c r="A21" s="458"/>
      <c r="B21" s="490"/>
      <c r="C21" s="459"/>
      <c r="D21" s="459"/>
      <c r="E21" s="459"/>
      <c r="F21" s="459"/>
      <c r="G21" s="459"/>
      <c r="H21" s="459"/>
      <c r="I21" s="459"/>
    </row>
    <row r="22" spans="1:9" ht="18" customHeight="1">
      <c r="A22" s="458"/>
      <c r="B22" s="490"/>
      <c r="C22" s="459"/>
      <c r="D22" s="459"/>
      <c r="E22" s="459"/>
      <c r="F22" s="459"/>
      <c r="G22" s="459"/>
      <c r="H22" s="459"/>
      <c r="I22" s="459"/>
    </row>
    <row r="23" spans="1:9" ht="35.25" customHeight="1">
      <c r="A23" s="458"/>
      <c r="B23" s="458" t="s">
        <v>107</v>
      </c>
      <c r="C23" s="458" t="s">
        <v>105</v>
      </c>
      <c r="D23" s="458"/>
      <c r="E23" s="459"/>
      <c r="F23" s="459"/>
      <c r="G23" s="459"/>
      <c r="H23" s="459"/>
      <c r="I23" s="459"/>
    </row>
    <row r="24" spans="1:9" ht="35.25" customHeight="1">
      <c r="A24" s="458"/>
      <c r="B24" s="458"/>
      <c r="C24" s="458" t="s">
        <v>106</v>
      </c>
      <c r="D24" s="458"/>
      <c r="E24" s="459"/>
      <c r="F24" s="459"/>
      <c r="G24" s="459"/>
      <c r="H24" s="459"/>
      <c r="I24" s="459"/>
    </row>
  </sheetData>
  <mergeCells count="34">
    <mergeCell ref="E12:H12"/>
    <mergeCell ref="E8:I8"/>
    <mergeCell ref="A8:D8"/>
    <mergeCell ref="A10:I10"/>
    <mergeCell ref="B20:B22"/>
    <mergeCell ref="C20:C22"/>
    <mergeCell ref="D20:D22"/>
    <mergeCell ref="E20:E22"/>
    <mergeCell ref="F20:F22"/>
    <mergeCell ref="A12:D12"/>
    <mergeCell ref="A15:A24"/>
    <mergeCell ref="B15:E15"/>
    <mergeCell ref="F15:I15"/>
    <mergeCell ref="B16:C18"/>
    <mergeCell ref="D16:E16"/>
    <mergeCell ref="I20:I22"/>
    <mergeCell ref="A3:I3"/>
    <mergeCell ref="A5:D5"/>
    <mergeCell ref="E5:I6"/>
    <mergeCell ref="A6:D6"/>
    <mergeCell ref="E7:I7"/>
    <mergeCell ref="A7:D7"/>
    <mergeCell ref="A14:I14"/>
    <mergeCell ref="C24:D24"/>
    <mergeCell ref="E24:I24"/>
    <mergeCell ref="G20:G22"/>
    <mergeCell ref="H20:H22"/>
    <mergeCell ref="F16:H18"/>
    <mergeCell ref="D17:E17"/>
    <mergeCell ref="D18:E18"/>
    <mergeCell ref="C19:I19"/>
    <mergeCell ref="B23:B24"/>
    <mergeCell ref="C23:D23"/>
    <mergeCell ref="E23:I23"/>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AFDCC-6864-4881-A0A2-011248322039}">
  <sheetPr codeName="Sheet12"/>
  <dimension ref="A1:K42"/>
  <sheetViews>
    <sheetView showGridLines="0" view="pageBreakPreview" topLeftCell="A3" zoomScale="85" zoomScaleNormal="100" zoomScaleSheetLayoutView="85" workbookViewId="0">
      <selection activeCell="A37" sqref="A37"/>
    </sheetView>
  </sheetViews>
  <sheetFormatPr defaultColWidth="8.875" defaultRowHeight="19.5" customHeight="1"/>
  <cols>
    <col min="1" max="1" width="3.125" style="30" customWidth="1"/>
    <col min="2" max="2" width="14" style="30" customWidth="1"/>
    <col min="3" max="3" width="16.625" style="30" customWidth="1"/>
    <col min="4" max="8" width="8.5" style="30" customWidth="1"/>
    <col min="9" max="9" width="17.875" style="30" customWidth="1"/>
    <col min="10" max="16384" width="8.875" style="30"/>
  </cols>
  <sheetData>
    <row r="1" spans="1:11" s="31" customFormat="1" ht="20.100000000000001" customHeight="1">
      <c r="A1" s="32" t="s">
        <v>205</v>
      </c>
      <c r="B1" s="32"/>
      <c r="C1" s="32"/>
      <c r="D1" s="32"/>
      <c r="E1" s="32"/>
      <c r="F1" s="32"/>
      <c r="G1" s="32"/>
      <c r="H1" s="32"/>
      <c r="K1" s="31" t="s">
        <v>216</v>
      </c>
    </row>
    <row r="2" spans="1:11" s="31" customFormat="1" ht="20.100000000000001" customHeight="1">
      <c r="A2" s="315" t="s">
        <v>203</v>
      </c>
      <c r="B2" s="315"/>
      <c r="C2" s="315"/>
      <c r="D2" s="315"/>
      <c r="E2" s="315"/>
      <c r="F2" s="315"/>
      <c r="G2" s="315"/>
      <c r="H2" s="315"/>
      <c r="I2" s="315"/>
      <c r="K2" s="31" t="s">
        <v>218</v>
      </c>
    </row>
    <row r="3" spans="1:11" s="31" customFormat="1" ht="20.100000000000001" customHeight="1">
      <c r="A3" s="32" t="s">
        <v>155</v>
      </c>
      <c r="B3" s="32"/>
      <c r="C3" s="32"/>
      <c r="D3" s="32"/>
      <c r="E3" s="32"/>
      <c r="F3" s="32"/>
      <c r="G3" s="32"/>
      <c r="K3" s="31" t="s">
        <v>217</v>
      </c>
    </row>
    <row r="4" spans="1:11" s="31" customFormat="1" ht="20.100000000000001" customHeight="1">
      <c r="A4" s="32"/>
      <c r="B4" s="32"/>
      <c r="C4" s="32"/>
      <c r="D4" s="32"/>
      <c r="E4" s="32"/>
      <c r="F4" s="32"/>
      <c r="G4" s="316" t="s">
        <v>44</v>
      </c>
      <c r="H4" s="317"/>
      <c r="I4" s="318"/>
      <c r="K4" s="31" t="s">
        <v>219</v>
      </c>
    </row>
    <row r="5" spans="1:11" s="31" customFormat="1" ht="20.100000000000001" customHeight="1">
      <c r="A5" s="32" t="s">
        <v>137</v>
      </c>
      <c r="B5" s="32"/>
      <c r="C5" s="32"/>
      <c r="D5" s="32"/>
      <c r="E5" s="32"/>
      <c r="F5" s="32"/>
      <c r="G5" s="32"/>
      <c r="H5" s="32"/>
      <c r="I5" s="32"/>
      <c r="K5" s="31" t="s">
        <v>220</v>
      </c>
    </row>
    <row r="6" spans="1:11" s="31" customFormat="1" ht="20.100000000000001" customHeight="1">
      <c r="A6" s="309" t="s">
        <v>164</v>
      </c>
      <c r="B6" s="310"/>
      <c r="C6" s="310"/>
      <c r="D6" s="311"/>
      <c r="E6" s="312" t="s">
        <v>135</v>
      </c>
      <c r="F6" s="313"/>
      <c r="G6" s="313"/>
      <c r="H6" s="313"/>
      <c r="I6" s="314"/>
      <c r="K6" s="31" t="s">
        <v>221</v>
      </c>
    </row>
    <row r="7" spans="1:11" s="31" customFormat="1" ht="20.100000000000001" customHeight="1">
      <c r="A7" s="33" t="str">
        <f>第１号様式の２!A7</f>
        <v>□</v>
      </c>
      <c r="B7" s="52" t="s">
        <v>138</v>
      </c>
      <c r="C7" s="52"/>
      <c r="D7" s="52"/>
      <c r="E7" s="292" t="str">
        <f>第１号様式の２!E7</f>
        <v>〒　　　－</v>
      </c>
      <c r="F7" s="293"/>
      <c r="G7" s="293"/>
      <c r="H7" s="293"/>
      <c r="I7" s="294"/>
      <c r="K7" s="31" t="s">
        <v>222</v>
      </c>
    </row>
    <row r="8" spans="1:11" s="31" customFormat="1" ht="20.100000000000001" customHeight="1">
      <c r="A8" s="33" t="str">
        <f>第１号様式の２!A8</f>
        <v>□</v>
      </c>
      <c r="B8" s="52" t="s">
        <v>139</v>
      </c>
      <c r="C8" s="52"/>
      <c r="D8" s="52"/>
      <c r="E8" s="424" t="str">
        <f>第１号様式の２!E8</f>
        <v>　　　　　　　　　　　　　　　　　　　　　　　　　</v>
      </c>
      <c r="F8" s="425"/>
      <c r="G8" s="425"/>
      <c r="H8" s="425"/>
      <c r="I8" s="426"/>
    </row>
    <row r="9" spans="1:11" s="31" customFormat="1" ht="20.100000000000001" customHeight="1">
      <c r="A9" s="33" t="str">
        <f>第１号様式の２!A9</f>
        <v>□</v>
      </c>
      <c r="B9" s="53" t="s">
        <v>140</v>
      </c>
      <c r="C9" s="53"/>
      <c r="D9" s="53"/>
      <c r="E9" s="494" t="s">
        <v>136</v>
      </c>
      <c r="F9" s="495"/>
      <c r="G9" s="495"/>
      <c r="H9" s="495"/>
      <c r="I9" s="496"/>
    </row>
    <row r="10" spans="1:11" s="31" customFormat="1" ht="20.100000000000001" customHeight="1">
      <c r="A10" s="33" t="str">
        <f>第１号様式の２!A10</f>
        <v>□</v>
      </c>
      <c r="B10" s="54" t="s">
        <v>141</v>
      </c>
      <c r="C10" s="54"/>
      <c r="D10" s="54"/>
      <c r="E10" s="428" t="str">
        <f>第１号様式の２!E10</f>
        <v>　　　　　　　　　　　　　　　　　　　　　　　　　</v>
      </c>
      <c r="F10" s="429"/>
      <c r="G10" s="429"/>
      <c r="H10" s="429"/>
      <c r="I10" s="430"/>
    </row>
    <row r="11" spans="1:11" ht="60" customHeight="1">
      <c r="A11" s="442" t="s">
        <v>267</v>
      </c>
      <c r="B11" s="442"/>
      <c r="C11" s="442"/>
      <c r="D11" s="442"/>
      <c r="E11" s="442"/>
      <c r="F11" s="442"/>
      <c r="G11" s="442"/>
      <c r="H11" s="442"/>
      <c r="I11" s="442"/>
    </row>
    <row r="12" spans="1:11" ht="20.25" customHeight="1">
      <c r="E12" s="109" t="s">
        <v>45</v>
      </c>
    </row>
    <row r="13" spans="1:11" ht="20.25" customHeight="1">
      <c r="A13" s="132" t="s">
        <v>206</v>
      </c>
      <c r="B13" s="124"/>
      <c r="C13" s="124"/>
      <c r="D13" s="124"/>
      <c r="E13" s="125"/>
      <c r="F13" s="124"/>
      <c r="G13" s="124"/>
      <c r="H13" s="124"/>
      <c r="I13" s="126"/>
    </row>
    <row r="14" spans="1:11" s="31" customFormat="1" ht="20.100000000000001" customHeight="1">
      <c r="A14" s="312" t="s">
        <v>207</v>
      </c>
      <c r="B14" s="313"/>
      <c r="C14" s="313"/>
      <c r="D14" s="313"/>
      <c r="E14" s="443" t="s">
        <v>189</v>
      </c>
      <c r="F14" s="443"/>
      <c r="G14" s="443"/>
      <c r="H14" s="443"/>
      <c r="I14" s="443"/>
    </row>
    <row r="15" spans="1:11" s="31" customFormat="1" ht="20.100000000000001" customHeight="1">
      <c r="A15" s="312" t="s">
        <v>208</v>
      </c>
      <c r="B15" s="313"/>
      <c r="C15" s="313"/>
      <c r="D15" s="314"/>
      <c r="E15" s="453"/>
      <c r="F15" s="454"/>
      <c r="G15" s="454"/>
      <c r="H15" s="454"/>
      <c r="I15" s="107" t="s">
        <v>57</v>
      </c>
    </row>
    <row r="16" spans="1:11" s="31" customFormat="1" ht="20.100000000000001" customHeight="1">
      <c r="A16" s="312" t="s">
        <v>209</v>
      </c>
      <c r="B16" s="313"/>
      <c r="C16" s="313"/>
      <c r="D16" s="313"/>
      <c r="E16" s="443" t="s">
        <v>183</v>
      </c>
      <c r="F16" s="443"/>
      <c r="G16" s="443"/>
      <c r="H16" s="443"/>
      <c r="I16" s="443"/>
    </row>
    <row r="17" spans="1:9" s="31" customFormat="1" ht="7.5" customHeight="1">
      <c r="A17" s="127"/>
      <c r="B17" s="53"/>
      <c r="C17" s="53"/>
      <c r="D17" s="53"/>
      <c r="E17" s="106"/>
      <c r="F17" s="106"/>
      <c r="G17" s="106"/>
      <c r="H17" s="106"/>
      <c r="I17" s="128"/>
    </row>
    <row r="18" spans="1:9" ht="20.25" customHeight="1">
      <c r="A18" s="137" t="s">
        <v>210</v>
      </c>
      <c r="B18" s="100"/>
      <c r="C18" s="100"/>
      <c r="D18" s="100"/>
      <c r="E18" s="100"/>
      <c r="F18" s="100"/>
      <c r="G18" s="100"/>
      <c r="H18" s="100"/>
      <c r="I18" s="131"/>
    </row>
    <row r="19" spans="1:9" s="31" customFormat="1" ht="18.75" customHeight="1">
      <c r="A19" s="312" t="s">
        <v>238</v>
      </c>
      <c r="B19" s="313"/>
      <c r="C19" s="313"/>
      <c r="D19" s="313"/>
      <c r="E19" s="443"/>
      <c r="F19" s="443"/>
      <c r="G19" s="443"/>
      <c r="H19" s="443"/>
      <c r="I19" s="443"/>
    </row>
    <row r="20" spans="1:9" s="31" customFormat="1" ht="18.75" customHeight="1">
      <c r="A20" s="312" t="s">
        <v>211</v>
      </c>
      <c r="B20" s="313"/>
      <c r="C20" s="313"/>
      <c r="D20" s="313"/>
      <c r="E20" s="443"/>
      <c r="F20" s="443"/>
      <c r="G20" s="443"/>
      <c r="H20" s="443"/>
      <c r="I20" s="443"/>
    </row>
    <row r="21" spans="1:9" ht="18.75" customHeight="1">
      <c r="A21" s="312" t="s">
        <v>212</v>
      </c>
      <c r="B21" s="313"/>
      <c r="C21" s="313"/>
      <c r="D21" s="313"/>
      <c r="E21" s="443"/>
      <c r="F21" s="443"/>
      <c r="G21" s="443"/>
      <c r="H21" s="443"/>
      <c r="I21" s="443"/>
    </row>
    <row r="22" spans="1:9" ht="18.75" customHeight="1">
      <c r="A22" s="312" t="s">
        <v>213</v>
      </c>
      <c r="B22" s="313"/>
      <c r="C22" s="313"/>
      <c r="D22" s="313"/>
      <c r="E22" s="443"/>
      <c r="F22" s="443"/>
      <c r="G22" s="443"/>
      <c r="H22" s="443"/>
      <c r="I22" s="443"/>
    </row>
    <row r="23" spans="1:9" ht="18.75" customHeight="1">
      <c r="A23" s="312" t="s">
        <v>275</v>
      </c>
      <c r="B23" s="313"/>
      <c r="C23" s="313"/>
      <c r="D23" s="313"/>
      <c r="E23" s="443" t="s">
        <v>276</v>
      </c>
      <c r="F23" s="443"/>
      <c r="G23" s="443"/>
      <c r="H23" s="443"/>
      <c r="I23" s="443"/>
    </row>
    <row r="24" spans="1:9" ht="7.5" customHeight="1">
      <c r="A24" s="130"/>
      <c r="B24" s="100"/>
      <c r="C24" s="100"/>
      <c r="D24" s="100"/>
      <c r="E24" s="100"/>
      <c r="F24" s="100"/>
      <c r="G24" s="100"/>
      <c r="H24" s="100"/>
      <c r="I24" s="131"/>
    </row>
    <row r="25" spans="1:9" ht="18.75" customHeight="1">
      <c r="A25" s="137" t="s">
        <v>214</v>
      </c>
      <c r="B25" s="100"/>
      <c r="C25" s="100"/>
      <c r="D25" s="100"/>
      <c r="E25" s="100"/>
      <c r="F25" s="100"/>
      <c r="G25" s="100"/>
      <c r="H25" s="100"/>
      <c r="I25" s="131"/>
    </row>
    <row r="26" spans="1:9" ht="18.75" customHeight="1">
      <c r="A26" s="497" t="s">
        <v>215</v>
      </c>
      <c r="B26" s="498"/>
      <c r="C26" s="498"/>
      <c r="D26" s="499"/>
      <c r="E26" s="500"/>
      <c r="F26" s="500"/>
      <c r="G26" s="500"/>
      <c r="H26" s="500"/>
      <c r="I26" s="501"/>
    </row>
    <row r="27" spans="1:9" ht="7.5" customHeight="1">
      <c r="A27" s="130"/>
      <c r="B27" s="100"/>
      <c r="C27" s="100"/>
      <c r="D27" s="100"/>
      <c r="E27" s="100"/>
      <c r="F27" s="100"/>
      <c r="G27" s="100"/>
      <c r="H27" s="100"/>
      <c r="I27" s="131"/>
    </row>
    <row r="28" spans="1:9" ht="19.5" customHeight="1">
      <c r="A28" s="439" t="s">
        <v>225</v>
      </c>
      <c r="B28" s="440"/>
      <c r="C28" s="440"/>
      <c r="D28" s="440"/>
      <c r="E28" s="440"/>
      <c r="F28" s="440"/>
      <c r="G28" s="440"/>
      <c r="H28" s="440"/>
      <c r="I28" s="441"/>
    </row>
    <row r="29" spans="1:9" ht="19.5" customHeight="1">
      <c r="A29" s="511"/>
      <c r="B29" s="512"/>
      <c r="C29" s="512"/>
      <c r="D29" s="512"/>
      <c r="E29" s="512"/>
      <c r="F29" s="512"/>
      <c r="G29" s="512"/>
      <c r="H29" s="512"/>
      <c r="I29" s="513"/>
    </row>
    <row r="30" spans="1:9" ht="19.5" customHeight="1">
      <c r="A30" s="514"/>
      <c r="B30" s="515"/>
      <c r="C30" s="515"/>
      <c r="D30" s="515"/>
      <c r="E30" s="515"/>
      <c r="F30" s="515"/>
      <c r="G30" s="515"/>
      <c r="H30" s="515"/>
      <c r="I30" s="516"/>
    </row>
    <row r="31" spans="1:9" ht="19.5" customHeight="1">
      <c r="A31" s="514"/>
      <c r="B31" s="515"/>
      <c r="C31" s="515"/>
      <c r="D31" s="515"/>
      <c r="E31" s="515"/>
      <c r="F31" s="515"/>
      <c r="G31" s="515"/>
      <c r="H31" s="515"/>
      <c r="I31" s="516"/>
    </row>
    <row r="32" spans="1:9" ht="19.5" customHeight="1">
      <c r="A32" s="514"/>
      <c r="B32" s="515"/>
      <c r="C32" s="515"/>
      <c r="D32" s="515"/>
      <c r="E32" s="515"/>
      <c r="F32" s="515"/>
      <c r="G32" s="515"/>
      <c r="H32" s="515"/>
      <c r="I32" s="516"/>
    </row>
    <row r="33" spans="1:9" ht="19.5" customHeight="1">
      <c r="A33" s="514"/>
      <c r="B33" s="515"/>
      <c r="C33" s="515"/>
      <c r="D33" s="515"/>
      <c r="E33" s="515"/>
      <c r="F33" s="515"/>
      <c r="G33" s="515"/>
      <c r="H33" s="515"/>
      <c r="I33" s="516"/>
    </row>
    <row r="34" spans="1:9" ht="19.5" customHeight="1">
      <c r="A34" s="517"/>
      <c r="B34" s="518"/>
      <c r="C34" s="518"/>
      <c r="D34" s="518"/>
      <c r="E34" s="518"/>
      <c r="F34" s="518"/>
      <c r="G34" s="518"/>
      <c r="H34" s="518"/>
      <c r="I34" s="519"/>
    </row>
    <row r="35" spans="1:9" ht="6.75" customHeight="1">
      <c r="A35" s="520"/>
      <c r="B35" s="521"/>
      <c r="C35" s="521"/>
      <c r="D35" s="521"/>
      <c r="E35" s="521"/>
      <c r="F35" s="521"/>
      <c r="G35" s="521"/>
      <c r="H35" s="521"/>
      <c r="I35" s="522"/>
    </row>
    <row r="36" spans="1:9" ht="19.5" customHeight="1">
      <c r="A36" s="439" t="s">
        <v>223</v>
      </c>
      <c r="B36" s="440"/>
      <c r="C36" s="440"/>
      <c r="D36" s="440"/>
      <c r="E36" s="440"/>
      <c r="F36" s="440"/>
      <c r="G36" s="440"/>
      <c r="H36" s="440"/>
      <c r="I36" s="441"/>
    </row>
    <row r="37" spans="1:9" ht="19.5" customHeight="1">
      <c r="A37" s="134" t="s">
        <v>43</v>
      </c>
      <c r="B37" s="100" t="s">
        <v>224</v>
      </c>
      <c r="C37" s="100"/>
      <c r="D37" s="100"/>
      <c r="E37" s="100"/>
      <c r="F37" s="100"/>
      <c r="G37" s="100"/>
      <c r="H37" s="100"/>
      <c r="I37" s="131"/>
    </row>
    <row r="38" spans="1:9" ht="19.5" customHeight="1">
      <c r="A38" s="134" t="s">
        <v>43</v>
      </c>
      <c r="B38" s="100" t="s">
        <v>226</v>
      </c>
      <c r="C38" s="100"/>
      <c r="D38" s="100"/>
      <c r="E38" s="100"/>
      <c r="F38" s="100"/>
      <c r="G38" s="100"/>
      <c r="H38" s="100"/>
      <c r="I38" s="131"/>
    </row>
    <row r="39" spans="1:9" ht="19.5" customHeight="1">
      <c r="A39" s="134" t="s">
        <v>43</v>
      </c>
      <c r="B39" s="100" t="s">
        <v>227</v>
      </c>
      <c r="C39" s="100"/>
      <c r="D39" s="100"/>
      <c r="E39" s="100"/>
      <c r="F39" s="100"/>
      <c r="G39" s="100"/>
      <c r="H39" s="100"/>
      <c r="I39" s="131"/>
    </row>
    <row r="40" spans="1:9" ht="19.5" customHeight="1">
      <c r="A40" s="130"/>
      <c r="B40" s="100"/>
      <c r="C40" s="502"/>
      <c r="D40" s="503"/>
      <c r="E40" s="503"/>
      <c r="F40" s="503"/>
      <c r="G40" s="503"/>
      <c r="H40" s="503"/>
      <c r="I40" s="504"/>
    </row>
    <row r="41" spans="1:9" ht="19.5" customHeight="1">
      <c r="A41" s="134" t="s">
        <v>43</v>
      </c>
      <c r="B41" s="100" t="s">
        <v>59</v>
      </c>
      <c r="C41" s="505"/>
      <c r="D41" s="506"/>
      <c r="E41" s="506"/>
      <c r="F41" s="506"/>
      <c r="G41" s="506"/>
      <c r="H41" s="506"/>
      <c r="I41" s="507"/>
    </row>
    <row r="42" spans="1:9" ht="19.5" customHeight="1">
      <c r="A42" s="135"/>
      <c r="B42" s="136"/>
      <c r="C42" s="508"/>
      <c r="D42" s="509"/>
      <c r="E42" s="509"/>
      <c r="F42" s="509"/>
      <c r="G42" s="509"/>
      <c r="H42" s="509"/>
      <c r="I42" s="510"/>
    </row>
  </sheetData>
  <mergeCells count="32">
    <mergeCell ref="A22:D22"/>
    <mergeCell ref="E22:I22"/>
    <mergeCell ref="A26:D26"/>
    <mergeCell ref="E26:I26"/>
    <mergeCell ref="C40:I42"/>
    <mergeCell ref="A28:I28"/>
    <mergeCell ref="A29:I34"/>
    <mergeCell ref="A35:I35"/>
    <mergeCell ref="A36:I36"/>
    <mergeCell ref="A23:D23"/>
    <mergeCell ref="E23:I23"/>
    <mergeCell ref="E19:I19"/>
    <mergeCell ref="A20:D20"/>
    <mergeCell ref="E20:I20"/>
    <mergeCell ref="A21:D21"/>
    <mergeCell ref="A16:D16"/>
    <mergeCell ref="E16:I16"/>
    <mergeCell ref="A19:D19"/>
    <mergeCell ref="E21:I21"/>
    <mergeCell ref="A15:D15"/>
    <mergeCell ref="E15:H15"/>
    <mergeCell ref="A2:I2"/>
    <mergeCell ref="G4:I4"/>
    <mergeCell ref="A6:D6"/>
    <mergeCell ref="E6:I6"/>
    <mergeCell ref="E7:I7"/>
    <mergeCell ref="E8:I8"/>
    <mergeCell ref="E9:I9"/>
    <mergeCell ref="E10:I10"/>
    <mergeCell ref="A11:I11"/>
    <mergeCell ref="A14:D14"/>
    <mergeCell ref="E14:I14"/>
  </mergeCells>
  <phoneticPr fontId="1"/>
  <dataValidations count="1">
    <dataValidation type="list" allowBlank="1" showInputMessage="1" showErrorMessage="1" sqref="E26:I26" xr:uid="{EEB286D8-5D2E-48B5-9604-CAA1FB265366}">
      <formula1>$K$2:$K$7</formula1>
    </dataValidation>
  </dataValidations>
  <pageMargins left="0.7" right="0.7" top="0.75" bottom="0.75" header="0.3" footer="0.3"/>
  <pageSetup paperSize="9" scale="94"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566749FC-C089-492E-B4CA-985CF8DFC983}">
          <x14:formula1>
            <xm:f>リスト!$B$53:$B$54</xm:f>
          </x14:formula1>
          <xm:sqref>A37:A41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75F87-FBFD-41C4-A688-18D624C89773}">
  <sheetPr codeName="Sheet13"/>
  <dimension ref="A1:I45"/>
  <sheetViews>
    <sheetView showGridLines="0" view="pageBreakPreview" zoomScale="85" zoomScaleNormal="100" zoomScaleSheetLayoutView="85" workbookViewId="0">
      <selection activeCell="T25" sqref="T25"/>
    </sheetView>
  </sheetViews>
  <sheetFormatPr defaultColWidth="8.875" defaultRowHeight="19.5" customHeight="1"/>
  <cols>
    <col min="1" max="1" width="3.125" style="30" customWidth="1"/>
    <col min="2" max="2" width="14" style="30" customWidth="1"/>
    <col min="3" max="3" width="16.625" style="30" customWidth="1"/>
    <col min="4" max="8" width="8.5" style="30" customWidth="1"/>
    <col min="9" max="9" width="17.875" style="30" customWidth="1"/>
    <col min="10" max="16384" width="8.875" style="30"/>
  </cols>
  <sheetData>
    <row r="1" spans="1:9" s="31" customFormat="1" ht="20.100000000000001" customHeight="1">
      <c r="A1" s="32" t="s">
        <v>111</v>
      </c>
      <c r="B1" s="32"/>
      <c r="C1" s="32"/>
      <c r="D1" s="32"/>
      <c r="E1" s="32"/>
      <c r="F1" s="32"/>
      <c r="G1" s="32"/>
      <c r="H1" s="32"/>
    </row>
    <row r="2" spans="1:9" s="31" customFormat="1" ht="20.100000000000001" customHeight="1">
      <c r="A2" s="315" t="s">
        <v>228</v>
      </c>
      <c r="B2" s="315"/>
      <c r="C2" s="315"/>
      <c r="D2" s="315"/>
      <c r="E2" s="315"/>
      <c r="F2" s="315"/>
      <c r="G2" s="315"/>
      <c r="H2" s="315"/>
      <c r="I2" s="315"/>
    </row>
    <row r="3" spans="1:9" s="31" customFormat="1" ht="20.100000000000001" customHeight="1">
      <c r="A3" s="32" t="s">
        <v>155</v>
      </c>
      <c r="B3" s="32"/>
      <c r="C3" s="32"/>
      <c r="D3" s="32"/>
      <c r="E3" s="32"/>
      <c r="F3" s="32"/>
      <c r="G3" s="32"/>
    </row>
    <row r="4" spans="1:9" s="31" customFormat="1" ht="20.100000000000001" customHeight="1">
      <c r="A4" s="32"/>
      <c r="B4" s="32"/>
      <c r="C4" s="32"/>
      <c r="D4" s="32"/>
      <c r="E4" s="32"/>
      <c r="F4" s="32"/>
      <c r="G4" s="316" t="s">
        <v>44</v>
      </c>
      <c r="H4" s="317"/>
      <c r="I4" s="318"/>
    </row>
    <row r="5" spans="1:9" s="31" customFormat="1" ht="20.100000000000001" customHeight="1">
      <c r="A5" s="133" t="s">
        <v>239</v>
      </c>
      <c r="B5" s="32"/>
      <c r="C5" s="32"/>
      <c r="D5" s="32"/>
      <c r="E5" s="32"/>
      <c r="F5" s="32"/>
      <c r="G5" s="32"/>
      <c r="H5" s="32"/>
      <c r="I5" s="32"/>
    </row>
    <row r="6" spans="1:9" s="31" customFormat="1" ht="20.100000000000001" customHeight="1">
      <c r="A6" s="309" t="s">
        <v>164</v>
      </c>
      <c r="B6" s="310"/>
      <c r="C6" s="310"/>
      <c r="D6" s="311"/>
      <c r="E6" s="312" t="s">
        <v>135</v>
      </c>
      <c r="F6" s="313"/>
      <c r="G6" s="313"/>
      <c r="H6" s="313"/>
      <c r="I6" s="314"/>
    </row>
    <row r="7" spans="1:9" s="31" customFormat="1" ht="20.100000000000001" customHeight="1">
      <c r="A7" s="33" t="str">
        <f>第１号様式の２!A7</f>
        <v>□</v>
      </c>
      <c r="B7" s="52" t="s">
        <v>138</v>
      </c>
      <c r="C7" s="52"/>
      <c r="D7" s="52"/>
      <c r="E7" s="292" t="str">
        <f>第１号様式の２!E7</f>
        <v>〒　　　－</v>
      </c>
      <c r="F7" s="293"/>
      <c r="G7" s="293"/>
      <c r="H7" s="293"/>
      <c r="I7" s="294"/>
    </row>
    <row r="8" spans="1:9" s="31" customFormat="1" ht="20.100000000000001" customHeight="1">
      <c r="A8" s="33" t="str">
        <f>第１号様式の２!A8</f>
        <v>□</v>
      </c>
      <c r="B8" s="52" t="s">
        <v>139</v>
      </c>
      <c r="C8" s="52"/>
      <c r="D8" s="52"/>
      <c r="E8" s="428" t="str">
        <f>第１号様式の２!E8</f>
        <v>　　　　　　　　　　　　　　　　　　　　　　　　　</v>
      </c>
      <c r="F8" s="429"/>
      <c r="G8" s="429"/>
      <c r="H8" s="429"/>
      <c r="I8" s="430"/>
    </row>
    <row r="9" spans="1:9" s="31" customFormat="1" ht="20.100000000000001" customHeight="1">
      <c r="A9" s="33" t="str">
        <f>第１号様式の２!A9</f>
        <v>□</v>
      </c>
      <c r="B9" s="53" t="s">
        <v>140</v>
      </c>
      <c r="C9" s="53"/>
      <c r="D9" s="53"/>
      <c r="E9" s="494" t="s">
        <v>136</v>
      </c>
      <c r="F9" s="495"/>
      <c r="G9" s="495"/>
      <c r="H9" s="495"/>
      <c r="I9" s="496"/>
    </row>
    <row r="10" spans="1:9" s="31" customFormat="1" ht="20.100000000000001" customHeight="1">
      <c r="A10" s="33" t="str">
        <f>第１号様式の２!A10</f>
        <v>□</v>
      </c>
      <c r="B10" s="54" t="s">
        <v>141</v>
      </c>
      <c r="C10" s="54"/>
      <c r="D10" s="54"/>
      <c r="E10" s="428" t="str">
        <f>第１号様式の２!E10</f>
        <v>　　　　　　　　　　　　　　　　　　　　　　　　　</v>
      </c>
      <c r="F10" s="429"/>
      <c r="G10" s="429"/>
      <c r="H10" s="429"/>
      <c r="I10" s="430"/>
    </row>
    <row r="11" spans="1:9" s="31" customFormat="1" ht="20.100000000000001" customHeight="1">
      <c r="A11" s="312" t="s">
        <v>242</v>
      </c>
      <c r="B11" s="313"/>
      <c r="C11" s="313"/>
      <c r="D11" s="313"/>
      <c r="E11" s="443" t="s">
        <v>183</v>
      </c>
      <c r="F11" s="443"/>
      <c r="G11" s="443"/>
      <c r="H11" s="443"/>
      <c r="I11" s="443"/>
    </row>
    <row r="12" spans="1:9" s="31" customFormat="1" ht="7.5" customHeight="1">
      <c r="A12" s="53"/>
      <c r="B12" s="53"/>
      <c r="C12" s="108"/>
      <c r="D12" s="108"/>
      <c r="E12" s="113"/>
      <c r="F12" s="113"/>
      <c r="G12" s="113"/>
      <c r="H12" s="113"/>
      <c r="I12" s="113"/>
    </row>
    <row r="13" spans="1:9" s="31" customFormat="1" ht="20.100000000000001" customHeight="1">
      <c r="A13" s="139" t="s">
        <v>240</v>
      </c>
      <c r="B13" s="54"/>
      <c r="C13" s="54"/>
      <c r="D13" s="54"/>
      <c r="E13" s="111"/>
      <c r="F13" s="112"/>
      <c r="G13" s="112"/>
      <c r="H13" s="112"/>
      <c r="I13" s="112"/>
    </row>
    <row r="14" spans="1:9" s="31" customFormat="1" ht="20.100000000000001" customHeight="1">
      <c r="A14" s="309" t="s">
        <v>165</v>
      </c>
      <c r="B14" s="310"/>
      <c r="C14" s="310"/>
      <c r="D14" s="311"/>
      <c r="E14" s="312" t="s">
        <v>135</v>
      </c>
      <c r="F14" s="313"/>
      <c r="G14" s="313"/>
      <c r="H14" s="313"/>
      <c r="I14" s="314"/>
    </row>
    <row r="15" spans="1:9" s="31" customFormat="1" ht="20.100000000000001" customHeight="1">
      <c r="A15" s="33" t="str">
        <f>第１号様式の２!A15</f>
        <v>□</v>
      </c>
      <c r="B15" s="52" t="s">
        <v>138</v>
      </c>
      <c r="C15" s="52"/>
      <c r="D15" s="52"/>
      <c r="E15" s="292" t="str">
        <f>第１号様式の２!E15</f>
        <v>〒　　　－</v>
      </c>
      <c r="F15" s="293"/>
      <c r="G15" s="293"/>
      <c r="H15" s="293"/>
      <c r="I15" s="294"/>
    </row>
    <row r="16" spans="1:9" s="31" customFormat="1" ht="20.100000000000001" customHeight="1">
      <c r="A16" s="33" t="str">
        <f>第１号様式の２!A16</f>
        <v>□</v>
      </c>
      <c r="B16" s="52" t="s">
        <v>139</v>
      </c>
      <c r="C16" s="52"/>
      <c r="D16" s="52"/>
      <c r="E16" s="428" t="str">
        <f>第１号様式の２!E16</f>
        <v>　　　　　　　　　　　　　　　　　　　　　　　　　</v>
      </c>
      <c r="F16" s="429"/>
      <c r="G16" s="429"/>
      <c r="H16" s="429"/>
      <c r="I16" s="430"/>
    </row>
    <row r="17" spans="1:9" s="31" customFormat="1" ht="20.100000000000001" customHeight="1">
      <c r="A17" s="33" t="str">
        <f>第１号様式の２!A17</f>
        <v>□</v>
      </c>
      <c r="B17" s="53" t="s">
        <v>140</v>
      </c>
      <c r="C17" s="53"/>
      <c r="D17" s="53"/>
      <c r="E17" s="298" t="s">
        <v>136</v>
      </c>
      <c r="F17" s="299"/>
      <c r="G17" s="299"/>
      <c r="H17" s="299"/>
      <c r="I17" s="300"/>
    </row>
    <row r="18" spans="1:9" s="31" customFormat="1" ht="20.100000000000001" customHeight="1">
      <c r="A18" s="105"/>
      <c r="B18" s="54"/>
      <c r="C18" s="54"/>
      <c r="D18" s="54"/>
      <c r="E18" s="428" t="str">
        <f>第１号様式の２!E18</f>
        <v>　　　　　　　　　　　　　　　　　　　　　　　　　</v>
      </c>
      <c r="F18" s="429"/>
      <c r="G18" s="429"/>
      <c r="H18" s="429"/>
      <c r="I18" s="430"/>
    </row>
    <row r="19" spans="1:9" ht="21.75" customHeight="1">
      <c r="A19" s="523" t="s">
        <v>229</v>
      </c>
      <c r="B19" s="523"/>
      <c r="C19" s="523"/>
      <c r="D19" s="523"/>
      <c r="E19" s="523"/>
      <c r="F19" s="523"/>
      <c r="G19" s="523"/>
      <c r="H19" s="523"/>
      <c r="I19" s="523"/>
    </row>
    <row r="20" spans="1:9" ht="6.75" customHeight="1">
      <c r="E20" s="109"/>
    </row>
    <row r="21" spans="1:9" ht="20.25" customHeight="1">
      <c r="A21" s="138" t="s">
        <v>241</v>
      </c>
      <c r="E21" s="109"/>
    </row>
    <row r="22" spans="1:9" ht="49.5" customHeight="1">
      <c r="A22" s="394" t="s">
        <v>235</v>
      </c>
      <c r="B22" s="395"/>
      <c r="C22" s="395"/>
      <c r="D22" s="397"/>
      <c r="E22" s="398"/>
      <c r="F22" s="398"/>
      <c r="G22" s="398"/>
      <c r="H22" s="398"/>
      <c r="I22" s="399"/>
    </row>
    <row r="23" spans="1:9" ht="49.5" customHeight="1">
      <c r="A23" s="394" t="s">
        <v>236</v>
      </c>
      <c r="B23" s="395"/>
      <c r="C23" s="396"/>
      <c r="D23" s="397"/>
      <c r="E23" s="398"/>
      <c r="F23" s="398"/>
      <c r="G23" s="398"/>
      <c r="H23" s="398"/>
      <c r="I23" s="399"/>
    </row>
    <row r="24" spans="1:9" ht="49.5" customHeight="1">
      <c r="A24" s="394" t="s">
        <v>271</v>
      </c>
      <c r="B24" s="395"/>
      <c r="C24" s="395"/>
      <c r="D24" s="397"/>
      <c r="E24" s="398"/>
      <c r="F24" s="398"/>
      <c r="G24" s="398"/>
      <c r="H24" s="398"/>
      <c r="I24" s="399"/>
    </row>
    <row r="25" spans="1:9" ht="49.5" customHeight="1">
      <c r="A25" s="309" t="s">
        <v>234</v>
      </c>
      <c r="B25" s="310"/>
      <c r="C25" s="310"/>
      <c r="D25" s="397"/>
      <c r="E25" s="398"/>
      <c r="F25" s="398"/>
      <c r="G25" s="398"/>
      <c r="H25" s="398"/>
      <c r="I25" s="399"/>
    </row>
    <row r="26" spans="1:9" ht="7.5" customHeight="1">
      <c r="B26" s="114"/>
      <c r="C26" s="114"/>
      <c r="D26" s="28"/>
      <c r="E26" s="28"/>
      <c r="F26" s="25"/>
      <c r="G26" s="25"/>
      <c r="H26" s="25"/>
      <c r="I26" s="25"/>
    </row>
    <row r="27" spans="1:9" ht="14.25">
      <c r="A27" s="529" t="s">
        <v>230</v>
      </c>
      <c r="B27" s="524" t="s">
        <v>232</v>
      </c>
      <c r="C27" s="115"/>
      <c r="D27" s="115"/>
      <c r="E27" s="115"/>
      <c r="F27" s="140" t="s">
        <v>243</v>
      </c>
      <c r="G27" s="115"/>
      <c r="H27" s="115"/>
      <c r="I27" s="116"/>
    </row>
    <row r="28" spans="1:9" ht="14.25">
      <c r="A28" s="530"/>
      <c r="B28" s="525"/>
      <c r="C28" s="117" t="s">
        <v>124</v>
      </c>
      <c r="D28" s="110" t="s">
        <v>125</v>
      </c>
      <c r="E28" s="110" t="s">
        <v>126</v>
      </c>
      <c r="F28" s="110" t="s">
        <v>231</v>
      </c>
      <c r="G28" s="526" t="s">
        <v>110</v>
      </c>
      <c r="H28" s="527"/>
      <c r="I28" s="528"/>
    </row>
    <row r="29" spans="1:9" ht="14.25">
      <c r="A29" s="530"/>
      <c r="B29" s="118" t="s">
        <v>112</v>
      </c>
      <c r="C29" s="167"/>
      <c r="D29" s="167"/>
      <c r="E29" s="168"/>
      <c r="F29" s="168"/>
      <c r="G29" s="538"/>
      <c r="H29" s="539"/>
      <c r="I29" s="540"/>
    </row>
    <row r="30" spans="1:9" ht="14.25">
      <c r="A30" s="530"/>
      <c r="B30" s="118" t="s">
        <v>113</v>
      </c>
      <c r="C30" s="167"/>
      <c r="D30" s="167"/>
      <c r="E30" s="168"/>
      <c r="F30" s="168"/>
      <c r="G30" s="538"/>
      <c r="H30" s="539"/>
      <c r="I30" s="540"/>
    </row>
    <row r="31" spans="1:9" ht="14.25">
      <c r="A31" s="530"/>
      <c r="B31" s="118" t="s">
        <v>114</v>
      </c>
      <c r="C31" s="167"/>
      <c r="D31" s="167"/>
      <c r="E31" s="168"/>
      <c r="F31" s="168"/>
      <c r="G31" s="538"/>
      <c r="H31" s="539"/>
      <c r="I31" s="540"/>
    </row>
    <row r="32" spans="1:9" ht="14.25">
      <c r="A32" s="530"/>
      <c r="B32" s="118" t="s">
        <v>115</v>
      </c>
      <c r="C32" s="167"/>
      <c r="D32" s="167"/>
      <c r="E32" s="168"/>
      <c r="F32" s="168"/>
      <c r="G32" s="538"/>
      <c r="H32" s="539"/>
      <c r="I32" s="540"/>
    </row>
    <row r="33" spans="1:9" ht="14.25">
      <c r="A33" s="530"/>
      <c r="B33" s="118" t="s">
        <v>116</v>
      </c>
      <c r="C33" s="167"/>
      <c r="D33" s="167"/>
      <c r="E33" s="168"/>
      <c r="F33" s="168"/>
      <c r="G33" s="538"/>
      <c r="H33" s="539"/>
      <c r="I33" s="540"/>
    </row>
    <row r="34" spans="1:9" ht="14.25">
      <c r="A34" s="530"/>
      <c r="B34" s="118" t="s">
        <v>117</v>
      </c>
      <c r="C34" s="167"/>
      <c r="D34" s="167"/>
      <c r="E34" s="168"/>
      <c r="F34" s="168"/>
      <c r="G34" s="538"/>
      <c r="H34" s="539"/>
      <c r="I34" s="540"/>
    </row>
    <row r="35" spans="1:9" ht="14.25">
      <c r="A35" s="530"/>
      <c r="B35" s="118" t="s">
        <v>118</v>
      </c>
      <c r="C35" s="167"/>
      <c r="D35" s="167"/>
      <c r="E35" s="168"/>
      <c r="F35" s="168"/>
      <c r="G35" s="538"/>
      <c r="H35" s="539"/>
      <c r="I35" s="540"/>
    </row>
    <row r="36" spans="1:9" ht="14.25">
      <c r="A36" s="530"/>
      <c r="B36" s="118" t="s">
        <v>119</v>
      </c>
      <c r="C36" s="167"/>
      <c r="D36" s="167"/>
      <c r="E36" s="168"/>
      <c r="F36" s="168"/>
      <c r="G36" s="538"/>
      <c r="H36" s="539"/>
      <c r="I36" s="540"/>
    </row>
    <row r="37" spans="1:9" ht="14.25">
      <c r="A37" s="530"/>
      <c r="B37" s="118" t="s">
        <v>120</v>
      </c>
      <c r="C37" s="167"/>
      <c r="D37" s="167"/>
      <c r="E37" s="168"/>
      <c r="F37" s="168"/>
      <c r="G37" s="538"/>
      <c r="H37" s="539"/>
      <c r="I37" s="540"/>
    </row>
    <row r="38" spans="1:9" ht="14.25">
      <c r="A38" s="530"/>
      <c r="B38" s="118" t="s">
        <v>121</v>
      </c>
      <c r="C38" s="167"/>
      <c r="D38" s="167"/>
      <c r="E38" s="168"/>
      <c r="F38" s="168"/>
      <c r="G38" s="538"/>
      <c r="H38" s="539"/>
      <c r="I38" s="540"/>
    </row>
    <row r="39" spans="1:9" ht="14.25">
      <c r="A39" s="530"/>
      <c r="B39" s="118" t="s">
        <v>122</v>
      </c>
      <c r="C39" s="167"/>
      <c r="D39" s="167"/>
      <c r="E39" s="168"/>
      <c r="F39" s="168"/>
      <c r="G39" s="538"/>
      <c r="H39" s="539"/>
      <c r="I39" s="540"/>
    </row>
    <row r="40" spans="1:9" ht="15" thickBot="1">
      <c r="A40" s="530"/>
      <c r="B40" s="118" t="s">
        <v>123</v>
      </c>
      <c r="C40" s="167"/>
      <c r="D40" s="167"/>
      <c r="E40" s="168"/>
      <c r="F40" s="168"/>
      <c r="G40" s="532"/>
      <c r="H40" s="533"/>
      <c r="I40" s="534"/>
    </row>
    <row r="41" spans="1:9" ht="15" thickTop="1">
      <c r="A41" s="531"/>
      <c r="B41" s="119" t="s">
        <v>127</v>
      </c>
      <c r="C41" s="169"/>
      <c r="D41" s="170"/>
      <c r="E41" s="170"/>
      <c r="F41" s="170"/>
      <c r="G41" s="535"/>
      <c r="H41" s="536"/>
      <c r="I41" s="537"/>
    </row>
    <row r="42" spans="1:9" ht="14.25">
      <c r="B42" s="120" t="s">
        <v>233</v>
      </c>
    </row>
    <row r="43" spans="1:9" ht="7.5" customHeight="1">
      <c r="B43" s="120"/>
    </row>
    <row r="44" spans="1:9" s="31" customFormat="1" ht="19.5" customHeight="1">
      <c r="A44" s="57" t="s">
        <v>43</v>
      </c>
      <c r="B44" s="276" t="s">
        <v>269</v>
      </c>
      <c r="C44" s="277"/>
      <c r="D44" s="277"/>
      <c r="E44" s="277"/>
      <c r="F44" s="277"/>
      <c r="G44" s="277"/>
      <c r="H44" s="277"/>
      <c r="I44" s="278"/>
    </row>
    <row r="45" spans="1:9" s="31" customFormat="1" ht="46.5" customHeight="1">
      <c r="A45" s="57" t="s">
        <v>43</v>
      </c>
      <c r="B45" s="279" t="s">
        <v>270</v>
      </c>
      <c r="C45" s="280"/>
      <c r="D45" s="280"/>
      <c r="E45" s="280"/>
      <c r="F45" s="280"/>
      <c r="G45" s="280"/>
      <c r="H45" s="280"/>
      <c r="I45" s="281"/>
    </row>
  </sheetData>
  <mergeCells count="43">
    <mergeCell ref="G38:I38"/>
    <mergeCell ref="G33:I33"/>
    <mergeCell ref="G34:I34"/>
    <mergeCell ref="G35:I35"/>
    <mergeCell ref="G36:I36"/>
    <mergeCell ref="G37:I37"/>
    <mergeCell ref="A23:C23"/>
    <mergeCell ref="D23:I23"/>
    <mergeCell ref="B27:B28"/>
    <mergeCell ref="G28:I28"/>
    <mergeCell ref="A27:A41"/>
    <mergeCell ref="G40:I40"/>
    <mergeCell ref="G41:I41"/>
    <mergeCell ref="A24:C24"/>
    <mergeCell ref="A25:C25"/>
    <mergeCell ref="D24:I24"/>
    <mergeCell ref="D25:I25"/>
    <mergeCell ref="G39:I39"/>
    <mergeCell ref="G29:I29"/>
    <mergeCell ref="G30:I30"/>
    <mergeCell ref="G31:I31"/>
    <mergeCell ref="G32:I32"/>
    <mergeCell ref="A2:I2"/>
    <mergeCell ref="G4:I4"/>
    <mergeCell ref="A6:D6"/>
    <mergeCell ref="E6:I6"/>
    <mergeCell ref="E7:I7"/>
    <mergeCell ref="E10:I10"/>
    <mergeCell ref="E9:I9"/>
    <mergeCell ref="B44:I44"/>
    <mergeCell ref="B45:I45"/>
    <mergeCell ref="E8:I8"/>
    <mergeCell ref="A22:C22"/>
    <mergeCell ref="D22:I22"/>
    <mergeCell ref="A19:I19"/>
    <mergeCell ref="E18:I18"/>
    <mergeCell ref="A14:D14"/>
    <mergeCell ref="E14:I14"/>
    <mergeCell ref="E15:I15"/>
    <mergeCell ref="E16:I16"/>
    <mergeCell ref="E17:I17"/>
    <mergeCell ref="A11:D11"/>
    <mergeCell ref="E11:I11"/>
  </mergeCells>
  <phoneticPr fontId="1"/>
  <pageMargins left="0.7" right="0.7" top="0.75" bottom="0.75" header="0.3" footer="0.3"/>
  <pageSetup paperSize="9"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0066207-3CA3-44CF-949A-5B90170976E2}">
          <x14:formula1>
            <xm:f>リスト!$B$53:$B$54</xm:f>
          </x14:formula1>
          <xm:sqref>A7:A10 A15:A17 A44:A45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132</vt:i4>
      </vt:variant>
    </vt:vector>
  </HeadingPairs>
  <TitlesOfParts>
    <vt:vector size="146" baseType="lpstr">
      <vt:lpstr>第１号様式の２</vt:lpstr>
      <vt:lpstr>第１号様式の２別紙１(トラック)</vt:lpstr>
      <vt:lpstr>第１号様式の２別紙１(バス)</vt:lpstr>
      <vt:lpstr>第１号様式の２別紙１(タクシー)</vt:lpstr>
      <vt:lpstr>様式1の２別紙2</vt:lpstr>
      <vt:lpstr>第4号様式</vt:lpstr>
      <vt:lpstr>第9号様式</vt:lpstr>
      <vt:lpstr>第10号様式</vt:lpstr>
      <vt:lpstr>第12号様式</vt:lpstr>
      <vt:lpstr>リスト</vt:lpstr>
      <vt:lpstr>タクシー</vt:lpstr>
      <vt:lpstr>選択リスト（メーカー・車種）</vt:lpstr>
      <vt:lpstr>選択リスト（グレード）</vt:lpstr>
      <vt:lpstr>選択リスト（トラック・バス）</vt:lpstr>
      <vt:lpstr>__トヨタ</vt:lpstr>
      <vt:lpstr>_23MYeKクロスEV_Gグレード</vt:lpstr>
      <vt:lpstr>_23MYeKクロスEV_Gビジネスパッケージグレード</vt:lpstr>
      <vt:lpstr>_23MYeKクロスEV_Pグレード</vt:lpstr>
      <vt:lpstr>_25MYeKクロスEV_Gグレード</vt:lpstr>
      <vt:lpstr>_25MYeKクロスEV_Gビジネスパッケージグレード</vt:lpstr>
      <vt:lpstr>_25MYeKクロスEV_Pグレード</vt:lpstr>
      <vt:lpstr>_ASF2.0</vt:lpstr>
      <vt:lpstr>_ATTO_3</vt:lpstr>
      <vt:lpstr>_BYD</vt:lpstr>
      <vt:lpstr>_bZ4X</vt:lpstr>
      <vt:lpstr>_bZ4X_Touring</vt:lpstr>
      <vt:lpstr>_CEV_BC_スズキ</vt:lpstr>
      <vt:lpstr>_CEV_BC_ニッサン</vt:lpstr>
      <vt:lpstr>_CEV_BC_マツダ</vt:lpstr>
      <vt:lpstr>_CEV_BC_三菱</vt:lpstr>
      <vt:lpstr>_CEV_BF_スズキ</vt:lpstr>
      <vt:lpstr>_CEV_BF_ニッサン</vt:lpstr>
      <vt:lpstr>_CEV_BF_マツダ</vt:lpstr>
      <vt:lpstr>_CEV_BF_三菱</vt:lpstr>
      <vt:lpstr>_DOLPHIN</vt:lpstr>
      <vt:lpstr>_e_ATRAI</vt:lpstr>
      <vt:lpstr>_e_HIJET_2シーター</vt:lpstr>
      <vt:lpstr>_e_HIJET_4シーター</vt:lpstr>
      <vt:lpstr>_e_Palette</vt:lpstr>
      <vt:lpstr>_eAUMARK</vt:lpstr>
      <vt:lpstr>_eCanter</vt:lpstr>
      <vt:lpstr>_ELEC_CITY_TOWN</vt:lpstr>
      <vt:lpstr>_ELEMO_K</vt:lpstr>
      <vt:lpstr>_ELEMO_L</vt:lpstr>
      <vt:lpstr>_ELEMO_M_SPECⅡ</vt:lpstr>
      <vt:lpstr>_eエブリイ_2シーター</vt:lpstr>
      <vt:lpstr>_eエブリイ_4シーター</vt:lpstr>
      <vt:lpstr>_eビターラ</vt:lpstr>
      <vt:lpstr>_F11TS</vt:lpstr>
      <vt:lpstr>_F11VS</vt:lpstr>
      <vt:lpstr>_F1TS</vt:lpstr>
      <vt:lpstr>_F1VS</vt:lpstr>
      <vt:lpstr>_F3T</vt:lpstr>
      <vt:lpstr>_FKT</vt:lpstr>
      <vt:lpstr>_FKV</vt:lpstr>
      <vt:lpstr>'第１号様式の２別紙１(タクシー)'!_Hlk60658721</vt:lpstr>
      <vt:lpstr>'第１号様式の２別紙１(トラック)'!_Hlk60658721</vt:lpstr>
      <vt:lpstr>'第１号様式の２別紙１(バス)'!_Hlk60658721</vt:lpstr>
      <vt:lpstr>_IONIQ_5</vt:lpstr>
      <vt:lpstr>_KONA</vt:lpstr>
      <vt:lpstr>_MINICAB_MiEV2シーター</vt:lpstr>
      <vt:lpstr>_MINICAB_MiEV4シーター</vt:lpstr>
      <vt:lpstr>_MINICABEV2シーター</vt:lpstr>
      <vt:lpstr>_MINICABEV4シーター</vt:lpstr>
      <vt:lpstr>_N_ONEe_G</vt:lpstr>
      <vt:lpstr>_N_ONEe_L</vt:lpstr>
      <vt:lpstr>_N_VANe_FUN</vt:lpstr>
      <vt:lpstr>_N_VANe_G</vt:lpstr>
      <vt:lpstr>_N_VANe_L2</vt:lpstr>
      <vt:lpstr>_N_VANe_L4</vt:lpstr>
      <vt:lpstr>_PV5カーゴスタンダード</vt:lpstr>
      <vt:lpstr>_PV5カーゴロングレンジ</vt:lpstr>
      <vt:lpstr>_RZ_450e</vt:lpstr>
      <vt:lpstr>_RZ300e</vt:lpstr>
      <vt:lpstr>_RZ350e</vt:lpstr>
      <vt:lpstr>_RZ500e</vt:lpstr>
      <vt:lpstr>_RZ550e</vt:lpstr>
      <vt:lpstr>_RZ600e</vt:lpstr>
      <vt:lpstr>_SEAL</vt:lpstr>
      <vt:lpstr>_SEALION_7</vt:lpstr>
      <vt:lpstr>_T35</vt:lpstr>
      <vt:lpstr>_UX_300e</vt:lpstr>
      <vt:lpstr>_ZM5_ロングシャシ_バッテリーM</vt:lpstr>
      <vt:lpstr>_ZM5_ロングシャシ_バッテリーS</vt:lpstr>
      <vt:lpstr>_ZM5_標準シャシ</vt:lpstr>
      <vt:lpstr>_ZM6</vt:lpstr>
      <vt:lpstr>_アリア</vt:lpstr>
      <vt:lpstr>_いすゞ</vt:lpstr>
      <vt:lpstr>_エルガＥＶ</vt:lpstr>
      <vt:lpstr>_エルフEV</vt:lpstr>
      <vt:lpstr>_エルフmio_EV</vt:lpstr>
      <vt:lpstr>_クリッパーEV2シーター</vt:lpstr>
      <vt:lpstr>_クリッパーEV4シーター</vt:lpstr>
      <vt:lpstr>_スズキ</vt:lpstr>
      <vt:lpstr>_デュトロZ_EV</vt:lpstr>
      <vt:lpstr>_トヨタ</vt:lpstr>
      <vt:lpstr>_ハイゼット改造BEV</vt:lpstr>
      <vt:lpstr>_ビーワイディージャパン</vt:lpstr>
      <vt:lpstr>_ピクシスバン</vt:lpstr>
      <vt:lpstr>_ブルーリボンZEV</vt:lpstr>
      <vt:lpstr>_リーフ</vt:lpstr>
      <vt:lpstr>_日産</vt:lpstr>
      <vt:lpstr>_日野</vt:lpstr>
      <vt:lpstr>ASF</vt:lpstr>
      <vt:lpstr>AZAPA</vt:lpstr>
      <vt:lpstr>BYD</vt:lpstr>
      <vt:lpstr>EV</vt:lpstr>
      <vt:lpstr>FOMM</vt:lpstr>
      <vt:lpstr>HV</vt:lpstr>
      <vt:lpstr>HW_ELECTRO</vt:lpstr>
      <vt:lpstr>Hyundai_Mobility_Japan</vt:lpstr>
      <vt:lpstr>Kia_PBVジャパン</vt:lpstr>
      <vt:lpstr>第10号様式!Print_Area</vt:lpstr>
      <vt:lpstr>第12号様式!Print_Area</vt:lpstr>
      <vt:lpstr>第１号様式の２!Print_Area</vt:lpstr>
      <vt:lpstr>'第１号様式の２別紙１(タクシー)'!Print_Area</vt:lpstr>
      <vt:lpstr>'第１号様式の２別紙１(トラック)'!Print_Area</vt:lpstr>
      <vt:lpstr>'第１号様式の２別紙１(バス)'!Print_Area</vt:lpstr>
      <vt:lpstr>第4号様式!Print_Area</vt:lpstr>
      <vt:lpstr>第9号様式!Print_Area</vt:lpstr>
      <vt:lpstr>様式1の２別紙2!Print_Area</vt:lpstr>
      <vt:lpstr>ZO_MOTORS</vt:lpstr>
      <vt:lpstr>いすゞ</vt:lpstr>
      <vt:lpstr>エルガハイブリッド</vt:lpstr>
      <vt:lpstr>スズキ</vt:lpstr>
      <vt:lpstr>ダイナ</vt:lpstr>
      <vt:lpstr>ダイハツ</vt:lpstr>
      <vt:lpstr>第10号様式!タクシー</vt:lpstr>
      <vt:lpstr>第12号様式!タクシー</vt:lpstr>
      <vt:lpstr>第4号様式!タクシー</vt:lpstr>
      <vt:lpstr>タクシー</vt:lpstr>
      <vt:lpstr>デュトロハイブリッド</vt:lpstr>
      <vt:lpstr>トヨタ</vt:lpstr>
      <vt:lpstr>ビーワイディージャパン</vt:lpstr>
      <vt:lpstr>ヒョンデ</vt:lpstr>
      <vt:lpstr>フォロフライ</vt:lpstr>
      <vt:lpstr>ブルーリボンハイブリッド</vt:lpstr>
      <vt:lpstr>プロフィアハイブリッド</vt:lpstr>
      <vt:lpstr>レクサス</vt:lpstr>
      <vt:lpstr>三菱ふそう</vt:lpstr>
      <vt:lpstr>三菱自動車工業</vt:lpstr>
      <vt:lpstr>実績タクシー</vt:lpstr>
      <vt:lpstr>日産</vt:lpstr>
      <vt:lpstr>日本福田自動車</vt:lpstr>
      <vt:lpstr>日野</vt:lpstr>
      <vt:lpstr>本田技研工業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2024-03-22T01:25:06Z</dcterms:created>
  <dcterms:modified xsi:type="dcterms:W3CDTF">2026-04-30T06:38:57Z</dcterms:modified>
</cp:coreProperties>
</file>