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17B5FC8B-825F-46A2-A372-A4D2D635E49F}" xr6:coauthVersionLast="47" xr6:coauthVersionMax="47" xr10:uidLastSave="{00000000-0000-0000-0000-000000000000}"/>
  <bookViews>
    <workbookView xWindow="20370" yWindow="-4785" windowWidth="29040" windowHeight="15990" tabRatio="601" activeTab="12" xr2:uid="{EFF61B90-2684-419E-BB30-6DD071E23437}"/>
  </bookViews>
  <sheets>
    <sheet name="第1号様式" sheetId="6" r:id="rId1"/>
    <sheet name="様式1別紙1(トラック)" sheetId="11" r:id="rId2"/>
    <sheet name="様式1別紙1(バス)" sheetId="10" r:id="rId3"/>
    <sheet name="様式1別紙1(タクシー)" sheetId="7" r:id="rId4"/>
    <sheet name="様式1別紙2" sheetId="13" r:id="rId5"/>
    <sheet name="第4号様式" sheetId="35" r:id="rId6"/>
    <sheet name="第7号様式" sheetId="36" r:id="rId7"/>
    <sheet name="様式7別紙(トラック)" sheetId="37" r:id="rId8"/>
    <sheet name="様式7別紙(バス)" sheetId="38" r:id="rId9"/>
    <sheet name="様式7別紙(タクシー)" sheetId="39" r:id="rId10"/>
    <sheet name="第9号様式" sheetId="23" r:id="rId11"/>
    <sheet name="第10号様式" sheetId="40" r:id="rId12"/>
    <sheet name="第12号様式" sheetId="41" r:id="rId13"/>
    <sheet name="リスト" sheetId="2" state="hidden" r:id="rId14"/>
    <sheet name="タクシー" sheetId="1" state="hidden" r:id="rId15"/>
    <sheet name="選択リスト（メーカー・車種）" sheetId="3" state="hidden" r:id="rId16"/>
    <sheet name="選択リスト（グレード）" sheetId="4" state="hidden" r:id="rId17"/>
    <sheet name="選択リスト（トラック・バス）" sheetId="8" state="hidden" r:id="rId18"/>
  </sheets>
  <externalReferences>
    <externalReference r:id="rId19"/>
  </externalReferences>
  <definedNames>
    <definedName name="__IONIQ_5">'選択リスト（グレード）'!$AN$3:$AN$4</definedName>
    <definedName name="__いすゞ">'選択リスト（メーカー・車種）'!$H$61</definedName>
    <definedName name="__日野">'選択リスト（メーカー・車種）'!$J$61</definedName>
    <definedName name="_ASF2.0">'選択リスト（トラック・バス）'!$J$3:$J$4</definedName>
    <definedName name="_ATTO_3">'選択リスト（グレード）'!$AJ$3:$AJ$4</definedName>
    <definedName name="_BYD">'選択リスト（トラック・バス）'!$J$36:$J$37</definedName>
    <definedName name="_bZ4X">'選択リスト（グレード）'!$R$3:$R$6</definedName>
    <definedName name="_C40">'選択リスト（グレード）'!$AT$3:$AT$6</definedName>
    <definedName name="_CROSSBACK_E_T">'選択リスト（グレード）'!$M$3:$M$5</definedName>
    <definedName name="_DOLPHIN">'選択リスト（グレード）'!$AI$3:$AI$4</definedName>
    <definedName name="_e_2008">'選択リスト（グレード）'!$AR$3:$AR$7</definedName>
    <definedName name="_e_208">'選択リスト（グレード）'!$AQ$3:$AQ$7</definedName>
    <definedName name="_E_C4_MAX">'選択リスト（グレード）'!$J$3</definedName>
    <definedName name="_E_C4_SHINE">'選択リスト（グレード）'!$K$3</definedName>
    <definedName name="_e_tron">'選択リスト（グレード）'!$C$3:$C$9</definedName>
    <definedName name="_e_tron_GT_quattro">'選択リスト（グレード）'!$D$3</definedName>
    <definedName name="_E1">'選択リスト（トラック・バス）'!$H$3</definedName>
    <definedName name="_E2">'選択リスト（トラック・バス）'!$I$3</definedName>
    <definedName name="_e6">'選択リスト（グレード）'!$AL$3</definedName>
    <definedName name="_eAUMARK">'選択リスト（トラック・バス）'!$AH$3</definedName>
    <definedName name="_eCanter">'選択リスト（トラック・バス）'!$U$3:$U$12</definedName>
    <definedName name="_ECITY_L10">'選択リスト（トラック・バス）'!$K$36</definedName>
    <definedName name="_ECITY_L6">'選択リスト（トラック・バス）'!$O$36</definedName>
    <definedName name="_ELEC_CITY_TOWN">'選択リスト（トラック・バス）'!$U$36</definedName>
    <definedName name="_ELEMO">'選択リスト（トラック・バス）'!$L$3</definedName>
    <definedName name="_ELEMO_K">'選択リスト（トラック・バス）'!$K$3</definedName>
    <definedName name="_ELEMO_L">'選択リスト（トラック・バス）'!$M$3</definedName>
    <definedName name="_EQA">'選択リスト（グレード）'!$AY$3:$AY$6</definedName>
    <definedName name="_EQB">'選択リスト（グレード）'!$AZ$3:$AZ$4</definedName>
    <definedName name="_EQC">'選択リスト（グレード）'!$BA$3:$BA$6</definedName>
    <definedName name="_EQE">'選択リスト（グレード）'!$BB$3:$BB$6</definedName>
    <definedName name="_EQS">'選択リスト（グレード）'!$BD$3:$BD$7</definedName>
    <definedName name="_EX30">'選択リスト（グレード）'!$AU$3</definedName>
    <definedName name="_F1T">'選択リスト（トラック・バス）'!$D$3</definedName>
    <definedName name="_F1TS">'選択リスト（トラック・バス）'!$F$3</definedName>
    <definedName name="_F1V">'選択リスト（トラック・バス）'!$C$3</definedName>
    <definedName name="_F1VS">'選択リスト（トラック・バス）'!$E$3</definedName>
    <definedName name="_F1VS4">'選択リスト（トラック・バス）'!$G$3</definedName>
    <definedName name="_F8_series1_Micro_Bus_6.99m">'選択リスト（トラック・バス）'!$H$36</definedName>
    <definedName name="_F8_series2_City_Bus">'選択リスト（トラック・バス）'!$C$36</definedName>
    <definedName name="_F8_series2_City_Bus_8.8m">'選択リスト（トラック・バス）'!$I$36</definedName>
    <definedName name="_F8_series4_Mini_Bus">'選択リスト（トラック・バス）'!$D$36</definedName>
    <definedName name="_F8_series6_Coach_12m">'選択リスト（トラック・バス）'!$F$36</definedName>
    <definedName name="_F8_series6_Coach_8.8m">'選択リスト（トラック・バス）'!$E$36</definedName>
    <definedName name="_F8_series7_Articulated_Bus">'選択リスト（トラック・バス）'!$G$36</definedName>
    <definedName name="_Hlk55477371" localSheetId="0">第1号様式!#REF!</definedName>
    <definedName name="_Hlk55477371" localSheetId="6">第7号様式!#REF!</definedName>
    <definedName name="_Hlk60658721" localSheetId="3">'様式1別紙1(タクシー)'!$A$5</definedName>
    <definedName name="_Hlk60658721" localSheetId="1">'様式1別紙1(トラック)'!$A$5</definedName>
    <definedName name="_Hlk60658721" localSheetId="2">'様式1別紙1(バス)'!$A$5</definedName>
    <definedName name="_Hlk60658721" localSheetId="9">'様式7別紙(タクシー)'!$A$5</definedName>
    <definedName name="_Hlk60658721" localSheetId="7">'様式7別紙(トラック)'!$A$5</definedName>
    <definedName name="_Hlk60658721" localSheetId="8">'様式7別紙(バス)'!$A$5</definedName>
    <definedName name="_Hlk68874334" localSheetId="0">#REF!</definedName>
    <definedName name="_Hlk68874334" localSheetId="6">#REF!</definedName>
    <definedName name="_Honda_e">'選択リスト（グレード）'!$AW$3:$AW$4</definedName>
    <definedName name="_I_PACE">'選択リスト（グレード）'!$I$3:$I$14</definedName>
    <definedName name="_i3">'選択リスト（グレード）'!$U$3:$U$4</definedName>
    <definedName name="_i4_eDrive_35">'選択リスト（グレード）'!$V$3</definedName>
    <definedName name="_i4_eDrive_40">'選択リスト（グレード）'!$W$3:$W$4</definedName>
    <definedName name="_i4_M50">'選択リスト（グレード）'!$X$3:$X$4</definedName>
    <definedName name="_i5_eDrive_40">'選択リスト（グレード）'!$Y$3:$Y$5</definedName>
    <definedName name="_i5_M60_xDrive">'選択リスト（グレード）'!$Z$3</definedName>
    <definedName name="_i7_eDrive50">'選択リスト（グレード）'!$AA$3:$AA$4</definedName>
    <definedName name="_i7_M70_xDrive">'選択リスト（グレード）'!$AB$3</definedName>
    <definedName name="_i7_xDrive60">'選択リスト（グレード）'!$AC$3:$AC$5</definedName>
    <definedName name="_ID.4">'選択リスト（グレード）'!$AP$3:$AP$6</definedName>
    <definedName name="_IONIQ_5">'選択リスト（グレード）'!$AO$3:$AO$8</definedName>
    <definedName name="_iX_M60">'選択リスト（グレード）'!$AD$3</definedName>
    <definedName name="_iX_xDrive40">'選択リスト（グレード）'!$AE$3:$AE$7</definedName>
    <definedName name="_iX_xDrive50">'選択リスト（グレード）'!$AF$3:$AF$4</definedName>
    <definedName name="_iX1_xDrive30">'選択リスト（グレード）'!$AG$3:$AG$4</definedName>
    <definedName name="_iX3">'選択リスト（グレード）'!$AH$3</definedName>
    <definedName name="_KARSAN_e_JEST">'選択リスト（トラック・バス）'!$L$36</definedName>
    <definedName name="_KONA">'選択リスト（グレード）'!$AM$3:$AM$6</definedName>
    <definedName name="_MercedesAMG_EQE">'選択リスト（グレード）'!$BC$3:$BC$6</definedName>
    <definedName name="_MercedesAMG_EQS">'選択リスト（グレード）'!$BE$3:$BE$4</definedName>
    <definedName name="_MINICAB_EV_2シーター">'選択リスト（トラック・バス）'!$R$3:$R$4</definedName>
    <definedName name="_MINICAB_EV_4シーター">'選択リスト（トラック・バス）'!$S$3:$S$4</definedName>
    <definedName name="_MINICAB_MiEV_2シーター">'選択リスト（トラック・バス）'!$P$3</definedName>
    <definedName name="_MINICAB_MiEV_4シーター">'選択リスト（トラック・バス）'!$Q$3</definedName>
    <definedName name="_MX_30">'選択リスト（グレード）'!$AX$3:$AX$5</definedName>
    <definedName name="_N_VAN_eFUN">'選択リスト（トラック・バス）'!$AG$3</definedName>
    <definedName name="_N_VAN_eG">'選択リスト（トラック・バス）'!$AD$3</definedName>
    <definedName name="_N_VAN_eL2">'選択リスト（トラック・バス）'!$AE$3</definedName>
    <definedName name="_N_VAN_eL4">'選択リスト（トラック・バス）'!$AF$3</definedName>
    <definedName name="_OHKUMA_LV270L">'選択リスト（トラック・バス）'!$N$3</definedName>
    <definedName name="_OHKUMA_TX200L">'選択リスト（トラック・バス）'!$O$3</definedName>
    <definedName name="_ONOENSTAR_EV_10.5m">'選択リスト（トラック・バス）'!$S$36</definedName>
    <definedName name="_ONOENSTAR_EV_11.45m">'選択リスト（トラック・バス）'!$T$36</definedName>
    <definedName name="_ONOENSTAR_EV_7m">'選択リスト（トラック・バス）'!$Q$36</definedName>
    <definedName name="_ONOENSTAR_EV_9m">'選択リスト（トラック・バス）'!$R$36</definedName>
    <definedName name="_ONOENSTAR_EV_マイクロバス">'選択リスト（トラック・バス）'!$P$36</definedName>
    <definedName name="_Q4">'選択リスト（グレード）'!$E$3:$E$12</definedName>
    <definedName name="_Q8">'選択リスト（グレード）'!$F$3:$F$5</definedName>
    <definedName name="_RS_e_tron_GT">'選択リスト（グレード）'!$G$3</definedName>
    <definedName name="_RZ_300e">'選択リスト（グレード）'!$BG$3</definedName>
    <definedName name="_RZ_450e">'選択リスト（グレード）'!$BH$3:$BH$4</definedName>
    <definedName name="_SEAL">'選択リスト（グレード）'!$AK$3:$AK$4</definedName>
    <definedName name="_SOLTERRA">'選択リスト（グレード）'!$L$3:$L$5</definedName>
    <definedName name="_SQ8_Sportback_e_tron">'選択リスト（グレード）'!$H$3</definedName>
    <definedName name="_Taycan">'選択リスト（グレード）'!$AS$3:$AS$14</definedName>
    <definedName name="_TVC_072">'選択リスト（トラック・バス）'!$Y$3</definedName>
    <definedName name="_TVC_700">'選択リスト（トラック・バス）'!$Z$3</definedName>
    <definedName name="_UX_300e">'選択リスト（グレード）'!$BF$3:$BF$6</definedName>
    <definedName name="_WS5040XXYBEV">'選択リスト（トラック・バス）'!$X$3</definedName>
    <definedName name="_XC40">'選択リスト（グレード）'!$AV$3:$AV$6</definedName>
    <definedName name="_ZM6">'選択リスト（トラック・バス）'!$AA$3</definedName>
    <definedName name="_アリア">'選択リスト（グレード）'!$S$3:$S$8</definedName>
    <definedName name="_いすゞ">'選択リスト（メーカー・車種）'!$G$49</definedName>
    <definedName name="_エルガＥＶ">'選択リスト（トラック・バス）'!$M$36</definedName>
    <definedName name="_エルフEV">'選択リスト（トラック・バス）'!$W$3:$W$6</definedName>
    <definedName name="_エルフmio_EV">'選択リスト（トラック・バス）'!$V$3</definedName>
    <definedName name="_クリッパーEV_2シーター">'選択リスト（トラック・バス）'!$AB$3:$AB$4</definedName>
    <definedName name="_クリッパーEV_4シーター">'選択リスト（トラック・バス）'!$AC$3:$AC$4</definedName>
    <definedName name="_スペクター">'選択リスト（グレード）'!$BI$3:$BI$3</definedName>
    <definedName name="_デュトロZ_EV">'選択リスト（トラック・バス）'!$T$3:$T$4</definedName>
    <definedName name="_トヨタ">'選択リスト（メーカー・車種）'!$E$49</definedName>
    <definedName name="_ブルーリボンＺＥＶ">'選択リスト（トラック・バス）'!$N$36</definedName>
    <definedName name="_モデル_3">'選択リスト（グレード）'!$N$3:$N$14</definedName>
    <definedName name="_モデル_S">'選択リスト（グレード）'!$O$3:$O$4</definedName>
    <definedName name="_モデル_X">'選択リスト（グレード）'!$P$3:$P$4</definedName>
    <definedName name="_モデル_Y">'選択リスト（グレード）'!$Q$3:$Q$5</definedName>
    <definedName name="_リーフ">'選択リスト（グレード）'!$T$3:$T$15</definedName>
    <definedName name="_日産">'選択リスト（メーカー・車種）'!$P$28:$P$29</definedName>
    <definedName name="_日野">'選択リスト（メーカー・車種）'!$F$49:$F$50</definedName>
    <definedName name="ASF">'選択リスト（メーカー・車種）'!$F$28</definedName>
    <definedName name="BMW">'選択リスト（メーカー・車種）'!$M$3:$M$16</definedName>
    <definedName name="BYD">'選択リスト（メーカー・車種）'!$N$3:$N$6</definedName>
    <definedName name="DS">'選択リスト（メーカー・車種）'!$I$3</definedName>
    <definedName name="EV">リスト!$B$29:$B$42</definedName>
    <definedName name="ＥＶモーターズ_ジャパン">'選択リスト（メーカー・車種）'!$E$61:$E$67</definedName>
    <definedName name="HV">リスト!$C$29</definedName>
    <definedName name="HW_ELECTRO">'選択リスト（メーカー・車種）'!$G$28:$G$30</definedName>
    <definedName name="Hyundai_Mobility_Japan">'選択リスト（メーカー・車種）'!$L$61</definedName>
    <definedName name="_xlnm.Print_Area" localSheetId="11">第10号様式!$A$1:$I$42</definedName>
    <definedName name="_xlnm.Print_Area" localSheetId="12">第12号様式!$A$1:$I$45</definedName>
    <definedName name="_xlnm.Print_Area" localSheetId="0">第1号様式!$A$1:$I$44</definedName>
    <definedName name="_xlnm.Print_Area" localSheetId="5">第4号様式!$A$1:$I$38</definedName>
    <definedName name="_xlnm.Print_Area" localSheetId="6">第7号様式!$A$1:$I$43</definedName>
    <definedName name="_xlnm.Print_Area" localSheetId="10">第9号様式!$A$1:$I$24</definedName>
    <definedName name="_xlnm.Print_Area" localSheetId="3">'様式1別紙1(タクシー)'!$A$1:$I$26</definedName>
    <definedName name="_xlnm.Print_Area" localSheetId="1">'様式1別紙1(トラック)'!$A$1:$I$29</definedName>
    <definedName name="_xlnm.Print_Area" localSheetId="2">'様式1別紙1(バス)'!$A$1:$I$29</definedName>
    <definedName name="_xlnm.Print_Area" localSheetId="4">様式1別紙2!$A$1:$I$34</definedName>
    <definedName name="_xlnm.Print_Area" localSheetId="9">'様式7別紙(タクシー)'!$A$1:$I$35</definedName>
    <definedName name="_xlnm.Print_Area" localSheetId="7">'様式7別紙(トラック)'!$A$1:$I$38</definedName>
    <definedName name="_xlnm.Print_Area" localSheetId="8">'様式7別紙(バス)'!$A$1:$I$38</definedName>
    <definedName name="ZO_MOTORS">'選択リスト（メーカー・車種）'!$O$28</definedName>
    <definedName name="ああ">リスト!$B$2:$B$24</definedName>
    <definedName name="アウディ">'選択リスト（メーカー・車種）'!$E$3:$E$8</definedName>
    <definedName name="アパテックモーターズ">'選択リスト（メーカー・車種）'!$H$28:$H$29</definedName>
    <definedName name="アルテック">'選択リスト（メーカー・車種）'!$I$61</definedName>
    <definedName name="アルファバスジャパン">'選択リスト（メーカー・車種）'!$G$61</definedName>
    <definedName name="いすゞ">'選択リスト（メーカー・車種）'!$L$28:$L$29</definedName>
    <definedName name="エルフハイブリッド">'選択リスト（トラック・バス）'!$E$16:$E$21</definedName>
    <definedName name="シトロエン" localSheetId="11">'[1]選択リスト（メーカー・車種）'!$G$3+'[1]選択リスト（メーカー・車種）'!$G$3:$G$4</definedName>
    <definedName name="シトロエン" localSheetId="12">'[1]選択リスト（メーカー・車種）'!$G$3+'[1]選択リスト（メーカー・車種）'!$G$3:$G$4</definedName>
    <definedName name="シトロエン" localSheetId="5">'[1]選択リスト（メーカー・車種）'!$G$3+'[1]選択リスト（メーカー・車種）'!$G$3:$G$4</definedName>
    <definedName name="シトロエン">'選択リスト（メーカー・車種）'!$G$3:$G$4</definedName>
    <definedName name="ジャガー">'選択リスト（メーカー・車種）'!$F$3</definedName>
    <definedName name="スバル">'選択リスト（メーカー・車種）'!$H$3</definedName>
    <definedName name="ダイナ">'選択リスト（トラック・バス）'!$C$16:$C$25</definedName>
    <definedName name="タクシー" localSheetId="11">[1]リスト!$B$3:$B$23</definedName>
    <definedName name="タクシー" localSheetId="12">[1]リスト!$B$3:$B$23</definedName>
    <definedName name="タクシー" localSheetId="5">[1]リスト!$B$3:$B$23</definedName>
    <definedName name="タクシー">リスト!$B$2:$B$24</definedName>
    <definedName name="タジマモーター">'選択リスト（メーカー・車種）'!$N$28</definedName>
    <definedName name="テスラ">'選択リスト（メーカー・車種）'!$J$3:$J$6</definedName>
    <definedName name="デュトロハイブリッド">'選択リスト（トラック・バス）'!$D$16:$D$28</definedName>
    <definedName name="トヨタ">'選択リスト（メーカー・車種）'!$K$3</definedName>
    <definedName name="ビーワイディージャパン">'選択リスト（メーカー・車種）'!$F$61</definedName>
    <definedName name="ヒュンダイ">'選択リスト（メーカー・車種）'!$P$3</definedName>
    <definedName name="ヒョンデ">'選択リスト（メーカー・車種）'!$O$3:$O$4</definedName>
    <definedName name="フォルクスワーゲン">'選択リスト（メーカー・車種）'!$Q$3</definedName>
    <definedName name="フォロフライ">'選択リスト（メーカー・車種）'!$E$28:$E$32</definedName>
    <definedName name="プジョー">'選択リスト（メーカー・車種）'!$R$3:$R$4</definedName>
    <definedName name="ブルーリボンハイブリッド">'選択リスト（トラック・バス）'!$G$16:$G$17</definedName>
    <definedName name="プロフィアハイブリッド">'選択リスト（トラック・バス）'!$F$16:$F$19</definedName>
    <definedName name="ポルシェ">'選択リスト（メーカー・車種）'!$S$3</definedName>
    <definedName name="ボルボ">'選択リスト（メーカー・車種）'!$T$3:$T$5</definedName>
    <definedName name="ホンダ">'選択リスト（メーカー・車種）'!$U$3</definedName>
    <definedName name="マツダ">'選択リスト（メーカー・車種）'!$V$3</definedName>
    <definedName name="メルセデス・ベンツ">'選択リスト（メーカー・車種）'!$W$3:$W$9</definedName>
    <definedName name="モデル3">'選択リスト（グレード）'!$N$3:$N$12</definedName>
    <definedName name="モデルY">'選択リスト（グレード）'!$Q$3:$Q$5</definedName>
    <definedName name="レクサス">'選択リスト（メーカー・車種）'!$X$3:$X$5</definedName>
    <definedName name="ロールスロイス">'選択リスト（メーカー・車種）'!$Y$3</definedName>
    <definedName name="三菱ふそう">'選択リスト（メーカー・車種）'!$K$28</definedName>
    <definedName name="三菱自動車工業">'選択リスト（メーカー・車種）'!$I$28:$I$31</definedName>
    <definedName name="実績タクシー">リスト!$B$2:$B$24</definedName>
    <definedName name="諾亜建設">'選択リスト（メーカー・車種）'!$M$28</definedName>
    <definedName name="日産">'選択リスト（メーカー・車種）'!$L$3:$L$4</definedName>
    <definedName name="日本福田自動車">'選択リスト（メーカー・車種）'!$R$28</definedName>
    <definedName name="日野">'選択リスト（メーカー・車種）'!$J$28</definedName>
    <definedName name="本田技研工業">'選択リスト（メーカー・車種）'!$Q$28:$Q$31</definedName>
    <definedName name="有限会社オノエンジニアリング">'選択リスト（メーカー・車種）'!$K$61:$K$65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7" l="1"/>
  <c r="G10" i="10"/>
  <c r="G10" i="11"/>
  <c r="G20" i="7" l="1"/>
  <c r="G18" i="7" s="1"/>
  <c r="E18" i="41" l="1"/>
  <c r="E16" i="41"/>
  <c r="E15" i="41"/>
  <c r="A17" i="41"/>
  <c r="A16" i="41"/>
  <c r="A15" i="41"/>
  <c r="A8" i="23"/>
  <c r="E8" i="23"/>
  <c r="A7" i="41" l="1"/>
  <c r="E7" i="41"/>
  <c r="A8" i="41"/>
  <c r="E8" i="41"/>
  <c r="A9" i="41"/>
  <c r="A10" i="41"/>
  <c r="E10" i="41"/>
  <c r="E8" i="13" l="1"/>
  <c r="G16" i="38" l="1"/>
  <c r="G18" i="10"/>
  <c r="E21" i="11" a="1"/>
  <c r="E21" i="11" s="1"/>
  <c r="E10" i="40"/>
  <c r="A10" i="40"/>
  <c r="A9" i="40"/>
  <c r="E8" i="40"/>
  <c r="A8" i="40"/>
  <c r="E7" i="40"/>
  <c r="A7" i="40"/>
  <c r="D15" i="39" l="1"/>
  <c r="D14" i="39"/>
  <c r="G15" i="39"/>
  <c r="G14" i="39"/>
  <c r="G16" i="39" s="1"/>
  <c r="G12" i="39"/>
  <c r="G11" i="39"/>
  <c r="G9" i="39"/>
  <c r="G20" i="39" s="1"/>
  <c r="G8" i="39"/>
  <c r="G7" i="39"/>
  <c r="D17" i="38"/>
  <c r="D16" i="38"/>
  <c r="G17" i="38"/>
  <c r="G18" i="38" s="1"/>
  <c r="G14" i="38"/>
  <c r="G13" i="38"/>
  <c r="G12" i="38"/>
  <c r="G9" i="38"/>
  <c r="G8" i="38"/>
  <c r="G7" i="38"/>
  <c r="G6" i="38"/>
  <c r="C22" i="38" s="1" a="1"/>
  <c r="C22" i="38" s="1"/>
  <c r="G22" i="38" s="1"/>
  <c r="D17" i="37"/>
  <c r="D16" i="37"/>
  <c r="G17" i="37"/>
  <c r="G16" i="37"/>
  <c r="G14" i="37"/>
  <c r="G13" i="37"/>
  <c r="G12" i="37"/>
  <c r="G9" i="37"/>
  <c r="G8" i="37"/>
  <c r="G7" i="37"/>
  <c r="G6" i="37"/>
  <c r="E35" i="36"/>
  <c r="E34" i="36"/>
  <c r="E33" i="36"/>
  <c r="E32" i="36"/>
  <c r="E31" i="36"/>
  <c r="E28" i="36"/>
  <c r="E27" i="36"/>
  <c r="E26" i="36"/>
  <c r="E25" i="36"/>
  <c r="E24" i="36"/>
  <c r="E23" i="36"/>
  <c r="E22" i="36"/>
  <c r="I19" i="36"/>
  <c r="H19" i="36"/>
  <c r="G19" i="36"/>
  <c r="F19" i="36"/>
  <c r="E19" i="36"/>
  <c r="I17" i="36"/>
  <c r="H17" i="36"/>
  <c r="G17" i="36"/>
  <c r="F17" i="36"/>
  <c r="E17" i="36"/>
  <c r="I16" i="36"/>
  <c r="H16" i="36"/>
  <c r="G16" i="36"/>
  <c r="F16" i="36"/>
  <c r="E16" i="36"/>
  <c r="A18" i="36"/>
  <c r="A17" i="36"/>
  <c r="A16" i="36"/>
  <c r="I10" i="36"/>
  <c r="H10" i="36"/>
  <c r="G10" i="36"/>
  <c r="F10" i="36"/>
  <c r="E10" i="36"/>
  <c r="I8" i="36"/>
  <c r="H8" i="36"/>
  <c r="G8" i="36"/>
  <c r="F8" i="36"/>
  <c r="E8" i="36"/>
  <c r="I7" i="36"/>
  <c r="H7" i="36"/>
  <c r="G7" i="36"/>
  <c r="F7" i="36"/>
  <c r="E7" i="36"/>
  <c r="A10" i="36"/>
  <c r="A9" i="36"/>
  <c r="A8" i="36"/>
  <c r="A7" i="36"/>
  <c r="E10" i="35"/>
  <c r="E8" i="35"/>
  <c r="E7" i="35"/>
  <c r="A10" i="35"/>
  <c r="A9" i="35"/>
  <c r="A8" i="35"/>
  <c r="A7" i="35"/>
  <c r="E10" i="13"/>
  <c r="E9" i="13"/>
  <c r="A30" i="38" l="1"/>
  <c r="A27" i="39"/>
  <c r="A30" i="37"/>
  <c r="F29" i="39"/>
  <c r="F32" i="37"/>
  <c r="F32" i="38"/>
  <c r="A31" i="38"/>
  <c r="A31" i="37"/>
  <c r="A28" i="39"/>
  <c r="F27" i="39"/>
  <c r="F30" i="37"/>
  <c r="F30" i="38"/>
  <c r="A26" i="39"/>
  <c r="A29" i="37"/>
  <c r="A29" i="38"/>
  <c r="F29" i="38"/>
  <c r="F29" i="37"/>
  <c r="F26" i="39"/>
  <c r="G10" i="38"/>
  <c r="G21" i="38" s="1"/>
  <c r="E21" i="37" a="1"/>
  <c r="E21" i="37" s="1"/>
  <c r="G11" i="11" a="1"/>
  <c r="G11" i="11" s="1"/>
  <c r="G18" i="37"/>
  <c r="G10" i="39"/>
  <c r="G10" i="37"/>
  <c r="G11" i="37" s="1" a="1"/>
  <c r="G11" i="37" s="1"/>
  <c r="G18" i="39"/>
  <c r="C22" i="37" a="1"/>
  <c r="C22" i="37" s="1"/>
  <c r="G22" i="37" s="1"/>
  <c r="E28" i="13"/>
  <c r="A27" i="13"/>
  <c r="A26" i="13"/>
  <c r="A25" i="13"/>
  <c r="C22" i="10" a="1"/>
  <c r="C22" i="10" s="1"/>
  <c r="G22" i="10" s="1"/>
  <c r="C22" i="11" a="1"/>
  <c r="C22" i="11" s="1"/>
  <c r="G22" i="11" s="1"/>
  <c r="E26" i="13"/>
  <c r="E27" i="13"/>
  <c r="E25" i="13"/>
  <c r="G11" i="38" l="1"/>
  <c r="G23" i="38" s="1"/>
  <c r="G20" i="38" s="1"/>
  <c r="G21" i="37" a="1"/>
  <c r="G21" i="37" s="1"/>
  <c r="G23" i="37"/>
  <c r="G21" i="11" a="1"/>
  <c r="G21" i="11" s="1"/>
  <c r="G18" i="11"/>
  <c r="G23" i="11" s="1"/>
  <c r="G11" i="10"/>
  <c r="G16" i="7"/>
  <c r="F4" i="1"/>
  <c r="G21" i="10" l="1"/>
  <c r="G23" i="10"/>
  <c r="G20" i="11"/>
  <c r="G20" i="37"/>
  <c r="G20" i="10" l="1"/>
  <c r="E13" i="1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<sst xmlns="http://schemas.openxmlformats.org/spreadsheetml/2006/main" count="2240" uniqueCount="783">
  <si>
    <t>メーカー</t>
    <phoneticPr fontId="1"/>
  </si>
  <si>
    <t>車種</t>
    <rPh sb="0" eb="2">
      <t>シャシュ</t>
    </rPh>
    <phoneticPr fontId="1"/>
  </si>
  <si>
    <t>グレード</t>
    <phoneticPr fontId="1"/>
  </si>
  <si>
    <t>アウディ</t>
    <phoneticPr fontId="1"/>
  </si>
  <si>
    <t>50 quattro S line(類別: 1桁目が 3 )</t>
    <phoneticPr fontId="1"/>
  </si>
  <si>
    <t>Sportback 50 quattro S line(類別:1桁目が1)</t>
    <phoneticPr fontId="1"/>
  </si>
  <si>
    <t>55 quattro S line</t>
  </si>
  <si>
    <t>Sportback 55 quattro S line</t>
  </si>
  <si>
    <t>S</t>
  </si>
  <si>
    <t>S Sportback</t>
  </si>
  <si>
    <t>40 e-tron(類別: 1桁目が 1 )</t>
  </si>
  <si>
    <t>40 e-tron(類別: 1桁目が 0 )</t>
  </si>
  <si>
    <t>40 e-tron advanced(類別: 1桁目が 1 )</t>
    <phoneticPr fontId="1"/>
  </si>
  <si>
    <t>40 e-tron advanced(類別: 1桁目が 0 )</t>
    <phoneticPr fontId="1"/>
  </si>
  <si>
    <t>40 e-tron S line(類別: 1桁目が 1 )</t>
    <phoneticPr fontId="1"/>
  </si>
  <si>
    <t>40 e-tron S line(類別: 1桁目が 0 )</t>
    <phoneticPr fontId="1"/>
  </si>
  <si>
    <t>Sportback 40 e-tron advanced(類別:1桁目が1)</t>
    <phoneticPr fontId="1"/>
  </si>
  <si>
    <t>Sportback 40 e-tron advanced(類別:1桁目が0)</t>
    <phoneticPr fontId="1"/>
  </si>
  <si>
    <t>Sportback 40 e-tron S line(類別:1桁目が1)</t>
    <phoneticPr fontId="1"/>
  </si>
  <si>
    <t>Sportback 40 e-tron S line(類別:1桁目が0)</t>
    <phoneticPr fontId="1"/>
  </si>
  <si>
    <t>50 e-tron quattro S line</t>
  </si>
  <si>
    <t>55 e-tron quattro S line</t>
  </si>
  <si>
    <t>Sportback 55 e-tron quattro S line</t>
  </si>
  <si>
    <t>ジャガー</t>
    <phoneticPr fontId="1"/>
  </si>
  <si>
    <t>SE</t>
  </si>
  <si>
    <t>HSE</t>
  </si>
  <si>
    <t>Black</t>
  </si>
  <si>
    <t>S エアサスペンション</t>
  </si>
  <si>
    <t>SE エアサスペンション</t>
  </si>
  <si>
    <t>HSE エアサスペンション</t>
  </si>
  <si>
    <t>Black エアサスペンション</t>
  </si>
  <si>
    <t>シトロエン</t>
  </si>
  <si>
    <t>スバル</t>
    <phoneticPr fontId="1"/>
  </si>
  <si>
    <t>ET-HS</t>
  </si>
  <si>
    <t>DS</t>
    <phoneticPr fontId="1"/>
  </si>
  <si>
    <t>Grand Chic</t>
  </si>
  <si>
    <t>PERFORMANCE Line</t>
  </si>
  <si>
    <t>テスラ</t>
    <phoneticPr fontId="1"/>
  </si>
  <si>
    <t>RWD</t>
  </si>
  <si>
    <t>AWD ロングレンジ</t>
  </si>
  <si>
    <t>パフォーマンス</t>
  </si>
  <si>
    <t>トヨタ</t>
    <phoneticPr fontId="1"/>
  </si>
  <si>
    <t>Z  (2WD)</t>
  </si>
  <si>
    <t>Z  (4WD)</t>
  </si>
  <si>
    <t>日産</t>
    <rPh sb="0" eb="2">
      <t>ニッサン</t>
    </rPh>
    <phoneticPr fontId="1"/>
  </si>
  <si>
    <t>B6</t>
  </si>
  <si>
    <t>B6(類別：0003，0004， 0011，0012，0015，0016)</t>
  </si>
  <si>
    <t>B6  limited</t>
  </si>
  <si>
    <t>B9  limited</t>
  </si>
  <si>
    <t>B6  e-4ORCE limited</t>
  </si>
  <si>
    <t>B9  e-4ORCE limited</t>
  </si>
  <si>
    <t>X</t>
  </si>
  <si>
    <t>X  V セレクション</t>
  </si>
  <si>
    <t>アーバンクロム</t>
  </si>
  <si>
    <t>G</t>
  </si>
  <si>
    <t>NISMO</t>
  </si>
  <si>
    <t>e+ アーバンクロム</t>
  </si>
  <si>
    <t>e+ G</t>
  </si>
  <si>
    <t>AUTECH</t>
  </si>
  <si>
    <t>e+ AUTECH</t>
  </si>
  <si>
    <t>BMW</t>
    <phoneticPr fontId="1"/>
  </si>
  <si>
    <t>Edition Joy+</t>
  </si>
  <si>
    <t>M Sport</t>
  </si>
  <si>
    <t>Standard</t>
  </si>
  <si>
    <t>KITH</t>
  </si>
  <si>
    <t>Excellence</t>
  </si>
  <si>
    <t>Excellence THE FIRST EDITION</t>
  </si>
  <si>
    <t>ローンチ・エディション</t>
  </si>
  <si>
    <t>xLine</t>
  </si>
  <si>
    <t>BYD</t>
    <phoneticPr fontId="1"/>
  </si>
  <si>
    <t>ヒュンデ</t>
    <phoneticPr fontId="1"/>
  </si>
  <si>
    <t>Casual</t>
  </si>
  <si>
    <t>Voyage</t>
  </si>
  <si>
    <t>Lounge Two-tone</t>
  </si>
  <si>
    <t>Lounge</t>
  </si>
  <si>
    <t>ヒュンダイ</t>
    <phoneticPr fontId="1"/>
  </si>
  <si>
    <t>IONIQ 5</t>
  </si>
  <si>
    <t>IONIQ 5 Voyage</t>
  </si>
  <si>
    <t>IONIQ 5 Voyage AWD</t>
  </si>
  <si>
    <t>IONIQ 5 Lounge</t>
  </si>
  <si>
    <t>IONIQ 5 Lounge AWD Limited Edition</t>
  </si>
  <si>
    <t>IONIQ 5 Lounge AWD</t>
  </si>
  <si>
    <t>フォルクスワーゲン</t>
    <phoneticPr fontId="1"/>
  </si>
  <si>
    <t>Lite</t>
  </si>
  <si>
    <t>Pro</t>
  </si>
  <si>
    <t>Lite Launch Edition</t>
  </si>
  <si>
    <t>Pro Launch Edition</t>
  </si>
  <si>
    <t>Allure(類別：左から3桁目が1)</t>
  </si>
  <si>
    <t>Allure(類別：左から3桁目が0)</t>
  </si>
  <si>
    <t>GT(類別：左から3桁目が1)</t>
  </si>
  <si>
    <t>GT(類別：左から3桁目が0)</t>
  </si>
  <si>
    <t>GT line</t>
  </si>
  <si>
    <t>ポルシェ</t>
    <phoneticPr fontId="1"/>
  </si>
  <si>
    <t>4 Cross Turismo</t>
  </si>
  <si>
    <t>4S Cross Turismo</t>
  </si>
  <si>
    <t>Turbo Cross Turismo</t>
  </si>
  <si>
    <t>4S（79.2kWh）(類別：左から1桁目が1)</t>
  </si>
  <si>
    <t>4S（93.4kWh）(類別：左から1桁目が2)</t>
  </si>
  <si>
    <t>Turbo</t>
  </si>
  <si>
    <t>Turbo S</t>
  </si>
  <si>
    <t>GTS</t>
  </si>
  <si>
    <t>ボルボ</t>
  </si>
  <si>
    <t>Recharge Ultimate Single Motor</t>
  </si>
  <si>
    <t>Recharge Ultimate Twin Motor</t>
  </si>
  <si>
    <t>ホンダ</t>
    <phoneticPr fontId="1"/>
  </si>
  <si>
    <t>Advance</t>
  </si>
  <si>
    <t>マツダ</t>
    <phoneticPr fontId="1"/>
  </si>
  <si>
    <t>EV</t>
  </si>
  <si>
    <t>EV Basic Set</t>
  </si>
  <si>
    <t>EV Highest Set</t>
  </si>
  <si>
    <t>メルセデス・ベンツ</t>
    <phoneticPr fontId="1"/>
  </si>
  <si>
    <t>250(類別：左から2桁目が3)</t>
    <phoneticPr fontId="1"/>
  </si>
  <si>
    <t>250(類別：左から2桁目が2)</t>
    <phoneticPr fontId="1"/>
  </si>
  <si>
    <t>250(類別：左から2桁目が1)</t>
    <phoneticPr fontId="1"/>
  </si>
  <si>
    <t>250(類別：左から2桁目が0)</t>
    <phoneticPr fontId="1"/>
  </si>
  <si>
    <t>350 4MATIC(類別：左から2桁目が0)</t>
    <phoneticPr fontId="1"/>
  </si>
  <si>
    <t>400 4MATIC(類別：左から2桁目が3)</t>
    <phoneticPr fontId="1"/>
  </si>
  <si>
    <t>400 4MATIC(類別：左から2桁目が2)</t>
    <phoneticPr fontId="1"/>
  </si>
  <si>
    <t>400 4MATIC(類別：左から2桁目が1)</t>
    <phoneticPr fontId="1"/>
  </si>
  <si>
    <t>400 4MATIC(類別：左から2桁目が0)</t>
    <phoneticPr fontId="1"/>
  </si>
  <si>
    <t>350+(類別：左から2桁目が0)</t>
    <phoneticPr fontId="1"/>
  </si>
  <si>
    <t>53 4MATIC+(類別：左から2桁目が0または1)</t>
    <phoneticPr fontId="1"/>
  </si>
  <si>
    <t>450+(類別：左から2桁目が0)</t>
    <phoneticPr fontId="1"/>
  </si>
  <si>
    <t>450 4MATIC SUV</t>
  </si>
  <si>
    <t>580 4MATIC SUV スポーツ</t>
  </si>
  <si>
    <t>53 4MATIC+(類別：左から2桁目が0)</t>
    <phoneticPr fontId="1"/>
  </si>
  <si>
    <t>レクサス</t>
    <phoneticPr fontId="1"/>
  </si>
  <si>
    <t>Version C（類別：0001、0002）</t>
  </si>
  <si>
    <t>Version L（類別：0001、0002）</t>
  </si>
  <si>
    <t>version L</t>
  </si>
  <si>
    <t>First Edition</t>
  </si>
  <si>
    <t>FIAT</t>
    <phoneticPr fontId="1"/>
  </si>
  <si>
    <t>－</t>
    <phoneticPr fontId="1"/>
  </si>
  <si>
    <t>プジョー</t>
    <phoneticPr fontId="1"/>
  </si>
  <si>
    <t>管理部署</t>
    <rPh sb="0" eb="2">
      <t>カンリ</t>
    </rPh>
    <rPh sb="2" eb="4">
      <t>ブショ</t>
    </rPh>
    <phoneticPr fontId="3"/>
  </si>
  <si>
    <t>メーカー</t>
    <phoneticPr fontId="3"/>
  </si>
  <si>
    <t>車種</t>
    <rPh sb="0" eb="2">
      <t>シャシュ</t>
    </rPh>
    <phoneticPr fontId="5"/>
  </si>
  <si>
    <t>グレード</t>
    <phoneticPr fontId="3"/>
  </si>
  <si>
    <t>車両本体価格</t>
    <rPh sb="0" eb="2">
      <t>シャリョウ</t>
    </rPh>
    <rPh sb="2" eb="4">
      <t>ホンタイ</t>
    </rPh>
    <rPh sb="4" eb="6">
      <t>カカク</t>
    </rPh>
    <phoneticPr fontId="3"/>
  </si>
  <si>
    <t>グレード</t>
    <phoneticPr fontId="5"/>
  </si>
  <si>
    <t>_Q4</t>
  </si>
  <si>
    <t>_Q8</t>
  </si>
  <si>
    <t>_SOLTERRA</t>
  </si>
  <si>
    <t>_bZ4X</t>
  </si>
  <si>
    <t>_アリア</t>
  </si>
  <si>
    <t>_リーフ</t>
  </si>
  <si>
    <t>_i3</t>
  </si>
  <si>
    <t>_iX3</t>
  </si>
  <si>
    <t>_e6</t>
  </si>
  <si>
    <t>_KONA</t>
  </si>
  <si>
    <t>_ID.4</t>
  </si>
  <si>
    <t>_Taycan</t>
  </si>
  <si>
    <t>_C40</t>
  </si>
  <si>
    <t>_XC40</t>
  </si>
  <si>
    <t>_EQA</t>
  </si>
  <si>
    <t>_EQB</t>
  </si>
  <si>
    <t>_EQC</t>
  </si>
  <si>
    <t>_EQE</t>
  </si>
  <si>
    <t>_EQS</t>
  </si>
  <si>
    <t>_モデル_3</t>
  </si>
  <si>
    <t>_ATTO_3</t>
  </si>
  <si>
    <t>_IONIQ_5</t>
  </si>
  <si>
    <t>_Honda_e</t>
  </si>
  <si>
    <t>_UX_300e</t>
  </si>
  <si>
    <t>_モデル_Y</t>
  </si>
  <si>
    <t>_i4_eDrive_35</t>
  </si>
  <si>
    <t>_RZ_450e</t>
  </si>
  <si>
    <t>_i4_eDrive_40</t>
  </si>
  <si>
    <t>_i4_M50</t>
  </si>
  <si>
    <t>_i7_xDrive60</t>
  </si>
  <si>
    <t>_MercedesAMG_EQE</t>
  </si>
  <si>
    <t>_iX_M60</t>
  </si>
  <si>
    <t>_iX_xDrive40</t>
  </si>
  <si>
    <t>_MercedesAMG_EQS</t>
  </si>
  <si>
    <t>_iX_xDrive50</t>
  </si>
  <si>
    <t>_iX1_xDrive30</t>
  </si>
  <si>
    <t>_e_tron</t>
  </si>
  <si>
    <t>_I_PACE</t>
  </si>
  <si>
    <t>_E_C4_SHINE</t>
  </si>
  <si>
    <t>_CROSSBACK_E_T</t>
  </si>
  <si>
    <t>_e_208</t>
  </si>
  <si>
    <t>_MX_30</t>
  </si>
  <si>
    <t>_e_tron_GT_quattro</t>
  </si>
  <si>
    <t>_e_2008</t>
  </si>
  <si>
    <t>_RS_e_tron_GT</t>
  </si>
  <si>
    <t>_e_tron</t>
    <phoneticPr fontId="1"/>
  </si>
  <si>
    <t>_e_tron_GT_quattro</t>
    <phoneticPr fontId="1"/>
  </si>
  <si>
    <t>_Q4</t>
    <phoneticPr fontId="1"/>
  </si>
  <si>
    <t>_RS_e_tron_GT</t>
    <phoneticPr fontId="1"/>
  </si>
  <si>
    <t>_I_PACE</t>
    <phoneticPr fontId="1"/>
  </si>
  <si>
    <t>_E_C4_SHINE</t>
    <phoneticPr fontId="1"/>
  </si>
  <si>
    <t>_SOLTERRA</t>
    <phoneticPr fontId="1"/>
  </si>
  <si>
    <t>_CROSSBACK_E_T</t>
    <phoneticPr fontId="1"/>
  </si>
  <si>
    <t>_bZ4X</t>
    <phoneticPr fontId="1"/>
  </si>
  <si>
    <t>_アリア</t>
    <phoneticPr fontId="1"/>
  </si>
  <si>
    <t>_リーフ</t>
    <phoneticPr fontId="1"/>
  </si>
  <si>
    <t>_i3</t>
    <phoneticPr fontId="1"/>
  </si>
  <si>
    <t>_i4_eDrive_35</t>
    <phoneticPr fontId="1"/>
  </si>
  <si>
    <t>_i4_eDrive_40</t>
    <phoneticPr fontId="1"/>
  </si>
  <si>
    <t>_i4_M50</t>
    <phoneticPr fontId="1"/>
  </si>
  <si>
    <t>_i7_xDrive60</t>
    <phoneticPr fontId="1"/>
  </si>
  <si>
    <t>_iX_M60</t>
    <phoneticPr fontId="1"/>
  </si>
  <si>
    <t>_iX_xDrive40</t>
    <phoneticPr fontId="1"/>
  </si>
  <si>
    <t>_iX_xDrive50</t>
    <phoneticPr fontId="1"/>
  </si>
  <si>
    <t>_iX1_xDrive30</t>
    <phoneticPr fontId="1"/>
  </si>
  <si>
    <t>_iX3</t>
    <phoneticPr fontId="1"/>
  </si>
  <si>
    <t>_ATTO_3</t>
    <phoneticPr fontId="1"/>
  </si>
  <si>
    <t>_e6</t>
    <phoneticPr fontId="1"/>
  </si>
  <si>
    <t>_KONA</t>
    <phoneticPr fontId="1"/>
  </si>
  <si>
    <t>_IONIQ_5</t>
    <phoneticPr fontId="1"/>
  </si>
  <si>
    <t>_ID.4</t>
    <phoneticPr fontId="1"/>
  </si>
  <si>
    <t>Lite</t>
    <phoneticPr fontId="1"/>
  </si>
  <si>
    <t>_e_208</t>
    <phoneticPr fontId="1"/>
  </si>
  <si>
    <t>_e_2008</t>
    <phoneticPr fontId="1"/>
  </si>
  <si>
    <t>_Taycan</t>
    <phoneticPr fontId="1"/>
  </si>
  <si>
    <t>_C40</t>
    <phoneticPr fontId="1"/>
  </si>
  <si>
    <t>_XC40</t>
    <phoneticPr fontId="1"/>
  </si>
  <si>
    <t>_Honda_e</t>
    <phoneticPr fontId="1"/>
  </si>
  <si>
    <t>_MX_30</t>
    <phoneticPr fontId="1"/>
  </si>
  <si>
    <t>_EQA</t>
    <phoneticPr fontId="1"/>
  </si>
  <si>
    <t>_EQB</t>
    <phoneticPr fontId="1"/>
  </si>
  <si>
    <t>_EQC</t>
    <phoneticPr fontId="1"/>
  </si>
  <si>
    <t>_EQE</t>
    <phoneticPr fontId="1"/>
  </si>
  <si>
    <t>_MercedesAMG_EQE</t>
    <phoneticPr fontId="1"/>
  </si>
  <si>
    <t>_EQS</t>
    <phoneticPr fontId="1"/>
  </si>
  <si>
    <t>_MercedesAMG_EQS</t>
    <phoneticPr fontId="1"/>
  </si>
  <si>
    <t>_UX_300e</t>
    <phoneticPr fontId="1"/>
  </si>
  <si>
    <t>_RZ_450e</t>
    <phoneticPr fontId="1"/>
  </si>
  <si>
    <t>車両本体価格</t>
    <rPh sb="0" eb="2">
      <t>シャリョウ</t>
    </rPh>
    <rPh sb="2" eb="4">
      <t>ホンタイ</t>
    </rPh>
    <rPh sb="4" eb="6">
      <t>カカク</t>
    </rPh>
    <phoneticPr fontId="1"/>
  </si>
  <si>
    <t>Sportback 55 quattro 1st edition
(ﾊﾞｰﾁｬﾙｴｸｽﾃﾘｱﾐﾗｰ装着車)</t>
    <phoneticPr fontId="1"/>
  </si>
  <si>
    <t>_SQ8_Sportback_e_tron</t>
    <phoneticPr fontId="1"/>
  </si>
  <si>
    <t>R-Dynamic SE コイルサスペンション</t>
    <phoneticPr fontId="1"/>
  </si>
  <si>
    <t>R-Dynamic HSE コイルサスペンション</t>
    <phoneticPr fontId="1"/>
  </si>
  <si>
    <t>R-Dynamic SE エアサスペンション</t>
    <phoneticPr fontId="1"/>
  </si>
  <si>
    <t xml:space="preserve">R-Dynamic HSE エアサスペンション </t>
    <phoneticPr fontId="1"/>
  </si>
  <si>
    <t>_E_C4_MAX</t>
    <phoneticPr fontId="1"/>
  </si>
  <si>
    <t>ET-SS（型式：ZAA-XEAM10X）</t>
    <rPh sb="6" eb="8">
      <t>カタシキ</t>
    </rPh>
    <phoneticPr fontId="1"/>
  </si>
  <si>
    <t>ET-SS（型式：ZAA-YEAM15X）</t>
    <phoneticPr fontId="1"/>
  </si>
  <si>
    <t>RWD(類別:0003)</t>
    <phoneticPr fontId="1"/>
  </si>
  <si>
    <t>RWD</t>
    <phoneticPr fontId="1"/>
  </si>
  <si>
    <t>AWD ロングレンジ(類別:0002)</t>
    <phoneticPr fontId="1"/>
  </si>
  <si>
    <t>AWD ロングレンジ(型式:ZAA-3L23T)</t>
    <rPh sb="11" eb="13">
      <t>カタシキ</t>
    </rPh>
    <phoneticPr fontId="1"/>
  </si>
  <si>
    <t>_モデル_S</t>
    <phoneticPr fontId="1"/>
  </si>
  <si>
    <t>_モデル_X</t>
    <phoneticPr fontId="1"/>
  </si>
  <si>
    <t>Plaid</t>
    <phoneticPr fontId="1"/>
  </si>
  <si>
    <t>AWD ロングレンジ(型式:ZAA-3L23B)</t>
    <rPh sb="11" eb="13">
      <t>カタシキ</t>
    </rPh>
    <phoneticPr fontId="1"/>
  </si>
  <si>
    <t>AWD ロングレンジ(型式:ZAA-3L23)</t>
    <rPh sb="11" eb="13">
      <t>カタシキ</t>
    </rPh>
    <phoneticPr fontId="1"/>
  </si>
  <si>
    <t>RWD スタンダードレンジプラス(型式:ZAA-3L13B)</t>
    <phoneticPr fontId="1"/>
  </si>
  <si>
    <t>AWD パフォーマンス(型式:ZAA-3L23PB)</t>
    <phoneticPr fontId="1"/>
  </si>
  <si>
    <t>RWD スタンダードレンジプラス(型式:ZAA-3L13)</t>
    <phoneticPr fontId="1"/>
  </si>
  <si>
    <t>AWD パフォーマンス(型式:ZAA-3L23P)</t>
    <phoneticPr fontId="1"/>
  </si>
  <si>
    <t>G  (2WD)</t>
    <phoneticPr fontId="1"/>
  </si>
  <si>
    <t>G  (4WD)</t>
    <phoneticPr fontId="1"/>
  </si>
  <si>
    <t xml:space="preserve">X  V セレクション 90周年記念車 </t>
    <phoneticPr fontId="1"/>
  </si>
  <si>
    <t>e+ X</t>
    <phoneticPr fontId="1"/>
  </si>
  <si>
    <t xml:space="preserve">e+ X 90周年記念車 </t>
    <phoneticPr fontId="1"/>
  </si>
  <si>
    <t>_i5_eDrive_40</t>
    <phoneticPr fontId="1"/>
  </si>
  <si>
    <t>THE FIRST EDITION</t>
    <phoneticPr fontId="1"/>
  </si>
  <si>
    <t>Excellence</t>
    <phoneticPr fontId="1"/>
  </si>
  <si>
    <t>M Sport</t>
    <phoneticPr fontId="1"/>
  </si>
  <si>
    <t>_i5_M60_xDrive</t>
    <phoneticPr fontId="1"/>
  </si>
  <si>
    <t>_i7_eDrive50</t>
    <phoneticPr fontId="1"/>
  </si>
  <si>
    <t>_i7_M70_xDrive</t>
    <phoneticPr fontId="1"/>
  </si>
  <si>
    <t>_DOLPHIN</t>
    <phoneticPr fontId="1"/>
  </si>
  <si>
    <t>Long Range</t>
    <phoneticPr fontId="1"/>
  </si>
  <si>
    <t>類別：0012</t>
    <phoneticPr fontId="1"/>
  </si>
  <si>
    <t>類別：0012以外</t>
    <phoneticPr fontId="1"/>
  </si>
  <si>
    <t>_EX30</t>
    <phoneticPr fontId="1"/>
  </si>
  <si>
    <t>Ultra Single Motor Extended Range</t>
    <phoneticPr fontId="1"/>
  </si>
  <si>
    <t xml:space="preserve">350 4MATIC SUV ローンチエディション </t>
    <phoneticPr fontId="1"/>
  </si>
  <si>
    <t xml:space="preserve">350 4MATIC SUV(類別：左から2桁目が0) </t>
    <phoneticPr fontId="1"/>
  </si>
  <si>
    <t>350+ Exclusive(類別：左から2桁目が2)</t>
    <phoneticPr fontId="1"/>
  </si>
  <si>
    <t>53 4MATIC+SUV ローンチエディション</t>
    <phoneticPr fontId="1"/>
  </si>
  <si>
    <t>53 4MATIC+SUV(類別：左から2桁目が0)</t>
    <phoneticPr fontId="1"/>
  </si>
  <si>
    <t>53 4MATIC+(類別：左から2桁目が2)</t>
    <phoneticPr fontId="1"/>
  </si>
  <si>
    <t>450+ Edition1(類別：0134)</t>
    <phoneticPr fontId="1"/>
  </si>
  <si>
    <t xml:space="preserve">450+(類別：左から2桁目が1) </t>
    <phoneticPr fontId="1"/>
  </si>
  <si>
    <t>53 4MATIC+(類別：左から2桁目が1)</t>
    <phoneticPr fontId="1"/>
  </si>
  <si>
    <t>_RZ_300e</t>
    <phoneticPr fontId="1"/>
  </si>
  <si>
    <t>ロールスロイス</t>
    <phoneticPr fontId="1"/>
  </si>
  <si>
    <t xml:space="preserve">_スペクター </t>
    <phoneticPr fontId="1"/>
  </si>
  <si>
    <t>_モデル_Y</t>
    <phoneticPr fontId="1"/>
  </si>
  <si>
    <t>_モデル_3</t>
    <phoneticPr fontId="1"/>
  </si>
  <si>
    <t xml:space="preserve">_スペクター </t>
    <phoneticPr fontId="1"/>
  </si>
  <si>
    <t>タクシー</t>
    <phoneticPr fontId="1"/>
  </si>
  <si>
    <t>トラック</t>
    <phoneticPr fontId="1"/>
  </si>
  <si>
    <t>フォロフライ</t>
    <phoneticPr fontId="1"/>
  </si>
  <si>
    <t>EVモーターズ・ジャパン</t>
    <phoneticPr fontId="1"/>
  </si>
  <si>
    <t>ASF</t>
    <phoneticPr fontId="1"/>
  </si>
  <si>
    <t>アパテックモーターズ</t>
    <phoneticPr fontId="1"/>
  </si>
  <si>
    <t>三菱自動車工業</t>
    <rPh sb="0" eb="2">
      <t>ミツビシ</t>
    </rPh>
    <rPh sb="2" eb="5">
      <t>ジドウシャ</t>
    </rPh>
    <rPh sb="5" eb="7">
      <t>コウギョウ</t>
    </rPh>
    <phoneticPr fontId="1"/>
  </si>
  <si>
    <t>日野</t>
    <rPh sb="0" eb="2">
      <t>ヒノ</t>
    </rPh>
    <phoneticPr fontId="1"/>
  </si>
  <si>
    <t>三菱ふそう</t>
    <rPh sb="0" eb="2">
      <t>ミツビシ</t>
    </rPh>
    <phoneticPr fontId="1"/>
  </si>
  <si>
    <t>いすゞ</t>
    <phoneticPr fontId="1"/>
  </si>
  <si>
    <t>トヨタ</t>
    <phoneticPr fontId="1"/>
  </si>
  <si>
    <t>タジマモーター</t>
    <phoneticPr fontId="1"/>
  </si>
  <si>
    <t>担当者</t>
  </si>
  <si>
    <t>□</t>
  </si>
  <si>
    <t>令和　　年　　月　　日</t>
    <rPh sb="0" eb="2">
      <t>レイワ</t>
    </rPh>
    <rPh sb="4" eb="5">
      <t>トシ</t>
    </rPh>
    <rPh sb="7" eb="8">
      <t>ガツ</t>
    </rPh>
    <rPh sb="10" eb="11">
      <t>ヒ</t>
    </rPh>
    <phoneticPr fontId="1"/>
  </si>
  <si>
    <t>第１号様式（第７条第１項関係）</t>
    <phoneticPr fontId="1"/>
  </si>
  <si>
    <t>記</t>
    <rPh sb="0" eb="1">
      <t>キ</t>
    </rPh>
    <phoneticPr fontId="1"/>
  </si>
  <si>
    <t>メーカー名</t>
  </si>
  <si>
    <t>車名</t>
  </si>
  <si>
    <t>型式</t>
  </si>
  <si>
    <t>用途</t>
    <rPh sb="0" eb="2">
      <t>ヨウト</t>
    </rPh>
    <phoneticPr fontId="1"/>
  </si>
  <si>
    <t>バス</t>
    <phoneticPr fontId="1"/>
  </si>
  <si>
    <t>電気</t>
    <rPh sb="0" eb="2">
      <t>デンキ</t>
    </rPh>
    <phoneticPr fontId="1"/>
  </si>
  <si>
    <t>ハイブリッド</t>
    <phoneticPr fontId="1"/>
  </si>
  <si>
    <t>アウディ</t>
  </si>
  <si>
    <t>－</t>
  </si>
  <si>
    <t>EV</t>
    <phoneticPr fontId="1"/>
  </si>
  <si>
    <t>HV</t>
    <phoneticPr fontId="1"/>
  </si>
  <si>
    <t>円</t>
    <rPh sb="0" eb="1">
      <t>エン</t>
    </rPh>
    <phoneticPr fontId="1"/>
  </si>
  <si>
    <t>国</t>
    <rPh sb="0" eb="1">
      <t>クニ</t>
    </rPh>
    <phoneticPr fontId="1"/>
  </si>
  <si>
    <t>その他</t>
    <rPh sb="2" eb="3">
      <t>タ</t>
    </rPh>
    <phoneticPr fontId="1"/>
  </si>
  <si>
    <t>（　　　　　　　　　　　　）</t>
    <phoneticPr fontId="1"/>
  </si>
  <si>
    <t>市補助金申請額</t>
    <rPh sb="0" eb="1">
      <t>シ</t>
    </rPh>
    <phoneticPr fontId="1"/>
  </si>
  <si>
    <t>合計(C)</t>
    <rPh sb="0" eb="2">
      <t>ゴウケイ</t>
    </rPh>
    <phoneticPr fontId="1"/>
  </si>
  <si>
    <t>導入する電気自動車</t>
    <rPh sb="4" eb="6">
      <t>デンキ</t>
    </rPh>
    <rPh sb="6" eb="8">
      <t>ジドウ</t>
    </rPh>
    <phoneticPr fontId="1"/>
  </si>
  <si>
    <t>①、②のいずれか低い額（千円未満切り捨て）</t>
    <rPh sb="8" eb="9">
      <t>ヒク</t>
    </rPh>
    <rPh sb="12" eb="13">
      <t>セン</t>
    </rPh>
    <rPh sb="13" eb="14">
      <t>エン</t>
    </rPh>
    <rPh sb="14" eb="16">
      <t>ミマン</t>
    </rPh>
    <rPh sb="16" eb="17">
      <t>キ</t>
    </rPh>
    <rPh sb="18" eb="19">
      <t>ス</t>
    </rPh>
    <phoneticPr fontId="1"/>
  </si>
  <si>
    <t>EVトラック</t>
    <phoneticPr fontId="1"/>
  </si>
  <si>
    <t>HVトラック</t>
    <phoneticPr fontId="1"/>
  </si>
  <si>
    <t>EVバス</t>
    <phoneticPr fontId="1"/>
  </si>
  <si>
    <t>_F1V</t>
    <phoneticPr fontId="1"/>
  </si>
  <si>
    <t>_F1T</t>
    <phoneticPr fontId="1"/>
  </si>
  <si>
    <t>_F1VS</t>
    <phoneticPr fontId="1"/>
  </si>
  <si>
    <t>_F1TS</t>
    <phoneticPr fontId="1"/>
  </si>
  <si>
    <t>_F1VS4</t>
    <phoneticPr fontId="1"/>
  </si>
  <si>
    <t>基準額</t>
    <rPh sb="0" eb="2">
      <t>キジュン</t>
    </rPh>
    <rPh sb="2" eb="3">
      <t>ガク</t>
    </rPh>
    <phoneticPr fontId="3"/>
  </si>
  <si>
    <t>_E1</t>
    <phoneticPr fontId="1"/>
  </si>
  <si>
    <t>_E2</t>
    <phoneticPr fontId="1"/>
  </si>
  <si>
    <t>_ASF2.0</t>
    <phoneticPr fontId="1"/>
  </si>
  <si>
    <t>_ELEMO_K</t>
    <phoneticPr fontId="1"/>
  </si>
  <si>
    <t>_ELEMO</t>
    <phoneticPr fontId="1"/>
  </si>
  <si>
    <t>_ELEMO_L</t>
    <phoneticPr fontId="1"/>
  </si>
  <si>
    <t>_OHKUMA_LV270L</t>
    <phoneticPr fontId="1"/>
  </si>
  <si>
    <t>_OHKUMA_TX200L</t>
    <phoneticPr fontId="1"/>
  </si>
  <si>
    <t>_MINICAB_MiEV_2シーター</t>
    <phoneticPr fontId="1"/>
  </si>
  <si>
    <t>_MINICAB_MiEV_4シーター</t>
    <phoneticPr fontId="1"/>
  </si>
  <si>
    <t>_MINICAB_EV_2シーター</t>
    <phoneticPr fontId="1"/>
  </si>
  <si>
    <t>_MINICAB_EV_4シーター</t>
    <phoneticPr fontId="1"/>
  </si>
  <si>
    <t>_デュトロZ_EV</t>
    <phoneticPr fontId="1"/>
  </si>
  <si>
    <t>ZAB-XED100V</t>
    <phoneticPr fontId="1"/>
  </si>
  <si>
    <t>ZAB-XED100</t>
    <phoneticPr fontId="1"/>
  </si>
  <si>
    <t>_eCanter</t>
    <phoneticPr fontId="1"/>
  </si>
  <si>
    <t>ZAB-FEB8K</t>
    <phoneticPr fontId="1"/>
  </si>
  <si>
    <t>ZAB-FEC9K</t>
    <phoneticPr fontId="1"/>
  </si>
  <si>
    <t>ZAB-FED9K</t>
    <phoneticPr fontId="1"/>
  </si>
  <si>
    <t>ZAB-FEB8U</t>
    <phoneticPr fontId="1"/>
  </si>
  <si>
    <t>2RG-FEB80改</t>
    <phoneticPr fontId="1"/>
  </si>
  <si>
    <t>2PG-FEBS0改</t>
    <phoneticPr fontId="1"/>
  </si>
  <si>
    <t>ZAB-FEAVKバッテリーSサイズ</t>
    <phoneticPr fontId="1"/>
  </si>
  <si>
    <t>ZAB-FEAVKバッテリーMサイズ</t>
    <phoneticPr fontId="1"/>
  </si>
  <si>
    <t>ZAB-FEBVKバッテリーSサイズ</t>
    <phoneticPr fontId="1"/>
  </si>
  <si>
    <t>ZAB-FEBVKバッテリーMサイズ</t>
    <phoneticPr fontId="1"/>
  </si>
  <si>
    <t>_エルフmio_EV</t>
    <phoneticPr fontId="1"/>
  </si>
  <si>
    <t>_エルフEV</t>
    <phoneticPr fontId="1"/>
  </si>
  <si>
    <t>ZAB-NHR48AF</t>
    <phoneticPr fontId="1"/>
  </si>
  <si>
    <t>ZAB-NJR48AF</t>
    <phoneticPr fontId="1"/>
  </si>
  <si>
    <t>ZAB-NJR48AM</t>
    <phoneticPr fontId="1"/>
  </si>
  <si>
    <t>ZAB-NLR48AM</t>
    <phoneticPr fontId="1"/>
  </si>
  <si>
    <t>ZAB-NPR48AM</t>
    <phoneticPr fontId="1"/>
  </si>
  <si>
    <t>_WS5040XXYBEV</t>
    <phoneticPr fontId="1"/>
  </si>
  <si>
    <t>不明</t>
    <rPh sb="0" eb="2">
      <t>フメイ</t>
    </rPh>
    <phoneticPr fontId="1"/>
  </si>
  <si>
    <t>ZAB-U68VHLDDD</t>
    <phoneticPr fontId="1"/>
  </si>
  <si>
    <t>ZAB-U68VHLDDA</t>
    <phoneticPr fontId="1"/>
  </si>
  <si>
    <t>ZAB-U69VHLDDG</t>
    <phoneticPr fontId="1"/>
  </si>
  <si>
    <t>ZAB-U69VHLDDF</t>
    <phoneticPr fontId="1"/>
  </si>
  <si>
    <t>型式</t>
    <rPh sb="0" eb="2">
      <t>カタシキ</t>
    </rPh>
    <phoneticPr fontId="5"/>
  </si>
  <si>
    <t>日野</t>
    <phoneticPr fontId="1"/>
  </si>
  <si>
    <t>エルフハイブリッド</t>
    <phoneticPr fontId="1"/>
  </si>
  <si>
    <t>2SG-NJR88AN</t>
    <phoneticPr fontId="1"/>
  </si>
  <si>
    <t>2SG-NPR88AN</t>
    <phoneticPr fontId="1"/>
  </si>
  <si>
    <t>2SG-NMR88N</t>
    <phoneticPr fontId="1"/>
  </si>
  <si>
    <t>2SG-NMR88AN</t>
    <phoneticPr fontId="1"/>
  </si>
  <si>
    <t>2SG-NLR88AN</t>
    <phoneticPr fontId="1"/>
  </si>
  <si>
    <t>2SG-NKR88AN</t>
    <phoneticPr fontId="1"/>
  </si>
  <si>
    <t>デュトロハイブリッド</t>
    <phoneticPr fontId="1"/>
  </si>
  <si>
    <t>ダイナ</t>
    <phoneticPr fontId="1"/>
  </si>
  <si>
    <t>2SG-XKU605A</t>
  </si>
  <si>
    <t>2SG-XKU605</t>
    <phoneticPr fontId="1"/>
  </si>
  <si>
    <t>2SG-XKC605</t>
  </si>
  <si>
    <t>2SG-XKU645</t>
  </si>
  <si>
    <t>2SG-XKU655</t>
  </si>
  <si>
    <t>2SG-XKU702</t>
  </si>
  <si>
    <t>2SG-XKU712</t>
    <phoneticPr fontId="1"/>
  </si>
  <si>
    <t>2SG-XKU710</t>
  </si>
  <si>
    <t xml:space="preserve">2SG-XKU722 </t>
    <phoneticPr fontId="1"/>
  </si>
  <si>
    <t>2SG-XKU720</t>
  </si>
  <si>
    <t>型式</t>
    <rPh sb="0" eb="2">
      <t>カタシキ</t>
    </rPh>
    <phoneticPr fontId="3"/>
  </si>
  <si>
    <t>HVトラック</t>
    <phoneticPr fontId="1"/>
  </si>
  <si>
    <t>アルファバスジャパン</t>
    <phoneticPr fontId="1"/>
  </si>
  <si>
    <t>ビーワイディージャパン</t>
    <phoneticPr fontId="1"/>
  </si>
  <si>
    <t>WSD6120CR1EV</t>
  </si>
  <si>
    <t>WSD6880CR1EV</t>
  </si>
  <si>
    <t>WSD6692BR1EV</t>
  </si>
  <si>
    <t>WSD6105BR1EV</t>
  </si>
  <si>
    <t>K8</t>
    <phoneticPr fontId="1"/>
  </si>
  <si>
    <t>J6</t>
    <phoneticPr fontId="1"/>
  </si>
  <si>
    <t>JS6108GHBEV</t>
  </si>
  <si>
    <t>JS6851GHBEV</t>
  </si>
  <si>
    <t>JS6690GHBEV</t>
  </si>
  <si>
    <t>YBL6750EV</t>
  </si>
  <si>
    <t>YS6105GBEVA</t>
  </si>
  <si>
    <t>YS6616GBEVN</t>
  </si>
  <si>
    <t>_F8_series2_City_Bus</t>
    <phoneticPr fontId="1"/>
  </si>
  <si>
    <t>_F8_series4_Mini_Bus</t>
    <phoneticPr fontId="1"/>
  </si>
  <si>
    <t>_BYD</t>
    <phoneticPr fontId="1"/>
  </si>
  <si>
    <t>_ONOENSTAR_EV_10.5m</t>
    <phoneticPr fontId="1"/>
  </si>
  <si>
    <t>_ONOENSTAR_EV_9m</t>
    <phoneticPr fontId="1"/>
  </si>
  <si>
    <t>_ONOENSTAR_EV_7m</t>
    <phoneticPr fontId="1"/>
  </si>
  <si>
    <t>_ONOENSTAR_EV_マイクロバス</t>
    <phoneticPr fontId="1"/>
  </si>
  <si>
    <t>_ECITY_L10</t>
    <phoneticPr fontId="1"/>
  </si>
  <si>
    <t>_ASF2.0</t>
  </si>
  <si>
    <t>_F8_series6_Coach_12m</t>
    <phoneticPr fontId="1"/>
  </si>
  <si>
    <t>_ECITY_L6</t>
    <phoneticPr fontId="1"/>
  </si>
  <si>
    <t>HW_ELECTRO</t>
    <phoneticPr fontId="1"/>
  </si>
  <si>
    <t>諾亜建設</t>
    <phoneticPr fontId="1"/>
  </si>
  <si>
    <t>ＥＶモーターズ_ジャパン</t>
    <phoneticPr fontId="1"/>
  </si>
  <si>
    <t>_日野</t>
  </si>
  <si>
    <t>_日野</t>
    <phoneticPr fontId="1"/>
  </si>
  <si>
    <t>_いすゞ</t>
  </si>
  <si>
    <t>_いすゞ</t>
    <phoneticPr fontId="1"/>
  </si>
  <si>
    <t>_トヨタ</t>
  </si>
  <si>
    <t>_トヨタ</t>
    <phoneticPr fontId="1"/>
  </si>
  <si>
    <t>①</t>
    <phoneticPr fontId="1"/>
  </si>
  <si>
    <t>小型</t>
    <rPh sb="0" eb="2">
      <t>コガタ</t>
    </rPh>
    <phoneticPr fontId="1"/>
  </si>
  <si>
    <t>大型・中型</t>
    <rPh sb="0" eb="2">
      <t>オオガタ</t>
    </rPh>
    <rPh sb="3" eb="5">
      <t>チュウガタ</t>
    </rPh>
    <phoneticPr fontId="1"/>
  </si>
  <si>
    <t>交付対象車両の区分</t>
    <rPh sb="0" eb="2">
      <t>コウフ</t>
    </rPh>
    <rPh sb="2" eb="4">
      <t>タイショウ</t>
    </rPh>
    <rPh sb="4" eb="6">
      <t>シャリョウ</t>
    </rPh>
    <rPh sb="7" eb="9">
      <t>クブン</t>
    </rPh>
    <phoneticPr fontId="1"/>
  </si>
  <si>
    <t>①～③のいずれか低い額（千円未満切り捨て）</t>
    <rPh sb="8" eb="9">
      <t>ヒク</t>
    </rPh>
    <rPh sb="12" eb="13">
      <t>セン</t>
    </rPh>
    <rPh sb="13" eb="14">
      <t>エン</t>
    </rPh>
    <rPh sb="14" eb="16">
      <t>ミマン</t>
    </rPh>
    <rPh sb="16" eb="17">
      <t>キ</t>
    </rPh>
    <rPh sb="18" eb="19">
      <t>ス</t>
    </rPh>
    <phoneticPr fontId="1"/>
  </si>
  <si>
    <t>③</t>
    <phoneticPr fontId="1"/>
  </si>
  <si>
    <t>②</t>
    <phoneticPr fontId="1"/>
  </si>
  <si>
    <t>EV</t>
    <phoneticPr fontId="1"/>
  </si>
  <si>
    <t>HV</t>
    <phoneticPr fontId="1"/>
  </si>
  <si>
    <t>万円（上限）</t>
    <rPh sb="3" eb="5">
      <t>ジョウゲン</t>
    </rPh>
    <phoneticPr fontId="1"/>
  </si>
  <si>
    <t>×</t>
    <phoneticPr fontId="1"/>
  </si>
  <si>
    <t>令和　　年　　月　　日</t>
    <rPh sb="0" eb="2">
      <t>レイワ</t>
    </rPh>
    <phoneticPr fontId="1"/>
  </si>
  <si>
    <t>種別</t>
  </si>
  <si>
    <t>補助金請求書</t>
    <rPh sb="0" eb="3">
      <t>ホジョキン</t>
    </rPh>
    <rPh sb="3" eb="5">
      <t>セイキュウ</t>
    </rPh>
    <rPh sb="5" eb="6">
      <t>ショ</t>
    </rPh>
    <phoneticPr fontId="1"/>
  </si>
  <si>
    <t>（あて先）</t>
    <rPh sb="3" eb="4">
      <t>サキ</t>
    </rPh>
    <phoneticPr fontId="1"/>
  </si>
  <si>
    <t>　京都市長</t>
    <rPh sb="1" eb="4">
      <t>キョウトシ</t>
    </rPh>
    <rPh sb="4" eb="5">
      <t>チョウ</t>
    </rPh>
    <phoneticPr fontId="1"/>
  </si>
  <si>
    <t>請求金額</t>
  </si>
  <si>
    <t>補助金の振込先</t>
  </si>
  <si>
    <t>金　融　機　関　名</t>
  </si>
  <si>
    <t>店　舗　名</t>
  </si>
  <si>
    <t>銀行　</t>
  </si>
  <si>
    <t>農協　</t>
  </si>
  <si>
    <t>本　店</t>
  </si>
  <si>
    <t>支　店</t>
  </si>
  <si>
    <t>出張所</t>
  </si>
  <si>
    <t>フリガナ</t>
    <phoneticPr fontId="1"/>
  </si>
  <si>
    <t>漢　字</t>
    <rPh sb="0" eb="1">
      <t>カン</t>
    </rPh>
    <rPh sb="2" eb="3">
      <t>ジ</t>
    </rPh>
    <phoneticPr fontId="1"/>
  </si>
  <si>
    <t>口座
名義人</t>
    <phoneticPr fontId="1"/>
  </si>
  <si>
    <t>口座番号（下欄に右づめで数字を記入すること）</t>
    <phoneticPr fontId="1"/>
  </si>
  <si>
    <t>１　普通
２　当座
３　貯蓄</t>
    <phoneticPr fontId="1"/>
  </si>
  <si>
    <t>備考</t>
    <rPh sb="0" eb="2">
      <t>ビコウ</t>
    </rPh>
    <phoneticPr fontId="1"/>
  </si>
  <si>
    <t>補助金交付申請書</t>
    <phoneticPr fontId="1"/>
  </si>
  <si>
    <t>第12号様式（第14条関係）</t>
    <phoneticPr fontId="1"/>
  </si>
  <si>
    <t>4月</t>
    <phoneticPr fontId="1"/>
  </si>
  <si>
    <t>5月</t>
    <phoneticPr fontId="1"/>
  </si>
  <si>
    <t>6月</t>
  </si>
  <si>
    <t>7月</t>
  </si>
  <si>
    <t>8月</t>
  </si>
  <si>
    <t>9月</t>
  </si>
  <si>
    <t>10月</t>
  </si>
  <si>
    <t>11月</t>
  </si>
  <si>
    <t>12月</t>
  </si>
  <si>
    <t>1月</t>
  </si>
  <si>
    <t>2月</t>
  </si>
  <si>
    <t>3月</t>
  </si>
  <si>
    <t>走行距離（km）</t>
    <rPh sb="0" eb="4">
      <t>ソウコウキョル</t>
    </rPh>
    <phoneticPr fontId="1"/>
  </si>
  <si>
    <t>稼働日数</t>
    <rPh sb="0" eb="2">
      <t>カドウ</t>
    </rPh>
    <rPh sb="2" eb="4">
      <t>ニッスウ</t>
    </rPh>
    <phoneticPr fontId="1"/>
  </si>
  <si>
    <t>充電回数</t>
    <rPh sb="0" eb="2">
      <t>ジュウデn</t>
    </rPh>
    <rPh sb="2" eb="4">
      <t>カイ</t>
    </rPh>
    <phoneticPr fontId="1"/>
  </si>
  <si>
    <t>年度計</t>
    <rPh sb="0" eb="2">
      <t>ネn</t>
    </rPh>
    <rPh sb="2" eb="3">
      <t>ケイ</t>
    </rPh>
    <phoneticPr fontId="1"/>
  </si>
  <si>
    <t>導入計画書（タクシー）</t>
    <phoneticPr fontId="1"/>
  </si>
  <si>
    <t>導入計画書（バス）</t>
    <phoneticPr fontId="1"/>
  </si>
  <si>
    <t>導入計画書（トラック）</t>
    <phoneticPr fontId="1"/>
  </si>
  <si>
    <t>_e_tron_GT_quattro</t>
    <phoneticPr fontId="1"/>
  </si>
  <si>
    <t>※　交付申請に添付した書類のうち変更のあるものは、変更後の書類を添付すること。</t>
    <phoneticPr fontId="1"/>
  </si>
  <si>
    <t>第４号様式（第９条第１項関係）</t>
    <phoneticPr fontId="1"/>
  </si>
  <si>
    <t>第１号様式（別紙１）</t>
    <rPh sb="0" eb="1">
      <t>ダイ</t>
    </rPh>
    <rPh sb="2" eb="3">
      <t>ゴウ</t>
    </rPh>
    <rPh sb="3" eb="5">
      <t>ヨウシキ</t>
    </rPh>
    <phoneticPr fontId="1"/>
  </si>
  <si>
    <t>第１号様式（別紙２）</t>
    <rPh sb="0" eb="1">
      <t>ダイ</t>
    </rPh>
    <rPh sb="2" eb="3">
      <t>ゴウ</t>
    </rPh>
    <rPh sb="3" eb="5">
      <t>ヨウシキ</t>
    </rPh>
    <phoneticPr fontId="1"/>
  </si>
  <si>
    <t>リース料金の算定根拠明細書</t>
    <phoneticPr fontId="1"/>
  </si>
  <si>
    <r>
      <t>　　</t>
    </r>
    <r>
      <rPr>
        <u/>
        <sz val="12"/>
        <color rgb="FF000000"/>
        <rFont val="ＭＳ 明朝"/>
        <family val="1"/>
        <charset val="128"/>
      </rPr>
      <t>　　　　　　　　　　　　　　　　　　　　　　　</t>
    </r>
  </si>
  <si>
    <t>□</t>
    <phoneticPr fontId="1"/>
  </si>
  <si>
    <t>〒　　　－</t>
    <phoneticPr fontId="1"/>
  </si>
  <si>
    <t>主たる事務所の所在地</t>
    <rPh sb="0" eb="1">
      <t>シュ</t>
    </rPh>
    <rPh sb="3" eb="5">
      <t>ジム</t>
    </rPh>
    <rPh sb="5" eb="6">
      <t>ショ</t>
    </rPh>
    <rPh sb="7" eb="10">
      <t>ショザイチ</t>
    </rPh>
    <phoneticPr fontId="1"/>
  </si>
  <si>
    <t>名称及び代表者名　　　</t>
    <phoneticPr fontId="1"/>
  </si>
  <si>
    <t>申請者（＝補助事業者）</t>
    <rPh sb="0" eb="3">
      <t>シンセイシャ</t>
    </rPh>
    <rPh sb="5" eb="7">
      <t>ホジョ</t>
    </rPh>
    <rPh sb="7" eb="9">
      <t>ジギョウ</t>
    </rPh>
    <rPh sb="9" eb="10">
      <t>シャ</t>
    </rPh>
    <phoneticPr fontId="1"/>
  </si>
  <si>
    <t>貨物運送事業者</t>
    <phoneticPr fontId="1"/>
  </si>
  <si>
    <t>バス事業者</t>
    <phoneticPr fontId="1"/>
  </si>
  <si>
    <t>タクシー事業者</t>
    <phoneticPr fontId="1"/>
  </si>
  <si>
    <t>自動車リース事業者</t>
    <phoneticPr fontId="1"/>
  </si>
  <si>
    <t>京都府京都市</t>
    <phoneticPr fontId="1"/>
  </si>
  <si>
    <t>使用の本拠の位置（京都市内に限る）</t>
    <rPh sb="0" eb="2">
      <t>シヨウ</t>
    </rPh>
    <rPh sb="3" eb="5">
      <t>ホンキョ</t>
    </rPh>
    <rPh sb="6" eb="8">
      <t>イチ</t>
    </rPh>
    <rPh sb="9" eb="13">
      <t>キョウトシナイ</t>
    </rPh>
    <rPh sb="14" eb="15">
      <t>カギ</t>
    </rPh>
    <phoneticPr fontId="1"/>
  </si>
  <si>
    <t>所属、役職、氏名</t>
    <rPh sb="0" eb="2">
      <t>ショゾク</t>
    </rPh>
    <rPh sb="3" eb="5">
      <t>ヤクショク</t>
    </rPh>
    <phoneticPr fontId="1"/>
  </si>
  <si>
    <t>（主たる事務所と異なる場合）</t>
    <phoneticPr fontId="1"/>
  </si>
  <si>
    <t>所属する事務所・営業所所在地</t>
    <rPh sb="0" eb="2">
      <t>ショゾク</t>
    </rPh>
    <rPh sb="4" eb="6">
      <t>ジム</t>
    </rPh>
    <rPh sb="6" eb="7">
      <t>ショ</t>
    </rPh>
    <rPh sb="8" eb="11">
      <t>エイギョウショ</t>
    </rPh>
    <phoneticPr fontId="1"/>
  </si>
  <si>
    <t>（１）交付対象車両の使用者（＝リース先）について（リースの場合のみ記入。）</t>
    <rPh sb="3" eb="5">
      <t>コウフ</t>
    </rPh>
    <rPh sb="5" eb="7">
      <t>タイショウ</t>
    </rPh>
    <rPh sb="7" eb="9">
      <t>シャリョウ</t>
    </rPh>
    <rPh sb="10" eb="13">
      <t>シヨウシャ</t>
    </rPh>
    <rPh sb="18" eb="19">
      <t>サキ</t>
    </rPh>
    <rPh sb="29" eb="31">
      <t>バアイ</t>
    </rPh>
    <rPh sb="33" eb="35">
      <t>キニュウ</t>
    </rPh>
    <phoneticPr fontId="1"/>
  </si>
  <si>
    <t>TEL（日中連絡が取れる番号）</t>
    <rPh sb="4" eb="6">
      <t>ニッチュウ</t>
    </rPh>
    <rPh sb="6" eb="8">
      <t>レンラク</t>
    </rPh>
    <rPh sb="9" eb="10">
      <t>ト</t>
    </rPh>
    <rPh sb="12" eb="14">
      <t>バンゴウ</t>
    </rPh>
    <phoneticPr fontId="1"/>
  </si>
  <si>
    <t>メールアドレス</t>
    <phoneticPr fontId="1"/>
  </si>
  <si>
    <t>（４）誓約事項</t>
    <phoneticPr fontId="1"/>
  </si>
  <si>
    <t>＠</t>
    <phoneticPr fontId="1"/>
  </si>
  <si>
    <t>導入計画書（別紙１）、リース料金の算定根拠明細書（別紙２。リースの場合のみ。）、</t>
    <rPh sb="0" eb="2">
      <t>ドウニュウ</t>
    </rPh>
    <rPh sb="2" eb="4">
      <t>ケイカク</t>
    </rPh>
    <rPh sb="4" eb="5">
      <t>ショ</t>
    </rPh>
    <rPh sb="6" eb="8">
      <t>ベッシ</t>
    </rPh>
    <rPh sb="14" eb="16">
      <t>リョウキン</t>
    </rPh>
    <rPh sb="17" eb="19">
      <t>サンテイ</t>
    </rPh>
    <rPh sb="19" eb="21">
      <t>コンキョ</t>
    </rPh>
    <rPh sb="21" eb="24">
      <t>メイサイショ</t>
    </rPh>
    <rPh sb="25" eb="27">
      <t>ベッシ</t>
    </rPh>
    <rPh sb="33" eb="35">
      <t>バアイ</t>
    </rPh>
    <phoneticPr fontId="1"/>
  </si>
  <si>
    <t>見積書の写し、現在事項全部証明書又は住民票の写し（申請者、使用者とも）、</t>
    <rPh sb="7" eb="16">
      <t>ゲンザイジコウゼンブショウメイショ</t>
    </rPh>
    <rPh sb="16" eb="17">
      <t>マタ</t>
    </rPh>
    <rPh sb="18" eb="21">
      <t>ジュウミンヒョウ</t>
    </rPh>
    <rPh sb="22" eb="23">
      <t>ウツ</t>
    </rPh>
    <rPh sb="25" eb="28">
      <t>シンセイシャ</t>
    </rPh>
    <rPh sb="29" eb="32">
      <t>シヨウシャ</t>
    </rPh>
    <phoneticPr fontId="1"/>
  </si>
  <si>
    <t>　申請者及び交付対象車両の使用者は、市税等、水道料金等の公租公課を滞納していません。</t>
    <rPh sb="6" eb="8">
      <t>コウフ</t>
    </rPh>
    <rPh sb="8" eb="10">
      <t>タイショウ</t>
    </rPh>
    <rPh sb="10" eb="12">
      <t>シャリョウ</t>
    </rPh>
    <rPh sb="13" eb="16">
      <t>シヨウシャ</t>
    </rPh>
    <rPh sb="18" eb="19">
      <t>シ</t>
    </rPh>
    <rPh sb="19" eb="20">
      <t>ゼイ</t>
    </rPh>
    <rPh sb="20" eb="21">
      <t>トウ</t>
    </rPh>
    <rPh sb="22" eb="24">
      <t>スイドウ</t>
    </rPh>
    <rPh sb="24" eb="26">
      <t>リョウキン</t>
    </rPh>
    <rPh sb="26" eb="27">
      <t>トウ</t>
    </rPh>
    <rPh sb="28" eb="30">
      <t>コウソ</t>
    </rPh>
    <rPh sb="30" eb="32">
      <t>コウカ</t>
    </rPh>
    <rPh sb="33" eb="35">
      <t>タイノウ</t>
    </rPh>
    <phoneticPr fontId="1"/>
  </si>
  <si>
    <t>　申請者及び交付対象車両の使用者は、京都市暴力団排除条例第２条第１号に規定する暴力団、同条第４号に規定する暴力団員等及び同条第５号に規定する暴力団密接関係者に該当しません。</t>
    <rPh sb="6" eb="8">
      <t>コウフ</t>
    </rPh>
    <rPh sb="8" eb="10">
      <t>タイショウ</t>
    </rPh>
    <rPh sb="10" eb="12">
      <t>シャリョウ</t>
    </rPh>
    <rPh sb="13" eb="16">
      <t>シヨウシャ</t>
    </rPh>
    <phoneticPr fontId="1"/>
  </si>
  <si>
    <t>　本申請書及び添付書類の記載事項と内容に、虚偽のないことを誓約します。</t>
    <rPh sb="9" eb="11">
      <t>ショルイ</t>
    </rPh>
    <phoneticPr fontId="1"/>
  </si>
  <si>
    <t>（あて先）京都市長</t>
    <rPh sb="5" eb="8">
      <t>キョウトシ</t>
    </rPh>
    <rPh sb="8" eb="9">
      <t>チョウ</t>
    </rPh>
    <phoneticPr fontId="1"/>
  </si>
  <si>
    <t>（３）補助事業者の問合せ先（書類内容が分かる方の連絡先）</t>
    <rPh sb="3" eb="5">
      <t>ホジョ</t>
    </rPh>
    <rPh sb="5" eb="7">
      <t>ジギョウ</t>
    </rPh>
    <rPh sb="7" eb="8">
      <t>シャ</t>
    </rPh>
    <phoneticPr fontId="1"/>
  </si>
  <si>
    <t>補助金を活用した場合の、リース料金の算定根拠は次のとおりです。</t>
    <rPh sb="0" eb="3">
      <t>ホジョキン</t>
    </rPh>
    <rPh sb="4" eb="6">
      <t>カツヨウ</t>
    </rPh>
    <rPh sb="8" eb="10">
      <t>バアイ</t>
    </rPh>
    <rPh sb="15" eb="17">
      <t>リョウキン</t>
    </rPh>
    <rPh sb="18" eb="20">
      <t>サンテイ</t>
    </rPh>
    <rPh sb="20" eb="22">
      <t>コンキョ</t>
    </rPh>
    <rPh sb="23" eb="24">
      <t>ツギ</t>
    </rPh>
    <phoneticPr fontId="1"/>
  </si>
  <si>
    <t>交付対象車両の使用者（＝リース先）</t>
    <rPh sb="0" eb="2">
      <t>コウフ</t>
    </rPh>
    <rPh sb="2" eb="4">
      <t>タイショウ</t>
    </rPh>
    <rPh sb="4" eb="6">
      <t>シャリョウ</t>
    </rPh>
    <rPh sb="7" eb="10">
      <t>シヨウシャ</t>
    </rPh>
    <rPh sb="15" eb="16">
      <t>サキ</t>
    </rPh>
    <phoneticPr fontId="1"/>
  </si>
  <si>
    <t>か月</t>
    <rPh sb="1" eb="2">
      <t>ゲツ</t>
    </rPh>
    <phoneticPr fontId="1"/>
  </si>
  <si>
    <t>円</t>
    <rPh sb="0" eb="1">
      <t>エン</t>
    </rPh>
    <phoneticPr fontId="1"/>
  </si>
  <si>
    <t>所有者の氏名又は名称</t>
    <rPh sb="0" eb="3">
      <t>ショユウシャ</t>
    </rPh>
    <rPh sb="4" eb="6">
      <t>シメイ</t>
    </rPh>
    <rPh sb="6" eb="7">
      <t>マタ</t>
    </rPh>
    <rPh sb="8" eb="10">
      <t>メイショウ</t>
    </rPh>
    <phoneticPr fontId="1"/>
  </si>
  <si>
    <t>所有者の住所</t>
    <rPh sb="0" eb="3">
      <t>ショユウシャ</t>
    </rPh>
    <rPh sb="4" eb="6">
      <t>ジュウショ</t>
    </rPh>
    <phoneticPr fontId="1"/>
  </si>
  <si>
    <t>（２）交付対象車両について（自動車検査証に記載される予定の情報）</t>
    <rPh sb="3" eb="5">
      <t>コウフ</t>
    </rPh>
    <rPh sb="5" eb="7">
      <t>タイショウ</t>
    </rPh>
    <rPh sb="7" eb="9">
      <t>シャリョウ</t>
    </rPh>
    <rPh sb="14" eb="20">
      <t>ジドウシャケンサショウ</t>
    </rPh>
    <rPh sb="21" eb="23">
      <t>キサイ</t>
    </rPh>
    <rPh sb="26" eb="28">
      <t>ヨテイ</t>
    </rPh>
    <rPh sb="29" eb="31">
      <t>ジョウホウ</t>
    </rPh>
    <phoneticPr fontId="1"/>
  </si>
  <si>
    <t>事業種別（いずれかを■塗り）</t>
    <rPh sb="0" eb="2">
      <t>ジギョウ</t>
    </rPh>
    <rPh sb="2" eb="3">
      <t>シュ</t>
    </rPh>
    <rPh sb="3" eb="4">
      <t>ベツ</t>
    </rPh>
    <rPh sb="11" eb="12">
      <t>ヌ</t>
    </rPh>
    <phoneticPr fontId="1"/>
  </si>
  <si>
    <t>事業種別（いずれかを■塗り）</t>
    <rPh sb="0" eb="2">
      <t>ジギョウ</t>
    </rPh>
    <rPh sb="2" eb="3">
      <t>シュ</t>
    </rPh>
    <rPh sb="3" eb="4">
      <t>ベツ</t>
    </rPh>
    <phoneticPr fontId="1"/>
  </si>
  <si>
    <t>　　　年　　　月　　　日</t>
    <phoneticPr fontId="1"/>
  </si>
  <si>
    <t>新車新規登録予定日</t>
    <rPh sb="0" eb="2">
      <t>シンシャ</t>
    </rPh>
    <rPh sb="2" eb="4">
      <t>シンキ</t>
    </rPh>
    <phoneticPr fontId="1"/>
  </si>
  <si>
    <t>国基準額(A)
（国補助事業の対象車両一覧の基準額）</t>
    <rPh sb="0" eb="1">
      <t>クニ</t>
    </rPh>
    <rPh sb="1" eb="3">
      <t>キジュン</t>
    </rPh>
    <rPh sb="3" eb="4">
      <t>ガク</t>
    </rPh>
    <rPh sb="9" eb="10">
      <t>クニ</t>
    </rPh>
    <rPh sb="10" eb="12">
      <t>ホジョ</t>
    </rPh>
    <rPh sb="12" eb="14">
      <t>ジギョウ</t>
    </rPh>
    <rPh sb="15" eb="17">
      <t>タイショウ</t>
    </rPh>
    <rPh sb="17" eb="19">
      <t>シャリョウ</t>
    </rPh>
    <rPh sb="19" eb="21">
      <t>イチラン</t>
    </rPh>
    <rPh sb="22" eb="24">
      <t>キジュン</t>
    </rPh>
    <rPh sb="24" eb="25">
      <t>ガク</t>
    </rPh>
    <phoneticPr fontId="1"/>
  </si>
  <si>
    <t>導入する電気自動車等</t>
    <rPh sb="4" eb="6">
      <t>デンキ</t>
    </rPh>
    <rPh sb="6" eb="8">
      <t>ジドウ</t>
    </rPh>
    <rPh sb="9" eb="10">
      <t>ナド</t>
    </rPh>
    <phoneticPr fontId="1"/>
  </si>
  <si>
    <t>万円（上限）</t>
    <phoneticPr fontId="1"/>
  </si>
  <si>
    <t>-(B)-(C)</t>
  </si>
  <si>
    <t>×</t>
    <phoneticPr fontId="1"/>
  </si>
  <si>
    <t>20万円（定額）</t>
    <phoneticPr fontId="1"/>
  </si>
  <si>
    <t>車両本体価格
（国補助事業の対象車両一覧に記載の金額）</t>
    <rPh sb="0" eb="2">
      <t>シャリョウ</t>
    </rPh>
    <rPh sb="2" eb="4">
      <t>ホンタイ</t>
    </rPh>
    <rPh sb="4" eb="6">
      <t>カカク</t>
    </rPh>
    <rPh sb="21" eb="23">
      <t>キサイ</t>
    </rPh>
    <rPh sb="24" eb="26">
      <t>キンガク</t>
    </rPh>
    <phoneticPr fontId="1"/>
  </si>
  <si>
    <t>　リース期間（月数）　　　　　　　　　　　　　　　　か月</t>
    <phoneticPr fontId="1"/>
  </si>
  <si>
    <t>　車名</t>
    <phoneticPr fontId="1"/>
  </si>
  <si>
    <t>補助金無し</t>
    <rPh sb="0" eb="3">
      <t>ホジョキン</t>
    </rPh>
    <rPh sb="3" eb="4">
      <t>ナ</t>
    </rPh>
    <phoneticPr fontId="1"/>
  </si>
  <si>
    <t>補助金有り</t>
    <rPh sb="0" eb="3">
      <t>ホジョキン</t>
    </rPh>
    <rPh sb="3" eb="4">
      <t>アリ</t>
    </rPh>
    <phoneticPr fontId="1"/>
  </si>
  <si>
    <t>　リース料金総額（□消費税含む・□消費税含まない　いずれかを■塗り）</t>
    <phoneticPr fontId="1"/>
  </si>
  <si>
    <t>　月額リース料金（□消費税含む・□消費税含まない　いずれかを■塗り）</t>
    <phoneticPr fontId="1"/>
  </si>
  <si>
    <t>　型式　　　　　　　　　　　　　　　　　　　　　　　　　　　　　　　</t>
    <phoneticPr fontId="1"/>
  </si>
  <si>
    <t>国等の補助金受給見込総額（補助事業名称）</t>
    <rPh sb="10" eb="11">
      <t>ソウ</t>
    </rPh>
    <rPh sb="13" eb="15">
      <t>ホジョ</t>
    </rPh>
    <rPh sb="15" eb="17">
      <t>ジギョウ</t>
    </rPh>
    <rPh sb="17" eb="19">
      <t>メイショウ</t>
    </rPh>
    <phoneticPr fontId="1"/>
  </si>
  <si>
    <t>　メーカー名</t>
    <rPh sb="5" eb="6">
      <t>メイ</t>
    </rPh>
    <phoneticPr fontId="1"/>
  </si>
  <si>
    <t>【交付対象事業がリース事業による場合に作成】</t>
    <rPh sb="1" eb="3">
      <t>コウフ</t>
    </rPh>
    <rPh sb="3" eb="5">
      <t>タイショウ</t>
    </rPh>
    <rPh sb="5" eb="7">
      <t>ジギョウ</t>
    </rPh>
    <rPh sb="11" eb="13">
      <t>ジギョウ</t>
    </rPh>
    <rPh sb="16" eb="18">
      <t>バアイ</t>
    </rPh>
    <rPh sb="19" eb="21">
      <t>サクセイ</t>
    </rPh>
    <phoneticPr fontId="1"/>
  </si>
  <si>
    <t>京都市指令環地　第　　号</t>
    <rPh sb="0" eb="3">
      <t>キョウトシ</t>
    </rPh>
    <rPh sb="3" eb="5">
      <t>シレイ</t>
    </rPh>
    <rPh sb="5" eb="6">
      <t>ワ</t>
    </rPh>
    <rPh sb="6" eb="7">
      <t>チ</t>
    </rPh>
    <rPh sb="8" eb="9">
      <t>ダイ</t>
    </rPh>
    <rPh sb="11" eb="12">
      <t>ゴウ</t>
    </rPh>
    <phoneticPr fontId="1"/>
  </si>
  <si>
    <t>変更・廃止承認申請書</t>
    <rPh sb="0" eb="2">
      <t>ヘンコウ</t>
    </rPh>
    <rPh sb="3" eb="5">
      <t>ハイシ</t>
    </rPh>
    <rPh sb="5" eb="7">
      <t>ショウニン</t>
    </rPh>
    <rPh sb="7" eb="10">
      <t>シンセイショ</t>
    </rPh>
    <phoneticPr fontId="1"/>
  </si>
  <si>
    <t>円</t>
    <rPh sb="0" eb="1">
      <t>エン</t>
    </rPh>
    <phoneticPr fontId="1"/>
  </si>
  <si>
    <t>　補助金交付決定年月日</t>
    <rPh sb="1" eb="4">
      <t>ホジョキン</t>
    </rPh>
    <rPh sb="4" eb="6">
      <t>コウフ</t>
    </rPh>
    <rPh sb="6" eb="8">
      <t>ケッテイ</t>
    </rPh>
    <rPh sb="8" eb="11">
      <t>ネンガッピ</t>
    </rPh>
    <phoneticPr fontId="1"/>
  </si>
  <si>
    <t>　補助金交付予定額</t>
    <rPh sb="1" eb="4">
      <t>ホジョキン</t>
    </rPh>
    <rPh sb="4" eb="6">
      <t>コウフ</t>
    </rPh>
    <rPh sb="6" eb="8">
      <t>ヨテイ</t>
    </rPh>
    <rPh sb="8" eb="9">
      <t>ガク</t>
    </rPh>
    <phoneticPr fontId="1"/>
  </si>
  <si>
    <t>　補助金交付決定番号</t>
    <rPh sb="1" eb="4">
      <t>ホジョキン</t>
    </rPh>
    <rPh sb="4" eb="6">
      <t>コウフ</t>
    </rPh>
    <rPh sb="6" eb="8">
      <t>ケッテイ</t>
    </rPh>
    <rPh sb="8" eb="10">
      <t>バンゴウ</t>
    </rPh>
    <phoneticPr fontId="1"/>
  </si>
  <si>
    <t>令和　　年　　月　　日</t>
    <rPh sb="0" eb="2">
      <t>レイワ</t>
    </rPh>
    <rPh sb="4" eb="5">
      <t>ネン</t>
    </rPh>
    <rPh sb="7" eb="8">
      <t>ガツ</t>
    </rPh>
    <rPh sb="10" eb="11">
      <t>ニチ</t>
    </rPh>
    <phoneticPr fontId="1"/>
  </si>
  <si>
    <t>（３）変更又は廃止の内容</t>
    <phoneticPr fontId="1"/>
  </si>
  <si>
    <t>（４）変更又は廃止の理由</t>
    <rPh sb="10" eb="12">
      <t>リユウ</t>
    </rPh>
    <phoneticPr fontId="1"/>
  </si>
  <si>
    <t>　変更後市補助金額</t>
    <rPh sb="1" eb="3">
      <t>ヘンコウ</t>
    </rPh>
    <rPh sb="3" eb="4">
      <t>ゴ</t>
    </rPh>
    <rPh sb="4" eb="5">
      <t>シ</t>
    </rPh>
    <rPh sb="5" eb="8">
      <t>ホジョキン</t>
    </rPh>
    <rPh sb="8" eb="9">
      <t>ガク</t>
    </rPh>
    <phoneticPr fontId="1"/>
  </si>
  <si>
    <t>（２）事業内容の変更に伴い再計算した、変更後市補助金額（廃止の場合は0円を記入）</t>
    <rPh sb="3" eb="5">
      <t>ジギョウ</t>
    </rPh>
    <rPh sb="5" eb="7">
      <t>ナイヨウ</t>
    </rPh>
    <rPh sb="8" eb="10">
      <t>ヘンコウ</t>
    </rPh>
    <rPh sb="11" eb="12">
      <t>トモナ</t>
    </rPh>
    <rPh sb="13" eb="16">
      <t>サイケイサン</t>
    </rPh>
    <rPh sb="19" eb="21">
      <t>ヘンコウ</t>
    </rPh>
    <rPh sb="21" eb="22">
      <t>ゴ</t>
    </rPh>
    <rPh sb="22" eb="23">
      <t>シ</t>
    </rPh>
    <rPh sb="23" eb="25">
      <t>ホジョ</t>
    </rPh>
    <rPh sb="25" eb="27">
      <t>キンガク</t>
    </rPh>
    <rPh sb="26" eb="27">
      <t>ガク</t>
    </rPh>
    <rPh sb="28" eb="30">
      <t>ハイシ</t>
    </rPh>
    <rPh sb="31" eb="33">
      <t>バアイ</t>
    </rPh>
    <rPh sb="35" eb="36">
      <t>エン</t>
    </rPh>
    <rPh sb="37" eb="39">
      <t>キニュウ</t>
    </rPh>
    <phoneticPr fontId="1"/>
  </si>
  <si>
    <t>実績報告書</t>
    <rPh sb="0" eb="2">
      <t>ジッセキ</t>
    </rPh>
    <rPh sb="2" eb="5">
      <t>ホウコクショ</t>
    </rPh>
    <phoneticPr fontId="1"/>
  </si>
  <si>
    <t>（２）交付対象車両について（自動車検査証の情報）</t>
    <rPh sb="3" eb="5">
      <t>コウフ</t>
    </rPh>
    <rPh sb="5" eb="7">
      <t>タイショウ</t>
    </rPh>
    <rPh sb="7" eb="9">
      <t>シャリョウ</t>
    </rPh>
    <rPh sb="14" eb="20">
      <t>ジドウシャケンサショウ</t>
    </rPh>
    <rPh sb="21" eb="23">
      <t>ジョウホウ</t>
    </rPh>
    <phoneticPr fontId="1"/>
  </si>
  <si>
    <t>関係書類</t>
    <rPh sb="0" eb="2">
      <t>カンケイ</t>
    </rPh>
    <rPh sb="2" eb="4">
      <t>ショルイ</t>
    </rPh>
    <phoneticPr fontId="1"/>
  </si>
  <si>
    <t>（４）交付申請時からの変更内容（交付申請から実績報告までに、補助金額の変更を伴わない範囲で事業内容を変更した場合、その内容を記載してください。）</t>
    <rPh sb="3" eb="5">
      <t>コウフ</t>
    </rPh>
    <rPh sb="5" eb="8">
      <t>シンセイジ</t>
    </rPh>
    <rPh sb="11" eb="13">
      <t>ヘンコウ</t>
    </rPh>
    <rPh sb="13" eb="15">
      <t>ナイヨウ</t>
    </rPh>
    <rPh sb="45" eb="47">
      <t>ジギョウ</t>
    </rPh>
    <phoneticPr fontId="1"/>
  </si>
  <si>
    <t>〒　　　－　</t>
    <phoneticPr fontId="1"/>
  </si>
  <si>
    <t>〒　　　－</t>
    <phoneticPr fontId="1"/>
  </si>
  <si>
    <t>第７号様式（第10条第１項関係）</t>
    <phoneticPr fontId="1"/>
  </si>
  <si>
    <t>第７号様式（別紙）</t>
    <rPh sb="0" eb="1">
      <t>ダイ</t>
    </rPh>
    <rPh sb="2" eb="3">
      <t>ゴウ</t>
    </rPh>
    <rPh sb="3" eb="5">
      <t>ヨウシキ</t>
    </rPh>
    <phoneticPr fontId="1"/>
  </si>
  <si>
    <t>導入結果報告書（トラック）</t>
    <rPh sb="2" eb="4">
      <t>ケッカ</t>
    </rPh>
    <rPh sb="4" eb="7">
      <t>ホウコクショ</t>
    </rPh>
    <phoneticPr fontId="1"/>
  </si>
  <si>
    <t>新車新規登録日</t>
    <rPh sb="0" eb="2">
      <t>シンシャ</t>
    </rPh>
    <rPh sb="2" eb="4">
      <t>シンキ</t>
    </rPh>
    <phoneticPr fontId="1"/>
  </si>
  <si>
    <t>　　　年　　　月　　　日</t>
  </si>
  <si>
    <t>導入結果報告書（バス）</t>
    <phoneticPr fontId="1"/>
  </si>
  <si>
    <t>導入結果報告書（タクシー）</t>
    <phoneticPr fontId="1"/>
  </si>
  <si>
    <t>（１）市補助金の当初の交付決定の内容</t>
    <rPh sb="3" eb="4">
      <t>シ</t>
    </rPh>
    <rPh sb="4" eb="7">
      <t>ホジョキン</t>
    </rPh>
    <rPh sb="8" eb="10">
      <t>トウショ</t>
    </rPh>
    <rPh sb="11" eb="13">
      <t>コウフ</t>
    </rPh>
    <rPh sb="13" eb="15">
      <t>ケッテイ</t>
    </rPh>
    <rPh sb="16" eb="18">
      <t>ナイヨウ</t>
    </rPh>
    <phoneticPr fontId="1"/>
  </si>
  <si>
    <t>京都市指令環地　第　　号</t>
    <rPh sb="0" eb="3">
      <t>キョウトシ</t>
    </rPh>
    <rPh sb="3" eb="5">
      <t>シレイ</t>
    </rPh>
    <rPh sb="5" eb="6">
      <t>ワ</t>
    </rPh>
    <rPh sb="6" eb="7">
      <t>チ</t>
    </rPh>
    <rPh sb="8" eb="9">
      <t>ダイ</t>
    </rPh>
    <rPh sb="11" eb="12">
      <t>ゴウ</t>
    </rPh>
    <phoneticPr fontId="1"/>
  </si>
  <si>
    <t>信用金庫　信用組合　</t>
    <phoneticPr fontId="1"/>
  </si>
  <si>
    <t>補助金交付決定番号</t>
    <rPh sb="0" eb="3">
      <t>ホジョキン</t>
    </rPh>
    <rPh sb="3" eb="5">
      <t>コウフ</t>
    </rPh>
    <rPh sb="5" eb="7">
      <t>ケッテイ</t>
    </rPh>
    <rPh sb="7" eb="9">
      <t>バンゴウ</t>
    </rPh>
    <phoneticPr fontId="1"/>
  </si>
  <si>
    <t>導入結果報告書（別紙）、契約書や注文書の写し、領収書などの支払証拠書類の写し、</t>
    <rPh sb="0" eb="2">
      <t>ドウニュウ</t>
    </rPh>
    <rPh sb="2" eb="4">
      <t>ケッカ</t>
    </rPh>
    <rPh sb="4" eb="7">
      <t>ホウコクショ</t>
    </rPh>
    <rPh sb="8" eb="10">
      <t>ベッシ</t>
    </rPh>
    <rPh sb="12" eb="15">
      <t>ケイヤクショ</t>
    </rPh>
    <rPh sb="16" eb="19">
      <t>チュウモンショ</t>
    </rPh>
    <rPh sb="20" eb="21">
      <t>ウツ</t>
    </rPh>
    <phoneticPr fontId="1"/>
  </si>
  <si>
    <t>自動車検査証の写し、他の補助金等の額がわかる書類（交付申請時に提出できていない場合）</t>
    <rPh sb="0" eb="3">
      <t>ジドウシャ</t>
    </rPh>
    <rPh sb="3" eb="5">
      <t>ケンサ</t>
    </rPh>
    <rPh sb="5" eb="6">
      <t>ショウ</t>
    </rPh>
    <rPh sb="7" eb="8">
      <t>ウツ</t>
    </rPh>
    <rPh sb="10" eb="11">
      <t>タ</t>
    </rPh>
    <rPh sb="12" eb="15">
      <t>ホジョキン</t>
    </rPh>
    <rPh sb="15" eb="16">
      <t>トウ</t>
    </rPh>
    <rPh sb="17" eb="18">
      <t>ガク</t>
    </rPh>
    <rPh sb="22" eb="24">
      <t>ショルイ</t>
    </rPh>
    <rPh sb="25" eb="27">
      <t>コウフ</t>
    </rPh>
    <rPh sb="27" eb="30">
      <t>シンセイジ</t>
    </rPh>
    <rPh sb="31" eb="33">
      <t>テイシュツ</t>
    </rPh>
    <rPh sb="39" eb="41">
      <t>バアイ</t>
    </rPh>
    <phoneticPr fontId="1"/>
  </si>
  <si>
    <t>財産処分承認申請書</t>
    <rPh sb="0" eb="2">
      <t>ザイサン</t>
    </rPh>
    <rPh sb="2" eb="4">
      <t>ショブン</t>
    </rPh>
    <rPh sb="4" eb="6">
      <t>ショウニン</t>
    </rPh>
    <rPh sb="6" eb="9">
      <t>シンセイショ</t>
    </rPh>
    <phoneticPr fontId="1"/>
  </si>
  <si>
    <t>第９号様式（第12条第１項関係）</t>
    <phoneticPr fontId="1"/>
  </si>
  <si>
    <t>第10号様式（第13条第３項関係）</t>
    <phoneticPr fontId="1"/>
  </si>
  <si>
    <t>（１）市補助金の交付額決定の内容</t>
    <rPh sb="3" eb="4">
      <t>シ</t>
    </rPh>
    <rPh sb="4" eb="7">
      <t>ホジョキン</t>
    </rPh>
    <rPh sb="8" eb="10">
      <t>コウフ</t>
    </rPh>
    <rPh sb="10" eb="11">
      <t>ガク</t>
    </rPh>
    <rPh sb="11" eb="13">
      <t>ケッテイ</t>
    </rPh>
    <rPh sb="14" eb="16">
      <t>ナイヨウ</t>
    </rPh>
    <phoneticPr fontId="1"/>
  </si>
  <si>
    <t>　補助金交付額決定年月日</t>
    <rPh sb="1" eb="4">
      <t>ホジョキン</t>
    </rPh>
    <rPh sb="4" eb="6">
      <t>コウフ</t>
    </rPh>
    <rPh sb="6" eb="7">
      <t>ガク</t>
    </rPh>
    <rPh sb="7" eb="9">
      <t>ケッテイ</t>
    </rPh>
    <rPh sb="9" eb="12">
      <t>ネンガッピ</t>
    </rPh>
    <phoneticPr fontId="1"/>
  </si>
  <si>
    <t>　補助金交付額</t>
    <rPh sb="1" eb="4">
      <t>ホジョキン</t>
    </rPh>
    <rPh sb="4" eb="6">
      <t>コウフ</t>
    </rPh>
    <rPh sb="6" eb="7">
      <t>ガク</t>
    </rPh>
    <phoneticPr fontId="1"/>
  </si>
  <si>
    <t>　補助金交付額決定番号</t>
    <rPh sb="1" eb="4">
      <t>ホジョキン</t>
    </rPh>
    <rPh sb="4" eb="6">
      <t>コウフ</t>
    </rPh>
    <rPh sb="6" eb="7">
      <t>ガク</t>
    </rPh>
    <rPh sb="7" eb="9">
      <t>ケッテイ</t>
    </rPh>
    <rPh sb="9" eb="11">
      <t>バンゴウ</t>
    </rPh>
    <phoneticPr fontId="1"/>
  </si>
  <si>
    <t>（２）処分しようとする財産の情報</t>
    <rPh sb="3" eb="5">
      <t>ショブン</t>
    </rPh>
    <rPh sb="11" eb="13">
      <t>ザイサン</t>
    </rPh>
    <rPh sb="14" eb="16">
      <t>ジョウホウ</t>
    </rPh>
    <phoneticPr fontId="1"/>
  </si>
  <si>
    <t>　自動車登録番号</t>
    <rPh sb="1" eb="4">
      <t>ジドウシャ</t>
    </rPh>
    <rPh sb="4" eb="6">
      <t>トウロク</t>
    </rPh>
    <rPh sb="6" eb="8">
      <t>バンゴウ</t>
    </rPh>
    <phoneticPr fontId="1"/>
  </si>
  <si>
    <t>　車台番号</t>
    <rPh sb="1" eb="5">
      <t>シャダイバンゴウ</t>
    </rPh>
    <rPh sb="3" eb="5">
      <t>バンゴウ</t>
    </rPh>
    <phoneticPr fontId="1"/>
  </si>
  <si>
    <t>　型式</t>
    <rPh sb="1" eb="3">
      <t>カタシキ</t>
    </rPh>
    <phoneticPr fontId="1"/>
  </si>
  <si>
    <t>（３）処分の内容</t>
    <rPh sb="3" eb="5">
      <t>ショブン</t>
    </rPh>
    <rPh sb="6" eb="8">
      <t>ナイヨウ</t>
    </rPh>
    <phoneticPr fontId="1"/>
  </si>
  <si>
    <t>　処分の内容（プルダウンで選択）</t>
    <rPh sb="1" eb="3">
      <t>ショブン</t>
    </rPh>
    <rPh sb="4" eb="6">
      <t>ナイヨウ</t>
    </rPh>
    <rPh sb="13" eb="15">
      <t>センタク</t>
    </rPh>
    <phoneticPr fontId="1"/>
  </si>
  <si>
    <t>処分内容リスト</t>
    <rPh sb="0" eb="2">
      <t>ショブン</t>
    </rPh>
    <rPh sb="2" eb="4">
      <t>ナイヨウ</t>
    </rPh>
    <phoneticPr fontId="1"/>
  </si>
  <si>
    <t>２　譲渡・売却</t>
    <rPh sb="2" eb="4">
      <t>ジョウト</t>
    </rPh>
    <rPh sb="5" eb="7">
      <t>バイキャク</t>
    </rPh>
    <phoneticPr fontId="1"/>
  </si>
  <si>
    <t>１　処分・抹消</t>
    <rPh sb="2" eb="4">
      <t>ショブン</t>
    </rPh>
    <rPh sb="5" eb="7">
      <t>マッショウ</t>
    </rPh>
    <phoneticPr fontId="1"/>
  </si>
  <si>
    <t>３　交換</t>
    <rPh sb="2" eb="4">
      <t>コウカン</t>
    </rPh>
    <phoneticPr fontId="1"/>
  </si>
  <si>
    <t>４　貸付</t>
    <rPh sb="2" eb="4">
      <t>カシツケ</t>
    </rPh>
    <phoneticPr fontId="1"/>
  </si>
  <si>
    <t>５　使用の本拠の位置を市外へ変更</t>
    <rPh sb="2" eb="4">
      <t>シヨウ</t>
    </rPh>
    <rPh sb="5" eb="7">
      <t>ホンキョ</t>
    </rPh>
    <rPh sb="8" eb="10">
      <t>イチ</t>
    </rPh>
    <rPh sb="11" eb="13">
      <t>シガイ</t>
    </rPh>
    <rPh sb="14" eb="16">
      <t>ヘンコウ</t>
    </rPh>
    <phoneticPr fontId="1"/>
  </si>
  <si>
    <t>６　その他</t>
    <rPh sb="4" eb="5">
      <t>タ</t>
    </rPh>
    <phoneticPr fontId="1"/>
  </si>
  <si>
    <t>（５）処分の条件（いずれかを■塗り）</t>
    <rPh sb="3" eb="5">
      <t>ショブン</t>
    </rPh>
    <rPh sb="6" eb="8">
      <t>ジョウケン</t>
    </rPh>
    <phoneticPr fontId="1"/>
  </si>
  <si>
    <t>補助金相当額を、京都市へ返還します。</t>
    <rPh sb="0" eb="3">
      <t>ホジョキン</t>
    </rPh>
    <rPh sb="3" eb="5">
      <t>ソウトウ</t>
    </rPh>
    <rPh sb="5" eb="6">
      <t>ガク</t>
    </rPh>
    <rPh sb="8" eb="11">
      <t>キョウトシ</t>
    </rPh>
    <rPh sb="12" eb="14">
      <t>ヘンカン</t>
    </rPh>
    <phoneticPr fontId="1"/>
  </si>
  <si>
    <t>（４）処分の理由</t>
    <rPh sb="3" eb="5">
      <t>ショブン</t>
    </rPh>
    <rPh sb="6" eb="8">
      <t>リユウ</t>
    </rPh>
    <phoneticPr fontId="1"/>
  </si>
  <si>
    <t>譲渡・売却・貸付等を行った相手方に、義務を継承します。（市長が認める場合のみ。）</t>
    <rPh sb="0" eb="2">
      <t>ジョウト</t>
    </rPh>
    <rPh sb="3" eb="5">
      <t>バイキャク</t>
    </rPh>
    <rPh sb="6" eb="8">
      <t>カシツケ</t>
    </rPh>
    <rPh sb="8" eb="9">
      <t>トウ</t>
    </rPh>
    <rPh sb="10" eb="11">
      <t>オコナ</t>
    </rPh>
    <rPh sb="13" eb="16">
      <t>アイテガタ</t>
    </rPh>
    <rPh sb="18" eb="20">
      <t>ギム</t>
    </rPh>
    <rPh sb="21" eb="23">
      <t>ケイショウ</t>
    </rPh>
    <rPh sb="28" eb="30">
      <t>シチョウ</t>
    </rPh>
    <rPh sb="31" eb="32">
      <t>ミト</t>
    </rPh>
    <rPh sb="34" eb="36">
      <t>バアイ</t>
    </rPh>
    <phoneticPr fontId="1"/>
  </si>
  <si>
    <t>代替の手段により交付の目的を達成します。（市長が認める場合のみ。）</t>
    <rPh sb="0" eb="2">
      <t>ダイタイ</t>
    </rPh>
    <rPh sb="3" eb="5">
      <t>シュダン</t>
    </rPh>
    <rPh sb="8" eb="10">
      <t>コウフ</t>
    </rPh>
    <rPh sb="11" eb="13">
      <t>モクテキ</t>
    </rPh>
    <rPh sb="14" eb="16">
      <t>タッセイ</t>
    </rPh>
    <rPh sb="21" eb="23">
      <t>シチョウ</t>
    </rPh>
    <rPh sb="24" eb="25">
      <t>ミト</t>
    </rPh>
    <rPh sb="27" eb="29">
      <t>バアイ</t>
    </rPh>
    <phoneticPr fontId="1"/>
  </si>
  <si>
    <t>運用実績報告書</t>
    <rPh sb="0" eb="2">
      <t>ウンヨウ</t>
    </rPh>
    <rPh sb="2" eb="4">
      <t>ジッセキ</t>
    </rPh>
    <rPh sb="4" eb="7">
      <t>ホウコクショ</t>
    </rPh>
    <phoneticPr fontId="1"/>
  </si>
  <si>
    <t>　（※）本報告書は、“使用者”に提出義務がありますので、注意してください。</t>
    <rPh sb="4" eb="5">
      <t>ホン</t>
    </rPh>
    <rPh sb="5" eb="8">
      <t>ホウコクショ</t>
    </rPh>
    <rPh sb="11" eb="14">
      <t>シヨウシャ</t>
    </rPh>
    <rPh sb="16" eb="18">
      <t>テイシュツ</t>
    </rPh>
    <rPh sb="18" eb="20">
      <t>ギム</t>
    </rPh>
    <rPh sb="28" eb="30">
      <t>チュウイ</t>
    </rPh>
    <phoneticPr fontId="1"/>
  </si>
  <si>
    <t>月別走行データ</t>
    <rPh sb="0" eb="2">
      <t>ツキベツ</t>
    </rPh>
    <rPh sb="2" eb="4">
      <t>ソウコウ</t>
    </rPh>
    <phoneticPr fontId="1"/>
  </si>
  <si>
    <t>充電時間</t>
    <rPh sb="0" eb="2">
      <t>ジュウデン</t>
    </rPh>
    <rPh sb="2" eb="4">
      <t>ジカン</t>
    </rPh>
    <phoneticPr fontId="1"/>
  </si>
  <si>
    <t>○○年度分</t>
    <rPh sb="2" eb="4">
      <t>ネn</t>
    </rPh>
    <rPh sb="4" eb="5">
      <t>ブン</t>
    </rPh>
    <phoneticPr fontId="1"/>
  </si>
  <si>
    <t>※　修理等により稼働日数が極端に変動している場合、備考欄にその旨を記入してください。</t>
    <rPh sb="2" eb="4">
      <t>シュウリ</t>
    </rPh>
    <rPh sb="4" eb="5">
      <t>トウ</t>
    </rPh>
    <rPh sb="8" eb="10">
      <t>カドウ</t>
    </rPh>
    <rPh sb="10" eb="12">
      <t>ニッスウ</t>
    </rPh>
    <rPh sb="13" eb="15">
      <t>キョクタン</t>
    </rPh>
    <rPh sb="16" eb="18">
      <t>ヘンドウ</t>
    </rPh>
    <rPh sb="22" eb="24">
      <t>バアイ</t>
    </rPh>
    <rPh sb="25" eb="27">
      <t>ビコウ</t>
    </rPh>
    <rPh sb="27" eb="28">
      <t>ラン</t>
    </rPh>
    <rPh sb="31" eb="32">
      <t>ムネ</t>
    </rPh>
    <rPh sb="33" eb="35">
      <t>キニュウ</t>
    </rPh>
    <phoneticPr fontId="1"/>
  </si>
  <si>
    <t>通常の営業日の運用方法</t>
    <rPh sb="0" eb="2">
      <t>ツウジョウ</t>
    </rPh>
    <rPh sb="3" eb="6">
      <t>エイギョウビ</t>
    </rPh>
    <rPh sb="7" eb="9">
      <t>ウンヨウ</t>
    </rPh>
    <rPh sb="9" eb="11">
      <t>ホウホウ</t>
    </rPh>
    <phoneticPr fontId="1"/>
  </si>
  <si>
    <t>充電設備の仕様（充電能力、基数・口数）</t>
    <rPh sb="0" eb="2">
      <t>ジュウデン</t>
    </rPh>
    <rPh sb="2" eb="4">
      <t>セツビ</t>
    </rPh>
    <rPh sb="5" eb="7">
      <t>シヨウ</t>
    </rPh>
    <rPh sb="8" eb="10">
      <t>ジュウデン</t>
    </rPh>
    <rPh sb="10" eb="12">
      <t>ノウリョク</t>
    </rPh>
    <rPh sb="13" eb="15">
      <t>キスウ</t>
    </rPh>
    <rPh sb="16" eb="17">
      <t>クチ</t>
    </rPh>
    <rPh sb="17" eb="18">
      <t>スウ</t>
    </rPh>
    <phoneticPr fontId="1"/>
  </si>
  <si>
    <t>充電設備の設置場所、同じ充電設備で充電している車両数</t>
    <rPh sb="0" eb="2">
      <t>ジュウデン</t>
    </rPh>
    <rPh sb="2" eb="4">
      <t>セツビ</t>
    </rPh>
    <rPh sb="5" eb="7">
      <t>セッチ</t>
    </rPh>
    <rPh sb="7" eb="9">
      <t>バショ</t>
    </rPh>
    <rPh sb="10" eb="11">
      <t>オナ</t>
    </rPh>
    <rPh sb="12" eb="14">
      <t>ジュウデン</t>
    </rPh>
    <rPh sb="14" eb="16">
      <t>セツビ</t>
    </rPh>
    <rPh sb="17" eb="19">
      <t>ジュウデン</t>
    </rPh>
    <rPh sb="23" eb="25">
      <t>シャリョウ</t>
    </rPh>
    <rPh sb="25" eb="26">
      <t>スウ</t>
    </rPh>
    <phoneticPr fontId="1"/>
  </si>
  <si>
    <t>請求者（=補助事業者）の名称</t>
    <rPh sb="5" eb="7">
      <t>ホジョ</t>
    </rPh>
    <rPh sb="7" eb="9">
      <t>ジギョウ</t>
    </rPh>
    <rPh sb="9" eb="10">
      <t>シャ</t>
    </rPh>
    <rPh sb="12" eb="14">
      <t>メイショウ</t>
    </rPh>
    <phoneticPr fontId="1"/>
  </si>
  <si>
    <t>　財産の名称（メーカー及び車種）</t>
    <rPh sb="1" eb="3">
      <t>ザイサン</t>
    </rPh>
    <rPh sb="4" eb="6">
      <t>メイショウ</t>
    </rPh>
    <rPh sb="11" eb="12">
      <t>オヨ</t>
    </rPh>
    <rPh sb="13" eb="15">
      <t>シャシュ</t>
    </rPh>
    <phoneticPr fontId="1"/>
  </si>
  <si>
    <t>補助事業者（補助金を受け取った方）</t>
    <rPh sb="1" eb="3">
      <t>ジギョウ</t>
    </rPh>
    <rPh sb="3" eb="4">
      <t>シャ</t>
    </rPh>
    <rPh sb="5" eb="8">
      <t>ホジョキン</t>
    </rPh>
    <rPh sb="9" eb="10">
      <t>ウ</t>
    </rPh>
    <rPh sb="11" eb="12">
      <t>ト</t>
    </rPh>
    <rPh sb="14" eb="15">
      <t>カタ</t>
    </rPh>
    <phoneticPr fontId="1"/>
  </si>
  <si>
    <t>使用者（補助金を受けて取得した車両を実際に使用している方）</t>
    <rPh sb="0" eb="3">
      <t>シヨウシャ</t>
    </rPh>
    <rPh sb="4" eb="7">
      <t>ホジョキン</t>
    </rPh>
    <rPh sb="8" eb="9">
      <t>ウ</t>
    </rPh>
    <rPh sb="11" eb="13">
      <t>シュトク</t>
    </rPh>
    <rPh sb="15" eb="17">
      <t>シャリョウ</t>
    </rPh>
    <rPh sb="18" eb="20">
      <t>ジッサイ</t>
    </rPh>
    <rPh sb="21" eb="23">
      <t>シヨウ</t>
    </rPh>
    <rPh sb="27" eb="28">
      <t>カタ</t>
    </rPh>
    <phoneticPr fontId="1"/>
  </si>
  <si>
    <t>運用実績</t>
    <rPh sb="0" eb="2">
      <t>ウンヨウ</t>
    </rPh>
    <rPh sb="2" eb="4">
      <t>ジッセキ</t>
    </rPh>
    <phoneticPr fontId="1"/>
  </si>
  <si>
    <t>補助金交付額決定番号</t>
    <rPh sb="0" eb="3">
      <t>ホジョキン</t>
    </rPh>
    <rPh sb="3" eb="5">
      <t>コウフ</t>
    </rPh>
    <rPh sb="5" eb="6">
      <t>ガク</t>
    </rPh>
    <rPh sb="6" eb="8">
      <t>ケッテイ</t>
    </rPh>
    <rPh sb="8" eb="10">
      <t>バンゴウ</t>
    </rPh>
    <phoneticPr fontId="1"/>
  </si>
  <si>
    <t>交付対象車両の月別運用データ</t>
    <rPh sb="0" eb="2">
      <t>コウフ</t>
    </rPh>
    <rPh sb="2" eb="4">
      <t>タイショウ</t>
    </rPh>
    <rPh sb="4" eb="6">
      <t>シャリョウ</t>
    </rPh>
    <rPh sb="7" eb="9">
      <t>ツキベツ</t>
    </rPh>
    <phoneticPr fontId="1"/>
  </si>
  <si>
    <t>標準的燃費水準車両との差額(A')
　EVにあっては(A)×3/2、HVにあっては(A)×2</t>
    <phoneticPr fontId="1"/>
  </si>
  <si>
    <t>円</t>
    <rPh sb="0" eb="1">
      <t>エン</t>
    </rPh>
    <phoneticPr fontId="1"/>
  </si>
  <si>
    <t>(A')</t>
    <phoneticPr fontId="1"/>
  </si>
  <si>
    <t>標準的燃費水準車両との差額(A')
　EVにあっては(A)×3/2</t>
    <phoneticPr fontId="1"/>
  </si>
  <si>
    <t>1/9</t>
    <phoneticPr fontId="1"/>
  </si>
  <si>
    <t>_エルガＥＶ</t>
    <phoneticPr fontId="1"/>
  </si>
  <si>
    <t>ZAC-LV828L1</t>
    <phoneticPr fontId="1"/>
  </si>
  <si>
    <t>架装等を除く車両本体の定価</t>
    <rPh sb="0" eb="2">
      <t>カソウ</t>
    </rPh>
    <rPh sb="2" eb="3">
      <t>トウ</t>
    </rPh>
    <rPh sb="4" eb="5">
      <t>ノゾ</t>
    </rPh>
    <rPh sb="6" eb="8">
      <t>シャリョウ</t>
    </rPh>
    <rPh sb="8" eb="10">
      <t>ホンタイ</t>
    </rPh>
    <rPh sb="11" eb="13">
      <t>テイカ</t>
    </rPh>
    <phoneticPr fontId="1"/>
  </si>
  <si>
    <t>架装等を除く車両本体の購入価格</t>
    <rPh sb="11" eb="13">
      <t>コウニュウ</t>
    </rPh>
    <rPh sb="13" eb="15">
      <t>カカク</t>
    </rPh>
    <phoneticPr fontId="1"/>
  </si>
  <si>
    <t>架装等を除く車両本体の定価と、
購入価格の差額（値引きの額）(B)</t>
    <rPh sb="11" eb="13">
      <t>テイカ</t>
    </rPh>
    <rPh sb="16" eb="18">
      <t>コウニュウ</t>
    </rPh>
    <rPh sb="18" eb="20">
      <t>カカク</t>
    </rPh>
    <rPh sb="21" eb="23">
      <t>サガク</t>
    </rPh>
    <rPh sb="24" eb="26">
      <t>ネビ</t>
    </rPh>
    <rPh sb="28" eb="29">
      <t>ガク</t>
    </rPh>
    <rPh sb="30" eb="31">
      <t>ガク</t>
    </rPh>
    <phoneticPr fontId="1"/>
  </si>
  <si>
    <t>架装等を除く車両本体の購入価格（A）</t>
    <rPh sb="11" eb="13">
      <t>コウニュウ</t>
    </rPh>
    <rPh sb="13" eb="15">
      <t>カカク</t>
    </rPh>
    <phoneticPr fontId="1"/>
  </si>
  <si>
    <t>架装等を除く車両本体の定価と、
購入価格の差額（値引きの額）</t>
    <rPh sb="11" eb="13">
      <t>テイカ</t>
    </rPh>
    <rPh sb="16" eb="18">
      <t>コウニュウ</t>
    </rPh>
    <rPh sb="18" eb="20">
      <t>カカク</t>
    </rPh>
    <rPh sb="21" eb="23">
      <t>サガク</t>
    </rPh>
    <rPh sb="24" eb="26">
      <t>ネビ</t>
    </rPh>
    <rPh sb="28" eb="29">
      <t>ガク</t>
    </rPh>
    <phoneticPr fontId="1"/>
  </si>
  <si>
    <t>合計(B)</t>
    <rPh sb="0" eb="2">
      <t>ゴウケイ</t>
    </rPh>
    <phoneticPr fontId="1"/>
  </si>
  <si>
    <t>(A)-(B)-市基準額（265万円）</t>
    <phoneticPr fontId="1"/>
  </si>
  <si>
    <t>補助金有り</t>
    <rPh sb="0" eb="3">
      <t>ホジョキン</t>
    </rPh>
    <rPh sb="3" eb="4">
      <t>ア</t>
    </rPh>
    <phoneticPr fontId="1"/>
  </si>
  <si>
    <t>　本市以外の国等の
　補助金受給見込総額</t>
    <rPh sb="1" eb="3">
      <t>ホンシ</t>
    </rPh>
    <rPh sb="3" eb="5">
      <t>イガイ</t>
    </rPh>
    <rPh sb="18" eb="19">
      <t>ソウ</t>
    </rPh>
    <phoneticPr fontId="1"/>
  </si>
  <si>
    <t>　京都市補助予定額</t>
    <rPh sb="1" eb="4">
      <t>キョウトシ</t>
    </rPh>
    <rPh sb="4" eb="6">
      <t>ホジョ</t>
    </rPh>
    <rPh sb="6" eb="8">
      <t>ヨテイ</t>
    </rPh>
    <rPh sb="8" eb="9">
      <t>ガク</t>
    </rPh>
    <phoneticPr fontId="1"/>
  </si>
  <si>
    <t>事業種別</t>
    <phoneticPr fontId="1"/>
  </si>
  <si>
    <t>〒　　　－</t>
  </si>
  <si>
    <t>＠</t>
  </si>
  <si>
    <t>請求者（=補助事業者）の所在地</t>
    <rPh sb="5" eb="7">
      <t>ホジョ</t>
    </rPh>
    <rPh sb="7" eb="9">
      <t>ジギョウ</t>
    </rPh>
    <rPh sb="9" eb="10">
      <t>シャ</t>
    </rPh>
    <phoneticPr fontId="1"/>
  </si>
  <si>
    <t>指定
口座</t>
    <phoneticPr fontId="1"/>
  </si>
  <si>
    <t>円</t>
    <rPh sb="0" eb="1">
      <t>エン</t>
    </rPh>
    <phoneticPr fontId="1"/>
  </si>
  <si>
    <t>交付対象車両の使用者の問合せ先（毎年の運用実績報告の窓口となる担当者）</t>
    <rPh sb="0" eb="2">
      <t>コウフ</t>
    </rPh>
    <rPh sb="2" eb="4">
      <t>タイショウ</t>
    </rPh>
    <rPh sb="4" eb="6">
      <t>シャリョウ</t>
    </rPh>
    <rPh sb="7" eb="10">
      <t>シヨウシャ</t>
    </rPh>
    <rPh sb="16" eb="18">
      <t>マイトシ</t>
    </rPh>
    <rPh sb="19" eb="21">
      <t>ウンヨウ</t>
    </rPh>
    <rPh sb="21" eb="23">
      <t>ジッセキ</t>
    </rPh>
    <rPh sb="23" eb="25">
      <t>ホウコク</t>
    </rPh>
    <rPh sb="26" eb="28">
      <t>マドグチ</t>
    </rPh>
    <rPh sb="31" eb="34">
      <t>タントウシャ</t>
    </rPh>
    <phoneticPr fontId="1"/>
  </si>
  <si>
    <t>　京都市自動車運送事業者向け車両の脱炭素化モデル支援事業補助金交付要綱第７条第１項の規定により、関係書類を添えて、下記のとおり補助金の交付を申請します。</t>
    <rPh sb="4" eb="7">
      <t>ジドウシャ</t>
    </rPh>
    <rPh sb="7" eb="9">
      <t>ウンソウ</t>
    </rPh>
    <rPh sb="9" eb="12">
      <t>ジギョウシャ</t>
    </rPh>
    <rPh sb="12" eb="13">
      <t>ム</t>
    </rPh>
    <rPh sb="14" eb="16">
      <t>シャリョウ</t>
    </rPh>
    <rPh sb="17" eb="18">
      <t>ダツ</t>
    </rPh>
    <rPh sb="18" eb="20">
      <t>タンソ</t>
    </rPh>
    <rPh sb="20" eb="21">
      <t>カ</t>
    </rPh>
    <rPh sb="24" eb="26">
      <t>シエン</t>
    </rPh>
    <rPh sb="26" eb="28">
      <t>ジギョウ</t>
    </rPh>
    <rPh sb="28" eb="31">
      <t>ホジョキン</t>
    </rPh>
    <phoneticPr fontId="1"/>
  </si>
  <si>
    <t>　京都市自動車運送事業者向け車両の脱炭素化モデル支援事業補助金交付要綱第９条第１項の規定により、（□変更・□廃止）したいので、下記のとおり承認を申請します。</t>
    <rPh sb="4" eb="7">
      <t>ジドウシャ</t>
    </rPh>
    <phoneticPr fontId="1"/>
  </si>
  <si>
    <t>　京都市自動車運送事業者向け車両の脱炭素化モデル支援事業補助金交付要綱第１０条第１項の規定により、関係書類を添えて、下記のとおり実績を報告します。</t>
    <rPh sb="4" eb="7">
      <t>ジドウシャ</t>
    </rPh>
    <rPh sb="7" eb="9">
      <t>ウンソウ</t>
    </rPh>
    <rPh sb="9" eb="12">
      <t>ジギョウシャ</t>
    </rPh>
    <rPh sb="12" eb="13">
      <t>ム</t>
    </rPh>
    <rPh sb="14" eb="16">
      <t>シャリョウ</t>
    </rPh>
    <rPh sb="17" eb="18">
      <t>ダツ</t>
    </rPh>
    <rPh sb="18" eb="20">
      <t>タンソ</t>
    </rPh>
    <rPh sb="20" eb="21">
      <t>カ</t>
    </rPh>
    <rPh sb="24" eb="26">
      <t>シエン</t>
    </rPh>
    <rPh sb="26" eb="28">
      <t>ジギョウ</t>
    </rPh>
    <rPh sb="28" eb="31">
      <t>ホジョキン</t>
    </rPh>
    <rPh sb="64" eb="66">
      <t>ジッセキ</t>
    </rPh>
    <rPh sb="67" eb="69">
      <t>ホウコク</t>
    </rPh>
    <phoneticPr fontId="1"/>
  </si>
  <si>
    <t>　京都市自動車運送事業者向け車両の脱炭素化モデル支援事業補助金交付要綱第１２条第１項の規定により、補助金を請求します。</t>
    <rPh sb="4" eb="7">
      <t>ジドウシャ</t>
    </rPh>
    <phoneticPr fontId="1"/>
  </si>
  <si>
    <t>　京都市自動車運送事業者向け車両の脱炭素化モデル支援事業補助金交付要綱第１３条第１項に規定する、交付対象車両の区分ごとに定められた期間を経過する前に財産の処分を行いたいため、同条第３項の規定により、処分の承認を申請します。</t>
    <rPh sb="4" eb="7">
      <t>ジドウシャ</t>
    </rPh>
    <rPh sb="43" eb="45">
      <t>キテイ</t>
    </rPh>
    <rPh sb="48" eb="50">
      <t>コウフ</t>
    </rPh>
    <rPh sb="50" eb="52">
      <t>タイショウ</t>
    </rPh>
    <rPh sb="52" eb="54">
      <t>シャリョウ</t>
    </rPh>
    <rPh sb="55" eb="57">
      <t>クブン</t>
    </rPh>
    <rPh sb="60" eb="61">
      <t>サダ</t>
    </rPh>
    <rPh sb="65" eb="67">
      <t>キカン</t>
    </rPh>
    <rPh sb="68" eb="70">
      <t>ケイカ</t>
    </rPh>
    <rPh sb="72" eb="73">
      <t>マエ</t>
    </rPh>
    <rPh sb="74" eb="76">
      <t>ザイサン</t>
    </rPh>
    <rPh sb="77" eb="79">
      <t>ショブン</t>
    </rPh>
    <rPh sb="80" eb="81">
      <t>オコナ</t>
    </rPh>
    <rPh sb="87" eb="89">
      <t>ドウジョウ</t>
    </rPh>
    <rPh sb="89" eb="90">
      <t>ダイ</t>
    </rPh>
    <rPh sb="91" eb="92">
      <t>コウ</t>
    </rPh>
    <rPh sb="93" eb="95">
      <t>キテイ</t>
    </rPh>
    <rPh sb="99" eb="101">
      <t>ショブン</t>
    </rPh>
    <phoneticPr fontId="1"/>
  </si>
  <si>
    <t>　本申請書及び添付書類の記載事項について、その内容に疑義があった場合、本市が関係機関に調査することについて同意します。</t>
    <rPh sb="9" eb="11">
      <t>ショルイ</t>
    </rPh>
    <rPh sb="23" eb="25">
      <t>ナイヨウ</t>
    </rPh>
    <rPh sb="26" eb="28">
      <t>ギギ</t>
    </rPh>
    <rPh sb="32" eb="34">
      <t>バアイ</t>
    </rPh>
    <rPh sb="35" eb="37">
      <t>ホンシ</t>
    </rPh>
    <rPh sb="38" eb="40">
      <t>カンケイ</t>
    </rPh>
    <rPh sb="40" eb="42">
      <t>キカン</t>
    </rPh>
    <rPh sb="43" eb="45">
      <t>チョウサ</t>
    </rPh>
    <rPh sb="53" eb="55">
      <t>ドウイ</t>
    </rPh>
    <phoneticPr fontId="1"/>
  </si>
  <si>
    <t>　別で、交付対象車両の自動車検査証（写し）を添付しました。</t>
    <rPh sb="1" eb="2">
      <t>ベツ</t>
    </rPh>
    <rPh sb="4" eb="6">
      <t>コウフ</t>
    </rPh>
    <rPh sb="6" eb="8">
      <t>タイショウ</t>
    </rPh>
    <rPh sb="8" eb="10">
      <t>シャリョウ</t>
    </rPh>
    <rPh sb="11" eb="14">
      <t>ジドウシャ</t>
    </rPh>
    <rPh sb="14" eb="16">
      <t>ケンサ</t>
    </rPh>
    <rPh sb="16" eb="17">
      <t>ショウ</t>
    </rPh>
    <rPh sb="18" eb="19">
      <t>ウツ</t>
    </rPh>
    <rPh sb="22" eb="24">
      <t>テンプ</t>
    </rPh>
    <phoneticPr fontId="1"/>
  </si>
  <si>
    <t>　交付対象車両の使用者として、京都市が補助金の交付の目的を達成するために、本報告書の内容について加工、公表し、周知啓発に利用することに同意します。</t>
    <rPh sb="1" eb="3">
      <t>コウフ</t>
    </rPh>
    <rPh sb="3" eb="5">
      <t>タイショウ</t>
    </rPh>
    <rPh sb="5" eb="7">
      <t>シャリョウ</t>
    </rPh>
    <rPh sb="8" eb="11">
      <t>シヨウシャ</t>
    </rPh>
    <rPh sb="15" eb="18">
      <t>キョウトシ</t>
    </rPh>
    <rPh sb="19" eb="22">
      <t>ホジョキン</t>
    </rPh>
    <rPh sb="23" eb="25">
      <t>コウフ</t>
    </rPh>
    <rPh sb="26" eb="28">
      <t>モクテキ</t>
    </rPh>
    <rPh sb="29" eb="31">
      <t>タッセイ</t>
    </rPh>
    <rPh sb="37" eb="38">
      <t>ホン</t>
    </rPh>
    <rPh sb="38" eb="41">
      <t>ホウコクショ</t>
    </rPh>
    <rPh sb="42" eb="44">
      <t>ナイヨウ</t>
    </rPh>
    <rPh sb="48" eb="50">
      <t>カコウ</t>
    </rPh>
    <rPh sb="51" eb="53">
      <t>コウヒョウ</t>
    </rPh>
    <rPh sb="55" eb="57">
      <t>シュウチ</t>
    </rPh>
    <rPh sb="57" eb="59">
      <t>ケイハツ</t>
    </rPh>
    <rPh sb="60" eb="62">
      <t>リヨウ</t>
    </rPh>
    <rPh sb="67" eb="69">
      <t>ドウイ</t>
    </rPh>
    <phoneticPr fontId="1"/>
  </si>
  <si>
    <t>特定の経路のみを運行する場合はその経路。経路が定まっていない場合は主な営業区域</t>
    <rPh sb="0" eb="2">
      <t>トクテイ</t>
    </rPh>
    <rPh sb="3" eb="5">
      <t>ケイロ</t>
    </rPh>
    <rPh sb="8" eb="10">
      <t>ウンコウ</t>
    </rPh>
    <rPh sb="12" eb="14">
      <t>バアイ</t>
    </rPh>
    <rPh sb="17" eb="19">
      <t>ケイロ</t>
    </rPh>
    <rPh sb="20" eb="22">
      <t>ケイロ</t>
    </rPh>
    <rPh sb="23" eb="24">
      <t>サダ</t>
    </rPh>
    <rPh sb="30" eb="32">
      <t>バアイ</t>
    </rPh>
    <rPh sb="33" eb="34">
      <t>オモ</t>
    </rPh>
    <rPh sb="35" eb="37">
      <t>エイギョウ</t>
    </rPh>
    <rPh sb="37" eb="39">
      <t>クイキ</t>
    </rPh>
    <phoneticPr fontId="1"/>
  </si>
  <si>
    <t>他の補助金等の額がわかる書類、使用者の事業概要がわかる書類</t>
    <phoneticPr fontId="1"/>
  </si>
  <si>
    <t>特定の経路のみを運行する場合はその経路。経路が定まっていない場合は主な営業区域</t>
    <phoneticPr fontId="1"/>
  </si>
  <si>
    <t>交付対象車両の導入後の運用計画（予定）</t>
    <rPh sb="0" eb="2">
      <t>コウフ</t>
    </rPh>
    <rPh sb="2" eb="4">
      <t>タイショウ</t>
    </rPh>
    <rPh sb="4" eb="6">
      <t>シャリョウ</t>
    </rPh>
    <rPh sb="7" eb="9">
      <t>ドウニュウ</t>
    </rPh>
    <rPh sb="9" eb="10">
      <t>ゴ</t>
    </rPh>
    <rPh sb="11" eb="13">
      <t>ウンヨウ</t>
    </rPh>
    <rPh sb="13" eb="15">
      <t>ケイカク</t>
    </rPh>
    <rPh sb="16" eb="18">
      <t>ヨテイ</t>
    </rPh>
    <phoneticPr fontId="1"/>
  </si>
  <si>
    <t>交付対象車両を充電する、充電設備の仕様
（設置場所、充電能力、基数・口数）</t>
    <rPh sb="0" eb="2">
      <t>コウフ</t>
    </rPh>
    <rPh sb="2" eb="4">
      <t>タイショウ</t>
    </rPh>
    <rPh sb="4" eb="6">
      <t>シャリョウ</t>
    </rPh>
    <rPh sb="7" eb="9">
      <t>ジュウデン</t>
    </rPh>
    <rPh sb="21" eb="23">
      <t>セッチ</t>
    </rPh>
    <rPh sb="23" eb="25">
      <t>バショ</t>
    </rPh>
    <phoneticPr fontId="1"/>
  </si>
  <si>
    <t>　処分等の事実が生じる日</t>
    <rPh sb="1" eb="3">
      <t>ショブン</t>
    </rPh>
    <rPh sb="3" eb="4">
      <t>トウ</t>
    </rPh>
    <rPh sb="5" eb="7">
      <t>ジジツ</t>
    </rPh>
    <rPh sb="8" eb="9">
      <t>ショウ</t>
    </rPh>
    <rPh sb="11" eb="12">
      <t>ヒ</t>
    </rPh>
    <phoneticPr fontId="1"/>
  </si>
  <si>
    <t>令和　　年　　月　　日</t>
    <rPh sb="0" eb="2">
      <t>レイワ</t>
    </rPh>
    <rPh sb="4" eb="5">
      <t>ネン</t>
    </rPh>
    <rPh sb="7" eb="8">
      <t>ガツ</t>
    </rPh>
    <rPh sb="10" eb="11">
      <t>ニチ</t>
    </rPh>
    <phoneticPr fontId="1"/>
  </si>
  <si>
    <t>アルテック</t>
    <phoneticPr fontId="1"/>
  </si>
  <si>
    <t>YS6105GBEVA</t>
    <phoneticPr fontId="1"/>
  </si>
  <si>
    <t>プロフィアハイブリッド</t>
    <phoneticPr fontId="1"/>
  </si>
  <si>
    <t>2NG-FR1AHH</t>
    <phoneticPr fontId="1"/>
  </si>
  <si>
    <t>2NG-FW1AHH</t>
    <phoneticPr fontId="1"/>
  </si>
  <si>
    <t>2NG-FW1AHS</t>
    <phoneticPr fontId="1"/>
  </si>
  <si>
    <t>_TVC_072</t>
    <phoneticPr fontId="1"/>
  </si>
  <si>
    <t>_KARSAN_e_JEST</t>
    <phoneticPr fontId="1"/>
  </si>
  <si>
    <t>不明</t>
    <phoneticPr fontId="1"/>
  </si>
  <si>
    <t>__いすゞ</t>
    <phoneticPr fontId="1"/>
  </si>
  <si>
    <t>__いすゞ</t>
    <phoneticPr fontId="1"/>
  </si>
  <si>
    <t>ZAB-WA20VP</t>
    <phoneticPr fontId="1"/>
  </si>
  <si>
    <t>日野</t>
    <rPh sb="0" eb="2">
      <t>ヒノ</t>
    </rPh>
    <phoneticPr fontId="1"/>
  </si>
  <si>
    <t>ZAC-KV828L1</t>
    <phoneticPr fontId="1"/>
  </si>
  <si>
    <t>_ブルーリボンＺＥＶ</t>
  </si>
  <si>
    <t>_ブルーリボンＺＥＶ</t>
    <phoneticPr fontId="1"/>
  </si>
  <si>
    <t>_F8_series6_Coach_8.8m</t>
  </si>
  <si>
    <t>_F8_series6_Coach_8.8m</t>
    <phoneticPr fontId="1"/>
  </si>
  <si>
    <t>_F8_series2_City_Bus</t>
  </si>
  <si>
    <t>_F8_series4_Mini_Bus</t>
  </si>
  <si>
    <t>_F8_series6_Coach_12m</t>
  </si>
  <si>
    <t>__日野</t>
    <rPh sb="2" eb="4">
      <t>ヒノ</t>
    </rPh>
    <phoneticPr fontId="1"/>
  </si>
  <si>
    <t>ジャガー</t>
  </si>
  <si>
    <t>スバル</t>
  </si>
  <si>
    <t>DS</t>
  </si>
  <si>
    <t>テスラ</t>
  </si>
  <si>
    <t>トヨタ</t>
  </si>
  <si>
    <t>BMW</t>
  </si>
  <si>
    <t>BYD</t>
  </si>
  <si>
    <t>ヒュンダイ</t>
  </si>
  <si>
    <t>フォルクスワーゲン</t>
  </si>
  <si>
    <t>プジョー</t>
  </si>
  <si>
    <t>ポルシェ</t>
  </si>
  <si>
    <t>ホンダ</t>
  </si>
  <si>
    <t>マツダ</t>
  </si>
  <si>
    <t>メルセデス・ベンツ</t>
  </si>
  <si>
    <t>レクサス</t>
  </si>
  <si>
    <t>ロールスロイス</t>
  </si>
  <si>
    <t>型式：ZAA-12CF89A（類別：左から2桁目が1）</t>
    <phoneticPr fontId="1"/>
  </si>
  <si>
    <t>型式：ZAA-12CF89A（類別：左から2桁目が0）</t>
    <phoneticPr fontId="1"/>
  </si>
  <si>
    <t>型式：ZAA-12CF89S（類別：左から2桁目が1）</t>
    <phoneticPr fontId="1"/>
  </si>
  <si>
    <t>型式：ZAA-12CF89S（類別：左から2桁目が0）</t>
    <phoneticPr fontId="1"/>
  </si>
  <si>
    <t>型式：ZAA-J1NA1（79.2kWh）(類別：左から1桁目が1)</t>
    <rPh sb="0" eb="2">
      <t>カタシキ</t>
    </rPh>
    <phoneticPr fontId="1"/>
  </si>
  <si>
    <t>型式：ZAA-J1NA1C（79.2kWh）(類別：左から1桁目が1)</t>
    <phoneticPr fontId="1"/>
  </si>
  <si>
    <t>型式：ZAA-J1NA1（93.4kWh）(類別：左から1桁目が2)</t>
    <phoneticPr fontId="1"/>
  </si>
  <si>
    <t>型式：ZAA-J1NA1C（93.4kWh）(類別：左から1桁目が2)</t>
    <phoneticPr fontId="1"/>
  </si>
  <si>
    <t>Recharge Plus Single Motor（型式：ZAA-XE400RXCE）</t>
    <rPh sb="27" eb="29">
      <t>カタシキ</t>
    </rPh>
    <phoneticPr fontId="1"/>
  </si>
  <si>
    <t>Recharge Plus Single Motor（型式：ZAA-XE400FXCE）</t>
    <phoneticPr fontId="1"/>
  </si>
  <si>
    <t>Version C（類別：0003以降）</t>
    <rPh sb="17" eb="19">
      <t>イコウ</t>
    </rPh>
    <phoneticPr fontId="1"/>
  </si>
  <si>
    <t>Version L（類別：0003以降）</t>
    <rPh sb="17" eb="19">
      <t>イコウ</t>
    </rPh>
    <phoneticPr fontId="1"/>
  </si>
  <si>
    <t>EV</t>
    <phoneticPr fontId="1"/>
  </si>
  <si>
    <t xml:space="preserve">X  V セレクション 90周年記念車 </t>
  </si>
  <si>
    <t xml:space="preserve">e+ X 90周年記念車 </t>
  </si>
  <si>
    <t>e+ X</t>
  </si>
  <si>
    <t>－</t>
    <phoneticPr fontId="1"/>
  </si>
  <si>
    <t>_TVC_700</t>
    <phoneticPr fontId="1"/>
  </si>
  <si>
    <t>ZO_MOTORS</t>
  </si>
  <si>
    <t>ZO_MOTORS</t>
    <phoneticPr fontId="1"/>
  </si>
  <si>
    <t>_ZM6</t>
    <phoneticPr fontId="1"/>
  </si>
  <si>
    <t>ZAB-U69VHLDDI</t>
    <phoneticPr fontId="1"/>
  </si>
  <si>
    <t>ZAB-U69VHLDDH</t>
    <phoneticPr fontId="1"/>
  </si>
  <si>
    <t>_日産</t>
    <rPh sb="1" eb="3">
      <t>ニッサン</t>
    </rPh>
    <phoneticPr fontId="1"/>
  </si>
  <si>
    <t>_クリッパーEV_2シーター</t>
    <phoneticPr fontId="1"/>
  </si>
  <si>
    <t>ZAB-U79VHLDDG</t>
    <phoneticPr fontId="1"/>
  </si>
  <si>
    <t>_クリッパーEV_4シーター</t>
    <phoneticPr fontId="1"/>
  </si>
  <si>
    <t>ZAB-U79VHLDDF</t>
    <phoneticPr fontId="1"/>
  </si>
  <si>
    <t>本田技研工業</t>
  </si>
  <si>
    <t>本田技研工業</t>
    <phoneticPr fontId="1"/>
  </si>
  <si>
    <t>ZAB-JJ3AGDY</t>
    <phoneticPr fontId="1"/>
  </si>
  <si>
    <t>ZAB-JJ3AGEY</t>
    <phoneticPr fontId="1"/>
  </si>
  <si>
    <t>ZAB-JJ3AGFY</t>
    <phoneticPr fontId="1"/>
  </si>
  <si>
    <t>ZAB-JJ3AGGY</t>
    <phoneticPr fontId="1"/>
  </si>
  <si>
    <t>_N_VAN_eG</t>
  </si>
  <si>
    <t>_N_VAN_eG</t>
    <phoneticPr fontId="1"/>
  </si>
  <si>
    <t>_N_VAN_eL2</t>
  </si>
  <si>
    <t>_N_VAN_eL4</t>
  </si>
  <si>
    <t>_N_VAN_eFUN</t>
  </si>
  <si>
    <t>_N_VAN_eL2</t>
    <phoneticPr fontId="1"/>
  </si>
  <si>
    <t>_N_VAN_eL4</t>
    <phoneticPr fontId="1"/>
  </si>
  <si>
    <t>_N_VAN_eFUN</t>
    <phoneticPr fontId="1"/>
  </si>
  <si>
    <t>2NG-FR1AHS</t>
    <phoneticPr fontId="1"/>
  </si>
  <si>
    <t>ＥＶモーターズ_ジャパン</t>
  </si>
  <si>
    <t>_F8_series7_Articulated_Bus</t>
    <phoneticPr fontId="1"/>
  </si>
  <si>
    <t>有限会社オノエンジニアリング</t>
  </si>
  <si>
    <t>有限会社オノエンジニアリング</t>
    <phoneticPr fontId="1"/>
  </si>
  <si>
    <t>JS6128GHBEV</t>
    <phoneticPr fontId="1"/>
  </si>
  <si>
    <t>_ONOENSTAR_EV_マイクロバス</t>
  </si>
  <si>
    <t>_ONOENSTAR_EV_7m</t>
  </si>
  <si>
    <t>_ONOENSTAR_EV_9m</t>
  </si>
  <si>
    <t>_ONOENSTAR_EV_10.5m</t>
  </si>
  <si>
    <t>_ONOENSTAR_EV_11.45m</t>
  </si>
  <si>
    <t>_ONOENSTAR_EV_11.45m</t>
    <phoneticPr fontId="1"/>
  </si>
  <si>
    <t>有限会社オノエンジニアリング</t>
    <phoneticPr fontId="1"/>
  </si>
  <si>
    <t>_ONOENSTAR_EV_11.45m</t>
    <phoneticPr fontId="1"/>
  </si>
  <si>
    <t>2SG-XKC605M</t>
    <phoneticPr fontId="1"/>
  </si>
  <si>
    <t>2SG-XKU605M</t>
    <phoneticPr fontId="1"/>
  </si>
  <si>
    <t>2SG-XKU605X</t>
    <phoneticPr fontId="1"/>
  </si>
  <si>
    <t>2SG-XKU645M</t>
    <phoneticPr fontId="1"/>
  </si>
  <si>
    <t xml:space="preserve">2SG-XKU655M </t>
    <phoneticPr fontId="1"/>
  </si>
  <si>
    <t>2SG-XKU702M</t>
    <phoneticPr fontId="1"/>
  </si>
  <si>
    <t>2QG-XKU702M</t>
    <phoneticPr fontId="1"/>
  </si>
  <si>
    <t>2SG-XKU710M</t>
    <phoneticPr fontId="1"/>
  </si>
  <si>
    <t>2SG-XKU712M</t>
    <phoneticPr fontId="1"/>
  </si>
  <si>
    <t xml:space="preserve">2QG-XKU712M </t>
    <phoneticPr fontId="1"/>
  </si>
  <si>
    <t>2SG-XKU720M</t>
    <phoneticPr fontId="1"/>
  </si>
  <si>
    <t xml:space="preserve">2SG-XKU722M </t>
    <phoneticPr fontId="1"/>
  </si>
  <si>
    <t>2QG-XKU722M</t>
    <phoneticPr fontId="1"/>
  </si>
  <si>
    <t>パフォーマンス(型式:ZAA-3L24PT)</t>
    <phoneticPr fontId="1"/>
  </si>
  <si>
    <t>パフォーマンス(型式:ZAA-3L23PT)</t>
    <phoneticPr fontId="1"/>
  </si>
  <si>
    <t>ZAB-U79VHLDDI</t>
    <phoneticPr fontId="1"/>
  </si>
  <si>
    <t>ZAB-U79VHLDDH</t>
    <phoneticPr fontId="1"/>
  </si>
  <si>
    <t>日本福田自動車</t>
    <phoneticPr fontId="1"/>
  </si>
  <si>
    <t>_eAUMARK</t>
    <phoneticPr fontId="1"/>
  </si>
  <si>
    <t>ブルーリボンハイブリッド</t>
    <phoneticPr fontId="1"/>
  </si>
  <si>
    <t>2SG-HL2ANBP</t>
    <phoneticPr fontId="1"/>
  </si>
  <si>
    <t>2SG-HL2ASBP</t>
    <phoneticPr fontId="1"/>
  </si>
  <si>
    <t>エルガハイブリッド</t>
    <phoneticPr fontId="1"/>
  </si>
  <si>
    <t>R6.9末時点で登録済み</t>
    <rPh sb="4" eb="5">
      <t>マツ</t>
    </rPh>
    <rPh sb="5" eb="7">
      <t>ジテン</t>
    </rPh>
    <rPh sb="8" eb="10">
      <t>トウロク</t>
    </rPh>
    <rPh sb="10" eb="11">
      <t>ズ</t>
    </rPh>
    <phoneticPr fontId="1"/>
  </si>
  <si>
    <t>_F8_series7_Articulated_Bus</t>
  </si>
  <si>
    <t>_F8_series1_Micro_Bus_6.99m</t>
    <phoneticPr fontId="1"/>
  </si>
  <si>
    <t>_F8_series2_City_Bus_8.8m</t>
    <phoneticPr fontId="1"/>
  </si>
  <si>
    <t>WSD6880BR1EV</t>
    <phoneticPr fontId="1"/>
  </si>
  <si>
    <t>Hyundai_Mobility_Japan</t>
    <phoneticPr fontId="1"/>
  </si>
  <si>
    <t>_ELEC_CITY_TOWN</t>
    <phoneticPr fontId="1"/>
  </si>
  <si>
    <t>日本福田自動車</t>
  </si>
  <si>
    <t>デュトロハイブリッド</t>
  </si>
  <si>
    <t>プロフィアハイブリッド</t>
  </si>
  <si>
    <t>ヒョンデ</t>
    <phoneticPr fontId="1"/>
  </si>
  <si>
    <t>_SEAL</t>
    <phoneticPr fontId="1"/>
  </si>
  <si>
    <t>AWD</t>
    <phoneticPr fontId="1"/>
  </si>
  <si>
    <t>Voyage</t>
    <phoneticPr fontId="1"/>
  </si>
  <si>
    <t>Lounge</t>
    <phoneticPr fontId="1"/>
  </si>
  <si>
    <t>ヒョンデ</t>
    <phoneticPr fontId="1"/>
  </si>
  <si>
    <t>__IONIQ_5</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</si>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</sst>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0_ "/>
    <numFmt numFmtId="177" formatCode="&quot;¥&quot;#,##0_);[Red]\(&quot;¥&quot;#,##0\)"/>
    <numFmt numFmtId="178" formatCode="[$]ggge&quot;年&quot;m&quot;月&quot;d&quot;日&quot;;@" x16r2:formatCode16="[$-ja-JP-x-gannen]ggge&quot;年&quot;m&quot;月&quot;d&quot;日&quot;;@"/>
  </numFmts>
  <fonts count="36">
    <font>
      <sz val="11"/>
      <color theme="1"/>
      <name val="ＭＳ Ｐゴシック"/>
      <family val="2"/>
      <charset val="128"/>
    </font>
    <font>
      <sz val="6"/>
      <name val="ＭＳ Ｐゴシック"/>
      <family val="2"/>
      <charset val="128"/>
    </font>
    <font>
      <sz val="9"/>
      <name val="Meiryo UI"/>
      <family val="3"/>
      <charset val="128"/>
    </font>
    <font>
      <sz val="6"/>
      <name val="ＭＳ 明朝"/>
      <family val="1"/>
      <charset val="128"/>
    </font>
    <font>
      <sz val="11"/>
      <color theme="1"/>
      <name val="游ゴシック"/>
      <family val="3"/>
      <charset val="128"/>
      <scheme val="minor"/>
    </font>
    <font>
      <sz val="6"/>
      <name val="ＭＳ Ｐゴシック"/>
      <family val="3"/>
      <charset val="128"/>
    </font>
    <font>
      <sz val="9"/>
      <color theme="1"/>
      <name val="Meiryo UI"/>
      <family val="3"/>
      <charset val="128"/>
    </font>
    <font>
      <sz val="11"/>
      <name val="ＭＳ Ｐゴシック"/>
      <family val="3"/>
      <charset val="128"/>
    </font>
    <font>
      <sz val="9"/>
      <color indexed="8"/>
      <name val="Meiryo UI"/>
      <family val="3"/>
      <charset val="128"/>
    </font>
    <font>
      <sz val="9"/>
      <color rgb="FF000000"/>
      <name val="Meiryo UI"/>
      <family val="3"/>
      <charset val="128"/>
    </font>
    <font>
      <sz val="10"/>
      <color rgb="FF000000"/>
      <name val="Meiryo UI"/>
      <family val="3"/>
      <charset val="128"/>
    </font>
    <font>
      <sz val="11"/>
      <color theme="1"/>
      <name val="Meiryo UI"/>
      <family val="3"/>
      <charset val="128"/>
    </font>
    <font>
      <sz val="11"/>
      <color rgb="FF000000"/>
      <name val="Meiryo UI"/>
      <family val="3"/>
      <charset val="128"/>
    </font>
    <font>
      <sz val="11"/>
      <color theme="1"/>
      <name val="ＭＳ Ｐゴシック"/>
      <family val="2"/>
      <charset val="128"/>
    </font>
    <font>
      <sz val="10.5"/>
      <color theme="1"/>
      <name val="ＭＳ 明朝"/>
      <family val="1"/>
      <charset val="128"/>
    </font>
    <font>
      <sz val="10"/>
      <color rgb="FF000000"/>
      <name val="ＭＳ 明朝"/>
      <family val="1"/>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10.5"/>
      <color theme="1"/>
      <name val="Century"/>
      <family val="1"/>
    </font>
    <font>
      <sz val="12"/>
      <color theme="1"/>
      <name val="ＭＳ 明朝"/>
      <family val="1"/>
      <charset val="128"/>
    </font>
    <font>
      <u/>
      <sz val="12"/>
      <color theme="1"/>
      <name val="ＭＳ 明朝"/>
      <family val="1"/>
      <charset val="128"/>
    </font>
    <font>
      <u/>
      <sz val="12"/>
      <color rgb="FF000000"/>
      <name val="ＭＳ 明朝"/>
      <family val="1"/>
      <charset val="128"/>
    </font>
    <font>
      <sz val="12"/>
      <color rgb="FF000000"/>
      <name val="ＭＳ 明朝"/>
      <family val="1"/>
      <charset val="128"/>
    </font>
    <font>
      <sz val="10"/>
      <color theme="1"/>
      <name val="ＭＳ 明朝"/>
      <family val="1"/>
      <charset val="128"/>
    </font>
    <font>
      <sz val="14"/>
      <color theme="1"/>
      <name val="ＭＳ ゴシック"/>
      <family val="3"/>
      <charset val="128"/>
    </font>
    <font>
      <sz val="12"/>
      <color rgb="FFFF0000"/>
      <name val="ＭＳ 明朝"/>
      <family val="1"/>
      <charset val="128"/>
    </font>
    <font>
      <b/>
      <sz val="12"/>
      <color theme="1"/>
      <name val="ＭＳ ゴシック"/>
      <family val="3"/>
      <charset val="128"/>
    </font>
    <font>
      <sz val="12"/>
      <color theme="1"/>
      <name val="ＭＳ ゴシック"/>
      <family val="3"/>
      <charset val="128"/>
    </font>
    <font>
      <sz val="12"/>
      <color rgb="FF000000"/>
      <name val="ＭＳ ゴシック"/>
      <family val="3"/>
      <charset val="128"/>
    </font>
    <font>
      <sz val="12"/>
      <name val="ＭＳ 明朝"/>
      <family val="1"/>
      <charset val="128"/>
    </font>
    <font>
      <sz val="12"/>
      <name val="ＭＳ Ｐゴシック"/>
      <family val="2"/>
      <charset val="128"/>
    </font>
    <font>
      <sz val="14"/>
      <name val="ＭＳ ゴシック"/>
      <family val="3"/>
      <charset val="128"/>
    </font>
    <font>
      <sz val="10"/>
      <name val="ＭＳ 明朝"/>
      <family val="1"/>
      <charset val="128"/>
    </font>
    <font>
      <sz val="11"/>
      <name val="Meiryo UI"/>
      <family val="3"/>
      <charset val="128"/>
    </font>
    <font>
      <sz val="10"/>
      <name val="Meiryo UI"/>
      <family val="3"/>
      <charset val="128"/>
    </font>
  </fonts>
  <fills count="1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CCCC"/>
        <bgColor indexed="64"/>
      </patternFill>
    </fill>
    <fill>
      <patternFill patternType="solid">
        <fgColor rgb="FFA7FFC4"/>
        <bgColor indexed="64"/>
      </patternFill>
    </fill>
    <fill>
      <patternFill patternType="solid">
        <fgColor rgb="FFC5C5FF"/>
        <bgColor indexed="64"/>
      </patternFill>
    </fill>
    <fill>
      <patternFill patternType="solid">
        <fgColor rgb="FFFFFFCC"/>
        <bgColor indexed="64"/>
      </patternFill>
    </fill>
    <fill>
      <patternFill patternType="solid">
        <fgColor rgb="FFD0A3D5"/>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right/>
      <top/>
      <bottom style="thick">
        <color auto="1"/>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alignment vertical="center"/>
    </xf>
    <xf numFmtId="0" fontId="4" fillId="0" borderId="0">
      <alignment vertical="center"/>
    </xf>
    <xf numFmtId="0" fontId="4"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cellStyleXfs>
  <cellXfs count="613">
    <xf numFmtId="0" fontId="0" fillId="0" borderId="0" xfId="0">
      <alignment vertical="center"/>
    </xf>
    <xf numFmtId="0" fontId="8" fillId="2" borderId="1" xfId="1" applyFont="1" applyFill="1" applyBorder="1" applyAlignment="1">
      <alignment horizontal="center" vertical="center" shrinkToFit="1"/>
    </xf>
    <xf numFmtId="0" fontId="6" fillId="0" borderId="1" xfId="0" applyFont="1" applyBorder="1">
      <alignment vertical="center"/>
    </xf>
    <xf numFmtId="0" fontId="9" fillId="0" borderId="1"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6" fillId="2" borderId="2" xfId="0" applyFont="1" applyFill="1" applyBorder="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2" borderId="2"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6" fillId="2" borderId="1" xfId="0" applyFont="1" applyFill="1" applyBorder="1" applyAlignment="1">
      <alignment horizontal="center" vertical="center" shrinkToFit="1"/>
    </xf>
    <xf numFmtId="0" fontId="11" fillId="0" borderId="0" xfId="0" applyFont="1">
      <alignment vertical="center"/>
    </xf>
    <xf numFmtId="0" fontId="11" fillId="0" borderId="8" xfId="0" applyFont="1" applyBorder="1">
      <alignment vertical="center"/>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11" fillId="0" borderId="1" xfId="0" applyFont="1" applyBorder="1" applyAlignment="1">
      <alignment vertical="center" shrinkToFit="1"/>
    </xf>
    <xf numFmtId="0" fontId="11" fillId="0" borderId="1" xfId="0" applyFont="1" applyBorder="1">
      <alignment vertical="center"/>
    </xf>
    <xf numFmtId="0" fontId="12" fillId="0" borderId="1" xfId="0" applyFont="1" applyBorder="1" applyAlignment="1">
      <alignment horizontal="left" vertical="center"/>
    </xf>
    <xf numFmtId="0" fontId="11" fillId="0" borderId="2" xfId="0" applyFont="1" applyBorder="1">
      <alignment vertical="center"/>
    </xf>
    <xf numFmtId="0" fontId="10" fillId="0" borderId="2" xfId="0" applyFont="1" applyBorder="1" applyAlignment="1">
      <alignment vertical="center" wrapText="1"/>
    </xf>
    <xf numFmtId="0" fontId="10" fillId="0" borderId="1" xfId="0" applyFont="1" applyBorder="1" applyAlignment="1">
      <alignment horizontal="justify" vertical="center" wrapText="1"/>
    </xf>
    <xf numFmtId="0" fontId="10" fillId="0" borderId="2" xfId="0" applyFont="1" applyBorder="1" applyAlignment="1">
      <alignment horizontal="lef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horizontal="left" vertical="center" wrapText="1"/>
    </xf>
    <xf numFmtId="0" fontId="12" fillId="0" borderId="3" xfId="0" applyFont="1" applyBorder="1" applyAlignment="1">
      <alignment vertical="center" wrapText="1"/>
    </xf>
    <xf numFmtId="0" fontId="10" fillId="0" borderId="3" xfId="0" applyFont="1" applyBorder="1" applyAlignment="1">
      <alignment vertical="center" wrapText="1"/>
    </xf>
    <xf numFmtId="0" fontId="12" fillId="0" borderId="4" xfId="0" applyFont="1" applyBorder="1" applyAlignment="1">
      <alignment vertical="center" wrapText="1"/>
    </xf>
    <xf numFmtId="0" fontId="10" fillId="0" borderId="4" xfId="0" applyFont="1" applyBorder="1" applyAlignment="1">
      <alignment vertical="center" wrapText="1"/>
    </xf>
    <xf numFmtId="0" fontId="12" fillId="0" borderId="1" xfId="0" applyFont="1" applyBorder="1" applyAlignment="1">
      <alignment vertical="center" wrapText="1"/>
    </xf>
    <xf numFmtId="0" fontId="10" fillId="0" borderId="6" xfId="0" applyFont="1" applyBorder="1" applyAlignment="1">
      <alignment horizontal="left" vertical="center" wrapText="1"/>
    </xf>
    <xf numFmtId="0" fontId="12" fillId="0" borderId="6" xfId="0" applyFont="1" applyBorder="1" applyAlignment="1">
      <alignment vertical="center" wrapText="1"/>
    </xf>
    <xf numFmtId="0" fontId="10" fillId="0" borderId="5" xfId="0" applyFont="1" applyBorder="1" applyAlignment="1">
      <alignment horizontal="left" vertical="center" wrapText="1"/>
    </xf>
    <xf numFmtId="0" fontId="12" fillId="0" borderId="5" xfId="0" applyFont="1" applyBorder="1" applyAlignment="1">
      <alignment vertical="center" wrapText="1"/>
    </xf>
    <xf numFmtId="0" fontId="10" fillId="0" borderId="4" xfId="0" applyFont="1" applyBorder="1" applyAlignment="1">
      <alignment horizontal="left" vertical="center" wrapText="1"/>
    </xf>
    <xf numFmtId="5" fontId="11" fillId="0" borderId="8" xfId="0" applyNumberFormat="1" applyFont="1" applyBorder="1">
      <alignment vertical="center"/>
    </xf>
    <xf numFmtId="0" fontId="11" fillId="0" borderId="9" xfId="0" applyFont="1" applyBorder="1" applyAlignment="1">
      <alignment vertical="center" shrinkToFit="1"/>
    </xf>
    <xf numFmtId="3" fontId="10" fillId="0" borderId="18" xfId="0" applyNumberFormat="1" applyFont="1" applyBorder="1" applyAlignment="1">
      <alignment vertical="center" wrapText="1"/>
    </xf>
    <xf numFmtId="3" fontId="10" fillId="0" borderId="18" xfId="0" applyNumberFormat="1" applyFont="1" applyBorder="1" applyAlignment="1">
      <alignment horizontal="right" vertical="center" wrapText="1"/>
    </xf>
    <xf numFmtId="3" fontId="10" fillId="0" borderId="20" xfId="0" applyNumberFormat="1" applyFont="1" applyBorder="1" applyAlignment="1">
      <alignment horizontal="right" vertical="center" wrapText="1"/>
    </xf>
    <xf numFmtId="3" fontId="10" fillId="0" borderId="22" xfId="0" applyNumberFormat="1" applyFont="1" applyBorder="1" applyAlignment="1">
      <alignment horizontal="right" vertical="center" wrapText="1"/>
    </xf>
    <xf numFmtId="3" fontId="10" fillId="0" borderId="16" xfId="0" applyNumberFormat="1" applyFont="1" applyBorder="1" applyAlignment="1">
      <alignment horizontal="right" vertical="center" wrapText="1"/>
    </xf>
    <xf numFmtId="3" fontId="10" fillId="0" borderId="24" xfId="0" applyNumberFormat="1" applyFont="1" applyBorder="1" applyAlignment="1">
      <alignment horizontal="right" vertical="center" wrapText="1"/>
    </xf>
    <xf numFmtId="3" fontId="10" fillId="0" borderId="14" xfId="0" applyNumberFormat="1" applyFont="1" applyBorder="1" applyAlignment="1">
      <alignment horizontal="righ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10" fillId="0" borderId="0" xfId="0" applyFont="1" applyAlignment="1">
      <alignment horizontal="left" vertical="center" wrapText="1"/>
    </xf>
    <xf numFmtId="0" fontId="10" fillId="0" borderId="0" xfId="0" applyFont="1" applyAlignment="1">
      <alignment vertical="center" wrapText="1"/>
    </xf>
    <xf numFmtId="0" fontId="9" fillId="2" borderId="2" xfId="0" applyFont="1" applyFill="1" applyBorder="1" applyAlignment="1">
      <alignment vertical="center" wrapText="1"/>
    </xf>
    <xf numFmtId="0" fontId="9" fillId="2" borderId="2" xfId="0" applyFont="1" applyFill="1" applyBorder="1" applyAlignment="1">
      <alignment horizontal="left" vertical="center" wrapText="1"/>
    </xf>
    <xf numFmtId="0" fontId="0" fillId="3" borderId="0" xfId="0" applyFill="1">
      <alignment vertical="center"/>
    </xf>
    <xf numFmtId="0" fontId="6" fillId="0" borderId="26" xfId="0" applyFont="1" applyBorder="1">
      <alignment vertical="center"/>
    </xf>
    <xf numFmtId="0" fontId="6" fillId="2" borderId="1" xfId="0" applyFont="1" applyFill="1" applyBorder="1" applyAlignment="1">
      <alignment horizontal="center" vertical="center"/>
    </xf>
    <xf numFmtId="0" fontId="14" fillId="0" borderId="0" xfId="0" applyFont="1">
      <alignment vertical="center"/>
    </xf>
    <xf numFmtId="0" fontId="11" fillId="0" borderId="4" xfId="0" applyFont="1" applyBorder="1">
      <alignment vertical="center"/>
    </xf>
    <xf numFmtId="0" fontId="11" fillId="0" borderId="1" xfId="0" applyFont="1" applyBorder="1" applyAlignment="1">
      <alignment vertical="center" wrapText="1"/>
    </xf>
    <xf numFmtId="38" fontId="11" fillId="0" borderId="40" xfId="5" applyFont="1" applyBorder="1">
      <alignment vertical="center"/>
    </xf>
    <xf numFmtId="0" fontId="11" fillId="0" borderId="58" xfId="0" applyFont="1" applyBorder="1">
      <alignment vertical="center"/>
    </xf>
    <xf numFmtId="38" fontId="11" fillId="0" borderId="38" xfId="5" applyFont="1" applyBorder="1">
      <alignment vertical="center"/>
    </xf>
    <xf numFmtId="0" fontId="18" fillId="0" borderId="0" xfId="0" applyFont="1">
      <alignment vertical="center"/>
    </xf>
    <xf numFmtId="0" fontId="11" fillId="2" borderId="1" xfId="0" applyFont="1" applyFill="1" applyBorder="1">
      <alignment vertical="center"/>
    </xf>
    <xf numFmtId="0" fontId="11" fillId="2" borderId="1" xfId="0" applyFont="1" applyFill="1" applyBorder="1" applyAlignment="1">
      <alignment vertical="center" wrapText="1"/>
    </xf>
    <xf numFmtId="0" fontId="11" fillId="0" borderId="58" xfId="0" applyFont="1" applyBorder="1" applyAlignment="1">
      <alignment vertical="center" wrapText="1"/>
    </xf>
    <xf numFmtId="0" fontId="11" fillId="2" borderId="1" xfId="0" applyFont="1" applyFill="1" applyBorder="1" applyAlignment="1">
      <alignment vertical="center" shrinkToFit="1"/>
    </xf>
    <xf numFmtId="0" fontId="0" fillId="0" borderId="26" xfId="0" applyBorder="1">
      <alignment vertical="center"/>
    </xf>
    <xf numFmtId="38" fontId="11" fillId="0" borderId="54" xfId="5" applyFont="1" applyBorder="1">
      <alignment vertical="center"/>
    </xf>
    <xf numFmtId="38" fontId="11" fillId="0" borderId="39" xfId="5" applyFont="1" applyBorder="1">
      <alignment vertical="center"/>
    </xf>
    <xf numFmtId="0" fontId="11" fillId="0" borderId="60" xfId="0" applyFont="1" applyBorder="1">
      <alignment vertical="center"/>
    </xf>
    <xf numFmtId="38" fontId="11" fillId="0" borderId="61" xfId="5" applyFont="1" applyBorder="1">
      <alignment vertical="center"/>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60" xfId="0" applyFont="1" applyBorder="1" applyAlignment="1">
      <alignment vertical="center" wrapText="1"/>
    </xf>
    <xf numFmtId="0" fontId="11" fillId="0" borderId="63" xfId="0" applyFont="1" applyBorder="1">
      <alignment vertical="center"/>
    </xf>
    <xf numFmtId="38" fontId="11" fillId="0" borderId="64" xfId="5" applyFont="1" applyBorder="1">
      <alignment vertical="center"/>
    </xf>
    <xf numFmtId="0" fontId="19" fillId="0" borderId="0" xfId="0" applyFont="1" applyAlignment="1">
      <alignment horizontal="justify" vertical="center"/>
    </xf>
    <xf numFmtId="0" fontId="20" fillId="0" borderId="0" xfId="0" applyFont="1" applyAlignment="1">
      <alignment horizontal="justify" vertical="center"/>
    </xf>
    <xf numFmtId="0" fontId="15" fillId="0" borderId="0" xfId="0" applyFont="1" applyFill="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0" fontId="17" fillId="0" borderId="0" xfId="0" applyFont="1" applyAlignment="1">
      <alignment vertical="center"/>
    </xf>
    <xf numFmtId="0" fontId="20" fillId="0" borderId="0" xfId="0" applyFont="1">
      <alignment vertical="center"/>
    </xf>
    <xf numFmtId="0" fontId="20" fillId="0" borderId="0" xfId="0" applyFont="1" applyAlignment="1">
      <alignment vertical="center"/>
    </xf>
    <xf numFmtId="0" fontId="20" fillId="0" borderId="0" xfId="0" applyNumberFormat="1" applyFont="1" applyAlignment="1">
      <alignment vertical="center"/>
    </xf>
    <xf numFmtId="0" fontId="20" fillId="4" borderId="0" xfId="0" applyNumberFormat="1" applyFont="1" applyFill="1" applyAlignment="1">
      <alignment vertical="center"/>
    </xf>
    <xf numFmtId="0" fontId="20" fillId="5" borderId="31" xfId="0" applyNumberFormat="1" applyFont="1" applyFill="1" applyBorder="1" applyAlignment="1">
      <alignment horizontal="right" vertical="center"/>
    </xf>
    <xf numFmtId="0" fontId="23" fillId="5" borderId="31" xfId="0" applyNumberFormat="1" applyFont="1" applyFill="1" applyBorder="1" applyAlignment="1">
      <alignment horizontal="right" vertical="center"/>
    </xf>
    <xf numFmtId="0" fontId="23" fillId="5" borderId="33" xfId="0" applyNumberFormat="1" applyFont="1" applyFill="1" applyBorder="1" applyAlignment="1">
      <alignment horizontal="right" vertical="center"/>
    </xf>
    <xf numFmtId="0" fontId="23" fillId="0" borderId="29" xfId="0" applyNumberFormat="1" applyFont="1" applyFill="1" applyBorder="1" applyAlignment="1">
      <alignment vertical="center"/>
    </xf>
    <xf numFmtId="0" fontId="23" fillId="0" borderId="33" xfId="0" applyNumberFormat="1" applyFont="1" applyFill="1" applyBorder="1" applyAlignment="1">
      <alignment vertical="center"/>
    </xf>
    <xf numFmtId="0" fontId="20" fillId="0" borderId="0" xfId="0" applyNumberFormat="1" applyFont="1" applyBorder="1" applyAlignment="1">
      <alignment vertical="center"/>
    </xf>
    <xf numFmtId="0" fontId="20" fillId="4" borderId="28" xfId="0" applyNumberFormat="1" applyFont="1" applyFill="1" applyBorder="1" applyAlignment="1">
      <alignment horizontal="left" vertical="center"/>
    </xf>
    <xf numFmtId="0" fontId="20" fillId="4" borderId="30" xfId="0" applyNumberFormat="1" applyFont="1" applyFill="1" applyBorder="1" applyAlignment="1">
      <alignment horizontal="left" vertical="center"/>
    </xf>
    <xf numFmtId="0" fontId="20" fillId="4" borderId="27" xfId="0" applyNumberFormat="1" applyFont="1" applyFill="1" applyBorder="1" applyAlignment="1">
      <alignment horizontal="left" vertical="center"/>
    </xf>
    <xf numFmtId="0" fontId="20" fillId="0" borderId="29" xfId="0" applyNumberFormat="1" applyFont="1" applyBorder="1" applyAlignment="1">
      <alignment horizontal="left" vertical="center" wrapText="1"/>
    </xf>
    <xf numFmtId="0" fontId="20" fillId="0" borderId="28" xfId="0" applyNumberFormat="1" applyFont="1" applyBorder="1" applyAlignment="1">
      <alignment horizontal="left" vertical="center"/>
    </xf>
    <xf numFmtId="0" fontId="20" fillId="0" borderId="31" xfId="0" applyNumberFormat="1" applyFont="1" applyBorder="1" applyAlignment="1">
      <alignment horizontal="left" vertical="center"/>
    </xf>
    <xf numFmtId="0" fontId="20" fillId="0" borderId="0" xfId="0" applyNumberFormat="1" applyFont="1" applyBorder="1" applyAlignment="1">
      <alignment horizontal="left" vertical="center"/>
    </xf>
    <xf numFmtId="0" fontId="20" fillId="4" borderId="0" xfId="0" applyNumberFormat="1" applyFont="1" applyFill="1" applyBorder="1" applyAlignment="1">
      <alignment horizontal="left" vertical="center"/>
    </xf>
    <xf numFmtId="0" fontId="20" fillId="4" borderId="32" xfId="0" applyNumberFormat="1" applyFont="1" applyFill="1" applyBorder="1" applyAlignment="1">
      <alignment horizontal="left" vertical="center"/>
    </xf>
    <xf numFmtId="0" fontId="20" fillId="0" borderId="33" xfId="0" applyNumberFormat="1" applyFont="1" applyBorder="1" applyAlignment="1">
      <alignment horizontal="left" vertical="center"/>
    </xf>
    <xf numFmtId="0" fontId="20" fillId="0" borderId="27" xfId="0" applyNumberFormat="1" applyFont="1" applyBorder="1" applyAlignment="1">
      <alignment horizontal="left" vertical="center"/>
    </xf>
    <xf numFmtId="0" fontId="23" fillId="0" borderId="35" xfId="0" applyNumberFormat="1" applyFont="1" applyFill="1" applyBorder="1" applyAlignment="1">
      <alignment vertical="center"/>
    </xf>
    <xf numFmtId="0" fontId="23" fillId="0" borderId="36" xfId="0" applyNumberFormat="1" applyFont="1" applyFill="1" applyBorder="1" applyAlignment="1">
      <alignment vertical="center"/>
    </xf>
    <xf numFmtId="0" fontId="23" fillId="0" borderId="28" xfId="0" applyNumberFormat="1" applyFont="1" applyFill="1" applyBorder="1" applyAlignment="1">
      <alignment vertical="center"/>
    </xf>
    <xf numFmtId="0" fontId="23" fillId="0" borderId="27" xfId="0" applyNumberFormat="1" applyFont="1" applyFill="1" applyBorder="1" applyAlignment="1">
      <alignment vertical="center"/>
    </xf>
    <xf numFmtId="0" fontId="20" fillId="0" borderId="0" xfId="0" applyNumberFormat="1" applyFont="1" applyFill="1" applyBorder="1" applyAlignment="1">
      <alignment horizontal="left" vertical="center"/>
    </xf>
    <xf numFmtId="0" fontId="23" fillId="0" borderId="0" xfId="0" applyNumberFormat="1" applyFont="1" applyFill="1" applyBorder="1" applyAlignment="1">
      <alignment horizontal="left" vertical="center"/>
    </xf>
    <xf numFmtId="0" fontId="23" fillId="0" borderId="27" xfId="0" applyNumberFormat="1" applyFont="1" applyFill="1" applyBorder="1" applyAlignment="1">
      <alignment horizontal="left" vertical="center"/>
    </xf>
    <xf numFmtId="0" fontId="23" fillId="0" borderId="37" xfId="0" applyNumberFormat="1" applyFont="1" applyFill="1" applyBorder="1" applyAlignment="1">
      <alignment horizontal="left" vertical="center"/>
    </xf>
    <xf numFmtId="0" fontId="23" fillId="0" borderId="36" xfId="0" applyNumberFormat="1" applyFont="1" applyFill="1" applyBorder="1" applyAlignment="1">
      <alignment horizontal="center" vertical="center"/>
    </xf>
    <xf numFmtId="0" fontId="23" fillId="0" borderId="37" xfId="0" applyNumberFormat="1" applyFont="1" applyFill="1" applyBorder="1" applyAlignment="1">
      <alignment horizontal="center" vertical="center"/>
    </xf>
    <xf numFmtId="0" fontId="23" fillId="5" borderId="35" xfId="0" applyNumberFormat="1" applyFont="1" applyFill="1" applyBorder="1" applyAlignment="1">
      <alignment horizontal="right" vertical="center"/>
    </xf>
    <xf numFmtId="0" fontId="20" fillId="4" borderId="35" xfId="0" applyNumberFormat="1" applyFont="1" applyFill="1" applyBorder="1" applyAlignment="1">
      <alignment horizontal="left" vertical="center"/>
    </xf>
    <xf numFmtId="0" fontId="20" fillId="4" borderId="31" xfId="0" applyNumberFormat="1" applyFont="1" applyFill="1" applyBorder="1" applyAlignment="1">
      <alignment vertical="center"/>
    </xf>
    <xf numFmtId="0" fontId="20" fillId="4" borderId="0" xfId="0" applyNumberFormat="1" applyFont="1" applyFill="1" applyBorder="1" applyAlignment="1">
      <alignment vertical="center"/>
    </xf>
    <xf numFmtId="0" fontId="20" fillId="4" borderId="32" xfId="0" applyNumberFormat="1" applyFont="1" applyFill="1" applyBorder="1" applyAlignment="1">
      <alignment vertical="center"/>
    </xf>
    <xf numFmtId="0" fontId="20" fillId="0" borderId="35" xfId="0" applyNumberFormat="1" applyFont="1" applyBorder="1" applyAlignment="1">
      <alignment horizontal="justify" vertical="center" textRotation="255"/>
    </xf>
    <xf numFmtId="0" fontId="26" fillId="0" borderId="0" xfId="0" applyFont="1" applyAlignment="1">
      <alignment horizontal="left" vertical="center"/>
    </xf>
    <xf numFmtId="177" fontId="20" fillId="0" borderId="0" xfId="5" applyNumberFormat="1" applyFont="1" applyBorder="1" applyAlignment="1">
      <alignment horizontal="center" vertical="center"/>
    </xf>
    <xf numFmtId="0" fontId="21" fillId="0" borderId="0" xfId="0" applyFont="1" applyAlignment="1">
      <alignment vertical="center"/>
    </xf>
    <xf numFmtId="0" fontId="23" fillId="0" borderId="37" xfId="0" applyNumberFormat="1" applyFont="1" applyFill="1" applyBorder="1" applyAlignment="1">
      <alignment horizontal="left" vertical="center"/>
    </xf>
    <xf numFmtId="0" fontId="20" fillId="0" borderId="0" xfId="0" applyFont="1" applyAlignment="1">
      <alignment horizontal="center" vertical="center"/>
    </xf>
    <xf numFmtId="0" fontId="20" fillId="4" borderId="36" xfId="0" applyNumberFormat="1" applyFont="1" applyFill="1" applyBorder="1" applyAlignment="1">
      <alignment horizontal="left" vertical="center"/>
    </xf>
    <xf numFmtId="0" fontId="20" fillId="4" borderId="29" xfId="0" applyNumberFormat="1" applyFont="1" applyFill="1" applyBorder="1" applyAlignment="1">
      <alignment vertical="center"/>
    </xf>
    <xf numFmtId="0" fontId="20" fillId="4" borderId="28" xfId="0" applyNumberFormat="1" applyFont="1" applyFill="1" applyBorder="1" applyAlignment="1">
      <alignment vertical="center"/>
    </xf>
    <xf numFmtId="0" fontId="20" fillId="4" borderId="30" xfId="0" applyNumberFormat="1" applyFont="1" applyFill="1" applyBorder="1" applyAlignment="1">
      <alignment vertical="center"/>
    </xf>
    <xf numFmtId="0" fontId="20" fillId="4" borderId="33" xfId="0" applyNumberFormat="1" applyFont="1" applyFill="1" applyBorder="1" applyAlignment="1">
      <alignment vertical="center"/>
    </xf>
    <xf numFmtId="0" fontId="20" fillId="4" borderId="27" xfId="0" applyNumberFormat="1" applyFont="1" applyFill="1" applyBorder="1" applyAlignment="1">
      <alignment vertical="center"/>
    </xf>
    <xf numFmtId="0" fontId="20" fillId="4" borderId="34" xfId="0" applyNumberFormat="1" applyFont="1"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justify" vertical="center"/>
    </xf>
    <xf numFmtId="56" fontId="20" fillId="0" borderId="0" xfId="0" applyNumberFormat="1" applyFont="1">
      <alignment vertical="center"/>
    </xf>
    <xf numFmtId="0" fontId="20" fillId="4" borderId="49" xfId="0" applyFont="1" applyFill="1" applyBorder="1" applyAlignment="1">
      <alignment horizontal="left" vertical="center"/>
    </xf>
    <xf numFmtId="0" fontId="20" fillId="4" borderId="47" xfId="0" applyFont="1" applyFill="1" applyBorder="1" applyAlignment="1">
      <alignment horizontal="left" vertical="center"/>
    </xf>
    <xf numFmtId="0" fontId="20" fillId="4" borderId="37" xfId="0" applyFont="1" applyFill="1" applyBorder="1" applyAlignment="1">
      <alignment horizontal="left" vertical="center"/>
    </xf>
    <xf numFmtId="0" fontId="20" fillId="4" borderId="41" xfId="0" applyFont="1" applyFill="1" applyBorder="1" applyAlignment="1">
      <alignment vertical="center"/>
    </xf>
    <xf numFmtId="0" fontId="20" fillId="4" borderId="42" xfId="0" applyFont="1" applyFill="1" applyBorder="1" applyAlignment="1">
      <alignment vertical="center"/>
    </xf>
    <xf numFmtId="0" fontId="20" fillId="4" borderId="0" xfId="0" applyFont="1" applyFill="1" applyAlignment="1">
      <alignment vertical="center"/>
    </xf>
    <xf numFmtId="5" fontId="23" fillId="4" borderId="37" xfId="0" applyNumberFormat="1" applyFont="1" applyFill="1" applyBorder="1" applyAlignment="1">
      <alignment horizontal="left" vertical="center"/>
    </xf>
    <xf numFmtId="5" fontId="23" fillId="4" borderId="49" xfId="0" applyNumberFormat="1" applyFont="1" applyFill="1" applyBorder="1" applyAlignment="1">
      <alignment horizontal="left" vertical="center"/>
    </xf>
    <xf numFmtId="0" fontId="20" fillId="4" borderId="31" xfId="0" applyFont="1" applyFill="1" applyBorder="1" applyAlignment="1">
      <alignment vertical="center"/>
    </xf>
    <xf numFmtId="5" fontId="23" fillId="4" borderId="47" xfId="0" applyNumberFormat="1" applyFont="1" applyFill="1" applyBorder="1" applyAlignment="1">
      <alignment horizontal="left" vertical="center"/>
    </xf>
    <xf numFmtId="0" fontId="20" fillId="4" borderId="3" xfId="0" applyFont="1" applyFill="1" applyBorder="1" applyAlignment="1">
      <alignment vertical="center"/>
    </xf>
    <xf numFmtId="0" fontId="20" fillId="4" borderId="4" xfId="0" applyFont="1" applyFill="1" applyBorder="1" applyAlignment="1">
      <alignment vertical="center"/>
    </xf>
    <xf numFmtId="0" fontId="20" fillId="4" borderId="49" xfId="0" applyFont="1" applyFill="1" applyBorder="1" applyAlignment="1">
      <alignment horizontal="left" vertical="center"/>
    </xf>
    <xf numFmtId="0" fontId="23" fillId="4" borderId="49" xfId="0" applyFont="1" applyFill="1" applyBorder="1" applyAlignment="1">
      <alignment horizontal="left" vertical="center"/>
    </xf>
    <xf numFmtId="0" fontId="20" fillId="4" borderId="65" xfId="0" applyFont="1" applyFill="1" applyBorder="1" applyAlignment="1">
      <alignment horizontal="left" vertical="center"/>
    </xf>
    <xf numFmtId="0" fontId="20" fillId="4" borderId="48" xfId="0" applyFont="1" applyFill="1" applyBorder="1" applyAlignment="1">
      <alignment vertical="center"/>
    </xf>
    <xf numFmtId="0" fontId="23" fillId="4" borderId="66" xfId="0" applyFont="1" applyFill="1" applyBorder="1" applyAlignment="1">
      <alignment horizontal="left" vertical="center"/>
    </xf>
    <xf numFmtId="0" fontId="20" fillId="4" borderId="45" xfId="0" applyFont="1" applyFill="1" applyBorder="1" applyAlignment="1">
      <alignment vertical="center"/>
    </xf>
    <xf numFmtId="38" fontId="20" fillId="4" borderId="41" xfId="5" applyFont="1" applyFill="1" applyBorder="1" applyAlignment="1">
      <alignment vertical="center"/>
    </xf>
    <xf numFmtId="0" fontId="23" fillId="4" borderId="48" xfId="0" applyFont="1" applyFill="1" applyBorder="1" applyAlignment="1">
      <alignment horizontal="left" vertical="center"/>
    </xf>
    <xf numFmtId="0" fontId="20" fillId="4" borderId="46" xfId="0" applyFont="1" applyFill="1" applyBorder="1" applyAlignment="1">
      <alignment vertical="center"/>
    </xf>
    <xf numFmtId="49" fontId="20" fillId="4" borderId="47" xfId="0" applyNumberFormat="1" applyFont="1" applyFill="1" applyBorder="1" applyAlignment="1">
      <alignment vertical="center"/>
    </xf>
    <xf numFmtId="0" fontId="23" fillId="4" borderId="47" xfId="0" applyFont="1" applyFill="1" applyBorder="1" applyAlignment="1">
      <alignment horizontal="left" vertical="center"/>
    </xf>
    <xf numFmtId="0" fontId="25" fillId="4" borderId="27" xfId="0" applyFont="1" applyFill="1" applyBorder="1" applyAlignment="1">
      <alignment horizontal="center" vertical="center"/>
    </xf>
    <xf numFmtId="0" fontId="20" fillId="0" borderId="0" xfId="0" applyFont="1" applyBorder="1" applyAlignment="1">
      <alignment vertical="center"/>
    </xf>
    <xf numFmtId="0" fontId="20" fillId="4" borderId="47" xfId="0" applyFont="1" applyFill="1" applyBorder="1" applyAlignment="1">
      <alignment vertical="center"/>
    </xf>
    <xf numFmtId="56" fontId="20" fillId="4" borderId="42" xfId="0" quotePrefix="1" applyNumberFormat="1" applyFont="1" applyFill="1" applyBorder="1" applyAlignment="1">
      <alignment vertical="center"/>
    </xf>
    <xf numFmtId="0" fontId="20" fillId="4" borderId="41" xfId="0" quotePrefix="1" applyFont="1" applyFill="1" applyBorder="1" applyAlignment="1">
      <alignment vertical="center"/>
    </xf>
    <xf numFmtId="0" fontId="25" fillId="0" borderId="0" xfId="0" applyFont="1">
      <alignment vertical="center"/>
    </xf>
    <xf numFmtId="0" fontId="23" fillId="0" borderId="33" xfId="0" applyNumberFormat="1" applyFont="1" applyFill="1" applyBorder="1" applyAlignment="1">
      <alignment horizontal="right" vertical="center"/>
    </xf>
    <xf numFmtId="0" fontId="23" fillId="0" borderId="0" xfId="0" applyNumberFormat="1" applyFont="1" applyFill="1" applyBorder="1" applyAlignment="1">
      <alignment horizontal="center" vertical="center" shrinkToFit="1"/>
    </xf>
    <xf numFmtId="0" fontId="23" fillId="0" borderId="37" xfId="0" applyNumberFormat="1" applyFont="1" applyFill="1" applyBorder="1" applyAlignment="1">
      <alignment vertical="center" shrinkToFit="1"/>
    </xf>
    <xf numFmtId="0" fontId="23" fillId="0" borderId="28" xfId="0" applyNumberFormat="1" applyFont="1" applyFill="1" applyBorder="1" applyAlignment="1">
      <alignment horizontal="left" vertical="center"/>
    </xf>
    <xf numFmtId="0" fontId="20" fillId="0" borderId="0" xfId="0" applyFont="1" applyAlignment="1">
      <alignment horizontal="center" vertical="center"/>
    </xf>
    <xf numFmtId="0" fontId="15" fillId="0" borderId="1" xfId="0" applyFont="1" applyFill="1" applyBorder="1" applyAlignment="1">
      <alignment horizontal="center" vertical="center" wrapText="1"/>
    </xf>
    <xf numFmtId="0" fontId="23" fillId="0" borderId="33" xfId="0" applyNumberFormat="1" applyFont="1" applyFill="1" applyBorder="1" applyAlignment="1">
      <alignment horizontal="left" vertical="center" shrinkToFit="1"/>
    </xf>
    <xf numFmtId="0" fontId="23" fillId="0" borderId="27" xfId="0" applyNumberFormat="1" applyFont="1" applyFill="1" applyBorder="1" applyAlignment="1">
      <alignment horizontal="left" vertical="center" shrinkToFit="1"/>
    </xf>
    <xf numFmtId="0" fontId="23" fillId="0" borderId="28" xfId="0" applyNumberFormat="1" applyFont="1" applyFill="1" applyBorder="1" applyAlignment="1">
      <alignment horizontal="center" vertical="center" shrinkToFit="1"/>
    </xf>
    <xf numFmtId="0" fontId="14" fillId="0" borderId="28" xfId="0" applyFont="1" applyBorder="1" applyAlignment="1">
      <alignment vertical="center" wrapText="1"/>
    </xf>
    <xf numFmtId="0" fontId="24" fillId="0" borderId="28" xfId="0" applyFont="1" applyBorder="1" applyAlignment="1">
      <alignment vertical="center" wrapText="1"/>
    </xf>
    <xf numFmtId="0" fontId="24" fillId="0" borderId="30" xfId="0" applyFont="1" applyBorder="1" applyAlignment="1">
      <alignment vertical="center" wrapText="1"/>
    </xf>
    <xf numFmtId="0" fontId="24" fillId="0" borderId="1" xfId="0" applyFont="1" applyBorder="1" applyAlignment="1">
      <alignment horizontal="center" vertical="center"/>
    </xf>
    <xf numFmtId="0" fontId="24" fillId="0" borderId="35" xfId="0" applyFont="1" applyBorder="1" applyAlignment="1">
      <alignment horizontal="right" vertical="center"/>
    </xf>
    <xf numFmtId="0" fontId="24" fillId="0" borderId="71" xfId="0" applyFont="1" applyBorder="1" applyAlignment="1">
      <alignment horizontal="center" vertical="center"/>
    </xf>
    <xf numFmtId="0" fontId="16" fillId="0" borderId="0" xfId="0" applyFont="1" applyAlignment="1">
      <alignment vertical="center"/>
    </xf>
    <xf numFmtId="0" fontId="28" fillId="4" borderId="31" xfId="0" applyNumberFormat="1" applyFont="1" applyFill="1" applyBorder="1" applyAlignment="1">
      <alignment horizontal="left" vertical="center"/>
    </xf>
    <xf numFmtId="0" fontId="28" fillId="4" borderId="29" xfId="0" applyNumberFormat="1" applyFont="1" applyFill="1" applyBorder="1" applyAlignment="1">
      <alignment horizontal="left" vertical="center"/>
    </xf>
    <xf numFmtId="0" fontId="20" fillId="0" borderId="0" xfId="0" applyFont="1" applyFill="1" applyAlignment="1">
      <alignment horizontal="center" vertical="center"/>
    </xf>
    <xf numFmtId="0" fontId="20" fillId="0" borderId="28" xfId="0" applyFont="1" applyBorder="1" applyAlignment="1">
      <alignment vertical="center"/>
    </xf>
    <xf numFmtId="0" fontId="20" fillId="0" borderId="28" xfId="0" applyFont="1" applyBorder="1" applyAlignment="1">
      <alignment horizontal="center" vertical="center"/>
    </xf>
    <xf numFmtId="0" fontId="20" fillId="0" borderId="30" xfId="0" applyFont="1" applyBorder="1" applyAlignment="1">
      <alignment vertical="center"/>
    </xf>
    <xf numFmtId="0" fontId="23" fillId="0" borderId="31" xfId="0" applyNumberFormat="1" applyFont="1" applyFill="1" applyBorder="1" applyAlignment="1">
      <alignment horizontal="left" vertical="center"/>
    </xf>
    <xf numFmtId="0" fontId="23" fillId="0" borderId="32" xfId="0" applyNumberFormat="1" applyFont="1" applyFill="1" applyBorder="1" applyAlignment="1">
      <alignment horizontal="center" vertical="center" shrinkToFit="1"/>
    </xf>
    <xf numFmtId="0" fontId="23" fillId="0" borderId="32" xfId="0" applyNumberFormat="1" applyFont="1" applyFill="1" applyBorder="1" applyAlignment="1">
      <alignment vertical="center" shrinkToFit="1"/>
    </xf>
    <xf numFmtId="0" fontId="20" fillId="0" borderId="31" xfId="0" applyFont="1" applyBorder="1" applyAlignment="1">
      <alignment vertical="center"/>
    </xf>
    <xf numFmtId="0" fontId="20" fillId="0" borderId="32" xfId="0" applyFont="1" applyBorder="1" applyAlignment="1">
      <alignment vertical="center"/>
    </xf>
    <xf numFmtId="0" fontId="28" fillId="0" borderId="29" xfId="0" applyFont="1" applyBorder="1" applyAlignment="1">
      <alignment vertical="center"/>
    </xf>
    <xf numFmtId="0" fontId="28" fillId="4" borderId="0" xfId="0" applyNumberFormat="1" applyFont="1" applyFill="1" applyAlignment="1">
      <alignment vertical="center"/>
    </xf>
    <xf numFmtId="0" fontId="20" fillId="0" borderId="31" xfId="0" applyFont="1" applyBorder="1" applyAlignment="1">
      <alignment horizontal="right" vertical="center"/>
    </xf>
    <xf numFmtId="0" fontId="20" fillId="0" borderId="33" xfId="0" applyFont="1" applyBorder="1" applyAlignment="1">
      <alignment vertical="center"/>
    </xf>
    <xf numFmtId="0" fontId="20" fillId="0" borderId="27" xfId="0" applyFont="1" applyBorder="1" applyAlignment="1">
      <alignment vertical="center"/>
    </xf>
    <xf numFmtId="0" fontId="28" fillId="0" borderId="31" xfId="0" applyFont="1" applyBorder="1" applyAlignment="1">
      <alignment vertical="center"/>
    </xf>
    <xf numFmtId="0" fontId="28" fillId="0" borderId="0" xfId="0" applyFont="1" applyAlignment="1">
      <alignment vertical="center"/>
    </xf>
    <xf numFmtId="0" fontId="29" fillId="0" borderId="27" xfId="0" applyNumberFormat="1" applyFont="1" applyFill="1" applyBorder="1" applyAlignment="1">
      <alignment horizontal="left" vertical="center"/>
    </xf>
    <xf numFmtId="0" fontId="24" fillId="0" borderId="28" xfId="0" applyFont="1" applyBorder="1" applyAlignment="1">
      <alignment horizontal="center" vertical="center"/>
    </xf>
    <xf numFmtId="0" fontId="20" fillId="4" borderId="41" xfId="0" applyFont="1" applyFill="1" applyBorder="1" applyAlignment="1">
      <alignment horizontal="left" vertical="center"/>
    </xf>
    <xf numFmtId="5" fontId="23" fillId="4" borderId="34" xfId="0" applyNumberFormat="1" applyFont="1" applyFill="1" applyBorder="1" applyAlignment="1">
      <alignment horizontal="left" vertical="center"/>
    </xf>
    <xf numFmtId="5" fontId="23" fillId="4" borderId="30" xfId="0" applyNumberFormat="1" applyFont="1" applyFill="1" applyBorder="1" applyAlignment="1">
      <alignment horizontal="left" vertical="center"/>
    </xf>
    <xf numFmtId="0" fontId="23" fillId="0" borderId="35" xfId="0" applyNumberFormat="1" applyFont="1" applyFill="1" applyBorder="1" applyAlignment="1">
      <alignment vertical="center"/>
    </xf>
    <xf numFmtId="0" fontId="23" fillId="0" borderId="36" xfId="0" applyNumberFormat="1" applyFont="1" applyFill="1" applyBorder="1" applyAlignment="1">
      <alignment vertical="center"/>
    </xf>
    <xf numFmtId="0" fontId="23" fillId="0" borderId="37" xfId="0" applyNumberFormat="1" applyFont="1" applyFill="1" applyBorder="1" applyAlignment="1">
      <alignment vertical="center"/>
    </xf>
    <xf numFmtId="0" fontId="23" fillId="0" borderId="30" xfId="0" applyNumberFormat="1" applyFont="1" applyFill="1" applyBorder="1" applyAlignment="1">
      <alignment vertical="center"/>
    </xf>
    <xf numFmtId="0" fontId="20" fillId="0" borderId="28" xfId="0" applyNumberFormat="1" applyFont="1" applyFill="1" applyBorder="1" applyAlignment="1">
      <alignment vertical="center"/>
    </xf>
    <xf numFmtId="0" fontId="20" fillId="0" borderId="30" xfId="0" applyNumberFormat="1" applyFont="1" applyFill="1" applyBorder="1" applyAlignment="1">
      <alignment vertical="center"/>
    </xf>
    <xf numFmtId="0" fontId="20" fillId="0" borderId="0" xfId="0" applyNumberFormat="1" applyFont="1" applyFill="1" applyBorder="1" applyAlignment="1">
      <alignment vertical="center"/>
    </xf>
    <xf numFmtId="0" fontId="20" fillId="0" borderId="32" xfId="0" applyNumberFormat="1" applyFont="1" applyFill="1" applyBorder="1" applyAlignment="1">
      <alignment vertical="center"/>
    </xf>
    <xf numFmtId="0" fontId="23" fillId="0" borderId="0" xfId="0" applyNumberFormat="1" applyFont="1" applyFill="1" applyBorder="1" applyAlignment="1">
      <alignment vertical="center"/>
    </xf>
    <xf numFmtId="0" fontId="23" fillId="0" borderId="32" xfId="0" applyNumberFormat="1" applyFont="1" applyFill="1" applyBorder="1" applyAlignment="1">
      <alignment vertical="center"/>
    </xf>
    <xf numFmtId="0" fontId="23" fillId="0" borderId="34" xfId="0" applyNumberFormat="1" applyFont="1" applyFill="1" applyBorder="1" applyAlignment="1">
      <alignment vertical="center" shrinkToFit="1"/>
    </xf>
    <xf numFmtId="0" fontId="23" fillId="0" borderId="29" xfId="0" applyNumberFormat="1" applyFont="1" applyFill="1" applyBorder="1" applyAlignment="1">
      <alignment vertical="center" shrinkToFit="1"/>
    </xf>
    <xf numFmtId="0" fontId="23" fillId="0" borderId="28" xfId="0" applyNumberFormat="1" applyFont="1" applyFill="1" applyBorder="1" applyAlignment="1">
      <alignment vertical="center" shrinkToFit="1"/>
    </xf>
    <xf numFmtId="0" fontId="23" fillId="0" borderId="30" xfId="0" applyNumberFormat="1" applyFont="1" applyFill="1" applyBorder="1" applyAlignment="1">
      <alignment vertical="center" shrinkToFit="1"/>
    </xf>
    <xf numFmtId="0" fontId="30" fillId="0" borderId="0" xfId="0" applyFont="1">
      <alignment vertical="center"/>
    </xf>
    <xf numFmtId="0" fontId="31" fillId="0" borderId="0" xfId="0" applyFont="1">
      <alignment vertical="center"/>
    </xf>
    <xf numFmtId="0" fontId="30" fillId="0" borderId="27" xfId="0" applyFont="1" applyBorder="1" applyAlignment="1">
      <alignment horizontal="left" vertical="center" wrapText="1"/>
    </xf>
    <xf numFmtId="0" fontId="30" fillId="0" borderId="0" xfId="0" applyFont="1" applyBorder="1" applyAlignment="1">
      <alignment horizontal="center" vertical="center" wrapText="1"/>
    </xf>
    <xf numFmtId="0" fontId="30" fillId="0" borderId="0" xfId="0" applyFont="1" applyFill="1" applyBorder="1" applyAlignment="1">
      <alignment horizontal="center" vertical="center" wrapText="1"/>
    </xf>
    <xf numFmtId="0" fontId="30" fillId="5" borderId="68" xfId="0" applyFont="1" applyFill="1" applyBorder="1" applyAlignment="1">
      <alignment vertical="center" wrapText="1"/>
    </xf>
    <xf numFmtId="0" fontId="30" fillId="5" borderId="69" xfId="0" applyFont="1" applyFill="1" applyBorder="1" applyAlignment="1">
      <alignment vertical="center" wrapText="1"/>
    </xf>
    <xf numFmtId="0" fontId="30" fillId="5" borderId="70" xfId="0" applyFont="1" applyFill="1" applyBorder="1" applyAlignment="1">
      <alignment vertical="center" wrapText="1"/>
    </xf>
    <xf numFmtId="0" fontId="30" fillId="6" borderId="1" xfId="0" applyFont="1" applyFill="1" applyBorder="1" applyAlignment="1">
      <alignment horizontal="center" vertical="center" wrapText="1"/>
    </xf>
    <xf numFmtId="38" fontId="30" fillId="5" borderId="37" xfId="5" applyFont="1" applyFill="1" applyBorder="1" applyAlignment="1">
      <alignment vertical="center" wrapText="1"/>
    </xf>
    <xf numFmtId="38" fontId="24" fillId="5" borderId="1" xfId="5" applyFont="1" applyFill="1" applyBorder="1" applyAlignment="1">
      <alignment vertical="center"/>
    </xf>
    <xf numFmtId="38" fontId="15" fillId="5" borderId="1" xfId="5" applyFont="1" applyFill="1" applyBorder="1" applyAlignment="1">
      <alignment vertical="center" wrapText="1"/>
    </xf>
    <xf numFmtId="38" fontId="24" fillId="5" borderId="67" xfId="5" applyFont="1" applyFill="1" applyBorder="1" applyAlignment="1">
      <alignment vertical="center"/>
    </xf>
    <xf numFmtId="38" fontId="24" fillId="5" borderId="67" xfId="5" applyFont="1" applyFill="1" applyBorder="1">
      <alignment vertical="center"/>
    </xf>
    <xf numFmtId="0" fontId="20" fillId="0" borderId="31" xfId="0" applyNumberFormat="1" applyFont="1" applyFill="1" applyBorder="1" applyAlignment="1">
      <alignment vertical="center"/>
    </xf>
    <xf numFmtId="0" fontId="14" fillId="0" borderId="0" xfId="0" applyFont="1" applyBorder="1">
      <alignment vertical="center"/>
    </xf>
    <xf numFmtId="0" fontId="11" fillId="0" borderId="78" xfId="0" applyFont="1" applyBorder="1" applyAlignment="1">
      <alignment vertical="center" wrapText="1"/>
    </xf>
    <xf numFmtId="0" fontId="11" fillId="0" borderId="78" xfId="0" applyFont="1" applyBorder="1">
      <alignment vertical="center"/>
    </xf>
    <xf numFmtId="38" fontId="11" fillId="0" borderId="79" xfId="5" applyFont="1" applyBorder="1">
      <alignment vertical="center"/>
    </xf>
    <xf numFmtId="0" fontId="11" fillId="0" borderId="59" xfId="0" applyFont="1" applyFill="1" applyBorder="1">
      <alignment vertical="center"/>
    </xf>
    <xf numFmtId="0" fontId="11" fillId="0" borderId="56" xfId="0" applyFont="1" applyFill="1" applyBorder="1">
      <alignment vertical="center"/>
    </xf>
    <xf numFmtId="0" fontId="11" fillId="0" borderId="57" xfId="0" applyFont="1" applyFill="1" applyBorder="1">
      <alignment vertical="center"/>
    </xf>
    <xf numFmtId="0" fontId="11" fillId="2" borderId="63" xfId="0" applyFont="1" applyFill="1" applyBorder="1">
      <alignment vertical="center"/>
    </xf>
    <xf numFmtId="0" fontId="6" fillId="2" borderId="1" xfId="0" applyFont="1" applyFill="1" applyBorder="1">
      <alignment vertical="center"/>
    </xf>
    <xf numFmtId="0" fontId="11" fillId="4" borderId="56" xfId="0" applyFont="1" applyFill="1" applyBorder="1">
      <alignment vertical="center"/>
    </xf>
    <xf numFmtId="0" fontId="6" fillId="4" borderId="59" xfId="0" applyFont="1" applyFill="1" applyBorder="1">
      <alignment vertical="center"/>
    </xf>
    <xf numFmtId="0" fontId="6" fillId="4" borderId="57" xfId="0" applyFont="1" applyFill="1" applyBorder="1">
      <alignment vertical="center"/>
    </xf>
    <xf numFmtId="0" fontId="11" fillId="7" borderId="0" xfId="0" applyFont="1" applyFill="1">
      <alignment vertical="center"/>
    </xf>
    <xf numFmtId="0" fontId="11" fillId="8" borderId="0" xfId="0" applyFont="1" applyFill="1">
      <alignment vertical="center"/>
    </xf>
    <xf numFmtId="0" fontId="11" fillId="8" borderId="17" xfId="0" applyFont="1" applyFill="1" applyBorder="1">
      <alignment vertical="center"/>
    </xf>
    <xf numFmtId="0" fontId="11" fillId="8" borderId="19" xfId="0" applyFont="1" applyFill="1" applyBorder="1">
      <alignment vertical="center"/>
    </xf>
    <xf numFmtId="0" fontId="11" fillId="8" borderId="21" xfId="0" applyFont="1" applyFill="1" applyBorder="1">
      <alignment vertical="center"/>
    </xf>
    <xf numFmtId="0" fontId="11" fillId="8" borderId="13" xfId="0" applyFont="1" applyFill="1" applyBorder="1">
      <alignment vertical="center"/>
    </xf>
    <xf numFmtId="0" fontId="11" fillId="8" borderId="23" xfId="0" applyFont="1" applyFill="1" applyBorder="1">
      <alignment vertical="center"/>
    </xf>
    <xf numFmtId="0" fontId="12" fillId="8" borderId="25" xfId="0" applyFont="1" applyFill="1" applyBorder="1" applyAlignment="1">
      <alignment horizontal="left" vertical="center"/>
    </xf>
    <xf numFmtId="0" fontId="12" fillId="8" borderId="19" xfId="0" applyFont="1" applyFill="1" applyBorder="1" applyAlignment="1">
      <alignment horizontal="left" vertical="center"/>
    </xf>
    <xf numFmtId="0" fontId="11" fillId="8" borderId="25" xfId="0" applyFont="1" applyFill="1" applyBorder="1">
      <alignment vertical="center"/>
    </xf>
    <xf numFmtId="0" fontId="10" fillId="0" borderId="81" xfId="0" applyFont="1" applyBorder="1" applyAlignment="1">
      <alignment vertical="center" wrapText="1"/>
    </xf>
    <xf numFmtId="3" fontId="10" fillId="0" borderId="82" xfId="0" applyNumberFormat="1" applyFont="1" applyBorder="1" applyAlignment="1">
      <alignment horizontal="right" vertical="center" wrapText="1"/>
    </xf>
    <xf numFmtId="0" fontId="11" fillId="8" borderId="80" xfId="0" applyFont="1" applyFill="1" applyBorder="1">
      <alignment vertical="center"/>
    </xf>
    <xf numFmtId="0" fontId="11" fillId="9" borderId="0" xfId="0" applyFont="1" applyFill="1">
      <alignment vertical="center"/>
    </xf>
    <xf numFmtId="0" fontId="11" fillId="0" borderId="78" xfId="0" applyFont="1" applyBorder="1" applyAlignment="1">
      <alignment vertical="center" shrinkToFit="1"/>
    </xf>
    <xf numFmtId="38" fontId="11" fillId="0" borderId="79" xfId="5" applyFont="1" applyBorder="1" applyAlignment="1">
      <alignment vertical="center" shrinkToFit="1"/>
    </xf>
    <xf numFmtId="0" fontId="11" fillId="0" borderId="60" xfId="0" applyFont="1" applyBorder="1" applyAlignment="1">
      <alignment vertical="center" shrinkToFit="1"/>
    </xf>
    <xf numFmtId="38" fontId="11" fillId="0" borderId="61" xfId="5" applyFont="1" applyBorder="1" applyAlignment="1">
      <alignment vertical="center" shrinkToFit="1"/>
    </xf>
    <xf numFmtId="0" fontId="11" fillId="0" borderId="58" xfId="0" applyFont="1" applyBorder="1" applyAlignment="1">
      <alignment vertical="center" shrinkToFit="1"/>
    </xf>
    <xf numFmtId="38" fontId="11" fillId="0" borderId="38" xfId="5" applyFont="1" applyBorder="1" applyAlignment="1">
      <alignment vertical="center" shrinkToFit="1"/>
    </xf>
    <xf numFmtId="0" fontId="11" fillId="0" borderId="4" xfId="0" applyFont="1" applyBorder="1" applyAlignment="1">
      <alignment vertical="center" shrinkToFit="1"/>
    </xf>
    <xf numFmtId="38" fontId="11" fillId="0" borderId="40" xfId="5" applyFont="1" applyBorder="1" applyAlignment="1">
      <alignment vertical="center" shrinkToFit="1"/>
    </xf>
    <xf numFmtId="0" fontId="6" fillId="0" borderId="0" xfId="0" applyFont="1" applyBorder="1">
      <alignment vertical="center"/>
    </xf>
    <xf numFmtId="0" fontId="11" fillId="2" borderId="2" xfId="0" applyFont="1" applyFill="1" applyBorder="1">
      <alignment vertical="center"/>
    </xf>
    <xf numFmtId="0" fontId="11" fillId="10" borderId="0" xfId="0" applyFont="1" applyFill="1">
      <alignment vertical="center"/>
    </xf>
    <xf numFmtId="0" fontId="6" fillId="0" borderId="55" xfId="0" applyFont="1" applyFill="1" applyBorder="1">
      <alignment vertical="center"/>
    </xf>
    <xf numFmtId="0" fontId="6" fillId="0" borderId="56" xfId="0" applyFont="1" applyFill="1" applyBorder="1">
      <alignment vertical="center"/>
    </xf>
    <xf numFmtId="0" fontId="6" fillId="0" borderId="57" xfId="0" applyFont="1" applyFill="1" applyBorder="1">
      <alignment vertical="center"/>
    </xf>
    <xf numFmtId="0" fontId="11" fillId="11" borderId="0" xfId="0" applyFont="1" applyFill="1">
      <alignment vertical="center"/>
    </xf>
    <xf numFmtId="0" fontId="11" fillId="2" borderId="60" xfId="0" applyFont="1" applyFill="1" applyBorder="1">
      <alignment vertical="center"/>
    </xf>
    <xf numFmtId="0" fontId="11" fillId="2" borderId="58" xfId="0" applyFont="1" applyFill="1" applyBorder="1">
      <alignment vertical="center"/>
    </xf>
    <xf numFmtId="0" fontId="11" fillId="12" borderId="0" xfId="0" applyFont="1" applyFill="1">
      <alignment vertical="center"/>
    </xf>
    <xf numFmtId="0" fontId="11" fillId="0" borderId="0" xfId="0" applyFont="1" applyBorder="1">
      <alignment vertical="center"/>
    </xf>
    <xf numFmtId="0" fontId="34" fillId="8" borderId="13" xfId="0" applyFont="1" applyFill="1" applyBorder="1">
      <alignment vertical="center"/>
    </xf>
    <xf numFmtId="0" fontId="35" fillId="0" borderId="2" xfId="0" applyFont="1" applyBorder="1" applyAlignment="1">
      <alignment vertical="center" wrapText="1"/>
    </xf>
    <xf numFmtId="0" fontId="35" fillId="0" borderId="1" xfId="0" applyFont="1" applyBorder="1" applyAlignment="1">
      <alignment vertical="center" wrapText="1"/>
    </xf>
    <xf numFmtId="3" fontId="35" fillId="0" borderId="18" xfId="0" applyNumberFormat="1" applyFont="1" applyBorder="1" applyAlignment="1">
      <alignment horizontal="right" vertical="center" wrapText="1"/>
    </xf>
    <xf numFmtId="0" fontId="11" fillId="8" borderId="56" xfId="0" applyFont="1" applyFill="1" applyBorder="1">
      <alignment vertical="center"/>
    </xf>
    <xf numFmtId="0" fontId="11" fillId="8" borderId="59" xfId="0" applyFont="1" applyFill="1" applyBorder="1">
      <alignment vertical="center"/>
    </xf>
    <xf numFmtId="0" fontId="11" fillId="8" borderId="55" xfId="0" applyFont="1" applyFill="1" applyBorder="1">
      <alignment vertical="center"/>
    </xf>
    <xf numFmtId="0" fontId="6" fillId="8" borderId="59" xfId="0" applyFont="1" applyFill="1" applyBorder="1">
      <alignment vertical="center"/>
    </xf>
    <xf numFmtId="0" fontId="6" fillId="8" borderId="56" xfId="0" applyFont="1" applyFill="1" applyBorder="1">
      <alignment vertical="center"/>
    </xf>
    <xf numFmtId="0" fontId="6" fillId="8" borderId="57" xfId="0" applyFont="1" applyFill="1" applyBorder="1">
      <alignment vertical="center"/>
    </xf>
    <xf numFmtId="0" fontId="6" fillId="8" borderId="55" xfId="0" applyFont="1" applyFill="1" applyBorder="1">
      <alignment vertical="center"/>
    </xf>
    <xf numFmtId="0" fontId="6" fillId="8" borderId="53" xfId="0" applyFont="1" applyFill="1" applyBorder="1">
      <alignment vertical="center"/>
    </xf>
    <xf numFmtId="0" fontId="6" fillId="8" borderId="77" xfId="0" applyFont="1" applyFill="1" applyBorder="1">
      <alignment vertical="center"/>
    </xf>
    <xf numFmtId="0" fontId="11" fillId="8" borderId="77" xfId="0" applyFont="1" applyFill="1" applyBorder="1" applyAlignment="1">
      <alignment vertical="center" shrinkToFit="1"/>
    </xf>
    <xf numFmtId="0" fontId="11" fillId="8" borderId="59" xfId="0" applyFont="1" applyFill="1" applyBorder="1" applyAlignment="1">
      <alignment vertical="center" shrinkToFit="1"/>
    </xf>
    <xf numFmtId="0" fontId="11" fillId="8" borderId="56" xfId="0" applyFont="1" applyFill="1" applyBorder="1" applyAlignment="1">
      <alignment vertical="center" shrinkToFit="1"/>
    </xf>
    <xf numFmtId="0" fontId="11" fillId="8" borderId="57" xfId="0" applyFont="1" applyFill="1" applyBorder="1" applyAlignment="1">
      <alignment vertical="center" shrinkToFit="1"/>
    </xf>
    <xf numFmtId="0" fontId="11" fillId="8" borderId="55" xfId="0" applyFont="1" applyFill="1" applyBorder="1" applyAlignment="1">
      <alignment vertical="center" shrinkToFit="1"/>
    </xf>
    <xf numFmtId="38" fontId="11" fillId="0" borderId="39" xfId="5" applyFont="1" applyBorder="1" applyAlignment="1">
      <alignment vertical="center" shrinkToFit="1"/>
    </xf>
    <xf numFmtId="0" fontId="11" fillId="8" borderId="83" xfId="0" applyFont="1" applyFill="1" applyBorder="1" applyAlignment="1">
      <alignment vertical="center" shrinkToFit="1"/>
    </xf>
    <xf numFmtId="0" fontId="11" fillId="0" borderId="3" xfId="0" applyFont="1" applyBorder="1" applyAlignment="1">
      <alignment vertical="center" shrinkToFit="1"/>
    </xf>
    <xf numFmtId="38" fontId="11" fillId="0" borderId="54" xfId="5" applyFont="1" applyBorder="1" applyAlignment="1">
      <alignment vertical="center" shrinkToFit="1"/>
    </xf>
    <xf numFmtId="0" fontId="11" fillId="8" borderId="62" xfId="0" applyFont="1" applyFill="1" applyBorder="1" applyAlignment="1">
      <alignment vertical="center" shrinkToFit="1"/>
    </xf>
    <xf numFmtId="0" fontId="11" fillId="0" borderId="63" xfId="0" applyFont="1" applyBorder="1" applyAlignment="1">
      <alignment vertical="center" shrinkToFit="1"/>
    </xf>
    <xf numFmtId="38" fontId="11" fillId="0" borderId="64" xfId="5" applyFont="1" applyBorder="1" applyAlignment="1">
      <alignment vertical="center" shrinkToFit="1"/>
    </xf>
    <xf numFmtId="0" fontId="34" fillId="0" borderId="60" xfId="1" applyFont="1" applyBorder="1" applyAlignment="1">
      <alignment horizontal="left" vertical="center" shrinkToFit="1"/>
    </xf>
    <xf numFmtId="0" fontId="11" fillId="8" borderId="62" xfId="0" applyFont="1" applyFill="1" applyBorder="1">
      <alignment vertical="center"/>
    </xf>
    <xf numFmtId="0" fontId="11" fillId="8" borderId="57" xfId="0" applyFont="1" applyFill="1" applyBorder="1">
      <alignment vertical="center"/>
    </xf>
    <xf numFmtId="0" fontId="11" fillId="8" borderId="77" xfId="0" applyFont="1" applyFill="1" applyBorder="1">
      <alignment vertical="center"/>
    </xf>
    <xf numFmtId="0" fontId="11" fillId="8" borderId="53" xfId="0" applyFont="1" applyFill="1" applyBorder="1">
      <alignment vertical="center"/>
    </xf>
    <xf numFmtId="0" fontId="11" fillId="2" borderId="62" xfId="0" applyFont="1" applyFill="1" applyBorder="1" applyAlignment="1">
      <alignment vertical="center" shrinkToFit="1"/>
    </xf>
    <xf numFmtId="0" fontId="11" fillId="2" borderId="62" xfId="0" applyFont="1" applyFill="1" applyBorder="1">
      <alignment vertical="center"/>
    </xf>
    <xf numFmtId="0" fontId="11" fillId="0" borderId="62" xfId="0" applyFont="1" applyBorder="1" applyAlignment="1">
      <alignment vertical="center" shrinkToFit="1"/>
    </xf>
    <xf numFmtId="0" fontId="11" fillId="0" borderId="62" xfId="0" applyFont="1" applyFill="1" applyBorder="1">
      <alignment vertical="center"/>
    </xf>
    <xf numFmtId="0" fontId="11" fillId="2" borderId="63" xfId="0" applyFont="1" applyFill="1" applyBorder="1" applyAlignment="1">
      <alignment vertical="center" shrinkToFit="1"/>
    </xf>
    <xf numFmtId="0" fontId="34" fillId="2" borderId="78" xfId="1" applyFont="1" applyFill="1" applyBorder="1" applyAlignment="1">
      <alignment horizontal="left" vertical="center" shrinkToFit="1"/>
    </xf>
    <xf numFmtId="0" fontId="25" fillId="4" borderId="0" xfId="0" applyNumberFormat="1" applyFont="1" applyFill="1" applyAlignment="1">
      <alignment horizontal="center" vertical="center"/>
    </xf>
    <xf numFmtId="0" fontId="23" fillId="5" borderId="29" xfId="0" applyNumberFormat="1" applyFont="1" applyFill="1" applyBorder="1" applyAlignment="1">
      <alignment horizontal="left" vertical="center"/>
    </xf>
    <xf numFmtId="0" fontId="23" fillId="5" borderId="28" xfId="0" applyNumberFormat="1" applyFont="1" applyFill="1" applyBorder="1" applyAlignment="1">
      <alignment horizontal="left" vertical="center"/>
    </xf>
    <xf numFmtId="0" fontId="23" fillId="5" borderId="30" xfId="0" applyNumberFormat="1" applyFont="1" applyFill="1" applyBorder="1" applyAlignment="1">
      <alignment horizontal="left" vertical="center"/>
    </xf>
    <xf numFmtId="0" fontId="23" fillId="5" borderId="31" xfId="0" applyNumberFormat="1" applyFont="1" applyFill="1" applyBorder="1" applyAlignment="1">
      <alignment horizontal="left" vertical="center" shrinkToFit="1"/>
    </xf>
    <xf numFmtId="0" fontId="23" fillId="5" borderId="0" xfId="0" applyNumberFormat="1" applyFont="1" applyFill="1" applyBorder="1" applyAlignment="1">
      <alignment horizontal="left" vertical="center" shrinkToFit="1"/>
    </xf>
    <xf numFmtId="0" fontId="23" fillId="5" borderId="32" xfId="0" applyNumberFormat="1" applyFont="1" applyFill="1" applyBorder="1" applyAlignment="1">
      <alignment horizontal="left" vertical="center" shrinkToFit="1"/>
    </xf>
    <xf numFmtId="0" fontId="23" fillId="5" borderId="33" xfId="0" applyNumberFormat="1" applyFont="1" applyFill="1" applyBorder="1" applyAlignment="1">
      <alignment horizontal="left" vertical="center" shrinkToFit="1"/>
    </xf>
    <xf numFmtId="0" fontId="23" fillId="5" borderId="27" xfId="0" applyNumberFormat="1" applyFont="1" applyFill="1" applyBorder="1" applyAlignment="1">
      <alignment horizontal="left" vertical="center" shrinkToFit="1"/>
    </xf>
    <xf numFmtId="0" fontId="23" fillId="5" borderId="34" xfId="0" applyNumberFormat="1" applyFont="1" applyFill="1" applyBorder="1" applyAlignment="1">
      <alignment horizontal="left" vertical="center" shrinkToFit="1"/>
    </xf>
    <xf numFmtId="0" fontId="23" fillId="5" borderId="35" xfId="0" applyNumberFormat="1" applyFont="1" applyFill="1" applyBorder="1" applyAlignment="1">
      <alignment horizontal="left" vertical="center" shrinkToFit="1"/>
    </xf>
    <xf numFmtId="0" fontId="23" fillId="5" borderId="36" xfId="0" applyNumberFormat="1" applyFont="1" applyFill="1" applyBorder="1" applyAlignment="1">
      <alignment horizontal="left" vertical="center" shrinkToFit="1"/>
    </xf>
    <xf numFmtId="0" fontId="23" fillId="5" borderId="37" xfId="0" applyNumberFormat="1" applyFont="1" applyFill="1" applyBorder="1" applyAlignment="1">
      <alignment horizontal="left" vertical="center" shrinkToFit="1"/>
    </xf>
    <xf numFmtId="0" fontId="23" fillId="0" borderId="29" xfId="0" applyNumberFormat="1" applyFont="1" applyFill="1" applyBorder="1" applyAlignment="1">
      <alignment horizontal="left" vertical="center"/>
    </xf>
    <xf numFmtId="0" fontId="23" fillId="0" borderId="28" xfId="0" applyNumberFormat="1" applyFont="1" applyFill="1" applyBorder="1" applyAlignment="1">
      <alignment horizontal="left" vertical="center"/>
    </xf>
    <xf numFmtId="0" fontId="23" fillId="0" borderId="30" xfId="0" applyNumberFormat="1" applyFont="1" applyFill="1" applyBorder="1" applyAlignment="1">
      <alignment horizontal="left" vertical="center"/>
    </xf>
    <xf numFmtId="0" fontId="23" fillId="0" borderId="35" xfId="0" applyNumberFormat="1" applyFont="1" applyFill="1" applyBorder="1" applyAlignment="1">
      <alignment horizontal="left" vertical="center"/>
    </xf>
    <xf numFmtId="0" fontId="23" fillId="0" borderId="36" xfId="0" applyNumberFormat="1" applyFont="1" applyFill="1" applyBorder="1" applyAlignment="1">
      <alignment horizontal="left" vertical="center"/>
    </xf>
    <xf numFmtId="0" fontId="23" fillId="0" borderId="37" xfId="0" applyNumberFormat="1" applyFont="1" applyFill="1" applyBorder="1" applyAlignment="1">
      <alignment horizontal="left" vertical="center"/>
    </xf>
    <xf numFmtId="0" fontId="20" fillId="0" borderId="35" xfId="0" applyNumberFormat="1" applyFont="1" applyFill="1" applyBorder="1" applyAlignment="1">
      <alignment horizontal="left" vertical="center"/>
    </xf>
    <xf numFmtId="0" fontId="20" fillId="0" borderId="36" xfId="0" applyNumberFormat="1" applyFont="1" applyFill="1" applyBorder="1" applyAlignment="1">
      <alignment horizontal="left" vertical="center"/>
    </xf>
    <xf numFmtId="0" fontId="20" fillId="0" borderId="37" xfId="0" applyNumberFormat="1" applyFont="1" applyFill="1" applyBorder="1" applyAlignment="1">
      <alignment horizontal="left" vertical="center"/>
    </xf>
    <xf numFmtId="0" fontId="20" fillId="5" borderId="35" xfId="0" applyNumberFormat="1" applyFont="1" applyFill="1" applyBorder="1" applyAlignment="1">
      <alignment horizontal="center" vertical="center"/>
    </xf>
    <xf numFmtId="0" fontId="20" fillId="5" borderId="36" xfId="0" applyNumberFormat="1" applyFont="1" applyFill="1" applyBorder="1" applyAlignment="1">
      <alignment horizontal="center" vertical="center"/>
    </xf>
    <xf numFmtId="0" fontId="20" fillId="5" borderId="37" xfId="0" applyNumberFormat="1" applyFont="1" applyFill="1" applyBorder="1" applyAlignment="1">
      <alignment horizontal="center" vertical="center"/>
    </xf>
    <xf numFmtId="0" fontId="20" fillId="4" borderId="27" xfId="0" applyNumberFormat="1" applyFont="1" applyFill="1" applyBorder="1" applyAlignment="1">
      <alignment horizontal="center" vertical="center"/>
    </xf>
    <xf numFmtId="0" fontId="20" fillId="4" borderId="28" xfId="0" applyNumberFormat="1" applyFont="1" applyFill="1" applyBorder="1" applyAlignment="1">
      <alignment horizontal="left" vertical="center" wrapText="1"/>
    </xf>
    <xf numFmtId="0" fontId="24" fillId="4" borderId="29" xfId="0" applyNumberFormat="1" applyFont="1" applyFill="1" applyBorder="1" applyAlignment="1">
      <alignment horizontal="left" vertical="center"/>
    </xf>
    <xf numFmtId="0" fontId="24" fillId="4" borderId="28" xfId="0" applyNumberFormat="1" applyFont="1" applyFill="1" applyBorder="1" applyAlignment="1">
      <alignment horizontal="left" vertical="center"/>
    </xf>
    <xf numFmtId="0" fontId="24" fillId="4" borderId="30" xfId="0" applyNumberFormat="1" applyFont="1" applyFill="1" applyBorder="1" applyAlignment="1">
      <alignment horizontal="left" vertical="center"/>
    </xf>
    <xf numFmtId="0" fontId="24" fillId="4" borderId="31" xfId="0" applyNumberFormat="1" applyFont="1" applyFill="1" applyBorder="1" applyAlignment="1">
      <alignment horizontal="left" vertical="center"/>
    </xf>
    <xf numFmtId="0" fontId="24" fillId="4" borderId="0" xfId="0" applyNumberFormat="1" applyFont="1" applyFill="1" applyBorder="1" applyAlignment="1">
      <alignment horizontal="left" vertical="center"/>
    </xf>
    <xf numFmtId="0" fontId="24" fillId="4" borderId="32" xfId="0" applyNumberFormat="1" applyFont="1" applyFill="1" applyBorder="1" applyAlignment="1">
      <alignment horizontal="left" vertical="center"/>
    </xf>
    <xf numFmtId="0" fontId="28" fillId="4" borderId="29" xfId="0" applyNumberFormat="1" applyFont="1" applyFill="1" applyBorder="1" applyAlignment="1">
      <alignment horizontal="center" vertical="center" wrapText="1"/>
    </xf>
    <xf numFmtId="0" fontId="28" fillId="4" borderId="28" xfId="0" applyNumberFormat="1" applyFont="1" applyFill="1" applyBorder="1" applyAlignment="1">
      <alignment horizontal="center" vertical="center"/>
    </xf>
    <xf numFmtId="0" fontId="28" fillId="4" borderId="31" xfId="0" applyNumberFormat="1" applyFont="1" applyFill="1" applyBorder="1" applyAlignment="1">
      <alignment horizontal="center" vertical="center"/>
    </xf>
    <xf numFmtId="0" fontId="28" fillId="4" borderId="0" xfId="0" applyNumberFormat="1" applyFont="1" applyFill="1" applyBorder="1" applyAlignment="1">
      <alignment horizontal="center" vertical="center"/>
    </xf>
    <xf numFmtId="0" fontId="28" fillId="4" borderId="33" xfId="0" applyNumberFormat="1" applyFont="1" applyFill="1" applyBorder="1" applyAlignment="1">
      <alignment horizontal="center" vertical="center"/>
    </xf>
    <xf numFmtId="0" fontId="28" fillId="4" borderId="27" xfId="0" applyNumberFormat="1" applyFont="1" applyFill="1" applyBorder="1" applyAlignment="1">
      <alignment horizontal="center" vertical="center"/>
    </xf>
    <xf numFmtId="0" fontId="24" fillId="4" borderId="33" xfId="0" applyNumberFormat="1" applyFont="1" applyFill="1" applyBorder="1" applyAlignment="1">
      <alignment horizontal="left" vertical="center"/>
    </xf>
    <xf numFmtId="0" fontId="24" fillId="4" borderId="27" xfId="0" applyNumberFormat="1" applyFont="1" applyFill="1" applyBorder="1" applyAlignment="1">
      <alignment horizontal="left" vertical="center"/>
    </xf>
    <xf numFmtId="0" fontId="24" fillId="4" borderId="34" xfId="0" applyNumberFormat="1" applyFont="1" applyFill="1" applyBorder="1" applyAlignment="1">
      <alignment horizontal="left" vertical="center"/>
    </xf>
    <xf numFmtId="0" fontId="20" fillId="0" borderId="35" xfId="0" applyNumberFormat="1" applyFont="1" applyBorder="1" applyAlignment="1">
      <alignment horizontal="left" vertical="center"/>
    </xf>
    <xf numFmtId="0" fontId="20" fillId="0" borderId="36" xfId="0" applyNumberFormat="1" applyFont="1" applyBorder="1" applyAlignment="1">
      <alignment horizontal="left" vertical="center"/>
    </xf>
    <xf numFmtId="0" fontId="20" fillId="0" borderId="37" xfId="0" applyNumberFormat="1" applyFont="1" applyBorder="1" applyAlignment="1">
      <alignment horizontal="left" vertical="center"/>
    </xf>
    <xf numFmtId="0" fontId="20" fillId="0" borderId="35" xfId="0" applyNumberFormat="1" applyFont="1" applyBorder="1" applyAlignment="1">
      <alignment horizontal="left" vertical="center" wrapText="1"/>
    </xf>
    <xf numFmtId="0" fontId="20" fillId="0" borderId="36" xfId="0" applyNumberFormat="1" applyFont="1" applyBorder="1" applyAlignment="1">
      <alignment horizontal="left" vertical="center" wrapText="1"/>
    </xf>
    <xf numFmtId="0" fontId="20" fillId="0" borderId="37" xfId="0" applyNumberFormat="1" applyFont="1" applyBorder="1" applyAlignment="1">
      <alignment horizontal="left" vertical="center" wrapText="1"/>
    </xf>
    <xf numFmtId="0" fontId="28" fillId="0" borderId="35" xfId="0" applyNumberFormat="1" applyFont="1" applyBorder="1" applyAlignment="1">
      <alignment horizontal="left" vertical="center"/>
    </xf>
    <xf numFmtId="0" fontId="28" fillId="0" borderId="36" xfId="0" applyNumberFormat="1" applyFont="1" applyBorder="1" applyAlignment="1">
      <alignment horizontal="left" vertical="center"/>
    </xf>
    <xf numFmtId="0" fontId="28" fillId="0" borderId="37" xfId="0" applyNumberFormat="1" applyFont="1" applyBorder="1" applyAlignment="1">
      <alignment horizontal="left" vertical="center"/>
    </xf>
    <xf numFmtId="0" fontId="20" fillId="0" borderId="2" xfId="0" applyNumberFormat="1" applyFont="1" applyBorder="1" applyAlignment="1">
      <alignment horizontal="justify" vertical="center" textRotation="255"/>
    </xf>
    <xf numFmtId="0" fontId="20" fillId="0" borderId="3" xfId="0" applyNumberFormat="1" applyFont="1" applyBorder="1" applyAlignment="1">
      <alignment horizontal="justify" vertical="center" textRotation="255"/>
    </xf>
    <xf numFmtId="0" fontId="20" fillId="0" borderId="4" xfId="0" applyNumberFormat="1" applyFont="1" applyBorder="1" applyAlignment="1">
      <alignment horizontal="justify" vertical="center" textRotation="255"/>
    </xf>
    <xf numFmtId="0" fontId="23" fillId="5" borderId="35" xfId="0" applyNumberFormat="1" applyFont="1" applyFill="1" applyBorder="1" applyAlignment="1">
      <alignment horizontal="center" vertical="center" shrinkToFit="1"/>
    </xf>
    <xf numFmtId="0" fontId="23" fillId="5" borderId="36" xfId="0" applyNumberFormat="1" applyFont="1" applyFill="1" applyBorder="1" applyAlignment="1">
      <alignment horizontal="center" vertical="center" shrinkToFit="1"/>
    </xf>
    <xf numFmtId="0" fontId="23" fillId="5" borderId="37" xfId="0" applyNumberFormat="1" applyFont="1" applyFill="1" applyBorder="1" applyAlignment="1">
      <alignment horizontal="center" vertical="center" shrinkToFit="1"/>
    </xf>
    <xf numFmtId="0" fontId="25" fillId="4" borderId="0" xfId="0" applyFont="1" applyFill="1" applyBorder="1" applyAlignment="1">
      <alignment horizontal="center" vertical="center"/>
    </xf>
    <xf numFmtId="0" fontId="20" fillId="0" borderId="1" xfId="0" applyFont="1" applyBorder="1" applyAlignment="1">
      <alignment horizontal="justify" vertical="center"/>
    </xf>
    <xf numFmtId="0" fontId="20" fillId="0" borderId="1" xfId="0" applyFont="1" applyBorder="1" applyAlignment="1">
      <alignment horizontal="center" vertical="center"/>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0" fillId="0" borderId="37" xfId="0" applyFont="1" applyBorder="1" applyAlignment="1">
      <alignment horizontal="left" vertical="center"/>
    </xf>
    <xf numFmtId="0" fontId="20" fillId="5" borderId="35" xfId="0" applyFont="1" applyFill="1" applyBorder="1" applyAlignment="1">
      <alignment horizontal="center" vertical="center"/>
    </xf>
    <xf numFmtId="0" fontId="20" fillId="5" borderId="36" xfId="0" applyFont="1" applyFill="1" applyBorder="1" applyAlignment="1">
      <alignment horizontal="center" vertical="center"/>
    </xf>
    <xf numFmtId="0" fontId="20" fillId="5" borderId="37" xfId="0" applyFont="1" applyFill="1" applyBorder="1" applyAlignment="1">
      <alignment horizontal="center" vertical="center"/>
    </xf>
    <xf numFmtId="38" fontId="23" fillId="5" borderId="33" xfId="5" applyFont="1" applyFill="1" applyBorder="1" applyAlignment="1">
      <alignment horizontal="right" vertical="center"/>
    </xf>
    <xf numFmtId="38" fontId="23" fillId="5" borderId="27" xfId="5" applyFont="1" applyFill="1" applyBorder="1" applyAlignment="1">
      <alignment horizontal="right" vertical="center"/>
    </xf>
    <xf numFmtId="0" fontId="23" fillId="0" borderId="29" xfId="0" applyFont="1" applyBorder="1" applyAlignment="1">
      <alignment horizontal="left" vertical="center"/>
    </xf>
    <xf numFmtId="0" fontId="23" fillId="0" borderId="28" xfId="0" applyFont="1" applyBorder="1" applyAlignment="1">
      <alignment horizontal="left" vertical="center"/>
    </xf>
    <xf numFmtId="0" fontId="23" fillId="0" borderId="30" xfId="0" applyFont="1" applyBorder="1" applyAlignment="1">
      <alignment horizontal="left" vertical="center"/>
    </xf>
    <xf numFmtId="0" fontId="20" fillId="0" borderId="43" xfId="0" applyFont="1" applyBorder="1" applyAlignment="1">
      <alignment horizontal="center" vertical="center"/>
    </xf>
    <xf numFmtId="0" fontId="20" fillId="0" borderId="44" xfId="0" applyFont="1" applyBorder="1" applyAlignment="1">
      <alignment horizontal="center" vertical="center"/>
    </xf>
    <xf numFmtId="38" fontId="23" fillId="5" borderId="43" xfId="5" applyFont="1" applyFill="1" applyBorder="1" applyAlignment="1">
      <alignment vertical="center"/>
    </xf>
    <xf numFmtId="38" fontId="23" fillId="5" borderId="44" xfId="5" applyFont="1" applyFill="1" applyBorder="1" applyAlignment="1">
      <alignment vertical="center"/>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38" fontId="23" fillId="4" borderId="35" xfId="5" applyFont="1" applyFill="1" applyBorder="1" applyAlignment="1">
      <alignment horizontal="right" vertical="center"/>
    </xf>
    <xf numFmtId="38" fontId="23" fillId="4" borderId="36" xfId="5" applyFont="1" applyFill="1" applyBorder="1" applyAlignment="1">
      <alignment horizontal="right" vertical="center"/>
    </xf>
    <xf numFmtId="0" fontId="20" fillId="0" borderId="35" xfId="0" applyFont="1" applyBorder="1" applyAlignment="1">
      <alignment horizontal="left" vertical="center" wrapText="1"/>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38" fontId="23" fillId="5" borderId="35" xfId="5" applyFont="1" applyFill="1" applyBorder="1" applyAlignment="1">
      <alignment horizontal="right" vertical="center"/>
    </xf>
    <xf numFmtId="38" fontId="23" fillId="5" borderId="36" xfId="5" applyFont="1" applyFill="1" applyBorder="1" applyAlignment="1">
      <alignment horizontal="right" vertical="center"/>
    </xf>
    <xf numFmtId="0" fontId="23" fillId="5" borderId="1" xfId="0" applyFont="1" applyFill="1" applyBorder="1" applyAlignment="1">
      <alignment horizontal="center" vertical="center"/>
    </xf>
    <xf numFmtId="0" fontId="20" fillId="5" borderId="1" xfId="0" applyFont="1" applyFill="1" applyBorder="1" applyAlignment="1">
      <alignment horizontal="center" vertical="center"/>
    </xf>
    <xf numFmtId="0" fontId="23" fillId="4" borderId="0" xfId="0" applyFont="1" applyFill="1" applyAlignment="1">
      <alignment horizontal="left" vertical="center"/>
    </xf>
    <xf numFmtId="0" fontId="23" fillId="5" borderId="42" xfId="0" applyFont="1" applyFill="1" applyBorder="1" applyAlignment="1">
      <alignment horizontal="left" vertical="center" shrinkToFit="1"/>
    </xf>
    <xf numFmtId="0" fontId="23" fillId="5" borderId="47" xfId="0" applyFont="1" applyFill="1" applyBorder="1" applyAlignment="1">
      <alignment horizontal="left" vertical="center" shrinkToFit="1"/>
    </xf>
    <xf numFmtId="0" fontId="23" fillId="5" borderId="44" xfId="0" applyFont="1" applyFill="1" applyBorder="1" applyAlignment="1">
      <alignment horizontal="left" vertical="center" shrinkToFit="1"/>
    </xf>
    <xf numFmtId="0" fontId="23" fillId="5" borderId="49" xfId="0" applyFont="1" applyFill="1" applyBorder="1" applyAlignment="1">
      <alignment horizontal="left" vertical="center" shrinkToFit="1"/>
    </xf>
    <xf numFmtId="0" fontId="20" fillId="0" borderId="46" xfId="0" applyFont="1" applyBorder="1" applyAlignment="1">
      <alignment horizontal="center" vertical="center"/>
    </xf>
    <xf numFmtId="0" fontId="20" fillId="0" borderId="42" xfId="0" applyFont="1" applyBorder="1" applyAlignment="1">
      <alignment horizontal="center" vertical="center"/>
    </xf>
    <xf numFmtId="38" fontId="23" fillId="5" borderId="46" xfId="5" applyFont="1" applyFill="1" applyBorder="1" applyAlignment="1">
      <alignment vertical="center"/>
    </xf>
    <xf numFmtId="38" fontId="23" fillId="5" borderId="42" xfId="5" applyFont="1" applyFill="1" applyBorder="1" applyAlignment="1">
      <alignment vertical="center"/>
    </xf>
    <xf numFmtId="0" fontId="20" fillId="0" borderId="29" xfId="0" applyNumberFormat="1" applyFont="1" applyFill="1" applyBorder="1" applyAlignment="1">
      <alignment horizontal="left" vertical="center" wrapText="1"/>
    </xf>
    <xf numFmtId="0" fontId="20" fillId="0" borderId="28" xfId="0" applyNumberFormat="1" applyFont="1" applyFill="1" applyBorder="1" applyAlignment="1">
      <alignment horizontal="left" vertical="center" wrapText="1"/>
    </xf>
    <xf numFmtId="0" fontId="20" fillId="0" borderId="30" xfId="0" applyNumberFormat="1" applyFont="1" applyFill="1" applyBorder="1" applyAlignment="1">
      <alignment horizontal="left" vertical="center" wrapText="1"/>
    </xf>
    <xf numFmtId="0" fontId="20" fillId="5" borderId="29" xfId="0" applyNumberFormat="1" applyFont="1" applyFill="1" applyBorder="1" applyAlignment="1">
      <alignment horizontal="left" vertical="center" wrapText="1"/>
    </xf>
    <xf numFmtId="0" fontId="20" fillId="5" borderId="28" xfId="0" applyNumberFormat="1" applyFont="1" applyFill="1" applyBorder="1" applyAlignment="1">
      <alignment horizontal="left" vertical="center" wrapText="1"/>
    </xf>
    <xf numFmtId="0" fontId="20" fillId="5" borderId="30" xfId="0" applyNumberFormat="1" applyFont="1" applyFill="1" applyBorder="1" applyAlignment="1">
      <alignment horizontal="left" vertical="center" wrapText="1"/>
    </xf>
    <xf numFmtId="0" fontId="20" fillId="0" borderId="35" xfId="0" applyNumberFormat="1" applyFont="1" applyFill="1" applyBorder="1" applyAlignment="1">
      <alignment horizontal="left" vertical="center" wrapText="1"/>
    </xf>
    <xf numFmtId="0" fontId="20" fillId="0" borderId="36" xfId="0" applyNumberFormat="1" applyFont="1" applyFill="1" applyBorder="1" applyAlignment="1">
      <alignment horizontal="left" vertical="center" wrapText="1"/>
    </xf>
    <xf numFmtId="0" fontId="20" fillId="0" borderId="37" xfId="0" applyNumberFormat="1" applyFont="1" applyFill="1" applyBorder="1" applyAlignment="1">
      <alignment horizontal="left" vertical="center" wrapText="1"/>
    </xf>
    <xf numFmtId="0" fontId="20" fillId="5" borderId="35" xfId="0" applyNumberFormat="1" applyFont="1" applyFill="1" applyBorder="1" applyAlignment="1">
      <alignment horizontal="left" vertical="center" wrapText="1"/>
    </xf>
    <xf numFmtId="0" fontId="20" fillId="5" borderId="36" xfId="0" applyNumberFormat="1" applyFont="1" applyFill="1" applyBorder="1" applyAlignment="1">
      <alignment horizontal="left" vertical="center" wrapText="1"/>
    </xf>
    <xf numFmtId="0" fontId="20" fillId="5" borderId="37" xfId="0" applyNumberFormat="1" applyFont="1" applyFill="1" applyBorder="1" applyAlignment="1">
      <alignment horizontal="left" vertical="center" wrapText="1"/>
    </xf>
    <xf numFmtId="0" fontId="20" fillId="0" borderId="35" xfId="0" applyFont="1" applyBorder="1" applyAlignment="1">
      <alignment horizontal="center" vertical="center"/>
    </xf>
    <xf numFmtId="0" fontId="20" fillId="0" borderId="36" xfId="0" applyFont="1" applyBorder="1" applyAlignment="1">
      <alignment horizontal="center" vertical="center"/>
    </xf>
    <xf numFmtId="38" fontId="23" fillId="4" borderId="35" xfId="5" applyFont="1" applyFill="1" applyBorder="1" applyAlignment="1">
      <alignment vertical="center"/>
    </xf>
    <xf numFmtId="38" fontId="23" fillId="4" borderId="36" xfId="5" applyFont="1" applyFill="1" applyBorder="1" applyAlignment="1">
      <alignment vertical="center"/>
    </xf>
    <xf numFmtId="0" fontId="20" fillId="4" borderId="29" xfId="0" applyFont="1" applyFill="1" applyBorder="1" applyAlignment="1">
      <alignment horizontal="left" vertical="center"/>
    </xf>
    <xf numFmtId="0" fontId="20" fillId="4" borderId="28" xfId="0" applyFont="1" applyFill="1" applyBorder="1" applyAlignment="1">
      <alignment horizontal="left" vertical="center"/>
    </xf>
    <xf numFmtId="0" fontId="20" fillId="4" borderId="30" xfId="0" applyFont="1" applyFill="1" applyBorder="1" applyAlignment="1">
      <alignment horizontal="left" vertical="center"/>
    </xf>
    <xf numFmtId="0" fontId="20" fillId="4" borderId="31" xfId="0" applyFont="1" applyFill="1" applyBorder="1" applyAlignment="1">
      <alignment horizontal="justify" vertical="center"/>
    </xf>
    <xf numFmtId="0" fontId="20" fillId="4" borderId="33" xfId="0" applyFont="1" applyFill="1" applyBorder="1" applyAlignment="1">
      <alignment horizontal="justify" vertical="center"/>
    </xf>
    <xf numFmtId="0" fontId="20" fillId="4" borderId="43" xfId="0" applyFont="1" applyFill="1" applyBorder="1" applyAlignment="1">
      <alignment horizontal="left" vertical="center"/>
    </xf>
    <xf numFmtId="0" fontId="20" fillId="4" borderId="44" xfId="0" applyFont="1" applyFill="1" applyBorder="1" applyAlignment="1">
      <alignment horizontal="left" vertical="center"/>
    </xf>
    <xf numFmtId="0" fontId="20" fillId="4" borderId="49" xfId="0" applyFont="1" applyFill="1" applyBorder="1" applyAlignment="1">
      <alignment horizontal="left" vertical="center"/>
    </xf>
    <xf numFmtId="38" fontId="23" fillId="4" borderId="43" xfId="5" applyFont="1" applyFill="1" applyBorder="1" applyAlignment="1">
      <alignment horizontal="right" vertical="center"/>
    </xf>
    <xf numFmtId="38" fontId="23" fillId="4" borderId="44" xfId="5" applyFont="1" applyFill="1" applyBorder="1" applyAlignment="1">
      <alignment horizontal="right" vertical="center"/>
    </xf>
    <xf numFmtId="38" fontId="20" fillId="4" borderId="45" xfId="5" applyFont="1" applyFill="1" applyBorder="1" applyAlignment="1">
      <alignment horizontal="right" vertical="center"/>
    </xf>
    <xf numFmtId="38" fontId="20" fillId="4" borderId="41" xfId="5" applyFont="1" applyFill="1" applyBorder="1" applyAlignment="1">
      <alignment horizontal="right" vertical="center"/>
    </xf>
    <xf numFmtId="38" fontId="20" fillId="4" borderId="46" xfId="5" applyFont="1" applyFill="1" applyBorder="1" applyAlignment="1">
      <alignment horizontal="right" vertical="center"/>
    </xf>
    <xf numFmtId="38" fontId="20" fillId="4" borderId="42" xfId="5" applyFont="1" applyFill="1" applyBorder="1" applyAlignment="1">
      <alignment horizontal="right" vertical="center"/>
    </xf>
    <xf numFmtId="38" fontId="23" fillId="4" borderId="45" xfId="5" applyFont="1" applyFill="1" applyBorder="1" applyAlignment="1">
      <alignment horizontal="right" vertical="center"/>
    </xf>
    <xf numFmtId="38" fontId="23" fillId="4" borderId="41" xfId="5" applyFont="1" applyFill="1" applyBorder="1" applyAlignment="1">
      <alignment horizontal="right" vertical="center"/>
    </xf>
    <xf numFmtId="0" fontId="20" fillId="4" borderId="41" xfId="0" applyFont="1" applyFill="1" applyBorder="1" applyAlignment="1">
      <alignment horizontal="left" vertical="center"/>
    </xf>
    <xf numFmtId="0" fontId="20" fillId="4" borderId="48" xfId="0" applyFont="1" applyFill="1" applyBorder="1" applyAlignment="1">
      <alignment horizontal="left" vertical="center"/>
    </xf>
    <xf numFmtId="0" fontId="23" fillId="5" borderId="35" xfId="0" applyFont="1" applyFill="1" applyBorder="1" applyAlignment="1">
      <alignment horizontal="right" vertical="center"/>
    </xf>
    <xf numFmtId="0" fontId="23" fillId="5" borderId="36" xfId="0" applyFont="1" applyFill="1" applyBorder="1" applyAlignment="1">
      <alignment horizontal="right" vertical="center"/>
    </xf>
    <xf numFmtId="0" fontId="23" fillId="5" borderId="37" xfId="0" applyFont="1" applyFill="1" applyBorder="1" applyAlignment="1">
      <alignment horizontal="right" vertical="center"/>
    </xf>
    <xf numFmtId="0" fontId="20" fillId="0" borderId="35" xfId="0" applyFont="1" applyBorder="1" applyAlignment="1">
      <alignment horizontal="justify" vertical="center"/>
    </xf>
    <xf numFmtId="0" fontId="20" fillId="0" borderId="36" xfId="0" applyFont="1" applyBorder="1" applyAlignment="1">
      <alignment horizontal="justify" vertical="center"/>
    </xf>
    <xf numFmtId="0" fontId="20" fillId="0" borderId="37" xfId="0" applyFont="1" applyBorder="1" applyAlignment="1">
      <alignment horizontal="justify" vertical="center"/>
    </xf>
    <xf numFmtId="58" fontId="23" fillId="5" borderId="35" xfId="0" applyNumberFormat="1" applyFont="1" applyFill="1" applyBorder="1" applyAlignment="1">
      <alignment horizontal="right"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176" fontId="23" fillId="4" borderId="35" xfId="0" applyNumberFormat="1" applyFont="1" applyFill="1" applyBorder="1" applyAlignment="1">
      <alignment horizontal="right" vertical="center"/>
    </xf>
    <xf numFmtId="176" fontId="23" fillId="4" borderId="36" xfId="0" applyNumberFormat="1" applyFont="1" applyFill="1" applyBorder="1" applyAlignment="1">
      <alignment horizontal="right" vertical="center"/>
    </xf>
    <xf numFmtId="38" fontId="23" fillId="0" borderId="35" xfId="5" applyFont="1" applyFill="1" applyBorder="1" applyAlignment="1">
      <alignment vertical="center"/>
    </xf>
    <xf numFmtId="38" fontId="23" fillId="0" borderId="36" xfId="5" applyFont="1" applyFill="1" applyBorder="1" applyAlignment="1">
      <alignment vertical="center"/>
    </xf>
    <xf numFmtId="0" fontId="25" fillId="0" borderId="0" xfId="0" applyFont="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0" xfId="0" applyFont="1" applyAlignment="1">
      <alignment horizontal="left" vertical="center" wrapText="1"/>
    </xf>
    <xf numFmtId="0" fontId="23" fillId="5" borderId="33" xfId="0" applyNumberFormat="1" applyFont="1" applyFill="1" applyBorder="1" applyAlignment="1">
      <alignment horizontal="left" vertical="center"/>
    </xf>
    <xf numFmtId="0" fontId="23" fillId="5" borderId="27" xfId="0" applyNumberFormat="1" applyFont="1" applyFill="1" applyBorder="1" applyAlignment="1">
      <alignment horizontal="left" vertical="center"/>
    </xf>
    <xf numFmtId="0" fontId="23" fillId="5" borderId="34" xfId="0" applyNumberFormat="1" applyFont="1" applyFill="1" applyBorder="1" applyAlignment="1">
      <alignment horizontal="left" vertical="center"/>
    </xf>
    <xf numFmtId="0" fontId="20" fillId="5" borderId="27" xfId="0" applyFont="1" applyFill="1" applyBorder="1" applyAlignment="1">
      <alignment horizontal="right" vertical="center"/>
    </xf>
    <xf numFmtId="38" fontId="20" fillId="0" borderId="27" xfId="5" applyFont="1" applyBorder="1" applyAlignment="1">
      <alignment horizontal="right" vertical="center"/>
    </xf>
    <xf numFmtId="38" fontId="20" fillId="5" borderId="36" xfId="5" applyFont="1" applyFill="1" applyBorder="1" applyAlignment="1">
      <alignment horizontal="right" vertical="center"/>
    </xf>
    <xf numFmtId="38" fontId="20" fillId="5" borderId="27" xfId="5" applyFont="1" applyFill="1" applyBorder="1" applyAlignment="1">
      <alignment horizontal="right" vertical="center"/>
    </xf>
    <xf numFmtId="38" fontId="23" fillId="5" borderId="35" xfId="5" applyFont="1" applyFill="1" applyBorder="1" applyAlignment="1">
      <alignment horizontal="center" vertical="center" shrinkToFit="1"/>
    </xf>
    <xf numFmtId="38" fontId="23" fillId="5" borderId="36" xfId="5" applyFont="1" applyFill="1" applyBorder="1" applyAlignment="1">
      <alignment horizontal="center" vertical="center" shrinkToFit="1"/>
    </xf>
    <xf numFmtId="0" fontId="20" fillId="0" borderId="0" xfId="0" applyFont="1" applyAlignment="1">
      <alignment horizontal="left" vertical="center"/>
    </xf>
    <xf numFmtId="0" fontId="28" fillId="0" borderId="31" xfId="0" applyFont="1" applyBorder="1" applyAlignment="1">
      <alignment horizontal="left" vertical="center"/>
    </xf>
    <xf numFmtId="0" fontId="28" fillId="0" borderId="0" xfId="0" applyFont="1" applyBorder="1" applyAlignment="1">
      <alignment horizontal="left" vertical="center"/>
    </xf>
    <xf numFmtId="0" fontId="28" fillId="0" borderId="32" xfId="0" applyFont="1" applyBorder="1" applyAlignment="1">
      <alignment horizontal="left" vertical="center"/>
    </xf>
    <xf numFmtId="0" fontId="20" fillId="0" borderId="28" xfId="0" applyFont="1" applyBorder="1" applyAlignment="1">
      <alignment horizontal="left" vertical="center" wrapText="1"/>
    </xf>
    <xf numFmtId="0" fontId="23" fillId="5" borderId="1" xfId="0" applyNumberFormat="1" applyFont="1" applyFill="1" applyBorder="1" applyAlignment="1">
      <alignment horizontal="center" vertical="center" shrinkToFit="1"/>
    </xf>
    <xf numFmtId="0" fontId="20" fillId="5" borderId="29" xfId="0" applyFont="1" applyFill="1" applyBorder="1" applyAlignment="1">
      <alignment horizontal="left" vertical="center"/>
    </xf>
    <xf numFmtId="0" fontId="20" fillId="5" borderId="28" xfId="0" applyFont="1" applyFill="1" applyBorder="1" applyAlignment="1">
      <alignment horizontal="left" vertical="center"/>
    </xf>
    <xf numFmtId="0" fontId="20" fillId="5" borderId="30" xfId="0" applyFont="1" applyFill="1" applyBorder="1" applyAlignment="1">
      <alignment horizontal="left" vertical="center"/>
    </xf>
    <xf numFmtId="0" fontId="20" fillId="5" borderId="31" xfId="0" applyFont="1" applyFill="1" applyBorder="1" applyAlignment="1">
      <alignment horizontal="left" vertical="center"/>
    </xf>
    <xf numFmtId="0" fontId="20" fillId="5" borderId="0" xfId="0" applyFont="1" applyFill="1" applyBorder="1" applyAlignment="1">
      <alignment horizontal="left" vertical="center"/>
    </xf>
    <xf numFmtId="0" fontId="20" fillId="5" borderId="32" xfId="0" applyFont="1" applyFill="1" applyBorder="1" applyAlignment="1">
      <alignment horizontal="left" vertical="center"/>
    </xf>
    <xf numFmtId="0" fontId="20" fillId="5" borderId="33" xfId="0" applyFont="1" applyFill="1" applyBorder="1" applyAlignment="1">
      <alignment horizontal="left" vertical="center"/>
    </xf>
    <xf numFmtId="0" fontId="20" fillId="5" borderId="27" xfId="0" applyFont="1" applyFill="1" applyBorder="1" applyAlignment="1">
      <alignment horizontal="left" vertical="center"/>
    </xf>
    <xf numFmtId="0" fontId="20" fillId="5" borderId="34" xfId="0" applyFont="1" applyFill="1" applyBorder="1" applyAlignment="1">
      <alignment horizontal="left" vertical="center"/>
    </xf>
    <xf numFmtId="38" fontId="23" fillId="5" borderId="35" xfId="5" applyFont="1" applyFill="1" applyBorder="1" applyAlignment="1">
      <alignment horizontal="right" vertical="center" shrinkToFit="1"/>
    </xf>
    <xf numFmtId="38" fontId="23" fillId="5" borderId="36" xfId="5" applyFont="1" applyFill="1" applyBorder="1" applyAlignment="1">
      <alignment horizontal="right" vertical="center" shrinkToFit="1"/>
    </xf>
    <xf numFmtId="0" fontId="23" fillId="5" borderId="29" xfId="0" applyNumberFormat="1" applyFont="1" applyFill="1" applyBorder="1" applyAlignment="1">
      <alignment horizontal="left" vertical="center" shrinkToFit="1"/>
    </xf>
    <xf numFmtId="0" fontId="23" fillId="5" borderId="28" xfId="0" applyNumberFormat="1" applyFont="1" applyFill="1" applyBorder="1" applyAlignment="1">
      <alignment horizontal="left" vertical="center" shrinkToFit="1"/>
    </xf>
    <xf numFmtId="0" fontId="23" fillId="5" borderId="30" xfId="0" applyNumberFormat="1" applyFont="1" applyFill="1" applyBorder="1" applyAlignment="1">
      <alignment horizontal="left" vertical="center" shrinkToFit="1"/>
    </xf>
    <xf numFmtId="0" fontId="20" fillId="4" borderId="29" xfId="0" applyNumberFormat="1" applyFont="1" applyFill="1" applyBorder="1" applyAlignment="1">
      <alignment horizontal="center" vertical="center" wrapText="1"/>
    </xf>
    <xf numFmtId="0" fontId="20" fillId="4" borderId="28" xfId="0" applyNumberFormat="1" applyFont="1" applyFill="1" applyBorder="1" applyAlignment="1">
      <alignment horizontal="center" vertical="center"/>
    </xf>
    <xf numFmtId="0" fontId="20" fillId="4" borderId="33" xfId="0" applyNumberFormat="1" applyFont="1" applyFill="1" applyBorder="1" applyAlignment="1">
      <alignment horizontal="center" vertical="center"/>
    </xf>
    <xf numFmtId="0" fontId="23" fillId="5" borderId="31" xfId="0" applyNumberFormat="1" applyFont="1" applyFill="1" applyBorder="1" applyAlignment="1">
      <alignment horizontal="left" vertical="center"/>
    </xf>
    <xf numFmtId="0" fontId="23" fillId="5" borderId="0" xfId="0" applyNumberFormat="1" applyFont="1" applyFill="1" applyBorder="1" applyAlignment="1">
      <alignment horizontal="left" vertical="center"/>
    </xf>
    <xf numFmtId="0" fontId="23" fillId="5" borderId="32" xfId="0" applyNumberFormat="1" applyFont="1" applyFill="1" applyBorder="1" applyAlignment="1">
      <alignment horizontal="left" vertical="center"/>
    </xf>
    <xf numFmtId="0" fontId="20" fillId="0" borderId="2" xfId="0" applyNumberFormat="1" applyFont="1" applyBorder="1" applyAlignment="1">
      <alignment horizontal="center" vertical="center" textRotation="255"/>
    </xf>
    <xf numFmtId="0" fontId="20" fillId="0" borderId="3" xfId="0" applyNumberFormat="1" applyFont="1" applyBorder="1" applyAlignment="1">
      <alignment horizontal="center" vertical="center" textRotation="255"/>
    </xf>
    <xf numFmtId="0" fontId="20" fillId="0" borderId="4" xfId="0" applyNumberFormat="1" applyFont="1" applyBorder="1" applyAlignment="1">
      <alignment horizontal="center" vertical="center" textRotation="255"/>
    </xf>
    <xf numFmtId="0" fontId="23" fillId="0" borderId="1" xfId="0" applyNumberFormat="1" applyFont="1" applyFill="1" applyBorder="1" applyAlignment="1">
      <alignment horizontal="left" vertical="center"/>
    </xf>
    <xf numFmtId="0" fontId="23" fillId="0" borderId="2" xfId="0" applyNumberFormat="1" applyFont="1" applyFill="1" applyBorder="1" applyAlignment="1">
      <alignment horizontal="left" vertical="center"/>
    </xf>
    <xf numFmtId="0" fontId="23" fillId="0" borderId="4" xfId="0" applyNumberFormat="1" applyFont="1" applyFill="1" applyBorder="1" applyAlignment="1">
      <alignment horizontal="left" vertical="center"/>
    </xf>
    <xf numFmtId="38" fontId="23" fillId="5" borderId="29" xfId="5" applyFont="1" applyFill="1" applyBorder="1" applyAlignment="1">
      <alignment horizontal="right" vertical="center"/>
    </xf>
    <xf numFmtId="38" fontId="23" fillId="5" borderId="28" xfId="5" applyFont="1" applyFill="1" applyBorder="1" applyAlignment="1">
      <alignment horizontal="right" vertical="center"/>
    </xf>
    <xf numFmtId="0" fontId="23" fillId="5" borderId="1" xfId="0" applyNumberFormat="1" applyFont="1" applyFill="1" applyBorder="1" applyAlignment="1">
      <alignment horizontal="center" vertical="center"/>
    </xf>
    <xf numFmtId="0" fontId="20" fillId="5" borderId="1" xfId="0" applyNumberFormat="1" applyFont="1" applyFill="1" applyBorder="1" applyAlignment="1">
      <alignment horizontal="center" vertical="center"/>
    </xf>
    <xf numFmtId="178" fontId="23" fillId="5" borderId="35" xfId="0" applyNumberFormat="1" applyFont="1" applyFill="1" applyBorder="1" applyAlignment="1">
      <alignment horizontal="right" vertical="center"/>
    </xf>
    <xf numFmtId="178" fontId="23" fillId="5" borderId="36" xfId="0" applyNumberFormat="1" applyFont="1" applyFill="1" applyBorder="1" applyAlignment="1">
      <alignment horizontal="right" vertical="center"/>
    </xf>
    <xf numFmtId="178" fontId="23" fillId="5" borderId="37" xfId="0" applyNumberFormat="1" applyFont="1" applyFill="1" applyBorder="1" applyAlignment="1">
      <alignment horizontal="right" vertical="center"/>
    </xf>
    <xf numFmtId="38" fontId="23" fillId="5" borderId="43" xfId="5" applyFont="1" applyFill="1" applyBorder="1" applyAlignment="1">
      <alignment horizontal="right" vertical="center"/>
    </xf>
    <xf numFmtId="38" fontId="23" fillId="5" borderId="44" xfId="5" applyFont="1" applyFill="1" applyBorder="1" applyAlignment="1">
      <alignment horizontal="right" vertical="center"/>
    </xf>
    <xf numFmtId="38" fontId="23" fillId="5" borderId="46" xfId="5" applyFont="1" applyFill="1" applyBorder="1" applyAlignment="1">
      <alignment horizontal="right" vertical="center"/>
    </xf>
    <xf numFmtId="38" fontId="23" fillId="5" borderId="42" xfId="5" applyFont="1" applyFill="1" applyBorder="1" applyAlignment="1">
      <alignment horizontal="right" vertical="center"/>
    </xf>
    <xf numFmtId="38" fontId="30" fillId="5" borderId="35" xfId="5" applyFont="1" applyFill="1" applyBorder="1" applyAlignment="1">
      <alignment horizontal="right" vertical="center" wrapText="1"/>
    </xf>
    <xf numFmtId="38" fontId="30" fillId="5" borderId="36" xfId="5" applyFont="1" applyFill="1" applyBorder="1" applyAlignment="1">
      <alignment horizontal="right" vertical="center" wrapText="1"/>
    </xf>
    <xf numFmtId="0" fontId="30" fillId="5" borderId="33"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34" xfId="0" applyFont="1" applyFill="1" applyBorder="1" applyAlignment="1">
      <alignment horizontal="left" vertical="center" wrapText="1"/>
    </xf>
    <xf numFmtId="0" fontId="30" fillId="0" borderId="0" xfId="0" applyFont="1" applyBorder="1" applyAlignment="1">
      <alignment horizontal="left" vertical="center" wrapText="1"/>
    </xf>
    <xf numFmtId="0" fontId="33" fillId="5" borderId="1" xfId="0" applyFont="1" applyFill="1" applyBorder="1" applyAlignment="1">
      <alignment horizontal="center" vertical="center" wrapText="1"/>
    </xf>
    <xf numFmtId="0" fontId="30" fillId="5"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6" borderId="1"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30" fillId="5" borderId="68" xfId="0" applyFont="1" applyFill="1" applyBorder="1" applyAlignment="1">
      <alignment horizontal="right" vertical="center" wrapText="1"/>
    </xf>
    <xf numFmtId="0" fontId="30" fillId="5" borderId="2" xfId="0" applyFont="1" applyFill="1" applyBorder="1" applyAlignment="1">
      <alignment horizontal="right" vertical="center" wrapText="1"/>
    </xf>
    <xf numFmtId="0" fontId="32" fillId="0" borderId="0" xfId="0" applyFont="1" applyAlignment="1">
      <alignment horizontal="center" vertical="center"/>
    </xf>
    <xf numFmtId="0" fontId="30" fillId="0" borderId="29" xfId="0" applyFont="1" applyBorder="1" applyAlignment="1">
      <alignment horizontal="left" vertical="center"/>
    </xf>
    <xf numFmtId="0" fontId="30" fillId="0" borderId="28" xfId="0" applyFont="1" applyBorder="1" applyAlignment="1">
      <alignment horizontal="left" vertical="center"/>
    </xf>
    <xf numFmtId="0" fontId="30" fillId="0" borderId="30" xfId="0" applyFont="1" applyBorder="1" applyAlignment="1">
      <alignment horizontal="left" vertical="center"/>
    </xf>
    <xf numFmtId="0" fontId="30" fillId="5" borderId="29" xfId="0" applyFont="1" applyFill="1" applyBorder="1" applyAlignment="1">
      <alignment horizontal="center" vertical="center" wrapText="1"/>
    </xf>
    <xf numFmtId="0" fontId="30" fillId="5" borderId="28"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0" fillId="5" borderId="33" xfId="0" applyFont="1" applyFill="1" applyBorder="1" applyAlignment="1">
      <alignment horizontal="center" vertical="center" wrapText="1"/>
    </xf>
    <xf numFmtId="0" fontId="30" fillId="5" borderId="27" xfId="0" applyFont="1" applyFill="1" applyBorder="1" applyAlignment="1">
      <alignment horizontal="center" vertical="center" wrapText="1"/>
    </xf>
    <xf numFmtId="0" fontId="30" fillId="5" borderId="34" xfId="0" applyFont="1" applyFill="1" applyBorder="1" applyAlignment="1">
      <alignment horizontal="center" vertical="center" wrapText="1"/>
    </xf>
    <xf numFmtId="0" fontId="30" fillId="0" borderId="33" xfId="0" applyFont="1" applyBorder="1" applyAlignment="1">
      <alignment horizontal="left" vertical="center" wrapText="1"/>
    </xf>
    <xf numFmtId="0" fontId="30" fillId="0" borderId="27" xfId="0" applyFont="1" applyBorder="1" applyAlignment="1">
      <alignment horizontal="left" vertical="center" wrapText="1"/>
    </xf>
    <xf numFmtId="0" fontId="30" fillId="0" borderId="34" xfId="0" applyFont="1" applyBorder="1" applyAlignment="1">
      <alignment horizontal="left" vertical="center" wrapText="1"/>
    </xf>
    <xf numFmtId="0" fontId="33" fillId="5" borderId="29" xfId="0" applyFont="1" applyFill="1" applyBorder="1" applyAlignment="1">
      <alignment horizontal="left" vertical="center" wrapText="1"/>
    </xf>
    <xf numFmtId="0" fontId="33" fillId="5" borderId="28" xfId="0" applyFont="1" applyFill="1" applyBorder="1" applyAlignment="1">
      <alignment horizontal="left" vertical="center" wrapText="1"/>
    </xf>
    <xf numFmtId="0" fontId="33" fillId="5" borderId="30" xfId="0" applyFont="1" applyFill="1" applyBorder="1" applyAlignment="1">
      <alignment horizontal="left" vertical="center" wrapText="1"/>
    </xf>
    <xf numFmtId="0" fontId="33" fillId="5" borderId="31" xfId="0" applyFont="1" applyFill="1" applyBorder="1" applyAlignment="1">
      <alignment horizontal="left" vertical="center" wrapText="1"/>
    </xf>
    <xf numFmtId="0" fontId="33" fillId="5" borderId="0" xfId="0" applyFont="1" applyFill="1" applyAlignment="1">
      <alignment horizontal="left" vertical="center" wrapText="1"/>
    </xf>
    <xf numFmtId="0" fontId="30" fillId="0" borderId="0" xfId="0" applyFont="1" applyAlignment="1">
      <alignment horizontal="center" vertical="center"/>
    </xf>
    <xf numFmtId="0" fontId="33" fillId="5" borderId="69" xfId="0" applyFont="1" applyFill="1" applyBorder="1" applyAlignment="1">
      <alignment horizontal="right" vertical="center" wrapText="1"/>
    </xf>
    <xf numFmtId="0" fontId="33" fillId="5" borderId="3" xfId="0" applyFont="1" applyFill="1" applyBorder="1" applyAlignment="1">
      <alignment horizontal="right" vertical="center" wrapText="1"/>
    </xf>
    <xf numFmtId="0" fontId="30" fillId="5" borderId="70" xfId="0" applyFont="1" applyFill="1" applyBorder="1" applyAlignment="1">
      <alignment horizontal="right" vertical="center" wrapText="1"/>
    </xf>
    <xf numFmtId="0" fontId="30" fillId="5" borderId="4" xfId="0" applyFont="1" applyFill="1" applyBorder="1" applyAlignment="1">
      <alignment horizontal="right" vertical="center" wrapText="1"/>
    </xf>
    <xf numFmtId="0" fontId="30" fillId="6" borderId="1" xfId="0" applyFont="1" applyFill="1" applyBorder="1" applyAlignment="1">
      <alignment horizontal="left" vertical="center" wrapText="1" indent="2"/>
    </xf>
    <xf numFmtId="0" fontId="23" fillId="0" borderId="35" xfId="0" applyNumberFormat="1" applyFont="1" applyFill="1" applyBorder="1" applyAlignment="1">
      <alignment vertical="center"/>
    </xf>
    <xf numFmtId="0" fontId="23" fillId="0" borderId="36" xfId="0" applyNumberFormat="1" applyFont="1" applyFill="1" applyBorder="1" applyAlignment="1">
      <alignment vertical="center"/>
    </xf>
    <xf numFmtId="0" fontId="23" fillId="0" borderId="37" xfId="0" applyNumberFormat="1" applyFont="1" applyFill="1" applyBorder="1" applyAlignment="1">
      <alignment vertical="center"/>
    </xf>
    <xf numFmtId="0" fontId="23" fillId="5" borderId="36" xfId="0" applyNumberFormat="1" applyFont="1" applyFill="1" applyBorder="1" applyAlignment="1">
      <alignment horizontal="center" vertical="center"/>
    </xf>
    <xf numFmtId="0" fontId="23" fillId="5" borderId="37" xfId="0" applyNumberFormat="1" applyFont="1" applyFill="1" applyBorder="1" applyAlignment="1">
      <alignment horizontal="center" vertical="center"/>
    </xf>
    <xf numFmtId="0" fontId="20" fillId="5" borderId="29"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30"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34" xfId="0" applyFont="1" applyFill="1" applyBorder="1" applyAlignment="1">
      <alignment horizontal="center" vertical="center"/>
    </xf>
    <xf numFmtId="0" fontId="20" fillId="5" borderId="29" xfId="0" applyFont="1" applyFill="1" applyBorder="1" applyAlignment="1">
      <alignment horizontal="center" vertical="top"/>
    </xf>
    <xf numFmtId="0" fontId="20" fillId="5" borderId="28" xfId="0" applyFont="1" applyFill="1" applyBorder="1" applyAlignment="1">
      <alignment horizontal="center" vertical="top"/>
    </xf>
    <xf numFmtId="0" fontId="20" fillId="5" borderId="30" xfId="0" applyFont="1" applyFill="1" applyBorder="1" applyAlignment="1">
      <alignment horizontal="center" vertical="top"/>
    </xf>
    <xf numFmtId="0" fontId="20" fillId="5" borderId="31" xfId="0" applyFont="1" applyFill="1" applyBorder="1" applyAlignment="1">
      <alignment horizontal="center" vertical="top"/>
    </xf>
    <xf numFmtId="0" fontId="20" fillId="5" borderId="0" xfId="0" applyFont="1" applyFill="1" applyBorder="1" applyAlignment="1">
      <alignment horizontal="center" vertical="top"/>
    </xf>
    <xf numFmtId="0" fontId="20" fillId="5" borderId="32" xfId="0" applyFont="1" applyFill="1" applyBorder="1" applyAlignment="1">
      <alignment horizontal="center" vertical="top"/>
    </xf>
    <xf numFmtId="0" fontId="20" fillId="5" borderId="33" xfId="0" applyFont="1" applyFill="1" applyBorder="1" applyAlignment="1">
      <alignment horizontal="center" vertical="top"/>
    </xf>
    <xf numFmtId="0" fontId="20" fillId="5" borderId="27" xfId="0" applyFont="1" applyFill="1" applyBorder="1" applyAlignment="1">
      <alignment horizontal="center" vertical="top"/>
    </xf>
    <xf numFmtId="0" fontId="20" fillId="5" borderId="34" xfId="0" applyFont="1" applyFill="1" applyBorder="1" applyAlignment="1">
      <alignment horizontal="center" vertical="top"/>
    </xf>
    <xf numFmtId="0" fontId="20" fillId="0" borderId="31" xfId="0" applyFont="1" applyBorder="1" applyAlignment="1">
      <alignment horizontal="left" vertical="center"/>
    </xf>
    <xf numFmtId="0" fontId="20" fillId="0" borderId="0" xfId="0" applyFont="1" applyBorder="1" applyAlignment="1">
      <alignment horizontal="left" vertical="center"/>
    </xf>
    <xf numFmtId="0" fontId="20" fillId="0" borderId="32" xfId="0" applyFont="1" applyBorder="1" applyAlignment="1">
      <alignment horizontal="left" vertical="center"/>
    </xf>
    <xf numFmtId="0" fontId="15" fillId="5" borderId="35" xfId="0" applyFont="1" applyFill="1" applyBorder="1" applyAlignment="1">
      <alignment horizontal="left" vertical="center"/>
    </xf>
    <xf numFmtId="0" fontId="15" fillId="5" borderId="36" xfId="0" applyFont="1" applyFill="1" applyBorder="1" applyAlignment="1">
      <alignment horizontal="left" vertical="center"/>
    </xf>
    <xf numFmtId="0" fontId="15" fillId="5" borderId="37" xfId="0" applyFont="1" applyFill="1" applyBorder="1" applyAlignment="1">
      <alignment horizontal="left" vertical="center"/>
    </xf>
    <xf numFmtId="0" fontId="24" fillId="5" borderId="2" xfId="0" applyFont="1" applyFill="1" applyBorder="1" applyAlignment="1">
      <alignment horizontal="center" vertical="center" wrapText="1"/>
    </xf>
    <xf numFmtId="0" fontId="24" fillId="5"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24" fillId="0" borderId="2" xfId="0" applyFont="1" applyBorder="1" applyAlignment="1">
      <alignment horizontal="center" vertical="center" textRotation="255" wrapText="1"/>
    </xf>
    <xf numFmtId="0" fontId="24" fillId="0" borderId="3" xfId="0" applyFont="1" applyBorder="1" applyAlignment="1">
      <alignment horizontal="center" vertical="center" textRotation="255" wrapText="1"/>
    </xf>
    <xf numFmtId="0" fontId="24" fillId="0" borderId="4" xfId="0" applyFont="1" applyBorder="1" applyAlignment="1">
      <alignment horizontal="center" vertical="center" textRotation="255" wrapText="1"/>
    </xf>
    <xf numFmtId="0" fontId="15" fillId="5" borderId="74" xfId="0" applyFont="1" applyFill="1" applyBorder="1" applyAlignment="1">
      <alignment horizontal="left" vertical="center"/>
    </xf>
    <xf numFmtId="0" fontId="15" fillId="5" borderId="75" xfId="0" applyFont="1" applyFill="1" applyBorder="1" applyAlignment="1">
      <alignment horizontal="left" vertical="center"/>
    </xf>
    <xf numFmtId="0" fontId="15" fillId="5" borderId="76" xfId="0" applyFont="1" applyFill="1" applyBorder="1" applyAlignment="1">
      <alignment horizontal="left" vertical="center"/>
    </xf>
    <xf numFmtId="0" fontId="15" fillId="5" borderId="71" xfId="0" applyFont="1" applyFill="1" applyBorder="1" applyAlignment="1">
      <alignment horizontal="left" vertical="center"/>
    </xf>
    <xf numFmtId="0" fontId="15" fillId="5" borderId="72" xfId="0" applyFont="1" applyFill="1" applyBorder="1" applyAlignment="1">
      <alignment horizontal="left" vertical="center"/>
    </xf>
    <xf numFmtId="0" fontId="15" fillId="5" borderId="73" xfId="0" applyFont="1" applyFill="1" applyBorder="1" applyAlignment="1">
      <alignment horizontal="left" vertical="center"/>
    </xf>
    <xf numFmtId="0" fontId="27" fillId="0" borderId="28" xfId="0" applyFont="1" applyBorder="1" applyAlignment="1">
      <alignment horizontal="left" vertical="center" wrapText="1"/>
    </xf>
    <xf numFmtId="0" fontId="2" fillId="2" borderId="50" xfId="0" applyFont="1" applyFill="1" applyBorder="1" applyAlignment="1">
      <alignment horizontal="center" vertical="center" shrinkToFit="1"/>
    </xf>
    <xf numFmtId="0" fontId="2" fillId="2" borderId="51" xfId="0" applyFont="1" applyFill="1" applyBorder="1" applyAlignment="1">
      <alignment horizontal="center" vertical="center" shrinkToFit="1"/>
    </xf>
    <xf numFmtId="0" fontId="2" fillId="2" borderId="52" xfId="0"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2" fillId="2" borderId="55"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4" xfId="1" applyFont="1" applyFill="1" applyBorder="1" applyAlignment="1">
      <alignment horizontal="center" vertical="center" shrinkToFit="1"/>
    </xf>
    <xf numFmtId="0" fontId="2" fillId="2" borderId="54" xfId="1" applyFont="1" applyFill="1" applyBorder="1" applyAlignment="1">
      <alignment horizontal="center" vertical="center" wrapText="1" shrinkToFit="1"/>
    </xf>
    <xf numFmtId="0" fontId="2" fillId="2" borderId="39" xfId="1" applyFont="1" applyFill="1" applyBorder="1" applyAlignment="1">
      <alignment horizontal="center" vertical="center" wrapText="1" shrinkToFit="1"/>
    </xf>
    <xf numFmtId="0" fontId="2" fillId="2" borderId="83"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84" xfId="1" applyFont="1" applyFill="1" applyBorder="1" applyAlignment="1">
      <alignment horizontal="center" vertical="center" wrapText="1" shrinkToFit="1"/>
    </xf>
    <xf numFmtId="0" fontId="2" fillId="2" borderId="13" xfId="1" applyFont="1" applyFill="1" applyBorder="1" applyAlignment="1">
      <alignment horizontal="center" vertical="center" shrinkToFit="1"/>
    </xf>
    <xf numFmtId="0" fontId="2" fillId="2" borderId="15" xfId="1" applyFont="1" applyFill="1" applyBorder="1" applyAlignment="1">
      <alignment horizontal="center" vertical="center" shrinkToFit="1"/>
    </xf>
    <xf numFmtId="0" fontId="2" fillId="2" borderId="14" xfId="1" applyFont="1" applyFill="1" applyBorder="1" applyAlignment="1">
      <alignment horizontal="center" vertical="center" wrapText="1" shrinkToFit="1"/>
    </xf>
    <xf numFmtId="0" fontId="2" fillId="2" borderId="16" xfId="1" applyFont="1" applyFill="1" applyBorder="1" applyAlignment="1">
      <alignment horizontal="center" vertical="center" wrapText="1"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0" fillId="0" borderId="27" xfId="0" applyFont="1" applyBorder="1" applyAlignment="1">
      <alignment horizontal="center" vertical="center" shrinkToFit="1"/>
    </xf>
  </cellXfs>
  <cellStyles count="6">
    <cellStyle name="桁区切り" xfId="5" builtinId="6"/>
    <cellStyle name="桁区切り 10" xfId="4" xr:uid="{8E09D4CC-3C36-4268-8787-3BCECB865A94}"/>
    <cellStyle name="桁区切り 2 2" xfId="3" xr:uid="{5253BB17-FA3D-42C3-A328-C6EA251B13C8}"/>
    <cellStyle name="標準" xfId="0" builtinId="0"/>
    <cellStyle name="標準 2" xfId="1" xr:uid="{504CA02D-01E5-4425-AD78-F33DFD257756}"/>
    <cellStyle name="標準 2 10" xfId="2" xr:uid="{BF66A90E-97C9-4E67-8BE9-8192FE4998E6}"/>
  </cellStyles>
  <dxfs count="0"/>
  <tableStyles count="0" defaultTableStyle="TableStyleMedium2" defaultPivotStyle="PivotStyleLight16"/>
  <colors>
    <mruColors>
      <color rgb="FFD0A3D5"/>
      <color rgb="FFC5C5FF"/>
      <color rgb="FFA7FFC4"/>
      <color rgb="FFFFCC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65288;&#20462;&#27491;&#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１交付申請書"/>
      <sheetName val="別紙１（タクシー）"/>
      <sheetName val="別紙１（バス）"/>
      <sheetName val="別紙１（トラック）"/>
      <sheetName val="別紙２"/>
      <sheetName val="７実績報告書"/>
      <sheetName val="別紙７－１（タクシー）"/>
      <sheetName val="別紙７－１（バス）"/>
      <sheetName val="別紙７－１（トラック）"/>
      <sheetName val="９補助金請求書"/>
      <sheetName val="１０財産処分承認申請書"/>
      <sheetName val="１２運用実績報告（タクシー）"/>
      <sheetName val="１２運用実績報告（バス)"/>
      <sheetName val="１２運用実績報告（トラック)"/>
      <sheetName val="基本情報入力フォーム"/>
      <sheetName val="タクシー"/>
      <sheetName val="リスト"/>
      <sheetName val="選択リスト（メーカー・車種）"/>
      <sheetName val="選択リスト（グレード）"/>
      <sheetName val="選択リスト（トラック・バ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B3" t="str">
            <v>アウディ</v>
          </cell>
        </row>
        <row r="4">
          <cell r="B4" t="str">
            <v>ジャガー</v>
          </cell>
        </row>
        <row r="5">
          <cell r="B5" t="str">
            <v>シトロエン</v>
          </cell>
        </row>
        <row r="6">
          <cell r="B6" t="str">
            <v>スバル</v>
          </cell>
        </row>
        <row r="7">
          <cell r="B7" t="str">
            <v>DS</v>
          </cell>
        </row>
        <row r="8">
          <cell r="B8" t="str">
            <v>テスラ</v>
          </cell>
        </row>
        <row r="9">
          <cell r="B9" t="str">
            <v>トヨタ</v>
          </cell>
        </row>
        <row r="10">
          <cell r="B10" t="str">
            <v>日産</v>
          </cell>
        </row>
        <row r="11">
          <cell r="B11" t="str">
            <v>BMW</v>
          </cell>
        </row>
        <row r="12">
          <cell r="B12" t="str">
            <v>BYD</v>
          </cell>
        </row>
        <row r="13">
          <cell r="B13" t="str">
            <v>ヒュンデ</v>
          </cell>
        </row>
        <row r="14">
          <cell r="B14" t="str">
            <v>ヒュンダイ</v>
          </cell>
        </row>
        <row r="15">
          <cell r="B15" t="str">
            <v>フォルクスワーゲン</v>
          </cell>
        </row>
        <row r="16">
          <cell r="B16" t="str">
            <v>プジョー</v>
          </cell>
        </row>
        <row r="17">
          <cell r="B17" t="str">
            <v>ポルシェ</v>
          </cell>
        </row>
        <row r="18">
          <cell r="B18" t="str">
            <v>ボルボ</v>
          </cell>
        </row>
        <row r="19">
          <cell r="B19" t="str">
            <v>ホンダ</v>
          </cell>
        </row>
        <row r="20">
          <cell r="B20" t="str">
            <v>マツダ</v>
          </cell>
        </row>
        <row r="21">
          <cell r="B21" t="str">
            <v>メルセデス・ベンツ</v>
          </cell>
        </row>
        <row r="22">
          <cell r="B22" t="str">
            <v>レクサス</v>
          </cell>
        </row>
        <row r="23">
          <cell r="B23" t="str">
            <v>ロールスロイス</v>
          </cell>
        </row>
      </sheetData>
      <sheetData sheetId="17">
        <row r="3">
          <cell r="G3" t="str">
            <v>_E_C4_MAX</v>
          </cell>
        </row>
        <row r="4">
          <cell r="G4" t="str">
            <v>_E_C4_SHINE</v>
          </cell>
        </row>
      </sheetData>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36F7-ABFD-435F-A6DF-84693F409F13}">
  <sheetPr codeName="Sheet1">
    <pageSetUpPr fitToPage="1"/>
  </sheetPr>
  <dimension ref="A1:J46"/>
  <sheetViews>
    <sheetView showGridLines="0" view="pageBreakPreview" zoomScale="85" zoomScaleNormal="85" zoomScaleSheetLayoutView="85" workbookViewId="0">
      <selection activeCell="E7" sqref="E7:I7"/>
    </sheetView>
  </sheetViews>
  <sheetFormatPr defaultColWidth="9" defaultRowHeight="14.25"/>
  <cols>
    <col min="1" max="1" width="3.125" style="85" customWidth="1"/>
    <col min="2" max="2" width="14" style="85" customWidth="1"/>
    <col min="3" max="3" width="16.625" style="85" customWidth="1"/>
    <col min="4" max="8" width="8.5" style="85" customWidth="1"/>
    <col min="9" max="9" width="18" style="85" customWidth="1"/>
    <col min="10" max="10" width="1" style="85" customWidth="1"/>
    <col min="11" max="16384" width="9" style="85"/>
  </cols>
  <sheetData>
    <row r="1" spans="1:9" ht="20.100000000000001" customHeight="1">
      <c r="A1" s="86" t="s">
        <v>299</v>
      </c>
      <c r="B1" s="86"/>
      <c r="C1" s="86"/>
      <c r="D1" s="86"/>
      <c r="E1" s="86"/>
      <c r="F1" s="86"/>
      <c r="G1" s="86"/>
      <c r="H1" s="86"/>
    </row>
    <row r="2" spans="1:9" ht="20.100000000000001" customHeight="1">
      <c r="A2" s="313" t="s">
        <v>456</v>
      </c>
      <c r="B2" s="313"/>
      <c r="C2" s="313"/>
      <c r="D2" s="313"/>
      <c r="E2" s="313"/>
      <c r="F2" s="313"/>
      <c r="G2" s="313"/>
      <c r="H2" s="313"/>
      <c r="I2" s="313"/>
    </row>
    <row r="3" spans="1:9" ht="20.100000000000001" customHeight="1">
      <c r="A3" s="86" t="s">
        <v>508</v>
      </c>
      <c r="B3" s="86"/>
      <c r="C3" s="86"/>
      <c r="D3" s="86"/>
      <c r="E3" s="86"/>
      <c r="F3" s="86"/>
      <c r="G3" s="86"/>
    </row>
    <row r="4" spans="1:9" ht="20.100000000000001" customHeight="1">
      <c r="A4" s="86"/>
      <c r="B4" s="86"/>
      <c r="C4" s="86"/>
      <c r="D4" s="86"/>
      <c r="E4" s="86"/>
      <c r="F4" s="86"/>
      <c r="G4" s="335" t="s">
        <v>298</v>
      </c>
      <c r="H4" s="336"/>
      <c r="I4" s="337"/>
    </row>
    <row r="5" spans="1:9" ht="20.100000000000001" customHeight="1">
      <c r="A5" s="86" t="s">
        <v>488</v>
      </c>
      <c r="B5" s="86"/>
      <c r="C5" s="86"/>
      <c r="D5" s="86"/>
      <c r="E5" s="86"/>
      <c r="F5" s="86"/>
      <c r="G5" s="86"/>
      <c r="H5" s="86"/>
      <c r="I5" s="86"/>
    </row>
    <row r="6" spans="1:9" ht="20.100000000000001" customHeight="1">
      <c r="A6" s="332" t="s">
        <v>517</v>
      </c>
      <c r="B6" s="333"/>
      <c r="C6" s="333"/>
      <c r="D6" s="334"/>
      <c r="E6" s="329" t="s">
        <v>486</v>
      </c>
      <c r="F6" s="330"/>
      <c r="G6" s="330"/>
      <c r="H6" s="330"/>
      <c r="I6" s="331"/>
    </row>
    <row r="7" spans="1:9" ht="20.100000000000001" customHeight="1">
      <c r="A7" s="87" t="s">
        <v>484</v>
      </c>
      <c r="B7" s="108" t="s">
        <v>489</v>
      </c>
      <c r="C7" s="108"/>
      <c r="D7" s="108"/>
      <c r="E7" s="314" t="s">
        <v>485</v>
      </c>
      <c r="F7" s="315"/>
      <c r="G7" s="315"/>
      <c r="H7" s="315"/>
      <c r="I7" s="316"/>
    </row>
    <row r="8" spans="1:9" ht="20.100000000000001" customHeight="1">
      <c r="A8" s="87" t="s">
        <v>484</v>
      </c>
      <c r="B8" s="108" t="s">
        <v>490</v>
      </c>
      <c r="C8" s="108"/>
      <c r="D8" s="108"/>
      <c r="E8" s="320" t="s">
        <v>483</v>
      </c>
      <c r="F8" s="321"/>
      <c r="G8" s="321"/>
      <c r="H8" s="321"/>
      <c r="I8" s="322"/>
    </row>
    <row r="9" spans="1:9" ht="20.100000000000001" customHeight="1">
      <c r="A9" s="88" t="s">
        <v>484</v>
      </c>
      <c r="B9" s="109" t="s">
        <v>491</v>
      </c>
      <c r="C9" s="109"/>
      <c r="D9" s="109"/>
      <c r="E9" s="326" t="s">
        <v>487</v>
      </c>
      <c r="F9" s="327"/>
      <c r="G9" s="327"/>
      <c r="H9" s="327"/>
      <c r="I9" s="328"/>
    </row>
    <row r="10" spans="1:9" ht="20.100000000000001" customHeight="1">
      <c r="A10" s="89" t="s">
        <v>484</v>
      </c>
      <c r="B10" s="110" t="s">
        <v>492</v>
      </c>
      <c r="C10" s="110"/>
      <c r="D10" s="110"/>
      <c r="E10" s="320" t="s">
        <v>483</v>
      </c>
      <c r="F10" s="321"/>
      <c r="G10" s="321"/>
      <c r="H10" s="321"/>
      <c r="I10" s="322"/>
    </row>
    <row r="11" spans="1:9" ht="47.25" customHeight="1">
      <c r="A11" s="339" t="s">
        <v>633</v>
      </c>
      <c r="B11" s="339"/>
      <c r="C11" s="339"/>
      <c r="D11" s="339"/>
      <c r="E11" s="339"/>
      <c r="F11" s="339"/>
      <c r="G11" s="339"/>
      <c r="H11" s="339"/>
      <c r="I11" s="339"/>
    </row>
    <row r="12" spans="1:9" ht="20.100000000000001" customHeight="1">
      <c r="A12" s="338" t="s">
        <v>300</v>
      </c>
      <c r="B12" s="338"/>
      <c r="C12" s="338"/>
      <c r="D12" s="338"/>
      <c r="E12" s="338"/>
      <c r="F12" s="338"/>
      <c r="G12" s="338"/>
      <c r="H12" s="338"/>
      <c r="I12" s="338"/>
    </row>
    <row r="13" spans="1:9" ht="20.100000000000001" customHeight="1">
      <c r="A13" s="180" t="s">
        <v>498</v>
      </c>
      <c r="B13" s="100"/>
      <c r="C13" s="100"/>
      <c r="D13" s="100"/>
      <c r="E13" s="100"/>
      <c r="F13" s="100"/>
      <c r="G13" s="100"/>
      <c r="H13" s="100"/>
      <c r="I13" s="101"/>
    </row>
    <row r="14" spans="1:9" ht="20.100000000000001" customHeight="1">
      <c r="A14" s="332" t="s">
        <v>518</v>
      </c>
      <c r="B14" s="333"/>
      <c r="C14" s="333"/>
      <c r="D14" s="334"/>
      <c r="E14" s="329" t="s">
        <v>486</v>
      </c>
      <c r="F14" s="330"/>
      <c r="G14" s="330"/>
      <c r="H14" s="330"/>
      <c r="I14" s="331"/>
    </row>
    <row r="15" spans="1:9" ht="20.100000000000001" customHeight="1">
      <c r="A15" s="87" t="s">
        <v>484</v>
      </c>
      <c r="B15" s="108" t="s">
        <v>489</v>
      </c>
      <c r="C15" s="108"/>
      <c r="D15" s="108"/>
      <c r="E15" s="314" t="s">
        <v>485</v>
      </c>
      <c r="F15" s="315"/>
      <c r="G15" s="315"/>
      <c r="H15" s="315"/>
      <c r="I15" s="316"/>
    </row>
    <row r="16" spans="1:9" ht="20.100000000000001" customHeight="1">
      <c r="A16" s="87" t="s">
        <v>484</v>
      </c>
      <c r="B16" s="108" t="s">
        <v>490</v>
      </c>
      <c r="C16" s="108"/>
      <c r="D16" s="108"/>
      <c r="E16" s="320" t="s">
        <v>483</v>
      </c>
      <c r="F16" s="321"/>
      <c r="G16" s="321"/>
      <c r="H16" s="321"/>
      <c r="I16" s="322"/>
    </row>
    <row r="17" spans="1:10" ht="20.100000000000001" customHeight="1">
      <c r="A17" s="88" t="s">
        <v>484</v>
      </c>
      <c r="B17" s="109" t="s">
        <v>491</v>
      </c>
      <c r="C17" s="109"/>
      <c r="D17" s="109"/>
      <c r="E17" s="326" t="s">
        <v>487</v>
      </c>
      <c r="F17" s="327"/>
      <c r="G17" s="327"/>
      <c r="H17" s="327"/>
      <c r="I17" s="328"/>
    </row>
    <row r="18" spans="1:10" ht="20.100000000000001" customHeight="1">
      <c r="A18" s="164"/>
      <c r="B18" s="110"/>
      <c r="C18" s="110"/>
      <c r="D18" s="110"/>
      <c r="E18" s="320" t="s">
        <v>483</v>
      </c>
      <c r="F18" s="321"/>
      <c r="G18" s="321"/>
      <c r="H18" s="321"/>
      <c r="I18" s="322"/>
    </row>
    <row r="19" spans="1:10" ht="6.75" customHeight="1">
      <c r="A19" s="115"/>
      <c r="B19" s="93"/>
      <c r="C19" s="93"/>
      <c r="D19" s="93"/>
      <c r="E19" s="93"/>
      <c r="F19" s="93"/>
      <c r="G19" s="93"/>
      <c r="H19" s="93"/>
      <c r="I19" s="94"/>
      <c r="J19" s="92"/>
    </row>
    <row r="20" spans="1:10" ht="20.100000000000001" customHeight="1">
      <c r="A20" s="181" t="s">
        <v>516</v>
      </c>
      <c r="B20" s="93"/>
      <c r="C20" s="93"/>
      <c r="D20" s="93"/>
      <c r="E20" s="93"/>
      <c r="F20" s="93"/>
      <c r="G20" s="93"/>
      <c r="H20" s="93"/>
      <c r="I20" s="94"/>
      <c r="J20" s="92"/>
    </row>
    <row r="21" spans="1:10" ht="20.100000000000001" customHeight="1">
      <c r="A21" s="115"/>
      <c r="B21" s="125" t="s">
        <v>514</v>
      </c>
      <c r="C21" s="125"/>
      <c r="D21" s="111"/>
      <c r="E21" s="323" t="s">
        <v>483</v>
      </c>
      <c r="F21" s="324"/>
      <c r="G21" s="324"/>
      <c r="H21" s="324"/>
      <c r="I21" s="325"/>
    </row>
    <row r="22" spans="1:10" ht="20.100000000000001" customHeight="1">
      <c r="A22" s="126"/>
      <c r="B22" s="127"/>
      <c r="C22" s="127"/>
      <c r="D22" s="128"/>
      <c r="E22" s="314" t="s">
        <v>554</v>
      </c>
      <c r="F22" s="315"/>
      <c r="G22" s="315"/>
      <c r="H22" s="315"/>
      <c r="I22" s="316"/>
    </row>
    <row r="23" spans="1:10" ht="20.100000000000001" customHeight="1">
      <c r="A23" s="116"/>
      <c r="B23" s="117" t="s">
        <v>515</v>
      </c>
      <c r="C23" s="117"/>
      <c r="D23" s="118"/>
      <c r="E23" s="317" t="s">
        <v>483</v>
      </c>
      <c r="F23" s="318"/>
      <c r="G23" s="318"/>
      <c r="H23" s="318"/>
      <c r="I23" s="319"/>
    </row>
    <row r="24" spans="1:10" ht="20.100000000000001" customHeight="1">
      <c r="A24" s="129"/>
      <c r="B24" s="130"/>
      <c r="C24" s="130"/>
      <c r="D24" s="131"/>
      <c r="E24" s="320" t="s">
        <v>483</v>
      </c>
      <c r="F24" s="321"/>
      <c r="G24" s="321"/>
      <c r="H24" s="321"/>
      <c r="I24" s="322"/>
    </row>
    <row r="25" spans="1:10" ht="20.100000000000001" customHeight="1">
      <c r="A25" s="96"/>
      <c r="B25" s="97"/>
      <c r="C25" s="97"/>
      <c r="D25" s="97"/>
      <c r="E25" s="314" t="s">
        <v>553</v>
      </c>
      <c r="F25" s="315"/>
      <c r="G25" s="315"/>
      <c r="H25" s="315"/>
      <c r="I25" s="316"/>
    </row>
    <row r="26" spans="1:10" ht="20.100000000000001" customHeight="1">
      <c r="A26" s="98"/>
      <c r="B26" s="99" t="s">
        <v>494</v>
      </c>
      <c r="C26" s="99"/>
      <c r="D26" s="99"/>
      <c r="E26" s="317" t="s">
        <v>493</v>
      </c>
      <c r="F26" s="318"/>
      <c r="G26" s="318"/>
      <c r="H26" s="318"/>
      <c r="I26" s="319"/>
    </row>
    <row r="27" spans="1:10" ht="20.100000000000001" customHeight="1">
      <c r="A27" s="102"/>
      <c r="B27" s="103"/>
      <c r="C27" s="103"/>
      <c r="D27" s="103"/>
      <c r="E27" s="320" t="s">
        <v>483</v>
      </c>
      <c r="F27" s="321"/>
      <c r="G27" s="321"/>
      <c r="H27" s="321"/>
      <c r="I27" s="322"/>
    </row>
    <row r="28" spans="1:10" ht="6.75" customHeight="1">
      <c r="A28" s="116"/>
      <c r="B28" s="117"/>
      <c r="C28" s="117"/>
      <c r="D28" s="117"/>
      <c r="E28" s="117"/>
      <c r="F28" s="117"/>
      <c r="G28" s="117"/>
      <c r="H28" s="117"/>
      <c r="I28" s="118"/>
    </row>
    <row r="29" spans="1:10" ht="20.100000000000001" customHeight="1">
      <c r="A29" s="361" t="s">
        <v>509</v>
      </c>
      <c r="B29" s="362"/>
      <c r="C29" s="362"/>
      <c r="D29" s="362"/>
      <c r="E29" s="362"/>
      <c r="F29" s="362"/>
      <c r="G29" s="362"/>
      <c r="H29" s="362"/>
      <c r="I29" s="363"/>
    </row>
    <row r="30" spans="1:10" ht="20.100000000000001" customHeight="1">
      <c r="A30" s="364" t="s">
        <v>296</v>
      </c>
      <c r="B30" s="104" t="s">
        <v>495</v>
      </c>
      <c r="C30" s="105"/>
      <c r="D30" s="105"/>
      <c r="E30" s="320" t="s">
        <v>483</v>
      </c>
      <c r="F30" s="321"/>
      <c r="G30" s="321"/>
      <c r="H30" s="321"/>
      <c r="I30" s="322"/>
    </row>
    <row r="31" spans="1:10" ht="20.100000000000001" customHeight="1">
      <c r="A31" s="365"/>
      <c r="B31" s="90" t="s">
        <v>497</v>
      </c>
      <c r="C31" s="106"/>
      <c r="D31" s="106"/>
      <c r="E31" s="314" t="s">
        <v>485</v>
      </c>
      <c r="F31" s="315"/>
      <c r="G31" s="315"/>
      <c r="H31" s="315"/>
      <c r="I31" s="316"/>
    </row>
    <row r="32" spans="1:10" ht="20.100000000000001" customHeight="1">
      <c r="A32" s="365"/>
      <c r="B32" s="91" t="s">
        <v>496</v>
      </c>
      <c r="C32" s="107"/>
      <c r="D32" s="107"/>
      <c r="E32" s="320" t="s">
        <v>483</v>
      </c>
      <c r="F32" s="321"/>
      <c r="G32" s="321"/>
      <c r="H32" s="321"/>
      <c r="I32" s="322"/>
    </row>
    <row r="33" spans="1:10" ht="20.100000000000001" customHeight="1">
      <c r="A33" s="365"/>
      <c r="B33" s="104" t="s">
        <v>499</v>
      </c>
      <c r="C33" s="105"/>
      <c r="D33" s="105"/>
      <c r="E33" s="320" t="s">
        <v>483</v>
      </c>
      <c r="F33" s="321"/>
      <c r="G33" s="321"/>
      <c r="H33" s="321"/>
      <c r="I33" s="322"/>
    </row>
    <row r="34" spans="1:10" ht="20.100000000000001" customHeight="1">
      <c r="A34" s="366"/>
      <c r="B34" s="104" t="s">
        <v>500</v>
      </c>
      <c r="C34" s="105"/>
      <c r="D34" s="105"/>
      <c r="E34" s="367" t="s">
        <v>502</v>
      </c>
      <c r="F34" s="368"/>
      <c r="G34" s="368"/>
      <c r="H34" s="368"/>
      <c r="I34" s="369"/>
    </row>
    <row r="35" spans="1:10" ht="6.75" customHeight="1">
      <c r="A35" s="119"/>
      <c r="B35" s="105"/>
      <c r="C35" s="105"/>
      <c r="D35" s="105"/>
      <c r="E35" s="112"/>
      <c r="F35" s="112"/>
      <c r="G35" s="112"/>
      <c r="H35" s="112"/>
      <c r="I35" s="113"/>
      <c r="J35" s="92"/>
    </row>
    <row r="36" spans="1:10" ht="20.100000000000001" customHeight="1">
      <c r="A36" s="361" t="s">
        <v>501</v>
      </c>
      <c r="B36" s="362"/>
      <c r="C36" s="362"/>
      <c r="D36" s="362"/>
      <c r="E36" s="362"/>
      <c r="F36" s="362"/>
      <c r="G36" s="362"/>
      <c r="H36" s="362"/>
      <c r="I36" s="363"/>
      <c r="J36" s="92"/>
    </row>
    <row r="37" spans="1:10" ht="19.5" customHeight="1">
      <c r="A37" s="114" t="s">
        <v>297</v>
      </c>
      <c r="B37" s="355" t="s">
        <v>505</v>
      </c>
      <c r="C37" s="356"/>
      <c r="D37" s="356"/>
      <c r="E37" s="356"/>
      <c r="F37" s="356"/>
      <c r="G37" s="356"/>
      <c r="H37" s="356"/>
      <c r="I37" s="357"/>
    </row>
    <row r="38" spans="1:10" ht="46.5" customHeight="1">
      <c r="A38" s="114" t="s">
        <v>297</v>
      </c>
      <c r="B38" s="358" t="s">
        <v>506</v>
      </c>
      <c r="C38" s="359"/>
      <c r="D38" s="359"/>
      <c r="E38" s="359"/>
      <c r="F38" s="359"/>
      <c r="G38" s="359"/>
      <c r="H38" s="359"/>
      <c r="I38" s="360"/>
    </row>
    <row r="39" spans="1:10" ht="39" customHeight="1">
      <c r="A39" s="114" t="s">
        <v>297</v>
      </c>
      <c r="B39" s="358" t="s">
        <v>638</v>
      </c>
      <c r="C39" s="359"/>
      <c r="D39" s="359"/>
      <c r="E39" s="359"/>
      <c r="F39" s="359"/>
      <c r="G39" s="359"/>
      <c r="H39" s="359"/>
      <c r="I39" s="360"/>
    </row>
    <row r="40" spans="1:10" ht="19.5" customHeight="1">
      <c r="A40" s="114" t="s">
        <v>297</v>
      </c>
      <c r="B40" s="355" t="s">
        <v>507</v>
      </c>
      <c r="C40" s="356"/>
      <c r="D40" s="356"/>
      <c r="E40" s="356"/>
      <c r="F40" s="356"/>
      <c r="G40" s="356"/>
      <c r="H40" s="356"/>
      <c r="I40" s="357"/>
    </row>
    <row r="41" spans="1:10" ht="6.75" customHeight="1">
      <c r="A41" s="86"/>
      <c r="B41" s="86"/>
      <c r="C41" s="86"/>
      <c r="D41" s="86"/>
      <c r="E41" s="86"/>
      <c r="F41" s="86"/>
      <c r="G41" s="86"/>
      <c r="H41" s="86"/>
      <c r="I41" s="86"/>
    </row>
    <row r="42" spans="1:10" ht="13.5" customHeight="1">
      <c r="A42" s="346" t="s">
        <v>551</v>
      </c>
      <c r="B42" s="347"/>
      <c r="C42" s="340" t="s">
        <v>503</v>
      </c>
      <c r="D42" s="341"/>
      <c r="E42" s="341"/>
      <c r="F42" s="341"/>
      <c r="G42" s="341"/>
      <c r="H42" s="341"/>
      <c r="I42" s="342"/>
    </row>
    <row r="43" spans="1:10" ht="13.5" customHeight="1">
      <c r="A43" s="348"/>
      <c r="B43" s="349"/>
      <c r="C43" s="343" t="s">
        <v>504</v>
      </c>
      <c r="D43" s="344"/>
      <c r="E43" s="344"/>
      <c r="F43" s="344"/>
      <c r="G43" s="344"/>
      <c r="H43" s="344"/>
      <c r="I43" s="345"/>
    </row>
    <row r="44" spans="1:10" ht="13.5" customHeight="1">
      <c r="A44" s="350"/>
      <c r="B44" s="351"/>
      <c r="C44" s="352" t="s">
        <v>642</v>
      </c>
      <c r="D44" s="353"/>
      <c r="E44" s="353"/>
      <c r="F44" s="353"/>
      <c r="G44" s="353"/>
      <c r="H44" s="353"/>
      <c r="I44" s="354"/>
    </row>
    <row r="45" spans="1:10" ht="6.75" customHeight="1">
      <c r="A45" s="86"/>
      <c r="B45" s="86"/>
      <c r="C45" s="86"/>
      <c r="D45" s="86"/>
      <c r="E45" s="86"/>
      <c r="F45" s="86"/>
      <c r="G45" s="86"/>
      <c r="H45" s="86"/>
      <c r="I45" s="86"/>
    </row>
    <row r="46" spans="1:10">
      <c r="A46" s="86"/>
      <c r="B46" s="86"/>
      <c r="C46" s="86"/>
      <c r="D46" s="86"/>
      <c r="E46" s="86"/>
      <c r="F46" s="86"/>
      <c r="G46" s="86"/>
      <c r="H46" s="86"/>
      <c r="I46" s="86"/>
    </row>
  </sheetData>
  <mergeCells count="39">
    <mergeCell ref="B39:I39"/>
    <mergeCell ref="E33:I33"/>
    <mergeCell ref="E17:I17"/>
    <mergeCell ref="E14:I14"/>
    <mergeCell ref="A14:D14"/>
    <mergeCell ref="E16:I16"/>
    <mergeCell ref="E15:I15"/>
    <mergeCell ref="B37:I37"/>
    <mergeCell ref="E32:I32"/>
    <mergeCell ref="C42:I42"/>
    <mergeCell ref="C43:I43"/>
    <mergeCell ref="A42:B44"/>
    <mergeCell ref="C44:I44"/>
    <mergeCell ref="E18:I18"/>
    <mergeCell ref="E22:I22"/>
    <mergeCell ref="E23:I23"/>
    <mergeCell ref="E24:I24"/>
    <mergeCell ref="B40:I40"/>
    <mergeCell ref="B38:I38"/>
    <mergeCell ref="A36:I36"/>
    <mergeCell ref="A30:A34"/>
    <mergeCell ref="A29:I29"/>
    <mergeCell ref="E31:I31"/>
    <mergeCell ref="E34:I34"/>
    <mergeCell ref="E30:I30"/>
    <mergeCell ref="A2:I2"/>
    <mergeCell ref="E25:I25"/>
    <mergeCell ref="E26:I26"/>
    <mergeCell ref="E27:I27"/>
    <mergeCell ref="E21:I21"/>
    <mergeCell ref="E7:I7"/>
    <mergeCell ref="E8:I8"/>
    <mergeCell ref="E10:I10"/>
    <mergeCell ref="E9:I9"/>
    <mergeCell ref="E6:I6"/>
    <mergeCell ref="A6:D6"/>
    <mergeCell ref="G4:I4"/>
    <mergeCell ref="A12:I12"/>
    <mergeCell ref="A11:I11"/>
  </mergeCells>
  <phoneticPr fontId="1"/>
  <printOptions horizontalCentered="1"/>
  <pageMargins left="0.70866141732283472" right="0.70866141732283472" top="0.74803149606299213" bottom="0.74803149606299213" header="0.31496062992125984" footer="0.31496062992125984"/>
  <pageSetup paperSize="9" scale="9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A7D6-86AC-474C-98AB-361FF617776E}">
  <sheetPr codeName="Sheet2">
    <pageSetUpPr fitToPage="1"/>
  </sheetPr>
  <dimension ref="A1:S32"/>
  <sheetViews>
    <sheetView showGridLines="0" view="pageBreakPreview" zoomScale="85" zoomScaleNormal="100" zoomScaleSheetLayoutView="85" workbookViewId="0">
      <selection activeCell="L11" sqref="L11"/>
    </sheetView>
  </sheetViews>
  <sheetFormatPr defaultColWidth="9" defaultRowHeight="12.75"/>
  <cols>
    <col min="1" max="2" width="4" style="56" customWidth="1"/>
    <col min="3" max="3" width="5" style="56" customWidth="1"/>
    <col min="4" max="5" width="4" style="56" customWidth="1"/>
    <col min="6" max="6" width="30.625" style="56" customWidth="1"/>
    <col min="7" max="8" width="20.625" style="56" customWidth="1"/>
    <col min="9" max="9" width="4" style="56" customWidth="1"/>
    <col min="10" max="16384" width="9" style="56"/>
  </cols>
  <sheetData>
    <row r="1" spans="1:19" s="83" customFormat="1" ht="19.5" customHeight="1">
      <c r="A1" s="132" t="s">
        <v>480</v>
      </c>
      <c r="B1" s="132"/>
      <c r="C1" s="132"/>
      <c r="D1" s="132"/>
      <c r="E1" s="132"/>
      <c r="F1" s="140"/>
      <c r="G1" s="140"/>
      <c r="H1" s="140"/>
      <c r="I1" s="140"/>
    </row>
    <row r="2" spans="1:19" s="83" customFormat="1" ht="19.5" customHeight="1">
      <c r="A2" s="133"/>
      <c r="B2" s="140"/>
      <c r="C2" s="140"/>
      <c r="D2" s="140"/>
      <c r="E2" s="140"/>
      <c r="F2" s="140"/>
      <c r="G2" s="140"/>
      <c r="H2" s="140"/>
      <c r="I2" s="140"/>
    </row>
    <row r="3" spans="1:19" s="83" customFormat="1" ht="19.5" customHeight="1">
      <c r="A3" s="370" t="s">
        <v>476</v>
      </c>
      <c r="B3" s="370"/>
      <c r="C3" s="370"/>
      <c r="D3" s="370"/>
      <c r="E3" s="370"/>
      <c r="F3" s="370"/>
      <c r="G3" s="370"/>
      <c r="H3" s="370"/>
      <c r="I3" s="370"/>
    </row>
    <row r="4" spans="1:19" s="83" customFormat="1" ht="19.5" customHeight="1">
      <c r="A4" s="158"/>
      <c r="B4" s="158"/>
      <c r="C4" s="158"/>
      <c r="D4" s="158"/>
      <c r="E4" s="158"/>
      <c r="F4" s="158"/>
      <c r="G4" s="158"/>
      <c r="H4" s="158"/>
      <c r="I4" s="158"/>
    </row>
    <row r="5" spans="1:19" s="83" customFormat="1" ht="19.5" customHeight="1">
      <c r="A5" s="371"/>
      <c r="B5" s="371"/>
      <c r="C5" s="371"/>
      <c r="D5" s="371"/>
      <c r="E5" s="371"/>
      <c r="F5" s="371"/>
      <c r="G5" s="372" t="s">
        <v>522</v>
      </c>
      <c r="H5" s="372"/>
      <c r="I5" s="372"/>
    </row>
    <row r="6" spans="1:19" s="83" customFormat="1" ht="19.5" customHeight="1">
      <c r="A6" s="373" t="s">
        <v>428</v>
      </c>
      <c r="B6" s="374"/>
      <c r="C6" s="374"/>
      <c r="D6" s="374"/>
      <c r="E6" s="374"/>
      <c r="F6" s="375"/>
      <c r="G6" s="376"/>
      <c r="H6" s="377"/>
      <c r="I6" s="378"/>
    </row>
    <row r="7" spans="1:19" s="83" customFormat="1" ht="19.5" customHeight="1">
      <c r="A7" s="389" t="s">
        <v>301</v>
      </c>
      <c r="B7" s="389"/>
      <c r="C7" s="389"/>
      <c r="D7" s="389"/>
      <c r="E7" s="389"/>
      <c r="F7" s="389"/>
      <c r="G7" s="397"/>
      <c r="H7" s="397"/>
      <c r="I7" s="397"/>
    </row>
    <row r="8" spans="1:19" s="83" customFormat="1" ht="19.5" customHeight="1">
      <c r="A8" s="389" t="s">
        <v>302</v>
      </c>
      <c r="B8" s="389"/>
      <c r="C8" s="389"/>
      <c r="D8" s="389"/>
      <c r="E8" s="389"/>
      <c r="F8" s="389"/>
      <c r="G8" s="397"/>
      <c r="H8" s="397"/>
      <c r="I8" s="397"/>
      <c r="S8" s="134"/>
    </row>
    <row r="9" spans="1:19" s="83" customFormat="1" ht="19.5" customHeight="1">
      <c r="A9" s="389" t="s">
        <v>303</v>
      </c>
      <c r="B9" s="389"/>
      <c r="C9" s="389"/>
      <c r="D9" s="389"/>
      <c r="E9" s="389"/>
      <c r="F9" s="389"/>
      <c r="G9" s="398"/>
      <c r="H9" s="398"/>
      <c r="I9" s="398"/>
    </row>
    <row r="10" spans="1:19" s="83" customFormat="1" ht="39" customHeight="1">
      <c r="A10" s="388" t="s">
        <v>521</v>
      </c>
      <c r="B10" s="389"/>
      <c r="C10" s="389"/>
      <c r="D10" s="389"/>
      <c r="E10" s="389"/>
      <c r="F10" s="389"/>
      <c r="G10" s="390">
        <f>SUMIFS(リスト!$M$5:$M$73,リスト!$K$5:$K$73,$G$8,リスト!$L$5:$L$73,$G$9)</f>
        <v>0</v>
      </c>
      <c r="H10" s="391"/>
      <c r="I10" s="141" t="s">
        <v>312</v>
      </c>
    </row>
    <row r="11" spans="1:19" s="83" customFormat="1" ht="39" customHeight="1">
      <c r="A11" s="392" t="s">
        <v>609</v>
      </c>
      <c r="B11" s="393"/>
      <c r="C11" s="393"/>
      <c r="D11" s="393"/>
      <c r="E11" s="393"/>
      <c r="F11" s="394"/>
      <c r="G11" s="390" t="str" cm="1">
        <f t="array" ref="G11">IFERROR(G10*_xlfn.IFS(G6="EV","0 3/2",G6="HV","2"),"0")</f>
        <v>0</v>
      </c>
      <c r="H11" s="391"/>
      <c r="I11" s="141" t="s">
        <v>610</v>
      </c>
    </row>
    <row r="12" spans="1:19" s="83" customFormat="1" ht="19.5" customHeight="1">
      <c r="A12" s="373" t="s">
        <v>616</v>
      </c>
      <c r="B12" s="374"/>
      <c r="C12" s="374"/>
      <c r="D12" s="374"/>
      <c r="E12" s="374"/>
      <c r="F12" s="375"/>
      <c r="G12" s="395"/>
      <c r="H12" s="396"/>
      <c r="I12" s="141" t="s">
        <v>312</v>
      </c>
    </row>
    <row r="13" spans="1:19" s="83" customFormat="1" ht="19.5" customHeight="1">
      <c r="A13" s="373" t="s">
        <v>617</v>
      </c>
      <c r="B13" s="374"/>
      <c r="C13" s="374"/>
      <c r="D13" s="374"/>
      <c r="E13" s="374"/>
      <c r="F13" s="375"/>
      <c r="G13" s="395"/>
      <c r="H13" s="396"/>
      <c r="I13" s="141" t="s">
        <v>312</v>
      </c>
    </row>
    <row r="14" spans="1:19" s="83" customFormat="1" ht="39" customHeight="1">
      <c r="A14" s="392" t="s">
        <v>618</v>
      </c>
      <c r="B14" s="393"/>
      <c r="C14" s="393"/>
      <c r="D14" s="393"/>
      <c r="E14" s="393"/>
      <c r="F14" s="394"/>
      <c r="G14" s="379"/>
      <c r="H14" s="380"/>
      <c r="I14" s="201" t="s">
        <v>312</v>
      </c>
    </row>
    <row r="15" spans="1:19" s="83" customFormat="1" ht="19.5" customHeight="1">
      <c r="A15" s="381" t="s">
        <v>535</v>
      </c>
      <c r="B15" s="382"/>
      <c r="C15" s="382"/>
      <c r="D15" s="382"/>
      <c r="E15" s="382"/>
      <c r="F15" s="382"/>
      <c r="G15" s="382"/>
      <c r="H15" s="382"/>
      <c r="I15" s="383"/>
    </row>
    <row r="16" spans="1:19" s="83" customFormat="1" ht="19.5" customHeight="1">
      <c r="A16" s="143"/>
      <c r="B16" s="384" t="s">
        <v>313</v>
      </c>
      <c r="C16" s="385"/>
      <c r="D16" s="402" t="s">
        <v>315</v>
      </c>
      <c r="E16" s="402"/>
      <c r="F16" s="403"/>
      <c r="G16" s="386"/>
      <c r="H16" s="387"/>
      <c r="I16" s="135" t="s">
        <v>312</v>
      </c>
    </row>
    <row r="17" spans="1:10" s="83" customFormat="1" ht="19.5" customHeight="1">
      <c r="A17" s="145"/>
      <c r="B17" s="404" t="s">
        <v>314</v>
      </c>
      <c r="C17" s="405"/>
      <c r="D17" s="400" t="s">
        <v>315</v>
      </c>
      <c r="E17" s="400"/>
      <c r="F17" s="401"/>
      <c r="G17" s="406"/>
      <c r="H17" s="407"/>
      <c r="I17" s="136" t="s">
        <v>312</v>
      </c>
    </row>
    <row r="18" spans="1:10" s="83" customFormat="1" ht="19.5" customHeight="1">
      <c r="A18" s="146"/>
      <c r="B18" s="420" t="s">
        <v>317</v>
      </c>
      <c r="C18" s="421"/>
      <c r="D18" s="421"/>
      <c r="E18" s="421"/>
      <c r="F18" s="421"/>
      <c r="G18" s="422">
        <f>G16+G17</f>
        <v>0</v>
      </c>
      <c r="H18" s="423"/>
      <c r="I18" s="137" t="s">
        <v>312</v>
      </c>
    </row>
    <row r="19" spans="1:10" s="83" customFormat="1" ht="19.5" customHeight="1">
      <c r="A19" s="424" t="s">
        <v>316</v>
      </c>
      <c r="B19" s="425"/>
      <c r="C19" s="425"/>
      <c r="D19" s="425"/>
      <c r="E19" s="425"/>
      <c r="F19" s="425"/>
      <c r="G19" s="425"/>
      <c r="H19" s="425"/>
      <c r="I19" s="426"/>
    </row>
    <row r="20" spans="1:10" s="83" customFormat="1" ht="19.5" customHeight="1">
      <c r="A20" s="427"/>
      <c r="B20" s="429" t="s">
        <v>429</v>
      </c>
      <c r="C20" s="430"/>
      <c r="D20" s="430"/>
      <c r="E20" s="430"/>
      <c r="F20" s="431"/>
      <c r="G20" s="432">
        <f>IFERROR(ROUNDDOWN(MIN(G21:H23),-3),0)</f>
        <v>0</v>
      </c>
      <c r="H20" s="433"/>
      <c r="I20" s="148" t="s">
        <v>312</v>
      </c>
    </row>
    <row r="21" spans="1:10" s="83" customFormat="1" ht="19.5" customHeight="1">
      <c r="A21" s="427"/>
      <c r="B21" s="149" t="s">
        <v>425</v>
      </c>
      <c r="C21" s="200" t="s">
        <v>611</v>
      </c>
      <c r="D21" s="138" t="s">
        <v>435</v>
      </c>
      <c r="E21" s="138" t="str" cm="1">
        <f t="array" ref="E21">IFERROR(_xlfn.IFS(G6="EV","1/9",G6="HV","1/8"),"")</f>
        <v/>
      </c>
      <c r="F21" s="150"/>
      <c r="G21" s="438" cm="1">
        <f t="array" ref="G21">IFERROR(_xlfn.IFS(G6="EV","0 1/9",G6="HV","0 1/8")*G11,0)</f>
        <v>0</v>
      </c>
      <c r="H21" s="439"/>
      <c r="I21" s="151" t="s">
        <v>312</v>
      </c>
    </row>
    <row r="22" spans="1:10" s="83" customFormat="1" ht="19.5" customHeight="1">
      <c r="A22" s="427"/>
      <c r="B22" s="152" t="s">
        <v>431</v>
      </c>
      <c r="C22" s="153" t="str" cm="1">
        <f t="array" ref="C22">IFERROR(_xlfn.IFS(G6="EV","30",G6="HV","20"),"")</f>
        <v/>
      </c>
      <c r="D22" s="440" t="s">
        <v>434</v>
      </c>
      <c r="E22" s="440"/>
      <c r="F22" s="441"/>
      <c r="G22" s="434">
        <f>IFERROR(C22*10000,0)</f>
        <v>0</v>
      </c>
      <c r="H22" s="435"/>
      <c r="I22" s="154" t="s">
        <v>312</v>
      </c>
    </row>
    <row r="23" spans="1:10" s="83" customFormat="1" ht="19.5" customHeight="1">
      <c r="A23" s="428"/>
      <c r="B23" s="155" t="s">
        <v>430</v>
      </c>
      <c r="C23" s="139" t="s">
        <v>611</v>
      </c>
      <c r="D23" s="139" t="s">
        <v>524</v>
      </c>
      <c r="E23" s="139"/>
      <c r="F23" s="156"/>
      <c r="G23" s="436">
        <f>IFERROR(G11-G14-G18,0)</f>
        <v>0</v>
      </c>
      <c r="H23" s="437"/>
      <c r="I23" s="157" t="s">
        <v>312</v>
      </c>
    </row>
    <row r="24" spans="1:10" s="83" customFormat="1" ht="19.5" customHeight="1">
      <c r="A24" s="445" t="s">
        <v>520</v>
      </c>
      <c r="B24" s="446"/>
      <c r="C24" s="446"/>
      <c r="D24" s="446"/>
      <c r="E24" s="446"/>
      <c r="F24" s="447"/>
      <c r="G24" s="442" t="s">
        <v>559</v>
      </c>
      <c r="H24" s="443"/>
      <c r="I24" s="444"/>
    </row>
    <row r="25" spans="1:10" s="83" customFormat="1" ht="9" customHeight="1"/>
    <row r="26" spans="1:10" ht="6.75" customHeight="1">
      <c r="A26" s="399"/>
      <c r="B26" s="399"/>
      <c r="C26" s="399"/>
      <c r="D26" s="399"/>
      <c r="E26" s="399"/>
      <c r="F26" s="399"/>
      <c r="G26" s="399"/>
      <c r="H26" s="399"/>
      <c r="I26" s="399"/>
    </row>
    <row r="27" spans="1:10" ht="19.5" customHeight="1">
      <c r="A27" s="361" t="s">
        <v>644</v>
      </c>
      <c r="B27" s="362"/>
      <c r="C27" s="362"/>
      <c r="D27" s="362"/>
      <c r="E27" s="362"/>
      <c r="F27" s="362"/>
      <c r="G27" s="362"/>
      <c r="H27" s="362"/>
      <c r="I27" s="363"/>
    </row>
    <row r="28" spans="1:10" s="85" customFormat="1" ht="51" customHeight="1">
      <c r="A28" s="408" t="s">
        <v>643</v>
      </c>
      <c r="B28" s="409"/>
      <c r="C28" s="409"/>
      <c r="D28" s="409"/>
      <c r="E28" s="409"/>
      <c r="F28" s="410"/>
      <c r="G28" s="411"/>
      <c r="H28" s="412"/>
      <c r="I28" s="413"/>
    </row>
    <row r="29" spans="1:10" s="85" customFormat="1" ht="51" customHeight="1">
      <c r="A29" s="414" t="s">
        <v>645</v>
      </c>
      <c r="B29" s="415"/>
      <c r="C29" s="415"/>
      <c r="D29" s="415"/>
      <c r="E29" s="415"/>
      <c r="F29" s="416"/>
      <c r="G29" s="417"/>
      <c r="H29" s="418"/>
      <c r="I29" s="419"/>
    </row>
    <row r="30" spans="1:10" ht="19.5" customHeight="1">
      <c r="A30" s="231"/>
      <c r="B30" s="209"/>
      <c r="C30" s="209"/>
      <c r="D30" s="209"/>
      <c r="E30" s="209"/>
      <c r="F30" s="209"/>
      <c r="G30" s="209"/>
      <c r="H30" s="209"/>
      <c r="I30" s="209"/>
      <c r="J30" s="232"/>
    </row>
    <row r="31" spans="1:10" ht="19.5" customHeight="1">
      <c r="A31" s="231"/>
      <c r="B31" s="209"/>
      <c r="C31" s="209"/>
      <c r="D31" s="209"/>
      <c r="E31" s="209"/>
      <c r="F31" s="209"/>
      <c r="G31" s="209"/>
      <c r="H31" s="209"/>
      <c r="I31" s="209"/>
      <c r="J31" s="232"/>
    </row>
    <row r="32" spans="1:10" ht="19.5" customHeight="1">
      <c r="A32" s="231"/>
      <c r="B32" s="209"/>
      <c r="C32" s="209"/>
      <c r="D32" s="209"/>
      <c r="E32" s="209"/>
      <c r="F32" s="209"/>
      <c r="G32" s="209"/>
      <c r="H32" s="209"/>
      <c r="I32" s="209"/>
      <c r="J32" s="232"/>
    </row>
  </sheetData>
  <mergeCells count="46">
    <mergeCell ref="A28:F28"/>
    <mergeCell ref="G28:I28"/>
    <mergeCell ref="A29:F29"/>
    <mergeCell ref="G29:I29"/>
    <mergeCell ref="B18:F18"/>
    <mergeCell ref="G18:H18"/>
    <mergeCell ref="A19:I19"/>
    <mergeCell ref="A20:A23"/>
    <mergeCell ref="B20:F20"/>
    <mergeCell ref="G20:H20"/>
    <mergeCell ref="G22:H22"/>
    <mergeCell ref="G23:H23"/>
    <mergeCell ref="G21:H21"/>
    <mergeCell ref="D22:F22"/>
    <mergeCell ref="G24:I24"/>
    <mergeCell ref="A24:F24"/>
    <mergeCell ref="A26:I26"/>
    <mergeCell ref="A27:I27"/>
    <mergeCell ref="D17:F17"/>
    <mergeCell ref="D16:F16"/>
    <mergeCell ref="B17:C17"/>
    <mergeCell ref="G17:H17"/>
    <mergeCell ref="A7:F7"/>
    <mergeCell ref="G7:I7"/>
    <mergeCell ref="A8:F8"/>
    <mergeCell ref="G8:I8"/>
    <mergeCell ref="A9:F9"/>
    <mergeCell ref="G9:I9"/>
    <mergeCell ref="G14:H14"/>
    <mergeCell ref="A15:I15"/>
    <mergeCell ref="B16:C16"/>
    <mergeCell ref="G16:H16"/>
    <mergeCell ref="A10:F10"/>
    <mergeCell ref="G10:H10"/>
    <mergeCell ref="A14:F14"/>
    <mergeCell ref="A13:F13"/>
    <mergeCell ref="A12:F12"/>
    <mergeCell ref="G12:H12"/>
    <mergeCell ref="G13:H13"/>
    <mergeCell ref="A11:F11"/>
    <mergeCell ref="G11:H11"/>
    <mergeCell ref="A3:I3"/>
    <mergeCell ref="A5:F5"/>
    <mergeCell ref="G5:I5"/>
    <mergeCell ref="A6:F6"/>
    <mergeCell ref="G6:I6"/>
  </mergeCells>
  <phoneticPr fontId="1"/>
  <dataValidations count="2">
    <dataValidation type="list" allowBlank="1" showInputMessage="1" showErrorMessage="1" sqref="G7:I7" xr:uid="{64F881AC-66DA-4391-9375-BDE954B25A43}">
      <formula1>INDIRECT($G$6)</formula1>
    </dataValidation>
    <dataValidation type="list" allowBlank="1" showInputMessage="1" showErrorMessage="1" sqref="G8:I9" xr:uid="{8C477130-CA24-4F43-9AA9-299851216A23}">
      <formula1>INDIRECT(G7)</formula1>
    </dataValidation>
  </dataValidations>
  <printOptions horizontalCentered="1"/>
  <pageMargins left="0.70866141732283472" right="0.70866141732283472" top="0.74803149606299213" bottom="0.74803149606299213" header="0.31496062992125984" footer="0.31496062992125984"/>
  <pageSetup paperSize="9" scale="9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F0F372C-6DE8-40C5-8B26-5B0CBE28FED8}">
          <x14:formula1>
            <xm:f>リスト!$A$29:$A$30</xm:f>
          </x14:formula1>
          <xm:sqref>G6:I6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EE5DC-1F40-4F6C-95C2-AD251C49DC15}">
  <sheetPr codeName="Sheet3">
    <pageSetUpPr fitToPage="1"/>
  </sheetPr>
  <dimension ref="A1:P29"/>
  <sheetViews>
    <sheetView showGridLines="0" view="pageBreakPreview" zoomScale="85" zoomScaleNormal="100" zoomScaleSheetLayoutView="85" workbookViewId="0">
      <selection activeCell="G7" sqref="G7:I9"/>
    </sheetView>
  </sheetViews>
  <sheetFormatPr defaultColWidth="9" defaultRowHeight="14.25"/>
  <cols>
    <col min="1" max="2" width="4" style="84" customWidth="1"/>
    <col min="3" max="3" width="5" style="84" customWidth="1"/>
    <col min="4" max="5" width="4" style="84" customWidth="1"/>
    <col min="6" max="6" width="30.625" style="84" customWidth="1"/>
    <col min="7" max="8" width="20.625" style="84" customWidth="1"/>
    <col min="9" max="9" width="4" style="84" customWidth="1"/>
    <col min="10" max="16384" width="9" style="84"/>
  </cols>
  <sheetData>
    <row r="1" spans="1:16" ht="19.5" customHeight="1">
      <c r="A1" s="140" t="s">
        <v>480</v>
      </c>
      <c r="B1" s="140"/>
      <c r="C1" s="140"/>
      <c r="D1" s="140"/>
      <c r="E1" s="140"/>
      <c r="F1" s="140"/>
      <c r="G1" s="140"/>
      <c r="H1" s="140"/>
      <c r="I1" s="140"/>
    </row>
    <row r="2" spans="1:16" ht="19.5" customHeight="1">
      <c r="A2" s="133"/>
      <c r="B2" s="140"/>
      <c r="C2" s="140"/>
      <c r="D2" s="140"/>
      <c r="E2" s="140"/>
      <c r="F2" s="140"/>
      <c r="G2" s="140"/>
      <c r="H2" s="140"/>
      <c r="I2" s="140"/>
    </row>
    <row r="3" spans="1:16" ht="19.5" customHeight="1">
      <c r="A3" s="370" t="s">
        <v>475</v>
      </c>
      <c r="B3" s="370"/>
      <c r="C3" s="370"/>
      <c r="D3" s="370"/>
      <c r="E3" s="370"/>
      <c r="F3" s="370"/>
      <c r="G3" s="370"/>
      <c r="H3" s="370"/>
      <c r="I3" s="370"/>
    </row>
    <row r="4" spans="1:16" ht="19.5" customHeight="1">
      <c r="A4" s="158"/>
      <c r="B4" s="158"/>
      <c r="C4" s="158"/>
      <c r="D4" s="158"/>
      <c r="E4" s="158"/>
      <c r="F4" s="158"/>
      <c r="G4" s="158"/>
      <c r="H4" s="158"/>
      <c r="I4" s="158"/>
    </row>
    <row r="5" spans="1:16" ht="19.5" customHeight="1">
      <c r="A5" s="371"/>
      <c r="B5" s="371"/>
      <c r="C5" s="371"/>
      <c r="D5" s="371"/>
      <c r="E5" s="371"/>
      <c r="F5" s="371"/>
      <c r="G5" s="372" t="s">
        <v>318</v>
      </c>
      <c r="H5" s="372"/>
      <c r="I5" s="372"/>
    </row>
    <row r="6" spans="1:16" ht="19.5" customHeight="1">
      <c r="A6" s="373" t="s">
        <v>428</v>
      </c>
      <c r="B6" s="374"/>
      <c r="C6" s="374"/>
      <c r="D6" s="374"/>
      <c r="E6" s="374"/>
      <c r="F6" s="375"/>
      <c r="G6" s="376"/>
      <c r="H6" s="377"/>
      <c r="I6" s="378"/>
    </row>
    <row r="7" spans="1:16" ht="19.5" customHeight="1">
      <c r="A7" s="389" t="s">
        <v>301</v>
      </c>
      <c r="B7" s="389"/>
      <c r="C7" s="389"/>
      <c r="D7" s="389"/>
      <c r="E7" s="389"/>
      <c r="F7" s="389"/>
      <c r="G7" s="397"/>
      <c r="H7" s="397"/>
      <c r="I7" s="397"/>
    </row>
    <row r="8" spans="1:16" ht="19.5" customHeight="1">
      <c r="A8" s="389" t="s">
        <v>302</v>
      </c>
      <c r="B8" s="389"/>
      <c r="C8" s="389"/>
      <c r="D8" s="389"/>
      <c r="E8" s="389"/>
      <c r="F8" s="389"/>
      <c r="G8" s="397"/>
      <c r="H8" s="397"/>
      <c r="I8" s="397"/>
    </row>
    <row r="9" spans="1:16" ht="19.5" customHeight="1">
      <c r="A9" s="389" t="s">
        <v>303</v>
      </c>
      <c r="B9" s="389"/>
      <c r="C9" s="389"/>
      <c r="D9" s="389"/>
      <c r="E9" s="389"/>
      <c r="F9" s="389"/>
      <c r="G9" s="398"/>
      <c r="H9" s="398"/>
      <c r="I9" s="398"/>
    </row>
    <row r="10" spans="1:16" ht="39" customHeight="1">
      <c r="A10" s="388" t="s">
        <v>521</v>
      </c>
      <c r="B10" s="389"/>
      <c r="C10" s="389"/>
      <c r="D10" s="389"/>
      <c r="E10" s="389"/>
      <c r="F10" s="389"/>
      <c r="G10" s="390">
        <f>SUMIFS(リスト!$R$5:$R$23,リスト!$P$5:$P$23,$G$8,リスト!$Q$5:$Q$23,$G$9)</f>
        <v>0</v>
      </c>
      <c r="H10" s="391"/>
      <c r="I10" s="141" t="s">
        <v>312</v>
      </c>
      <c r="P10" s="159"/>
    </row>
    <row r="11" spans="1:16" s="83" customFormat="1" ht="39" customHeight="1">
      <c r="A11" s="392" t="s">
        <v>612</v>
      </c>
      <c r="B11" s="393"/>
      <c r="C11" s="393"/>
      <c r="D11" s="393"/>
      <c r="E11" s="393"/>
      <c r="F11" s="394"/>
      <c r="G11" s="390">
        <f>IFERROR(G10*"0 3/2","0")</f>
        <v>0</v>
      </c>
      <c r="H11" s="391"/>
      <c r="I11" s="141" t="s">
        <v>610</v>
      </c>
    </row>
    <row r="12" spans="1:16" ht="19.5" customHeight="1">
      <c r="A12" s="373" t="s">
        <v>616</v>
      </c>
      <c r="B12" s="374"/>
      <c r="C12" s="374"/>
      <c r="D12" s="374"/>
      <c r="E12" s="374"/>
      <c r="F12" s="375"/>
      <c r="G12" s="395"/>
      <c r="H12" s="396"/>
      <c r="I12" s="141" t="s">
        <v>312</v>
      </c>
    </row>
    <row r="13" spans="1:16" ht="19.5" customHeight="1">
      <c r="A13" s="373" t="s">
        <v>617</v>
      </c>
      <c r="B13" s="374"/>
      <c r="C13" s="374"/>
      <c r="D13" s="374"/>
      <c r="E13" s="374"/>
      <c r="F13" s="375"/>
      <c r="G13" s="395"/>
      <c r="H13" s="396"/>
      <c r="I13" s="142" t="s">
        <v>312</v>
      </c>
    </row>
    <row r="14" spans="1:16" ht="39" customHeight="1">
      <c r="A14" s="392" t="s">
        <v>618</v>
      </c>
      <c r="B14" s="393"/>
      <c r="C14" s="393"/>
      <c r="D14" s="393"/>
      <c r="E14" s="393"/>
      <c r="F14" s="394"/>
      <c r="G14" s="379"/>
      <c r="H14" s="380"/>
      <c r="I14" s="144" t="s">
        <v>312</v>
      </c>
    </row>
    <row r="15" spans="1:16" ht="19.5" customHeight="1">
      <c r="A15" s="381" t="s">
        <v>535</v>
      </c>
      <c r="B15" s="382"/>
      <c r="C15" s="382"/>
      <c r="D15" s="382"/>
      <c r="E15" s="382"/>
      <c r="F15" s="382"/>
      <c r="G15" s="382"/>
      <c r="H15" s="382"/>
      <c r="I15" s="383"/>
    </row>
    <row r="16" spans="1:16" ht="19.5" customHeight="1">
      <c r="A16" s="143"/>
      <c r="B16" s="384" t="s">
        <v>313</v>
      </c>
      <c r="C16" s="385"/>
      <c r="D16" s="402" t="s">
        <v>315</v>
      </c>
      <c r="E16" s="402"/>
      <c r="F16" s="403"/>
      <c r="G16" s="386"/>
      <c r="H16" s="387"/>
      <c r="I16" s="135" t="s">
        <v>312</v>
      </c>
    </row>
    <row r="17" spans="1:9" ht="19.5" customHeight="1">
      <c r="A17" s="145"/>
      <c r="B17" s="404" t="s">
        <v>314</v>
      </c>
      <c r="C17" s="405"/>
      <c r="D17" s="400" t="s">
        <v>315</v>
      </c>
      <c r="E17" s="400"/>
      <c r="F17" s="401"/>
      <c r="G17" s="406"/>
      <c r="H17" s="407"/>
      <c r="I17" s="136" t="s">
        <v>312</v>
      </c>
    </row>
    <row r="18" spans="1:9" ht="19.5" customHeight="1">
      <c r="A18" s="146"/>
      <c r="B18" s="420" t="s">
        <v>317</v>
      </c>
      <c r="C18" s="421"/>
      <c r="D18" s="421"/>
      <c r="E18" s="421"/>
      <c r="F18" s="421"/>
      <c r="G18" s="422">
        <f>G16+G17</f>
        <v>0</v>
      </c>
      <c r="H18" s="423"/>
      <c r="I18" s="137" t="s">
        <v>312</v>
      </c>
    </row>
    <row r="19" spans="1:9" ht="19.5" customHeight="1">
      <c r="A19" s="424" t="s">
        <v>316</v>
      </c>
      <c r="B19" s="425"/>
      <c r="C19" s="425"/>
      <c r="D19" s="425"/>
      <c r="E19" s="425"/>
      <c r="F19" s="425"/>
      <c r="G19" s="425"/>
      <c r="H19" s="425"/>
      <c r="I19" s="426"/>
    </row>
    <row r="20" spans="1:9" ht="19.5" customHeight="1">
      <c r="A20" s="427"/>
      <c r="B20" s="429" t="s">
        <v>429</v>
      </c>
      <c r="C20" s="430"/>
      <c r="D20" s="430"/>
      <c r="E20" s="430"/>
      <c r="F20" s="431"/>
      <c r="G20" s="432">
        <f>IFERROR(ROUNDDOWN(MIN(G21:H23),-3),0)</f>
        <v>0</v>
      </c>
      <c r="H20" s="433"/>
      <c r="I20" s="148" t="s">
        <v>312</v>
      </c>
    </row>
    <row r="21" spans="1:9" ht="19.5" customHeight="1">
      <c r="A21" s="427"/>
      <c r="B21" s="149" t="s">
        <v>425</v>
      </c>
      <c r="C21" s="138" t="s">
        <v>611</v>
      </c>
      <c r="D21" s="138" t="s">
        <v>525</v>
      </c>
      <c r="E21" s="162" t="s">
        <v>613</v>
      </c>
      <c r="F21" s="150"/>
      <c r="G21" s="438">
        <f>G11/9</f>
        <v>0</v>
      </c>
      <c r="H21" s="439"/>
      <c r="I21" s="151" t="s">
        <v>312</v>
      </c>
    </row>
    <row r="22" spans="1:9" ht="19.5" customHeight="1">
      <c r="A22" s="427"/>
      <c r="B22" s="152" t="s">
        <v>431</v>
      </c>
      <c r="C22" s="153" t="str" cm="1">
        <f t="array" ref="C22">IFERROR(_xlfn.IFS(G6="大型・中型","40",G6="小型","30"),"")</f>
        <v/>
      </c>
      <c r="D22" s="153" t="s">
        <v>523</v>
      </c>
      <c r="E22" s="153"/>
      <c r="F22" s="150"/>
      <c r="G22" s="434">
        <f>IFERROR(C22*10000,0)</f>
        <v>0</v>
      </c>
      <c r="H22" s="435"/>
      <c r="I22" s="154" t="s">
        <v>312</v>
      </c>
    </row>
    <row r="23" spans="1:9" ht="19.5" customHeight="1">
      <c r="A23" s="428"/>
      <c r="B23" s="155" t="s">
        <v>430</v>
      </c>
      <c r="C23" s="139" t="s">
        <v>611</v>
      </c>
      <c r="D23" s="139" t="s">
        <v>524</v>
      </c>
      <c r="E23" s="161"/>
      <c r="F23" s="160"/>
      <c r="G23" s="436">
        <f>G11-G14-G18</f>
        <v>0</v>
      </c>
      <c r="H23" s="437"/>
      <c r="I23" s="157" t="s">
        <v>312</v>
      </c>
    </row>
    <row r="24" spans="1:9" s="83" customFormat="1" ht="19.5" customHeight="1">
      <c r="A24" s="445" t="s">
        <v>520</v>
      </c>
      <c r="B24" s="446"/>
      <c r="C24" s="446"/>
      <c r="D24" s="446"/>
      <c r="E24" s="446"/>
      <c r="F24" s="447"/>
      <c r="G24" s="448" t="s">
        <v>559</v>
      </c>
      <c r="H24" s="443"/>
      <c r="I24" s="444"/>
    </row>
    <row r="25" spans="1:9" s="83" customFormat="1" ht="9" customHeight="1"/>
    <row r="26" spans="1:9" s="56" customFormat="1" ht="6.75" customHeight="1">
      <c r="A26" s="399"/>
      <c r="B26" s="399"/>
      <c r="C26" s="399"/>
      <c r="D26" s="399"/>
      <c r="E26" s="399"/>
      <c r="F26" s="399"/>
      <c r="G26" s="399"/>
      <c r="H26" s="399"/>
      <c r="I26" s="399"/>
    </row>
    <row r="27" spans="1:9" s="56" customFormat="1" ht="19.5" customHeight="1">
      <c r="A27" s="361" t="s">
        <v>644</v>
      </c>
      <c r="B27" s="362"/>
      <c r="C27" s="362"/>
      <c r="D27" s="362"/>
      <c r="E27" s="362"/>
      <c r="F27" s="362"/>
      <c r="G27" s="362"/>
      <c r="H27" s="362"/>
      <c r="I27" s="363"/>
    </row>
    <row r="28" spans="1:9" s="85" customFormat="1" ht="51" customHeight="1">
      <c r="A28" s="408" t="s">
        <v>643</v>
      </c>
      <c r="B28" s="409"/>
      <c r="C28" s="409"/>
      <c r="D28" s="409"/>
      <c r="E28" s="409"/>
      <c r="F28" s="410"/>
      <c r="G28" s="411"/>
      <c r="H28" s="412"/>
      <c r="I28" s="413"/>
    </row>
    <row r="29" spans="1:9" s="85" customFormat="1" ht="51" customHeight="1">
      <c r="A29" s="414" t="s">
        <v>645</v>
      </c>
      <c r="B29" s="415"/>
      <c r="C29" s="415"/>
      <c r="D29" s="415"/>
      <c r="E29" s="415"/>
      <c r="F29" s="416"/>
      <c r="G29" s="417"/>
      <c r="H29" s="418"/>
      <c r="I29" s="419"/>
    </row>
  </sheetData>
  <mergeCells count="45">
    <mergeCell ref="A28:F28"/>
    <mergeCell ref="G28:I28"/>
    <mergeCell ref="A29:F29"/>
    <mergeCell ref="G29:I29"/>
    <mergeCell ref="B18:F18"/>
    <mergeCell ref="G18:H18"/>
    <mergeCell ref="A19:I19"/>
    <mergeCell ref="A20:A23"/>
    <mergeCell ref="B20:F20"/>
    <mergeCell ref="G20:H20"/>
    <mergeCell ref="G22:H22"/>
    <mergeCell ref="G23:H23"/>
    <mergeCell ref="A24:F24"/>
    <mergeCell ref="G24:I24"/>
    <mergeCell ref="G21:H21"/>
    <mergeCell ref="A26:I26"/>
    <mergeCell ref="A12:F12"/>
    <mergeCell ref="G12:H12"/>
    <mergeCell ref="G13:H13"/>
    <mergeCell ref="G14:H14"/>
    <mergeCell ref="B17:C17"/>
    <mergeCell ref="B16:C16"/>
    <mergeCell ref="A15:I15"/>
    <mergeCell ref="G16:H16"/>
    <mergeCell ref="G17:H17"/>
    <mergeCell ref="D16:F16"/>
    <mergeCell ref="D17:F17"/>
    <mergeCell ref="A14:F14"/>
    <mergeCell ref="A13:F13"/>
    <mergeCell ref="A27:I27"/>
    <mergeCell ref="A3:I3"/>
    <mergeCell ref="A5:F5"/>
    <mergeCell ref="G5:I5"/>
    <mergeCell ref="A7:F7"/>
    <mergeCell ref="G7:I7"/>
    <mergeCell ref="A6:F6"/>
    <mergeCell ref="G6:I6"/>
    <mergeCell ref="A11:F11"/>
    <mergeCell ref="G11:H11"/>
    <mergeCell ref="A8:F8"/>
    <mergeCell ref="G8:I8"/>
    <mergeCell ref="A9:F9"/>
    <mergeCell ref="G9:I9"/>
    <mergeCell ref="A10:F10"/>
    <mergeCell ref="G10:H10"/>
  </mergeCells>
  <phoneticPr fontId="1"/>
  <dataValidations count="1">
    <dataValidation type="list" allowBlank="1" showInputMessage="1" showErrorMessage="1" sqref="G9 G8:I8" xr:uid="{A24F6AE7-5F29-4930-9FF6-DD42C51E7112}">
      <formula1>INDIRECT(G7)</formula1>
    </dataValidation>
  </dataValidations>
  <pageMargins left="0.7" right="0.7" top="0.75" bottom="0.75" header="0.3" footer="0.3"/>
  <pageSetup paperSize="9" scale="92"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F5513EA-D8C4-461E-8439-E11FD69B92FC}">
          <x14:formula1>
            <xm:f>リスト!$A$48:$A$49</xm:f>
          </x14:formula1>
          <xm:sqref>G6:I6</xm:sqref>
        </x14:dataValidation>
        <x14:dataValidation type="list" allowBlank="1" showInputMessage="1" showErrorMessage="1" xr:uid="{B53DE65E-DA22-429A-9C64-5698F7582057}">
          <x14:formula1>
            <xm:f>リスト!$B$48:$B$55</xm:f>
          </x14:formula1>
          <xm:sqref>G7:I7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C6114-6472-47DA-9733-E105987800D6}">
  <sheetPr codeName="Sheet4">
    <pageSetUpPr fitToPage="1"/>
  </sheetPr>
  <dimension ref="A1:I26"/>
  <sheetViews>
    <sheetView showGridLines="0" view="pageBreakPreview" zoomScale="85" zoomScaleNormal="100" zoomScaleSheetLayoutView="85" workbookViewId="0">
      <selection activeCell="G7" sqref="G7:I9"/>
    </sheetView>
  </sheetViews>
  <sheetFormatPr defaultColWidth="9" defaultRowHeight="12.75"/>
  <cols>
    <col min="1" max="2" width="4" style="56" customWidth="1"/>
    <col min="3" max="3" width="5" style="56" customWidth="1"/>
    <col min="4" max="5" width="4" style="56" customWidth="1"/>
    <col min="6" max="6" width="30.625" style="56" customWidth="1"/>
    <col min="7" max="8" width="20.625" style="56" customWidth="1"/>
    <col min="9" max="9" width="4" style="56" customWidth="1"/>
    <col min="10" max="16384" width="9" style="56"/>
  </cols>
  <sheetData>
    <row r="1" spans="1:9" s="83" customFormat="1" ht="19.5" customHeight="1">
      <c r="A1" s="140" t="s">
        <v>480</v>
      </c>
      <c r="B1" s="140"/>
      <c r="C1" s="140"/>
      <c r="D1" s="140"/>
      <c r="E1" s="140"/>
      <c r="F1" s="140"/>
      <c r="G1" s="140"/>
      <c r="H1" s="140"/>
      <c r="I1" s="140"/>
    </row>
    <row r="2" spans="1:9" s="83" customFormat="1" ht="19.5" customHeight="1">
      <c r="A2" s="133"/>
      <c r="B2" s="140"/>
      <c r="C2" s="140"/>
      <c r="D2" s="140"/>
      <c r="E2" s="140"/>
      <c r="F2" s="140"/>
      <c r="G2" s="140"/>
      <c r="H2" s="140"/>
      <c r="I2" s="140"/>
    </row>
    <row r="3" spans="1:9" s="163" customFormat="1" ht="19.5" customHeight="1">
      <c r="A3" s="370" t="s">
        <v>474</v>
      </c>
      <c r="B3" s="370"/>
      <c r="C3" s="370"/>
      <c r="D3" s="370"/>
      <c r="E3" s="370"/>
      <c r="F3" s="370"/>
      <c r="G3" s="370"/>
      <c r="H3" s="370"/>
      <c r="I3" s="370"/>
    </row>
    <row r="4" spans="1:9" s="163" customFormat="1" ht="19.5" customHeight="1">
      <c r="A4" s="158"/>
      <c r="B4" s="158"/>
      <c r="C4" s="158"/>
      <c r="D4" s="158"/>
      <c r="E4" s="158"/>
      <c r="F4" s="158"/>
      <c r="G4" s="158"/>
      <c r="H4" s="158"/>
      <c r="I4" s="158"/>
    </row>
    <row r="5" spans="1:9" s="83" customFormat="1" ht="19.5" customHeight="1">
      <c r="A5" s="389"/>
      <c r="B5" s="389"/>
      <c r="C5" s="389"/>
      <c r="D5" s="389"/>
      <c r="E5" s="389"/>
      <c r="F5" s="389"/>
      <c r="G5" s="372" t="s">
        <v>318</v>
      </c>
      <c r="H5" s="372"/>
      <c r="I5" s="372"/>
    </row>
    <row r="6" spans="1:9" s="84" customFormat="1" ht="19.5" customHeight="1">
      <c r="A6" s="373" t="s">
        <v>428</v>
      </c>
      <c r="B6" s="374"/>
      <c r="C6" s="374"/>
      <c r="D6" s="374"/>
      <c r="E6" s="374"/>
      <c r="F6" s="375"/>
      <c r="G6" s="449" t="s">
        <v>698</v>
      </c>
      <c r="H6" s="450"/>
      <c r="I6" s="451"/>
    </row>
    <row r="7" spans="1:9" s="83" customFormat="1" ht="19.5" customHeight="1">
      <c r="A7" s="389" t="s">
        <v>301</v>
      </c>
      <c r="B7" s="389"/>
      <c r="C7" s="389"/>
      <c r="D7" s="389"/>
      <c r="E7" s="389"/>
      <c r="F7" s="389"/>
      <c r="G7" s="397"/>
      <c r="H7" s="397"/>
      <c r="I7" s="397"/>
    </row>
    <row r="8" spans="1:9" s="83" customFormat="1" ht="19.5" customHeight="1">
      <c r="A8" s="389" t="s">
        <v>302</v>
      </c>
      <c r="B8" s="389"/>
      <c r="C8" s="389"/>
      <c r="D8" s="389"/>
      <c r="E8" s="389"/>
      <c r="F8" s="389"/>
      <c r="G8" s="397"/>
      <c r="H8" s="397"/>
      <c r="I8" s="397"/>
    </row>
    <row r="9" spans="1:9" s="83" customFormat="1" ht="19.5" customHeight="1">
      <c r="A9" s="389" t="s">
        <v>303</v>
      </c>
      <c r="B9" s="389"/>
      <c r="C9" s="389"/>
      <c r="D9" s="389"/>
      <c r="E9" s="389"/>
      <c r="F9" s="389"/>
      <c r="G9" s="398"/>
      <c r="H9" s="398"/>
      <c r="I9" s="398"/>
    </row>
    <row r="10" spans="1:9" s="83" customFormat="1" ht="39" customHeight="1">
      <c r="A10" s="388" t="s">
        <v>527</v>
      </c>
      <c r="B10" s="389"/>
      <c r="C10" s="389"/>
      <c r="D10" s="389"/>
      <c r="E10" s="389"/>
      <c r="F10" s="389"/>
      <c r="G10" s="452">
        <f>SUMIFS(リスト!$H$5:$H$209,リスト!F5:F209,$G$8,リスト!$G$5:$G$209,$G$9)</f>
        <v>0</v>
      </c>
      <c r="H10" s="453"/>
      <c r="I10" s="141" t="s">
        <v>312</v>
      </c>
    </row>
    <row r="11" spans="1:9" s="83" customFormat="1" ht="19.5" customHeight="1">
      <c r="A11" s="373" t="s">
        <v>619</v>
      </c>
      <c r="B11" s="374"/>
      <c r="C11" s="374"/>
      <c r="D11" s="374"/>
      <c r="E11" s="374"/>
      <c r="F11" s="375"/>
      <c r="G11" s="395"/>
      <c r="H11" s="396"/>
      <c r="I11" s="141" t="s">
        <v>312</v>
      </c>
    </row>
    <row r="12" spans="1:9" s="83" customFormat="1" ht="39" customHeight="1">
      <c r="A12" s="392" t="s">
        <v>620</v>
      </c>
      <c r="B12" s="393"/>
      <c r="C12" s="393"/>
      <c r="D12" s="393"/>
      <c r="E12" s="393"/>
      <c r="F12" s="394"/>
      <c r="G12" s="379"/>
      <c r="H12" s="380"/>
      <c r="I12" s="201" t="s">
        <v>312</v>
      </c>
    </row>
    <row r="13" spans="1:9" s="83" customFormat="1" ht="19.5" customHeight="1">
      <c r="A13" s="381" t="s">
        <v>535</v>
      </c>
      <c r="B13" s="382"/>
      <c r="C13" s="382"/>
      <c r="D13" s="382"/>
      <c r="E13" s="382"/>
      <c r="F13" s="382"/>
      <c r="G13" s="382"/>
      <c r="H13" s="382"/>
      <c r="I13" s="383"/>
    </row>
    <row r="14" spans="1:9" s="83" customFormat="1" ht="19.5" customHeight="1">
      <c r="A14" s="143"/>
      <c r="B14" s="384" t="s">
        <v>313</v>
      </c>
      <c r="C14" s="385"/>
      <c r="D14" s="402" t="s">
        <v>315</v>
      </c>
      <c r="E14" s="402"/>
      <c r="F14" s="403"/>
      <c r="G14" s="386"/>
      <c r="H14" s="387"/>
      <c r="I14" s="135" t="s">
        <v>312</v>
      </c>
    </row>
    <row r="15" spans="1:9" s="83" customFormat="1" ht="19.5" customHeight="1">
      <c r="A15" s="145"/>
      <c r="B15" s="404" t="s">
        <v>314</v>
      </c>
      <c r="C15" s="405"/>
      <c r="D15" s="400" t="s">
        <v>315</v>
      </c>
      <c r="E15" s="400"/>
      <c r="F15" s="401"/>
      <c r="G15" s="406"/>
      <c r="H15" s="407"/>
      <c r="I15" s="136" t="s">
        <v>312</v>
      </c>
    </row>
    <row r="16" spans="1:9" s="83" customFormat="1" ht="19.5" customHeight="1">
      <c r="A16" s="146"/>
      <c r="B16" s="420" t="s">
        <v>621</v>
      </c>
      <c r="C16" s="421"/>
      <c r="D16" s="421"/>
      <c r="E16" s="421"/>
      <c r="F16" s="421"/>
      <c r="G16" s="454">
        <f>G14+G15</f>
        <v>0</v>
      </c>
      <c r="H16" s="455"/>
      <c r="I16" s="137" t="s">
        <v>312</v>
      </c>
    </row>
    <row r="17" spans="1:9" s="83" customFormat="1" ht="19.5" customHeight="1">
      <c r="A17" s="424" t="s">
        <v>316</v>
      </c>
      <c r="B17" s="425"/>
      <c r="C17" s="425"/>
      <c r="D17" s="425"/>
      <c r="E17" s="425"/>
      <c r="F17" s="425"/>
      <c r="G17" s="425"/>
      <c r="H17" s="425"/>
      <c r="I17" s="426"/>
    </row>
    <row r="18" spans="1:9" s="83" customFormat="1" ht="19.5" customHeight="1">
      <c r="A18" s="427"/>
      <c r="B18" s="429" t="s">
        <v>319</v>
      </c>
      <c r="C18" s="430"/>
      <c r="D18" s="430"/>
      <c r="E18" s="430"/>
      <c r="F18" s="431"/>
      <c r="G18" s="432">
        <f>IF(G9=0,0,ROUNDDOWN(MIN(G19:H20),-3))</f>
        <v>0</v>
      </c>
      <c r="H18" s="433"/>
      <c r="I18" s="148" t="s">
        <v>312</v>
      </c>
    </row>
    <row r="19" spans="1:9" s="83" customFormat="1" ht="19.5" customHeight="1">
      <c r="A19" s="427"/>
      <c r="B19" s="152" t="s">
        <v>425</v>
      </c>
      <c r="C19" s="138" t="s">
        <v>526</v>
      </c>
      <c r="D19" s="138"/>
      <c r="E19" s="138"/>
      <c r="F19" s="150"/>
      <c r="G19" s="434">
        <v>200000</v>
      </c>
      <c r="H19" s="435"/>
      <c r="I19" s="154" t="s">
        <v>312</v>
      </c>
    </row>
    <row r="20" spans="1:9" s="83" customFormat="1" ht="19.5" customHeight="1">
      <c r="A20" s="428"/>
      <c r="B20" s="155" t="s">
        <v>431</v>
      </c>
      <c r="C20" s="139" t="s">
        <v>622</v>
      </c>
      <c r="D20" s="139"/>
      <c r="E20" s="139"/>
      <c r="F20" s="160"/>
      <c r="G20" s="436">
        <f>IF(G9=0,0,G11-G16-2650000)</f>
        <v>0</v>
      </c>
      <c r="H20" s="437"/>
      <c r="I20" s="157" t="s">
        <v>312</v>
      </c>
    </row>
    <row r="21" spans="1:9" s="83" customFormat="1" ht="19.5" customHeight="1">
      <c r="A21" s="445" t="s">
        <v>520</v>
      </c>
      <c r="B21" s="446"/>
      <c r="C21" s="446"/>
      <c r="D21" s="446"/>
      <c r="E21" s="446"/>
      <c r="F21" s="447"/>
      <c r="G21" s="442" t="s">
        <v>519</v>
      </c>
      <c r="H21" s="443"/>
      <c r="I21" s="444"/>
    </row>
    <row r="22" spans="1:9" s="83" customFormat="1" ht="9" customHeight="1"/>
    <row r="23" spans="1:9" ht="6.75" customHeight="1">
      <c r="A23" s="399"/>
      <c r="B23" s="399"/>
      <c r="C23" s="399"/>
      <c r="D23" s="399"/>
      <c r="E23" s="399"/>
      <c r="F23" s="399"/>
      <c r="G23" s="399"/>
      <c r="H23" s="399"/>
      <c r="I23" s="399"/>
    </row>
    <row r="24" spans="1:9" ht="19.5" customHeight="1">
      <c r="A24" s="361" t="s">
        <v>644</v>
      </c>
      <c r="B24" s="362"/>
      <c r="C24" s="362"/>
      <c r="D24" s="362"/>
      <c r="E24" s="362"/>
      <c r="F24" s="362"/>
      <c r="G24" s="362"/>
      <c r="H24" s="362"/>
      <c r="I24" s="363"/>
    </row>
    <row r="25" spans="1:9" s="85" customFormat="1" ht="51" customHeight="1">
      <c r="A25" s="408" t="s">
        <v>643</v>
      </c>
      <c r="B25" s="409"/>
      <c r="C25" s="409"/>
      <c r="D25" s="409"/>
      <c r="E25" s="409"/>
      <c r="F25" s="410"/>
      <c r="G25" s="411"/>
      <c r="H25" s="412"/>
      <c r="I25" s="413"/>
    </row>
    <row r="26" spans="1:9" s="85" customFormat="1" ht="51" customHeight="1">
      <c r="A26" s="414" t="s">
        <v>645</v>
      </c>
      <c r="B26" s="415"/>
      <c r="C26" s="415"/>
      <c r="D26" s="415"/>
      <c r="E26" s="415"/>
      <c r="F26" s="416"/>
      <c r="G26" s="417"/>
      <c r="H26" s="418"/>
      <c r="I26" s="419"/>
    </row>
  </sheetData>
  <mergeCells count="40">
    <mergeCell ref="A26:F26"/>
    <mergeCell ref="G26:I26"/>
    <mergeCell ref="A12:F12"/>
    <mergeCell ref="A11:F11"/>
    <mergeCell ref="A23:I23"/>
    <mergeCell ref="A24:I24"/>
    <mergeCell ref="A25:F25"/>
    <mergeCell ref="G25:I25"/>
    <mergeCell ref="A21:F21"/>
    <mergeCell ref="G21:I21"/>
    <mergeCell ref="A17:I17"/>
    <mergeCell ref="A3:I3"/>
    <mergeCell ref="G20:H20"/>
    <mergeCell ref="G19:H19"/>
    <mergeCell ref="G18:H18"/>
    <mergeCell ref="G5:I5"/>
    <mergeCell ref="G7:I7"/>
    <mergeCell ref="G8:I8"/>
    <mergeCell ref="G9:I9"/>
    <mergeCell ref="G14:H14"/>
    <mergeCell ref="G15:H15"/>
    <mergeCell ref="B18:F18"/>
    <mergeCell ref="B16:F16"/>
    <mergeCell ref="B14:C14"/>
    <mergeCell ref="G16:H16"/>
    <mergeCell ref="A5:F5"/>
    <mergeCell ref="A6:F6"/>
    <mergeCell ref="G6:I6"/>
    <mergeCell ref="A18:A20"/>
    <mergeCell ref="B15:C15"/>
    <mergeCell ref="D14:F14"/>
    <mergeCell ref="D15:F15"/>
    <mergeCell ref="A13:I13"/>
    <mergeCell ref="A10:F10"/>
    <mergeCell ref="G10:H10"/>
    <mergeCell ref="G12:H12"/>
    <mergeCell ref="A9:F9"/>
    <mergeCell ref="A7:F7"/>
    <mergeCell ref="A8:F8"/>
    <mergeCell ref="G11:H11"/>
  </mergeCells>
  <phoneticPr fontId="1"/>
  <dataValidations count="1">
    <dataValidation type="list" allowBlank="1" showInputMessage="1" showErrorMessage="1" sqref="G8:G9" xr:uid="{B15BD059-94D4-4452-A0AA-BD95C718C077}">
      <formula1>INDIRECT(G7)</formula1>
    </dataValidation>
  </dataValidations>
  <pageMargins left="0.7" right="0.7" top="0.75" bottom="0.75" header="0.3" footer="0.3"/>
  <pageSetup paperSize="9" scale="9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5480F5A-2A1F-4F8B-88EE-EF65BCCECB5F}">
          <x14:formula1>
            <xm:f>リスト!$B$2:$B$22</xm:f>
          </x14:formula1>
          <xm:sqref>G7:I7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09CD6-9E30-4BD0-BE5E-3EF68A076DF8}">
  <sheetPr codeName="Sheet5"/>
  <dimension ref="A1:I33"/>
  <sheetViews>
    <sheetView showGridLines="0" view="pageBreakPreview" zoomScale="85" zoomScaleNormal="100" zoomScaleSheetLayoutView="85" workbookViewId="0">
      <selection activeCell="I15" sqref="I15"/>
    </sheetView>
  </sheetViews>
  <sheetFormatPr defaultColWidth="8.875" defaultRowHeight="14.25"/>
  <cols>
    <col min="1" max="1" width="3" style="83" customWidth="1"/>
    <col min="2" max="9" width="9.5" style="83" customWidth="1"/>
    <col min="10" max="16384" width="8.875" style="83"/>
  </cols>
  <sheetData>
    <row r="1" spans="1:9" ht="19.5" customHeight="1">
      <c r="A1" s="80" t="s">
        <v>481</v>
      </c>
    </row>
    <row r="2" spans="1:9" ht="19.5" customHeight="1">
      <c r="A2" s="84" t="s">
        <v>537</v>
      </c>
      <c r="B2" s="84"/>
      <c r="C2" s="84"/>
      <c r="D2" s="84"/>
      <c r="E2" s="84"/>
      <c r="F2" s="84"/>
      <c r="G2" s="84"/>
    </row>
    <row r="3" spans="1:9" ht="19.5" customHeight="1">
      <c r="G3" s="182"/>
      <c r="H3" s="182"/>
      <c r="I3" s="182"/>
    </row>
    <row r="4" spans="1:9" ht="19.5" customHeight="1">
      <c r="A4" s="456" t="s">
        <v>482</v>
      </c>
      <c r="B4" s="456"/>
      <c r="C4" s="456"/>
      <c r="D4" s="456"/>
      <c r="E4" s="456"/>
      <c r="F4" s="456"/>
      <c r="G4" s="456"/>
      <c r="H4" s="456"/>
      <c r="I4" s="456"/>
    </row>
    <row r="5" spans="1:9" ht="19.5" customHeight="1">
      <c r="A5" s="81"/>
    </row>
    <row r="6" spans="1:9" ht="19.5" customHeight="1">
      <c r="A6" s="457" t="s">
        <v>510</v>
      </c>
      <c r="B6" s="457"/>
      <c r="C6" s="457"/>
      <c r="D6" s="457"/>
      <c r="E6" s="457"/>
      <c r="F6" s="457"/>
      <c r="G6" s="457"/>
      <c r="H6" s="457"/>
      <c r="I6" s="457"/>
    </row>
    <row r="7" spans="1:9" ht="19.5" customHeight="1">
      <c r="A7" s="78"/>
    </row>
    <row r="8" spans="1:9" ht="19.5" customHeight="1">
      <c r="A8" s="78"/>
      <c r="B8" s="83" t="s">
        <v>536</v>
      </c>
      <c r="E8" s="458" t="str">
        <f>IF(COUNTA('様式1別紙1(トラック)'!G7)&gt;0,'様式1別紙1(トラック)'!G7,IF(COUNTA('様式1別紙1(バス)'!G7)&gt;0,'様式1別紙1(バス)'!G7,IF(COUNTA('様式1別紙1(タクシー)'!G7)&gt;0,'様式1別紙1(タクシー)'!G7,"")))</f>
        <v/>
      </c>
      <c r="F8" s="458"/>
      <c r="G8" s="458"/>
    </row>
    <row r="9" spans="1:9" ht="19.5" customHeight="1">
      <c r="A9" s="84"/>
      <c r="B9" s="84" t="s">
        <v>529</v>
      </c>
      <c r="C9" s="122"/>
      <c r="D9" s="122"/>
      <c r="E9" s="458" t="str">
        <f>IF(COUNTA('様式1別紙1(トラック)'!G8)&gt;0,'様式1別紙1(トラック)'!G8,IF(COUNTA('様式1別紙1(バス)'!G8)&gt;0,'様式1別紙1(バス)'!G8,IF(COUNTA('様式1別紙1(タクシー)'!G8)&gt;0,'様式1別紙1(タクシー)'!G8,"")))</f>
        <v/>
      </c>
      <c r="F9" s="458"/>
      <c r="G9" s="458"/>
      <c r="H9" s="122"/>
      <c r="I9" s="122"/>
    </row>
    <row r="10" spans="1:9" ht="19.5" customHeight="1">
      <c r="A10" s="84"/>
      <c r="B10" s="84" t="s">
        <v>534</v>
      </c>
      <c r="C10" s="84"/>
      <c r="D10" s="84"/>
      <c r="E10" s="612" t="str">
        <f>IF(COUNTA('様式1別紙1(トラック)'!G9)&gt;0,'様式1別紙1(トラック)'!G9,IF(COUNTA('様式1別紙1(バス)'!G9)&gt;0,'様式1別紙1(バス)'!G9,IF(COUNTA('様式1別紙1(タクシー)'!G9)&gt;0,'様式1別紙1(タクシー)'!G9,"")))</f>
        <v/>
      </c>
      <c r="F10" s="612"/>
      <c r="G10" s="612"/>
      <c r="H10" s="84"/>
      <c r="I10" s="84"/>
    </row>
    <row r="11" spans="1:9" ht="19.5" customHeight="1">
      <c r="A11" s="84"/>
      <c r="B11" s="84" t="s">
        <v>528</v>
      </c>
      <c r="C11" s="84"/>
      <c r="D11" s="84"/>
      <c r="E11" s="463"/>
      <c r="F11" s="463"/>
      <c r="G11" s="463"/>
      <c r="H11" s="84" t="s">
        <v>512</v>
      </c>
      <c r="I11" s="84"/>
    </row>
    <row r="12" spans="1:9" ht="39" customHeight="1">
      <c r="A12" s="84"/>
      <c r="B12" s="459" t="s">
        <v>624</v>
      </c>
      <c r="C12" s="459"/>
      <c r="D12" s="459"/>
      <c r="E12" s="465">
        <v>0</v>
      </c>
      <c r="F12" s="465"/>
      <c r="G12" s="465"/>
      <c r="H12" s="84" t="s">
        <v>513</v>
      </c>
      <c r="I12" s="84"/>
    </row>
    <row r="13" spans="1:9" ht="19.5" customHeight="1">
      <c r="A13" s="80"/>
      <c r="B13" s="80" t="s">
        <v>625</v>
      </c>
      <c r="C13" s="80"/>
      <c r="D13" s="80"/>
      <c r="E13" s="464">
        <f>MAX('様式1別紙1(トラック)'!G20:H20,'様式1別紙1(バス)'!G20:H20,'様式1別紙1(タクシー)'!G18:H18)</f>
        <v>0</v>
      </c>
      <c r="F13" s="464"/>
      <c r="G13" s="464"/>
      <c r="H13" s="80" t="s">
        <v>513</v>
      </c>
      <c r="I13" s="80"/>
    </row>
    <row r="14" spans="1:9" ht="19.5" customHeight="1">
      <c r="A14" s="80"/>
      <c r="B14" s="80"/>
      <c r="C14" s="80"/>
      <c r="D14" s="80"/>
      <c r="E14" s="121"/>
      <c r="F14" s="121"/>
      <c r="G14" s="121"/>
      <c r="H14" s="80"/>
      <c r="I14" s="80"/>
    </row>
    <row r="15" spans="1:9" ht="19.5" customHeight="1">
      <c r="A15" s="159"/>
      <c r="B15" s="159" t="s">
        <v>532</v>
      </c>
      <c r="C15" s="159"/>
      <c r="D15" s="159"/>
      <c r="E15" s="159"/>
      <c r="F15" s="159"/>
      <c r="G15" s="159"/>
      <c r="H15" s="159"/>
      <c r="I15" s="159"/>
    </row>
    <row r="16" spans="1:9" ht="19.5" customHeight="1">
      <c r="A16" s="84"/>
      <c r="B16" s="84"/>
      <c r="C16" s="84" t="s">
        <v>530</v>
      </c>
      <c r="D16" s="84"/>
      <c r="E16" s="466">
        <v>0</v>
      </c>
      <c r="F16" s="466"/>
      <c r="G16" s="466"/>
      <c r="H16" s="84" t="s">
        <v>513</v>
      </c>
      <c r="I16" s="84"/>
    </row>
    <row r="17" spans="1:9" ht="19.5" customHeight="1">
      <c r="A17" s="84"/>
      <c r="B17" s="84"/>
      <c r="C17" s="84" t="s">
        <v>531</v>
      </c>
      <c r="D17" s="84"/>
      <c r="E17" s="466">
        <v>0</v>
      </c>
      <c r="F17" s="466"/>
      <c r="G17" s="466"/>
      <c r="H17" s="80" t="s">
        <v>513</v>
      </c>
      <c r="I17" s="80"/>
    </row>
    <row r="18" spans="1:9" ht="19.5" customHeight="1"/>
    <row r="19" spans="1:9" ht="19.5" customHeight="1">
      <c r="A19" s="84"/>
      <c r="B19" s="84" t="s">
        <v>533</v>
      </c>
      <c r="C19" s="84"/>
      <c r="D19" s="84"/>
      <c r="E19" s="84"/>
      <c r="F19" s="84"/>
      <c r="G19" s="84"/>
      <c r="H19" s="84"/>
      <c r="I19" s="84"/>
    </row>
    <row r="20" spans="1:9" ht="19.5" customHeight="1">
      <c r="A20" s="84"/>
      <c r="B20" s="84"/>
      <c r="C20" s="84" t="s">
        <v>530</v>
      </c>
      <c r="D20" s="84"/>
      <c r="E20" s="466">
        <v>0</v>
      </c>
      <c r="F20" s="466"/>
      <c r="G20" s="466"/>
      <c r="H20" s="84" t="s">
        <v>513</v>
      </c>
      <c r="I20" s="84"/>
    </row>
    <row r="21" spans="1:9" ht="19.5" customHeight="1">
      <c r="A21" s="84"/>
      <c r="B21" s="84"/>
      <c r="C21" s="84" t="s">
        <v>623</v>
      </c>
      <c r="D21" s="84"/>
      <c r="E21" s="466">
        <v>0</v>
      </c>
      <c r="F21" s="466"/>
      <c r="G21" s="466"/>
      <c r="H21" s="80" t="s">
        <v>513</v>
      </c>
      <c r="I21" s="84"/>
    </row>
    <row r="22" spans="1:9" ht="19.5" customHeight="1">
      <c r="A22" s="120"/>
    </row>
    <row r="23" spans="1:9" s="85" customFormat="1" ht="20.100000000000001" customHeight="1">
      <c r="A23" s="95" t="s">
        <v>511</v>
      </c>
      <c r="B23" s="100"/>
      <c r="C23" s="100"/>
      <c r="D23" s="100"/>
      <c r="E23" s="100"/>
      <c r="F23" s="100"/>
      <c r="G23" s="100"/>
      <c r="H23" s="100"/>
      <c r="I23" s="100"/>
    </row>
    <row r="24" spans="1:9" s="85" customFormat="1" ht="20.100000000000001" customHeight="1">
      <c r="A24" s="332" t="s">
        <v>518</v>
      </c>
      <c r="B24" s="333"/>
      <c r="C24" s="333"/>
      <c r="D24" s="334"/>
      <c r="E24" s="329" t="s">
        <v>486</v>
      </c>
      <c r="F24" s="330"/>
      <c r="G24" s="330"/>
      <c r="H24" s="330"/>
      <c r="I24" s="331"/>
    </row>
    <row r="25" spans="1:9" s="85" customFormat="1" ht="20.100000000000001" customHeight="1">
      <c r="A25" s="87" t="str">
        <f>第1号様式!A15</f>
        <v>□</v>
      </c>
      <c r="B25" s="108" t="s">
        <v>489</v>
      </c>
      <c r="C25" s="108"/>
      <c r="D25" s="108"/>
      <c r="E25" s="314" t="str">
        <f>第1号様式!E15</f>
        <v>〒　　　－</v>
      </c>
      <c r="F25" s="315"/>
      <c r="G25" s="315"/>
      <c r="H25" s="315"/>
      <c r="I25" s="316"/>
    </row>
    <row r="26" spans="1:9" s="85" customFormat="1" ht="20.100000000000001" customHeight="1">
      <c r="A26" s="87" t="str">
        <f>第1号様式!A16</f>
        <v>□</v>
      </c>
      <c r="B26" s="108" t="s">
        <v>490</v>
      </c>
      <c r="C26" s="108"/>
      <c r="D26" s="108"/>
      <c r="E26" s="460" t="str">
        <f>第1号様式!E16</f>
        <v>　　　　　　　　　　　　　　　　　　　　　　　　　</v>
      </c>
      <c r="F26" s="461"/>
      <c r="G26" s="461"/>
      <c r="H26" s="461"/>
      <c r="I26" s="462"/>
    </row>
    <row r="27" spans="1:9" s="85" customFormat="1" ht="20.100000000000001" customHeight="1">
      <c r="A27" s="88" t="str">
        <f>第1号様式!A17</f>
        <v>□</v>
      </c>
      <c r="B27" s="109" t="s">
        <v>491</v>
      </c>
      <c r="C27" s="109"/>
      <c r="D27" s="109"/>
      <c r="E27" s="314" t="str">
        <f>第1号様式!E17</f>
        <v>名称及び代表者名　　　</v>
      </c>
      <c r="F27" s="315"/>
      <c r="G27" s="315"/>
      <c r="H27" s="315"/>
      <c r="I27" s="316"/>
    </row>
    <row r="28" spans="1:9" s="85" customFormat="1" ht="20.100000000000001" customHeight="1">
      <c r="A28" s="164"/>
      <c r="B28" s="110"/>
      <c r="C28" s="110"/>
      <c r="D28" s="110"/>
      <c r="E28" s="460" t="str">
        <f>第1号様式!E18</f>
        <v>　　　　　　　　　　　　　　　　　　　　　　　　　</v>
      </c>
      <c r="F28" s="461"/>
      <c r="G28" s="461"/>
      <c r="H28" s="461"/>
      <c r="I28" s="462"/>
    </row>
    <row r="29" spans="1:9" ht="19.5" customHeight="1"/>
    <row r="30" spans="1:9" ht="19.5" customHeight="1"/>
    <row r="31" spans="1:9" ht="19.5" customHeight="1"/>
    <row r="32" spans="1:9" ht="19.5" customHeight="1"/>
    <row r="33" ht="19.5" customHeight="1"/>
  </sheetData>
  <mergeCells count="19">
    <mergeCell ref="E25:I25"/>
    <mergeCell ref="E26:I26"/>
    <mergeCell ref="E10:G10"/>
    <mergeCell ref="E27:I27"/>
    <mergeCell ref="E28:I28"/>
    <mergeCell ref="E11:G11"/>
    <mergeCell ref="E13:G13"/>
    <mergeCell ref="E12:G12"/>
    <mergeCell ref="E16:G16"/>
    <mergeCell ref="E17:G17"/>
    <mergeCell ref="E20:G20"/>
    <mergeCell ref="E21:G21"/>
    <mergeCell ref="A4:I4"/>
    <mergeCell ref="A6:I6"/>
    <mergeCell ref="E9:G9"/>
    <mergeCell ref="E8:G8"/>
    <mergeCell ref="A24:D24"/>
    <mergeCell ref="E24:I24"/>
    <mergeCell ref="B12:D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3411-E1D6-476B-A0DB-121776260DC5}">
  <sheetPr codeName="Sheet6"/>
  <dimension ref="A1:I38"/>
  <sheetViews>
    <sheetView showGridLines="0" view="pageBreakPreview" zoomScale="85" zoomScaleNormal="100" zoomScaleSheetLayoutView="85" workbookViewId="0"/>
  </sheetViews>
  <sheetFormatPr defaultColWidth="8.875" defaultRowHeight="19.5" customHeight="1"/>
  <cols>
    <col min="1" max="1" width="3.125" style="84" customWidth="1"/>
    <col min="2" max="2" width="14" style="84" customWidth="1"/>
    <col min="3" max="3" width="16.625" style="84" customWidth="1"/>
    <col min="4" max="8" width="8.5" style="84" customWidth="1"/>
    <col min="9" max="9" width="17.875" style="84" customWidth="1"/>
    <col min="10" max="16384" width="8.875" style="84"/>
  </cols>
  <sheetData>
    <row r="1" spans="1:9" ht="19.5" customHeight="1">
      <c r="A1" s="84" t="s">
        <v>479</v>
      </c>
    </row>
    <row r="2" spans="1:9" ht="19.5" customHeight="1">
      <c r="A2" s="456" t="s">
        <v>539</v>
      </c>
      <c r="B2" s="456"/>
      <c r="C2" s="456"/>
      <c r="D2" s="456"/>
      <c r="E2" s="456"/>
      <c r="F2" s="456"/>
      <c r="G2" s="456"/>
      <c r="H2" s="456"/>
      <c r="I2" s="456"/>
    </row>
    <row r="3" spans="1:9" s="85" customFormat="1" ht="20.100000000000001" customHeight="1">
      <c r="A3" s="86" t="s">
        <v>508</v>
      </c>
      <c r="B3" s="86"/>
      <c r="C3" s="86"/>
      <c r="D3" s="86"/>
      <c r="E3" s="86"/>
      <c r="F3" s="86"/>
      <c r="G3" s="86"/>
    </row>
    <row r="4" spans="1:9" s="85" customFormat="1" ht="20.100000000000001" customHeight="1">
      <c r="A4" s="86"/>
      <c r="B4" s="86"/>
      <c r="C4" s="86"/>
      <c r="D4" s="86"/>
      <c r="E4" s="86"/>
      <c r="F4" s="86"/>
      <c r="G4" s="335" t="s">
        <v>298</v>
      </c>
      <c r="H4" s="336"/>
      <c r="I4" s="337"/>
    </row>
    <row r="5" spans="1:9" s="85" customFormat="1" ht="20.100000000000001" customHeight="1">
      <c r="A5" s="192" t="s">
        <v>488</v>
      </c>
      <c r="B5" s="86"/>
      <c r="C5" s="86"/>
      <c r="D5" s="86"/>
      <c r="E5" s="86"/>
      <c r="F5" s="86"/>
      <c r="G5" s="86"/>
      <c r="H5" s="86"/>
      <c r="I5" s="86"/>
    </row>
    <row r="6" spans="1:9" s="85" customFormat="1" ht="20.100000000000001" customHeight="1">
      <c r="A6" s="332" t="s">
        <v>517</v>
      </c>
      <c r="B6" s="333"/>
      <c r="C6" s="333"/>
      <c r="D6" s="334"/>
      <c r="E6" s="329" t="s">
        <v>486</v>
      </c>
      <c r="F6" s="330"/>
      <c r="G6" s="330"/>
      <c r="H6" s="330"/>
      <c r="I6" s="331"/>
    </row>
    <row r="7" spans="1:9" s="85" customFormat="1" ht="20.100000000000001" customHeight="1">
      <c r="A7" s="87" t="str">
        <f>第1号様式!A7</f>
        <v>□</v>
      </c>
      <c r="B7" s="108" t="s">
        <v>489</v>
      </c>
      <c r="C7" s="108"/>
      <c r="D7" s="108"/>
      <c r="E7" s="314" t="str">
        <f>第1号様式!E7</f>
        <v>〒　　　－</v>
      </c>
      <c r="F7" s="315"/>
      <c r="G7" s="315"/>
      <c r="H7" s="315"/>
      <c r="I7" s="316"/>
    </row>
    <row r="8" spans="1:9" s="85" customFormat="1" ht="20.100000000000001" customHeight="1">
      <c r="A8" s="87" t="str">
        <f>第1号様式!A8</f>
        <v>□</v>
      </c>
      <c r="B8" s="108" t="s">
        <v>490</v>
      </c>
      <c r="C8" s="108"/>
      <c r="D8" s="108"/>
      <c r="E8" s="320" t="str">
        <f>第1号様式!E8</f>
        <v>　　　　　　　　　　　　　　　　　　　　　　　　　</v>
      </c>
      <c r="F8" s="321"/>
      <c r="G8" s="321"/>
      <c r="H8" s="321"/>
      <c r="I8" s="322"/>
    </row>
    <row r="9" spans="1:9" s="85" customFormat="1" ht="20.100000000000001" customHeight="1">
      <c r="A9" s="88" t="str">
        <f>第1号様式!A9</f>
        <v>□</v>
      </c>
      <c r="B9" s="109" t="s">
        <v>491</v>
      </c>
      <c r="C9" s="109"/>
      <c r="D9" s="109"/>
      <c r="E9" s="326" t="s">
        <v>487</v>
      </c>
      <c r="F9" s="327"/>
      <c r="G9" s="327"/>
      <c r="H9" s="327"/>
      <c r="I9" s="328"/>
    </row>
    <row r="10" spans="1:9" s="85" customFormat="1" ht="20.100000000000001" customHeight="1">
      <c r="A10" s="89" t="str">
        <f>第1号様式!A10</f>
        <v>□</v>
      </c>
      <c r="B10" s="110" t="s">
        <v>492</v>
      </c>
      <c r="C10" s="110"/>
      <c r="D10" s="110"/>
      <c r="E10" s="320" t="str">
        <f>第1号様式!E10</f>
        <v>　　　　　　　　　　　　　　　　　　　　　　　　　</v>
      </c>
      <c r="F10" s="321"/>
      <c r="G10" s="321"/>
      <c r="H10" s="321"/>
      <c r="I10" s="322"/>
    </row>
    <row r="11" spans="1:9" ht="48" customHeight="1">
      <c r="A11" s="473" t="s">
        <v>634</v>
      </c>
      <c r="B11" s="473"/>
      <c r="C11" s="473"/>
      <c r="D11" s="473"/>
      <c r="E11" s="473"/>
      <c r="F11" s="473"/>
      <c r="G11" s="473"/>
      <c r="H11" s="473"/>
      <c r="I11" s="473"/>
    </row>
    <row r="12" spans="1:9" ht="20.25" customHeight="1">
      <c r="E12" s="124" t="s">
        <v>300</v>
      </c>
    </row>
    <row r="13" spans="1:9" ht="20.25" customHeight="1">
      <c r="A13" s="191" t="s">
        <v>562</v>
      </c>
      <c r="B13" s="183"/>
      <c r="C13" s="183"/>
      <c r="D13" s="183"/>
      <c r="E13" s="184"/>
      <c r="F13" s="183"/>
      <c r="G13" s="183"/>
      <c r="H13" s="183"/>
      <c r="I13" s="185"/>
    </row>
    <row r="14" spans="1:9" s="85" customFormat="1" ht="20.100000000000001" customHeight="1">
      <c r="A14" s="329" t="s">
        <v>541</v>
      </c>
      <c r="B14" s="330"/>
      <c r="C14" s="330"/>
      <c r="D14" s="330"/>
      <c r="E14" s="474" t="s">
        <v>544</v>
      </c>
      <c r="F14" s="474"/>
      <c r="G14" s="474"/>
      <c r="H14" s="474"/>
      <c r="I14" s="474"/>
    </row>
    <row r="15" spans="1:9" s="85" customFormat="1" ht="20.100000000000001" customHeight="1">
      <c r="A15" s="329" t="s">
        <v>542</v>
      </c>
      <c r="B15" s="330"/>
      <c r="C15" s="330"/>
      <c r="D15" s="331"/>
      <c r="E15" s="484"/>
      <c r="F15" s="485"/>
      <c r="G15" s="485"/>
      <c r="H15" s="485"/>
      <c r="I15" s="166" t="s">
        <v>540</v>
      </c>
    </row>
    <row r="16" spans="1:9" s="85" customFormat="1" ht="20.100000000000001" customHeight="1">
      <c r="A16" s="329" t="s">
        <v>543</v>
      </c>
      <c r="B16" s="330"/>
      <c r="C16" s="330"/>
      <c r="D16" s="330"/>
      <c r="E16" s="474" t="s">
        <v>538</v>
      </c>
      <c r="F16" s="474"/>
      <c r="G16" s="474"/>
      <c r="H16" s="474"/>
      <c r="I16" s="474"/>
    </row>
    <row r="17" spans="1:9" s="85" customFormat="1" ht="7.5" customHeight="1">
      <c r="A17" s="186"/>
      <c r="B17" s="109"/>
      <c r="C17" s="109"/>
      <c r="D17" s="109"/>
      <c r="E17" s="165"/>
      <c r="F17" s="165"/>
      <c r="G17" s="165"/>
      <c r="H17" s="165"/>
      <c r="I17" s="187"/>
    </row>
    <row r="18" spans="1:9" ht="20.25" customHeight="1">
      <c r="A18" s="470" t="s">
        <v>548</v>
      </c>
      <c r="B18" s="471"/>
      <c r="C18" s="471"/>
      <c r="D18" s="471"/>
      <c r="E18" s="471"/>
      <c r="F18" s="471"/>
      <c r="G18" s="471"/>
      <c r="H18" s="471"/>
      <c r="I18" s="472"/>
    </row>
    <row r="19" spans="1:9" s="85" customFormat="1" ht="20.100000000000001" customHeight="1">
      <c r="A19" s="329" t="s">
        <v>547</v>
      </c>
      <c r="B19" s="330"/>
      <c r="C19" s="330"/>
      <c r="D19" s="331"/>
      <c r="E19" s="467"/>
      <c r="F19" s="468"/>
      <c r="G19" s="468"/>
      <c r="H19" s="468"/>
      <c r="I19" s="166" t="s">
        <v>540</v>
      </c>
    </row>
    <row r="20" spans="1:9" s="85" customFormat="1" ht="7.5" customHeight="1">
      <c r="A20" s="186"/>
      <c r="B20" s="109"/>
      <c r="C20" s="109"/>
      <c r="D20" s="109"/>
      <c r="E20" s="165"/>
      <c r="F20" s="165"/>
      <c r="G20" s="165"/>
      <c r="H20" s="165"/>
      <c r="I20" s="188"/>
    </row>
    <row r="21" spans="1:9" ht="20.25" customHeight="1">
      <c r="A21" s="470" t="s">
        <v>545</v>
      </c>
      <c r="B21" s="471"/>
      <c r="C21" s="471"/>
      <c r="D21" s="471"/>
      <c r="E21" s="471"/>
      <c r="F21" s="471"/>
      <c r="G21" s="471"/>
      <c r="H21" s="471"/>
      <c r="I21" s="472"/>
    </row>
    <row r="22" spans="1:9" ht="20.25" customHeight="1">
      <c r="A22" s="475"/>
      <c r="B22" s="476"/>
      <c r="C22" s="476"/>
      <c r="D22" s="476"/>
      <c r="E22" s="476"/>
      <c r="F22" s="476"/>
      <c r="G22" s="476"/>
      <c r="H22" s="476"/>
      <c r="I22" s="477"/>
    </row>
    <row r="23" spans="1:9" ht="19.5" customHeight="1">
      <c r="A23" s="478"/>
      <c r="B23" s="479"/>
      <c r="C23" s="479"/>
      <c r="D23" s="479"/>
      <c r="E23" s="479"/>
      <c r="F23" s="479"/>
      <c r="G23" s="479"/>
      <c r="H23" s="479"/>
      <c r="I23" s="480"/>
    </row>
    <row r="24" spans="1:9" ht="19.5" customHeight="1">
      <c r="A24" s="478"/>
      <c r="B24" s="479"/>
      <c r="C24" s="479"/>
      <c r="D24" s="479"/>
      <c r="E24" s="479"/>
      <c r="F24" s="479"/>
      <c r="G24" s="479"/>
      <c r="H24" s="479"/>
      <c r="I24" s="480"/>
    </row>
    <row r="25" spans="1:9" ht="19.5" customHeight="1">
      <c r="A25" s="478"/>
      <c r="B25" s="479"/>
      <c r="C25" s="479"/>
      <c r="D25" s="479"/>
      <c r="E25" s="479"/>
      <c r="F25" s="479"/>
      <c r="G25" s="479"/>
      <c r="H25" s="479"/>
      <c r="I25" s="480"/>
    </row>
    <row r="26" spans="1:9" ht="19.5" customHeight="1">
      <c r="A26" s="478"/>
      <c r="B26" s="479"/>
      <c r="C26" s="479"/>
      <c r="D26" s="479"/>
      <c r="E26" s="479"/>
      <c r="F26" s="479"/>
      <c r="G26" s="479"/>
      <c r="H26" s="479"/>
      <c r="I26" s="480"/>
    </row>
    <row r="27" spans="1:9" ht="19.5" customHeight="1">
      <c r="A27" s="481"/>
      <c r="B27" s="482"/>
      <c r="C27" s="482"/>
      <c r="D27" s="482"/>
      <c r="E27" s="482"/>
      <c r="F27" s="482"/>
      <c r="G27" s="482"/>
      <c r="H27" s="482"/>
      <c r="I27" s="483"/>
    </row>
    <row r="28" spans="1:9" ht="7.5" customHeight="1">
      <c r="A28" s="189"/>
      <c r="B28" s="159"/>
      <c r="C28" s="159"/>
      <c r="D28" s="159"/>
      <c r="E28" s="159"/>
      <c r="F28" s="159"/>
      <c r="G28" s="159"/>
      <c r="H28" s="159"/>
      <c r="I28" s="190"/>
    </row>
    <row r="29" spans="1:9" ht="19.5" customHeight="1">
      <c r="A29" s="470" t="s">
        <v>546</v>
      </c>
      <c r="B29" s="471"/>
      <c r="C29" s="471"/>
      <c r="D29" s="471"/>
      <c r="E29" s="471"/>
      <c r="F29" s="471"/>
      <c r="G29" s="471"/>
      <c r="H29" s="471"/>
      <c r="I29" s="472"/>
    </row>
    <row r="30" spans="1:9" ht="19.5" customHeight="1">
      <c r="A30" s="475"/>
      <c r="B30" s="476"/>
      <c r="C30" s="476"/>
      <c r="D30" s="476"/>
      <c r="E30" s="476"/>
      <c r="F30" s="476"/>
      <c r="G30" s="476"/>
      <c r="H30" s="476"/>
      <c r="I30" s="477"/>
    </row>
    <row r="31" spans="1:9" ht="19.5" customHeight="1">
      <c r="A31" s="478"/>
      <c r="B31" s="479"/>
      <c r="C31" s="479"/>
      <c r="D31" s="479"/>
      <c r="E31" s="479"/>
      <c r="F31" s="479"/>
      <c r="G31" s="479"/>
      <c r="H31" s="479"/>
      <c r="I31" s="480"/>
    </row>
    <row r="32" spans="1:9" ht="19.5" customHeight="1">
      <c r="A32" s="478"/>
      <c r="B32" s="479"/>
      <c r="C32" s="479"/>
      <c r="D32" s="479"/>
      <c r="E32" s="479"/>
      <c r="F32" s="479"/>
      <c r="G32" s="479"/>
      <c r="H32" s="479"/>
      <c r="I32" s="480"/>
    </row>
    <row r="33" spans="1:9" ht="19.5" customHeight="1">
      <c r="A33" s="478"/>
      <c r="B33" s="479"/>
      <c r="C33" s="479"/>
      <c r="D33" s="479"/>
      <c r="E33" s="479"/>
      <c r="F33" s="479"/>
      <c r="G33" s="479"/>
      <c r="H33" s="479"/>
      <c r="I33" s="480"/>
    </row>
    <row r="34" spans="1:9" ht="19.5" customHeight="1">
      <c r="A34" s="478"/>
      <c r="B34" s="479"/>
      <c r="C34" s="479"/>
      <c r="D34" s="479"/>
      <c r="E34" s="479"/>
      <c r="F34" s="479"/>
      <c r="G34" s="479"/>
      <c r="H34" s="479"/>
      <c r="I34" s="480"/>
    </row>
    <row r="35" spans="1:9" ht="19.5" customHeight="1">
      <c r="A35" s="481"/>
      <c r="B35" s="482"/>
      <c r="C35" s="482"/>
      <c r="D35" s="482"/>
      <c r="E35" s="482"/>
      <c r="F35" s="482"/>
      <c r="G35" s="482"/>
      <c r="H35" s="482"/>
      <c r="I35" s="483"/>
    </row>
    <row r="36" spans="1:9" ht="6.75" customHeight="1">
      <c r="A36" s="469"/>
      <c r="B36" s="469"/>
      <c r="C36" s="469"/>
      <c r="D36" s="469"/>
      <c r="E36" s="469"/>
      <c r="F36" s="469"/>
      <c r="G36" s="469"/>
      <c r="H36" s="469"/>
      <c r="I36" s="469"/>
    </row>
    <row r="37" spans="1:9" ht="19.5" customHeight="1">
      <c r="A37" s="469" t="s">
        <v>478</v>
      </c>
      <c r="B37" s="469"/>
      <c r="C37" s="469"/>
      <c r="D37" s="469"/>
      <c r="E37" s="469"/>
      <c r="F37" s="469"/>
      <c r="G37" s="469"/>
      <c r="H37" s="469"/>
      <c r="I37" s="469"/>
    </row>
    <row r="38" spans="1:9" ht="6.75" customHeight="1"/>
  </sheetData>
  <mergeCells count="24">
    <mergeCell ref="A37:I37"/>
    <mergeCell ref="A36:I36"/>
    <mergeCell ref="E8:I8"/>
    <mergeCell ref="A21:I21"/>
    <mergeCell ref="A29:I29"/>
    <mergeCell ref="A11:I11"/>
    <mergeCell ref="A14:D14"/>
    <mergeCell ref="A16:D16"/>
    <mergeCell ref="E14:I14"/>
    <mergeCell ref="E16:I16"/>
    <mergeCell ref="A22:I27"/>
    <mergeCell ref="A15:D15"/>
    <mergeCell ref="E15:H15"/>
    <mergeCell ref="A30:I35"/>
    <mergeCell ref="A18:I18"/>
    <mergeCell ref="A19:D19"/>
    <mergeCell ref="E19:H19"/>
    <mergeCell ref="A2:I2"/>
    <mergeCell ref="E7:I7"/>
    <mergeCell ref="E10:I10"/>
    <mergeCell ref="E9:I9"/>
    <mergeCell ref="E6:I6"/>
    <mergeCell ref="A6:D6"/>
    <mergeCell ref="G4:I4"/>
  </mergeCells>
  <phoneticPr fontId="1"/>
  <pageMargins left="0.7" right="0.7" top="0.75" bottom="0.75" header="0.3" footer="0.3"/>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B0BE-A245-4DC2-B35A-F1D9585A23A7}">
  <sheetPr codeName="Sheet7">
    <pageSetUpPr fitToPage="1"/>
  </sheetPr>
  <dimension ref="A1:J45"/>
  <sheetViews>
    <sheetView showGridLines="0" view="pageBreakPreview" zoomScale="85" zoomScaleNormal="85" zoomScaleSheetLayoutView="85" workbookViewId="0">
      <selection activeCell="N35" sqref="N35"/>
    </sheetView>
  </sheetViews>
  <sheetFormatPr defaultColWidth="9" defaultRowHeight="14.25"/>
  <cols>
    <col min="1" max="1" width="3.125" style="85" customWidth="1"/>
    <col min="2" max="2" width="14" style="85" customWidth="1"/>
    <col min="3" max="3" width="16.625" style="85" customWidth="1"/>
    <col min="4" max="8" width="8.5" style="85" customWidth="1"/>
    <col min="9" max="9" width="18" style="85" customWidth="1"/>
    <col min="10" max="10" width="1" style="85" customWidth="1"/>
    <col min="11" max="16384" width="9" style="85"/>
  </cols>
  <sheetData>
    <row r="1" spans="1:9" ht="20.100000000000001" customHeight="1">
      <c r="A1" s="86" t="s">
        <v>555</v>
      </c>
      <c r="B1" s="86"/>
      <c r="C1" s="86"/>
      <c r="D1" s="86"/>
      <c r="E1" s="86"/>
      <c r="F1" s="86"/>
      <c r="G1" s="86"/>
      <c r="H1" s="86"/>
    </row>
    <row r="2" spans="1:9" ht="20.100000000000001" customHeight="1">
      <c r="A2" s="313" t="s">
        <v>549</v>
      </c>
      <c r="B2" s="313"/>
      <c r="C2" s="313"/>
      <c r="D2" s="313"/>
      <c r="E2" s="313"/>
      <c r="F2" s="313"/>
      <c r="G2" s="313"/>
      <c r="H2" s="313"/>
      <c r="I2" s="313"/>
    </row>
    <row r="3" spans="1:9" ht="20.100000000000001" customHeight="1">
      <c r="A3" s="86" t="s">
        <v>508</v>
      </c>
      <c r="B3" s="86"/>
      <c r="C3" s="86"/>
      <c r="D3" s="86"/>
      <c r="E3" s="86"/>
      <c r="F3" s="86"/>
      <c r="G3" s="86"/>
    </row>
    <row r="4" spans="1:9" ht="20.100000000000001" customHeight="1">
      <c r="A4" s="86"/>
      <c r="B4" s="86"/>
      <c r="C4" s="86"/>
      <c r="D4" s="86"/>
      <c r="E4" s="86"/>
      <c r="F4" s="86"/>
      <c r="G4" s="335" t="s">
        <v>298</v>
      </c>
      <c r="H4" s="336"/>
      <c r="I4" s="337"/>
    </row>
    <row r="5" spans="1:9" ht="20.100000000000001" customHeight="1">
      <c r="A5" s="192" t="s">
        <v>488</v>
      </c>
      <c r="B5" s="86"/>
      <c r="C5" s="86"/>
      <c r="D5" s="86"/>
      <c r="E5" s="86"/>
      <c r="F5" s="86"/>
      <c r="G5" s="86"/>
      <c r="H5" s="86"/>
      <c r="I5" s="86"/>
    </row>
    <row r="6" spans="1:9" ht="20.100000000000001" customHeight="1">
      <c r="A6" s="332" t="s">
        <v>517</v>
      </c>
      <c r="B6" s="333"/>
      <c r="C6" s="333"/>
      <c r="D6" s="334"/>
      <c r="E6" s="329" t="s">
        <v>486</v>
      </c>
      <c r="F6" s="330"/>
      <c r="G6" s="330"/>
      <c r="H6" s="330"/>
      <c r="I6" s="331"/>
    </row>
    <row r="7" spans="1:9" ht="20.100000000000001" customHeight="1">
      <c r="A7" s="87" t="str">
        <f>第1号様式!A7</f>
        <v>□</v>
      </c>
      <c r="B7" s="108" t="s">
        <v>489</v>
      </c>
      <c r="C7" s="108"/>
      <c r="D7" s="108"/>
      <c r="E7" s="314" t="str">
        <f>第1号様式!E7</f>
        <v>〒　　　－</v>
      </c>
      <c r="F7" s="315">
        <f>第1号様式!F7</f>
        <v>0</v>
      </c>
      <c r="G7" s="315">
        <f>第1号様式!G7</f>
        <v>0</v>
      </c>
      <c r="H7" s="315">
        <f>第1号様式!H7</f>
        <v>0</v>
      </c>
      <c r="I7" s="316">
        <f>第1号様式!I7</f>
        <v>0</v>
      </c>
    </row>
    <row r="8" spans="1:9" ht="20.100000000000001" customHeight="1">
      <c r="A8" s="87" t="str">
        <f>第1号様式!A8</f>
        <v>□</v>
      </c>
      <c r="B8" s="108" t="s">
        <v>490</v>
      </c>
      <c r="C8" s="108"/>
      <c r="D8" s="108"/>
      <c r="E8" s="320" t="str">
        <f>第1号様式!E8</f>
        <v>　　　　　　　　　　　　　　　　　　　　　　　　　</v>
      </c>
      <c r="F8" s="321">
        <f>第1号様式!F8</f>
        <v>0</v>
      </c>
      <c r="G8" s="321">
        <f>第1号様式!G8</f>
        <v>0</v>
      </c>
      <c r="H8" s="321">
        <f>第1号様式!H8</f>
        <v>0</v>
      </c>
      <c r="I8" s="322">
        <f>第1号様式!I8</f>
        <v>0</v>
      </c>
    </row>
    <row r="9" spans="1:9" ht="20.100000000000001" customHeight="1">
      <c r="A9" s="88" t="str">
        <f>第1号様式!A9</f>
        <v>□</v>
      </c>
      <c r="B9" s="109" t="s">
        <v>491</v>
      </c>
      <c r="C9" s="109"/>
      <c r="D9" s="109"/>
      <c r="E9" s="326" t="s">
        <v>487</v>
      </c>
      <c r="F9" s="327"/>
      <c r="G9" s="327"/>
      <c r="H9" s="327"/>
      <c r="I9" s="328"/>
    </row>
    <row r="10" spans="1:9" ht="20.100000000000001" customHeight="1">
      <c r="A10" s="89" t="str">
        <f>第1号様式!A10</f>
        <v>□</v>
      </c>
      <c r="B10" s="110" t="s">
        <v>492</v>
      </c>
      <c r="C10" s="110"/>
      <c r="D10" s="110"/>
      <c r="E10" s="320" t="str">
        <f>第1号様式!E10</f>
        <v>　　　　　　　　　　　　　　　　　　　　　　　　　</v>
      </c>
      <c r="F10" s="321">
        <f>第1号様式!F10</f>
        <v>0</v>
      </c>
      <c r="G10" s="321">
        <f>第1号様式!G10</f>
        <v>0</v>
      </c>
      <c r="H10" s="321">
        <f>第1号様式!H10</f>
        <v>0</v>
      </c>
      <c r="I10" s="322">
        <f>第1号様式!I10</f>
        <v>0</v>
      </c>
    </row>
    <row r="11" spans="1:9" ht="20.100000000000001" customHeight="1">
      <c r="A11" s="164"/>
      <c r="B11" s="110" t="s">
        <v>565</v>
      </c>
      <c r="C11" s="110"/>
      <c r="D11" s="110"/>
      <c r="E11" s="367" t="s">
        <v>563</v>
      </c>
      <c r="F11" s="368"/>
      <c r="G11" s="368"/>
      <c r="H11" s="368"/>
      <c r="I11" s="369"/>
    </row>
    <row r="12" spans="1:9" ht="47.25" customHeight="1">
      <c r="A12" s="339" t="s">
        <v>635</v>
      </c>
      <c r="B12" s="339"/>
      <c r="C12" s="339"/>
      <c r="D12" s="339"/>
      <c r="E12" s="339"/>
      <c r="F12" s="339"/>
      <c r="G12" s="339"/>
      <c r="H12" s="339"/>
      <c r="I12" s="339"/>
    </row>
    <row r="13" spans="1:9" ht="20.100000000000001" customHeight="1">
      <c r="A13" s="338" t="s">
        <v>300</v>
      </c>
      <c r="B13" s="338"/>
      <c r="C13" s="338"/>
      <c r="D13" s="338"/>
      <c r="E13" s="338"/>
      <c r="F13" s="338"/>
      <c r="G13" s="338"/>
      <c r="H13" s="338"/>
      <c r="I13" s="338"/>
    </row>
    <row r="14" spans="1:9" ht="20.100000000000001" customHeight="1">
      <c r="A14" s="180" t="s">
        <v>498</v>
      </c>
      <c r="B14" s="100"/>
      <c r="C14" s="100"/>
      <c r="D14" s="100"/>
      <c r="E14" s="100"/>
      <c r="F14" s="100"/>
      <c r="G14" s="100"/>
      <c r="H14" s="100"/>
      <c r="I14" s="101"/>
    </row>
    <row r="15" spans="1:9" ht="20.100000000000001" customHeight="1">
      <c r="A15" s="332" t="s">
        <v>518</v>
      </c>
      <c r="B15" s="333"/>
      <c r="C15" s="333"/>
      <c r="D15" s="334"/>
      <c r="E15" s="329" t="s">
        <v>486</v>
      </c>
      <c r="F15" s="330"/>
      <c r="G15" s="330"/>
      <c r="H15" s="330"/>
      <c r="I15" s="331"/>
    </row>
    <row r="16" spans="1:9" ht="20.100000000000001" customHeight="1">
      <c r="A16" s="87" t="str">
        <f>第1号様式!A15</f>
        <v>□</v>
      </c>
      <c r="B16" s="108" t="s">
        <v>489</v>
      </c>
      <c r="C16" s="108"/>
      <c r="D16" s="108"/>
      <c r="E16" s="314" t="str">
        <f>第1号様式!E15</f>
        <v>〒　　　－</v>
      </c>
      <c r="F16" s="315">
        <f>第1号様式!F15</f>
        <v>0</v>
      </c>
      <c r="G16" s="315">
        <f>第1号様式!G15</f>
        <v>0</v>
      </c>
      <c r="H16" s="315">
        <f>第1号様式!H15</f>
        <v>0</v>
      </c>
      <c r="I16" s="316">
        <f>第1号様式!I15</f>
        <v>0</v>
      </c>
    </row>
    <row r="17" spans="1:10" ht="20.100000000000001" customHeight="1">
      <c r="A17" s="87" t="str">
        <f>第1号様式!A16</f>
        <v>□</v>
      </c>
      <c r="B17" s="108" t="s">
        <v>490</v>
      </c>
      <c r="C17" s="108"/>
      <c r="D17" s="108"/>
      <c r="E17" s="320" t="str">
        <f>第1号様式!E16</f>
        <v>　　　　　　　　　　　　　　　　　　　　　　　　　</v>
      </c>
      <c r="F17" s="321">
        <f>第1号様式!F16</f>
        <v>0</v>
      </c>
      <c r="G17" s="321">
        <f>第1号様式!G16</f>
        <v>0</v>
      </c>
      <c r="H17" s="321">
        <f>第1号様式!H16</f>
        <v>0</v>
      </c>
      <c r="I17" s="322">
        <f>第1号様式!I16</f>
        <v>0</v>
      </c>
    </row>
    <row r="18" spans="1:10" ht="20.100000000000001" customHeight="1">
      <c r="A18" s="88" t="str">
        <f>第1号様式!A17</f>
        <v>□</v>
      </c>
      <c r="B18" s="109" t="s">
        <v>491</v>
      </c>
      <c r="C18" s="109"/>
      <c r="D18" s="109"/>
      <c r="E18" s="326" t="s">
        <v>487</v>
      </c>
      <c r="F18" s="327"/>
      <c r="G18" s="327"/>
      <c r="H18" s="327"/>
      <c r="I18" s="328"/>
    </row>
    <row r="19" spans="1:10" ht="20.100000000000001" customHeight="1">
      <c r="A19" s="164"/>
      <c r="B19" s="110"/>
      <c r="C19" s="110"/>
      <c r="D19" s="110"/>
      <c r="E19" s="320" t="str">
        <f>第1号様式!E18</f>
        <v>　　　　　　　　　　　　　　　　　　　　　　　　　</v>
      </c>
      <c r="F19" s="321">
        <f>第1号様式!F18</f>
        <v>0</v>
      </c>
      <c r="G19" s="321">
        <f>第1号様式!G18</f>
        <v>0</v>
      </c>
      <c r="H19" s="321">
        <f>第1号様式!H18</f>
        <v>0</v>
      </c>
      <c r="I19" s="322">
        <f>第1号様式!I18</f>
        <v>0</v>
      </c>
    </row>
    <row r="20" spans="1:10" ht="6.75" customHeight="1">
      <c r="A20" s="115"/>
      <c r="B20" s="93"/>
      <c r="C20" s="93"/>
      <c r="D20" s="93"/>
      <c r="E20" s="93"/>
      <c r="F20" s="93"/>
      <c r="G20" s="93"/>
      <c r="H20" s="93"/>
      <c r="I20" s="94"/>
      <c r="J20" s="92"/>
    </row>
    <row r="21" spans="1:10" ht="20.100000000000001" customHeight="1">
      <c r="A21" s="181" t="s">
        <v>550</v>
      </c>
      <c r="B21" s="93"/>
      <c r="C21" s="93"/>
      <c r="D21" s="93"/>
      <c r="E21" s="93"/>
      <c r="F21" s="93"/>
      <c r="G21" s="93"/>
      <c r="H21" s="93"/>
      <c r="I21" s="94"/>
      <c r="J21" s="92"/>
    </row>
    <row r="22" spans="1:10" ht="20.100000000000001" customHeight="1">
      <c r="A22" s="115"/>
      <c r="B22" s="125" t="s">
        <v>514</v>
      </c>
      <c r="C22" s="125"/>
      <c r="D22" s="123"/>
      <c r="E22" s="323" t="str">
        <f>第1号様式!E21</f>
        <v>　　　　　　　　　　　　　　　　　　　　　　　　　</v>
      </c>
      <c r="F22" s="324"/>
      <c r="G22" s="324"/>
      <c r="H22" s="324"/>
      <c r="I22" s="325"/>
    </row>
    <row r="23" spans="1:10" ht="20.100000000000001" customHeight="1">
      <c r="A23" s="126"/>
      <c r="B23" s="127"/>
      <c r="C23" s="127"/>
      <c r="D23" s="128"/>
      <c r="E23" s="486" t="str">
        <f>第1号様式!E22</f>
        <v>〒　　　－</v>
      </c>
      <c r="F23" s="487"/>
      <c r="G23" s="487"/>
      <c r="H23" s="487"/>
      <c r="I23" s="488"/>
    </row>
    <row r="24" spans="1:10" ht="20.100000000000001" customHeight="1">
      <c r="A24" s="116"/>
      <c r="B24" s="117" t="s">
        <v>515</v>
      </c>
      <c r="C24" s="117"/>
      <c r="D24" s="118"/>
      <c r="E24" s="317" t="str">
        <f>第1号様式!E23</f>
        <v>　　　　　　　　　　　　　　　　　　　　　　　　　</v>
      </c>
      <c r="F24" s="318"/>
      <c r="G24" s="318"/>
      <c r="H24" s="318"/>
      <c r="I24" s="319"/>
    </row>
    <row r="25" spans="1:10" ht="20.100000000000001" customHeight="1">
      <c r="A25" s="129"/>
      <c r="B25" s="130"/>
      <c r="C25" s="130"/>
      <c r="D25" s="131"/>
      <c r="E25" s="320" t="str">
        <f>第1号様式!E24</f>
        <v>　　　　　　　　　　　　　　　　　　　　　　　　　</v>
      </c>
      <c r="F25" s="321"/>
      <c r="G25" s="321"/>
      <c r="H25" s="321"/>
      <c r="I25" s="322"/>
    </row>
    <row r="26" spans="1:10" ht="20.100000000000001" customHeight="1">
      <c r="A26" s="96"/>
      <c r="B26" s="97"/>
      <c r="C26" s="97"/>
      <c r="D26" s="97"/>
      <c r="E26" s="486" t="str">
        <f>第1号様式!E25</f>
        <v>〒　　　－　</v>
      </c>
      <c r="F26" s="487"/>
      <c r="G26" s="487"/>
      <c r="H26" s="487"/>
      <c r="I26" s="488"/>
    </row>
    <row r="27" spans="1:10" ht="20.100000000000001" customHeight="1">
      <c r="A27" s="98"/>
      <c r="B27" s="99" t="s">
        <v>494</v>
      </c>
      <c r="C27" s="99"/>
      <c r="D27" s="99"/>
      <c r="E27" s="317" t="str">
        <f>第1号様式!E26</f>
        <v>京都府京都市</v>
      </c>
      <c r="F27" s="318"/>
      <c r="G27" s="318"/>
      <c r="H27" s="318"/>
      <c r="I27" s="319"/>
    </row>
    <row r="28" spans="1:10" ht="20.100000000000001" customHeight="1">
      <c r="A28" s="102"/>
      <c r="B28" s="103"/>
      <c r="C28" s="103"/>
      <c r="D28" s="103"/>
      <c r="E28" s="320" t="str">
        <f>第1号様式!E27</f>
        <v>　　　　　　　　　　　　　　　　　　　　　　　　　</v>
      </c>
      <c r="F28" s="321"/>
      <c r="G28" s="321"/>
      <c r="H28" s="321"/>
      <c r="I28" s="322"/>
    </row>
    <row r="29" spans="1:10" ht="6.75" customHeight="1">
      <c r="A29" s="116"/>
      <c r="B29" s="117"/>
      <c r="C29" s="117"/>
      <c r="D29" s="117"/>
      <c r="E29" s="117"/>
      <c r="F29" s="117"/>
      <c r="G29" s="117"/>
      <c r="H29" s="117"/>
      <c r="I29" s="118"/>
    </row>
    <row r="30" spans="1:10" ht="20.100000000000001" customHeight="1">
      <c r="A30" s="361" t="s">
        <v>509</v>
      </c>
      <c r="B30" s="362"/>
      <c r="C30" s="362"/>
      <c r="D30" s="362"/>
      <c r="E30" s="362"/>
      <c r="F30" s="362"/>
      <c r="G30" s="362"/>
      <c r="H30" s="362"/>
      <c r="I30" s="363"/>
    </row>
    <row r="31" spans="1:10" ht="20.100000000000001" customHeight="1">
      <c r="A31" s="364" t="s">
        <v>296</v>
      </c>
      <c r="B31" s="104" t="s">
        <v>495</v>
      </c>
      <c r="C31" s="105"/>
      <c r="D31" s="105"/>
      <c r="E31" s="323" t="str">
        <f>第1号様式!E30</f>
        <v>　　　　　　　　　　　　　　　　　　　　　　　　　</v>
      </c>
      <c r="F31" s="324"/>
      <c r="G31" s="324"/>
      <c r="H31" s="324"/>
      <c r="I31" s="325"/>
    </row>
    <row r="32" spans="1:10" ht="20.100000000000001" customHeight="1">
      <c r="A32" s="365"/>
      <c r="B32" s="90" t="s">
        <v>497</v>
      </c>
      <c r="C32" s="106"/>
      <c r="D32" s="106"/>
      <c r="E32" s="486" t="str">
        <f>第1号様式!E31</f>
        <v>〒　　　－</v>
      </c>
      <c r="F32" s="487"/>
      <c r="G32" s="487"/>
      <c r="H32" s="487"/>
      <c r="I32" s="488"/>
    </row>
    <row r="33" spans="1:10" ht="20.100000000000001" customHeight="1">
      <c r="A33" s="365"/>
      <c r="B33" s="91" t="s">
        <v>496</v>
      </c>
      <c r="C33" s="107"/>
      <c r="D33" s="107"/>
      <c r="E33" s="320" t="str">
        <f>第1号様式!E32</f>
        <v>　　　　　　　　　　　　　　　　　　　　　　　　　</v>
      </c>
      <c r="F33" s="321"/>
      <c r="G33" s="321"/>
      <c r="H33" s="321"/>
      <c r="I33" s="322"/>
    </row>
    <row r="34" spans="1:10" ht="20.100000000000001" customHeight="1">
      <c r="A34" s="365"/>
      <c r="B34" s="104" t="s">
        <v>499</v>
      </c>
      <c r="C34" s="105"/>
      <c r="D34" s="105"/>
      <c r="E34" s="323" t="str">
        <f>第1号様式!E33</f>
        <v>　　　　　　　　　　　　　　　　　　　　　　　　　</v>
      </c>
      <c r="F34" s="324"/>
      <c r="G34" s="324"/>
      <c r="H34" s="324"/>
      <c r="I34" s="325"/>
    </row>
    <row r="35" spans="1:10" ht="20.100000000000001" customHeight="1">
      <c r="A35" s="366"/>
      <c r="B35" s="104" t="s">
        <v>500</v>
      </c>
      <c r="C35" s="105"/>
      <c r="D35" s="105"/>
      <c r="E35" s="367" t="str">
        <f>第1号様式!E34</f>
        <v>＠</v>
      </c>
      <c r="F35" s="368"/>
      <c r="G35" s="368"/>
      <c r="H35" s="368"/>
      <c r="I35" s="369"/>
    </row>
    <row r="36" spans="1:10" ht="6.75" customHeight="1">
      <c r="A36" s="119"/>
      <c r="B36" s="105"/>
      <c r="C36" s="105"/>
      <c r="D36" s="105"/>
      <c r="E36" s="112"/>
      <c r="F36" s="112"/>
      <c r="G36" s="112"/>
      <c r="H36" s="112"/>
      <c r="I36" s="113"/>
      <c r="J36" s="92"/>
    </row>
    <row r="37" spans="1:10" ht="39" customHeight="1">
      <c r="A37" s="358" t="s">
        <v>552</v>
      </c>
      <c r="B37" s="359"/>
      <c r="C37" s="359"/>
      <c r="D37" s="359"/>
      <c r="E37" s="359"/>
      <c r="F37" s="359"/>
      <c r="G37" s="359"/>
      <c r="H37" s="359"/>
      <c r="I37" s="360"/>
      <c r="J37" s="92"/>
    </row>
    <row r="38" spans="1:10" ht="19.5" customHeight="1">
      <c r="A38" s="314"/>
      <c r="B38" s="315"/>
      <c r="C38" s="315"/>
      <c r="D38" s="315"/>
      <c r="E38" s="315"/>
      <c r="F38" s="315"/>
      <c r="G38" s="315"/>
      <c r="H38" s="315"/>
      <c r="I38" s="316"/>
    </row>
    <row r="39" spans="1:10" ht="19.5" customHeight="1">
      <c r="A39" s="492"/>
      <c r="B39" s="493"/>
      <c r="C39" s="493"/>
      <c r="D39" s="493"/>
      <c r="E39" s="493"/>
      <c r="F39" s="493"/>
      <c r="G39" s="493"/>
      <c r="H39" s="493"/>
      <c r="I39" s="494"/>
    </row>
    <row r="40" spans="1:10" ht="19.5" customHeight="1">
      <c r="A40" s="460"/>
      <c r="B40" s="461"/>
      <c r="C40" s="461"/>
      <c r="D40" s="461"/>
      <c r="E40" s="461"/>
      <c r="F40" s="461"/>
      <c r="G40" s="461"/>
      <c r="H40" s="461"/>
      <c r="I40" s="462"/>
    </row>
    <row r="41" spans="1:10" ht="6" customHeight="1">
      <c r="A41" s="86"/>
      <c r="B41" s="86"/>
      <c r="C41" s="86"/>
      <c r="D41" s="86"/>
      <c r="E41" s="86"/>
      <c r="F41" s="86"/>
      <c r="G41" s="86"/>
      <c r="H41" s="86"/>
      <c r="I41" s="86"/>
    </row>
    <row r="42" spans="1:10" ht="13.5" customHeight="1">
      <c r="A42" s="489" t="s">
        <v>551</v>
      </c>
      <c r="B42" s="490"/>
      <c r="C42" s="340" t="s">
        <v>566</v>
      </c>
      <c r="D42" s="341"/>
      <c r="E42" s="341"/>
      <c r="F42" s="341"/>
      <c r="G42" s="341"/>
      <c r="H42" s="341"/>
      <c r="I42" s="342"/>
    </row>
    <row r="43" spans="1:10" ht="13.5" customHeight="1">
      <c r="A43" s="491"/>
      <c r="B43" s="338"/>
      <c r="C43" s="352" t="s">
        <v>567</v>
      </c>
      <c r="D43" s="353"/>
      <c r="E43" s="353"/>
      <c r="F43" s="353"/>
      <c r="G43" s="353"/>
      <c r="H43" s="353"/>
      <c r="I43" s="354"/>
    </row>
    <row r="44" spans="1:10" ht="6.75" customHeight="1">
      <c r="A44" s="86"/>
      <c r="B44" s="86"/>
      <c r="C44" s="86"/>
      <c r="D44" s="86"/>
      <c r="E44" s="86"/>
      <c r="F44" s="86"/>
      <c r="G44" s="86"/>
      <c r="H44" s="86"/>
      <c r="I44" s="86"/>
    </row>
    <row r="45" spans="1:10">
      <c r="A45" s="86"/>
      <c r="B45" s="86"/>
      <c r="C45" s="86"/>
      <c r="D45" s="86"/>
      <c r="E45" s="86"/>
      <c r="F45" s="86"/>
      <c r="G45" s="86"/>
      <c r="H45" s="86"/>
      <c r="I45" s="86"/>
    </row>
  </sheetData>
  <mergeCells count="36">
    <mergeCell ref="A37:I37"/>
    <mergeCell ref="A42:B43"/>
    <mergeCell ref="C42:I42"/>
    <mergeCell ref="C43:I43"/>
    <mergeCell ref="A38:I40"/>
    <mergeCell ref="A31:A35"/>
    <mergeCell ref="E31:I31"/>
    <mergeCell ref="E32:I32"/>
    <mergeCell ref="E33:I33"/>
    <mergeCell ref="E34:I34"/>
    <mergeCell ref="E35:I35"/>
    <mergeCell ref="A30:I30"/>
    <mergeCell ref="E16:I16"/>
    <mergeCell ref="E17:I17"/>
    <mergeCell ref="E18:I18"/>
    <mergeCell ref="E19:I19"/>
    <mergeCell ref="E22:I22"/>
    <mergeCell ref="E23:I23"/>
    <mergeCell ref="E24:I24"/>
    <mergeCell ref="E25:I25"/>
    <mergeCell ref="E26:I26"/>
    <mergeCell ref="E27:I27"/>
    <mergeCell ref="E28:I28"/>
    <mergeCell ref="A15:D15"/>
    <mergeCell ref="E15:I15"/>
    <mergeCell ref="A2:I2"/>
    <mergeCell ref="G4:I4"/>
    <mergeCell ref="A6:D6"/>
    <mergeCell ref="E6:I6"/>
    <mergeCell ref="E7:I7"/>
    <mergeCell ref="E8:I8"/>
    <mergeCell ref="E9:I9"/>
    <mergeCell ref="E10:I10"/>
    <mergeCell ref="A12:I12"/>
    <mergeCell ref="A13:I13"/>
    <mergeCell ref="E11:I11"/>
  </mergeCells>
  <phoneticPr fontId="1"/>
  <printOptions horizontalCentered="1"/>
  <pageMargins left="0.70866141732283472" right="0.70866141732283472" top="0.74803149606299213" bottom="0.74803149606299213" header="0.31496062992125984" footer="0.31496062992125984"/>
  <pageSetup paperSize="9" scale="9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1178-D068-41CB-AC51-15E4D3F717C2}">
  <sheetPr codeName="Sheet8">
    <pageSetUpPr fitToPage="1"/>
  </sheetPr>
  <dimension ref="A1:S42"/>
  <sheetViews>
    <sheetView showGridLines="0" view="pageBreakPreview" zoomScale="85" zoomScaleNormal="100" zoomScaleSheetLayoutView="85" workbookViewId="0">
      <selection activeCell="G7" sqref="G7:I7"/>
    </sheetView>
  </sheetViews>
  <sheetFormatPr defaultColWidth="9" defaultRowHeight="12.75"/>
  <cols>
    <col min="1" max="2" width="4" style="56" customWidth="1"/>
    <col min="3" max="3" width="5" style="56" customWidth="1"/>
    <col min="4" max="5" width="4" style="56" customWidth="1"/>
    <col min="6" max="6" width="30.625" style="56" customWidth="1"/>
    <col min="7" max="8" width="20.625" style="56" customWidth="1"/>
    <col min="9" max="9" width="7" style="56" customWidth="1"/>
    <col min="10" max="16384" width="9" style="56"/>
  </cols>
  <sheetData>
    <row r="1" spans="1:19" s="83" customFormat="1" ht="19.5" customHeight="1">
      <c r="A1" s="132" t="s">
        <v>556</v>
      </c>
      <c r="B1" s="132"/>
      <c r="C1" s="132"/>
      <c r="D1" s="132"/>
      <c r="E1" s="132"/>
      <c r="F1" s="140"/>
      <c r="G1" s="140"/>
      <c r="H1" s="140"/>
      <c r="I1" s="140"/>
    </row>
    <row r="2" spans="1:19" s="83" customFormat="1" ht="19.5" customHeight="1">
      <c r="A2" s="133"/>
      <c r="B2" s="140"/>
      <c r="C2" s="140"/>
      <c r="D2" s="140"/>
      <c r="E2" s="140"/>
      <c r="F2" s="140"/>
      <c r="G2" s="140"/>
      <c r="H2" s="140"/>
      <c r="I2" s="140"/>
    </row>
    <row r="3" spans="1:19" s="83" customFormat="1" ht="19.5" customHeight="1">
      <c r="A3" s="370" t="s">
        <v>557</v>
      </c>
      <c r="B3" s="370"/>
      <c r="C3" s="370"/>
      <c r="D3" s="370"/>
      <c r="E3" s="370"/>
      <c r="F3" s="370"/>
      <c r="G3" s="370"/>
      <c r="H3" s="370"/>
      <c r="I3" s="370"/>
    </row>
    <row r="4" spans="1:19" s="83" customFormat="1" ht="19.5" customHeight="1">
      <c r="A4" s="158"/>
      <c r="B4" s="158"/>
      <c r="C4" s="158"/>
      <c r="D4" s="158"/>
      <c r="E4" s="158"/>
      <c r="F4" s="158"/>
      <c r="G4" s="158"/>
      <c r="H4" s="158"/>
      <c r="I4" s="158"/>
    </row>
    <row r="5" spans="1:19" s="83" customFormat="1" ht="19.5" customHeight="1">
      <c r="A5" s="371"/>
      <c r="B5" s="371"/>
      <c r="C5" s="371"/>
      <c r="D5" s="371"/>
      <c r="E5" s="371"/>
      <c r="F5" s="371"/>
      <c r="G5" s="372" t="s">
        <v>522</v>
      </c>
      <c r="H5" s="372"/>
      <c r="I5" s="372"/>
    </row>
    <row r="6" spans="1:19" s="83" customFormat="1" ht="19.5" customHeight="1">
      <c r="A6" s="373" t="s">
        <v>428</v>
      </c>
      <c r="B6" s="374"/>
      <c r="C6" s="374"/>
      <c r="D6" s="374"/>
      <c r="E6" s="374"/>
      <c r="F6" s="375"/>
      <c r="G6" s="335">
        <f>'様式1別紙1(トラック)'!G6</f>
        <v>0</v>
      </c>
      <c r="H6" s="336"/>
      <c r="I6" s="337"/>
    </row>
    <row r="7" spans="1:19" s="83" customFormat="1" ht="19.5" customHeight="1">
      <c r="A7" s="389" t="s">
        <v>301</v>
      </c>
      <c r="B7" s="389"/>
      <c r="C7" s="389"/>
      <c r="D7" s="389"/>
      <c r="E7" s="389"/>
      <c r="F7" s="389"/>
      <c r="G7" s="503">
        <f>'様式1別紙1(トラック)'!G7</f>
        <v>0</v>
      </c>
      <c r="H7" s="503"/>
      <c r="I7" s="503"/>
    </row>
    <row r="8" spans="1:19" s="83" customFormat="1" ht="19.5" customHeight="1">
      <c r="A8" s="389" t="s">
        <v>302</v>
      </c>
      <c r="B8" s="389"/>
      <c r="C8" s="389"/>
      <c r="D8" s="389"/>
      <c r="E8" s="389"/>
      <c r="F8" s="389"/>
      <c r="G8" s="503">
        <f>'様式1別紙1(トラック)'!G8</f>
        <v>0</v>
      </c>
      <c r="H8" s="503"/>
      <c r="I8" s="503"/>
      <c r="S8" s="134"/>
    </row>
    <row r="9" spans="1:19" s="83" customFormat="1" ht="19.5" customHeight="1">
      <c r="A9" s="389" t="s">
        <v>303</v>
      </c>
      <c r="B9" s="389"/>
      <c r="C9" s="389"/>
      <c r="D9" s="389"/>
      <c r="E9" s="389"/>
      <c r="F9" s="389"/>
      <c r="G9" s="504">
        <f>'様式1別紙1(トラック)'!G9</f>
        <v>0</v>
      </c>
      <c r="H9" s="504"/>
      <c r="I9" s="504"/>
    </row>
    <row r="10" spans="1:19" s="83" customFormat="1" ht="39" customHeight="1">
      <c r="A10" s="388" t="s">
        <v>521</v>
      </c>
      <c r="B10" s="389"/>
      <c r="C10" s="389"/>
      <c r="D10" s="389"/>
      <c r="E10" s="389"/>
      <c r="F10" s="389"/>
      <c r="G10" s="390">
        <f>SUMIFS(リスト!$M$5:$M$85,リスト!$K$5:$K$85,$G$8,リスト!$L$5:$L$85,$G$9)</f>
        <v>0</v>
      </c>
      <c r="H10" s="391"/>
      <c r="I10" s="141" t="s">
        <v>312</v>
      </c>
    </row>
    <row r="11" spans="1:19" s="83" customFormat="1" ht="39" customHeight="1">
      <c r="A11" s="392" t="s">
        <v>609</v>
      </c>
      <c r="B11" s="393"/>
      <c r="C11" s="393"/>
      <c r="D11" s="393"/>
      <c r="E11" s="393"/>
      <c r="F11" s="394"/>
      <c r="G11" s="390" t="str" cm="1">
        <f t="array" ref="G11">IFERROR(G10*_xlfn.IFS(G6="EV","0 3/2",G6="HV","2"),"0")</f>
        <v>0</v>
      </c>
      <c r="H11" s="391"/>
      <c r="I11" s="141" t="s">
        <v>610</v>
      </c>
    </row>
    <row r="12" spans="1:19" s="83" customFormat="1" ht="19.5" customHeight="1">
      <c r="A12" s="373" t="s">
        <v>616</v>
      </c>
      <c r="B12" s="374"/>
      <c r="C12" s="374"/>
      <c r="D12" s="374"/>
      <c r="E12" s="374"/>
      <c r="F12" s="375"/>
      <c r="G12" s="395">
        <f>'様式1別紙1(トラック)'!G12</f>
        <v>0</v>
      </c>
      <c r="H12" s="396"/>
      <c r="I12" s="141" t="s">
        <v>312</v>
      </c>
    </row>
    <row r="13" spans="1:19" s="83" customFormat="1" ht="19.5" customHeight="1">
      <c r="A13" s="373" t="s">
        <v>617</v>
      </c>
      <c r="B13" s="374"/>
      <c r="C13" s="374"/>
      <c r="D13" s="374"/>
      <c r="E13" s="374"/>
      <c r="F13" s="375"/>
      <c r="G13" s="501">
        <f>'様式1別紙1(トラック)'!G13</f>
        <v>0</v>
      </c>
      <c r="H13" s="502"/>
      <c r="I13" s="202" t="s">
        <v>312</v>
      </c>
    </row>
    <row r="14" spans="1:19" s="83" customFormat="1" ht="39" customHeight="1">
      <c r="A14" s="392" t="s">
        <v>618</v>
      </c>
      <c r="B14" s="393"/>
      <c r="C14" s="393"/>
      <c r="D14" s="393"/>
      <c r="E14" s="393"/>
      <c r="F14" s="394"/>
      <c r="G14" s="395">
        <f>'様式1別紙1(トラック)'!G14</f>
        <v>0</v>
      </c>
      <c r="H14" s="396"/>
      <c r="I14" s="141" t="s">
        <v>312</v>
      </c>
    </row>
    <row r="15" spans="1:19" s="83" customFormat="1" ht="19.5" customHeight="1">
      <c r="A15" s="381" t="s">
        <v>535</v>
      </c>
      <c r="B15" s="382"/>
      <c r="C15" s="382"/>
      <c r="D15" s="382"/>
      <c r="E15" s="382"/>
      <c r="F15" s="382"/>
      <c r="G15" s="382"/>
      <c r="H15" s="382"/>
      <c r="I15" s="383"/>
    </row>
    <row r="16" spans="1:19" s="83" customFormat="1" ht="19.5" customHeight="1">
      <c r="A16" s="143"/>
      <c r="B16" s="384" t="s">
        <v>313</v>
      </c>
      <c r="C16" s="385"/>
      <c r="D16" s="402" t="str">
        <f>'様式1別紙1(トラック)'!D16</f>
        <v>（　　　　　　　　　　　　）</v>
      </c>
      <c r="E16" s="402"/>
      <c r="F16" s="403"/>
      <c r="G16" s="386">
        <f>'様式1別紙1(トラック)'!G16</f>
        <v>0</v>
      </c>
      <c r="H16" s="387"/>
      <c r="I16" s="147" t="s">
        <v>312</v>
      </c>
    </row>
    <row r="17" spans="1:9" s="83" customFormat="1" ht="19.5" customHeight="1">
      <c r="A17" s="145"/>
      <c r="B17" s="404" t="s">
        <v>314</v>
      </c>
      <c r="C17" s="405"/>
      <c r="D17" s="400" t="str">
        <f>'様式1別紙1(トラック)'!D17</f>
        <v>（　　　　　　　　　　　　）</v>
      </c>
      <c r="E17" s="400"/>
      <c r="F17" s="401"/>
      <c r="G17" s="406">
        <f>'様式1別紙1(トラック)'!G17</f>
        <v>0</v>
      </c>
      <c r="H17" s="407"/>
      <c r="I17" s="136" t="s">
        <v>312</v>
      </c>
    </row>
    <row r="18" spans="1:9" s="83" customFormat="1" ht="19.5" customHeight="1">
      <c r="A18" s="146"/>
      <c r="B18" s="420" t="s">
        <v>317</v>
      </c>
      <c r="C18" s="421"/>
      <c r="D18" s="421"/>
      <c r="E18" s="421"/>
      <c r="F18" s="421"/>
      <c r="G18" s="422">
        <f>G16+G17</f>
        <v>0</v>
      </c>
      <c r="H18" s="423"/>
      <c r="I18" s="137" t="s">
        <v>312</v>
      </c>
    </row>
    <row r="19" spans="1:9" s="83" customFormat="1" ht="19.5" customHeight="1">
      <c r="A19" s="424" t="s">
        <v>316</v>
      </c>
      <c r="B19" s="425"/>
      <c r="C19" s="425"/>
      <c r="D19" s="425"/>
      <c r="E19" s="425"/>
      <c r="F19" s="425"/>
      <c r="G19" s="425"/>
      <c r="H19" s="425"/>
      <c r="I19" s="426"/>
    </row>
    <row r="20" spans="1:9" s="83" customFormat="1" ht="19.5" customHeight="1">
      <c r="A20" s="427"/>
      <c r="B20" s="429" t="s">
        <v>429</v>
      </c>
      <c r="C20" s="430"/>
      <c r="D20" s="430"/>
      <c r="E20" s="430"/>
      <c r="F20" s="431"/>
      <c r="G20" s="432">
        <f>IFERROR(ROUNDDOWN(MIN(G21:H23),-3),0)</f>
        <v>0</v>
      </c>
      <c r="H20" s="433"/>
      <c r="I20" s="148" t="s">
        <v>312</v>
      </c>
    </row>
    <row r="21" spans="1:9" s="83" customFormat="1" ht="19.5" customHeight="1">
      <c r="A21" s="427"/>
      <c r="B21" s="149" t="s">
        <v>425</v>
      </c>
      <c r="C21" s="200" t="s">
        <v>611</v>
      </c>
      <c r="D21" s="138" t="s">
        <v>435</v>
      </c>
      <c r="E21" s="138" t="str" cm="1">
        <f t="array" ref="E21">IFERROR(_xlfn.IFS(G6="EV","1/9",G6="HV","1/8"),"")</f>
        <v/>
      </c>
      <c r="F21" s="150"/>
      <c r="G21" s="438" cm="1">
        <f t="array" ref="G21">IFERROR(_xlfn.IFS(G6="EV","0　1/9",G6="HV","0 1/8")*G11,0)</f>
        <v>0</v>
      </c>
      <c r="H21" s="439"/>
      <c r="I21" s="151" t="s">
        <v>312</v>
      </c>
    </row>
    <row r="22" spans="1:9" s="83" customFormat="1" ht="19.5" customHeight="1">
      <c r="A22" s="427"/>
      <c r="B22" s="152" t="s">
        <v>431</v>
      </c>
      <c r="C22" s="153" t="str" cm="1">
        <f t="array" ref="C22">IFERROR(_xlfn.IFS(G6="EV","30",G6="HV","20"),"")</f>
        <v/>
      </c>
      <c r="D22" s="440" t="s">
        <v>434</v>
      </c>
      <c r="E22" s="440"/>
      <c r="F22" s="441"/>
      <c r="G22" s="434">
        <f>IFERROR(C22*10000,0)</f>
        <v>0</v>
      </c>
      <c r="H22" s="435"/>
      <c r="I22" s="154" t="s">
        <v>312</v>
      </c>
    </row>
    <row r="23" spans="1:9" s="83" customFormat="1" ht="19.5" customHeight="1">
      <c r="A23" s="428"/>
      <c r="B23" s="155" t="s">
        <v>430</v>
      </c>
      <c r="C23" s="139" t="s">
        <v>611</v>
      </c>
      <c r="D23" s="139" t="s">
        <v>524</v>
      </c>
      <c r="E23" s="139"/>
      <c r="F23" s="156"/>
      <c r="G23" s="436">
        <f>IFERROR(G11-G14-G18,0)</f>
        <v>0</v>
      </c>
      <c r="H23" s="437"/>
      <c r="I23" s="157" t="s">
        <v>312</v>
      </c>
    </row>
    <row r="24" spans="1:9" s="83" customFormat="1" ht="19.5" customHeight="1">
      <c r="A24" s="445" t="s">
        <v>558</v>
      </c>
      <c r="B24" s="446"/>
      <c r="C24" s="446"/>
      <c r="D24" s="446"/>
      <c r="E24" s="446"/>
      <c r="F24" s="447"/>
      <c r="G24" s="442" t="s">
        <v>519</v>
      </c>
      <c r="H24" s="443"/>
      <c r="I24" s="444"/>
    </row>
    <row r="25" spans="1:9" s="83" customFormat="1" ht="9" customHeight="1"/>
    <row r="26" spans="1:9" ht="6.75" customHeight="1">
      <c r="A26" s="399"/>
      <c r="B26" s="399"/>
      <c r="C26" s="399"/>
      <c r="D26" s="399"/>
      <c r="E26" s="399"/>
      <c r="F26" s="399"/>
      <c r="G26" s="399"/>
      <c r="H26" s="399"/>
      <c r="I26" s="399"/>
    </row>
    <row r="27" spans="1:9" ht="19.5" customHeight="1">
      <c r="A27" s="361" t="s">
        <v>632</v>
      </c>
      <c r="B27" s="362"/>
      <c r="C27" s="362"/>
      <c r="D27" s="362"/>
      <c r="E27" s="362"/>
      <c r="F27" s="362"/>
      <c r="G27" s="362"/>
      <c r="H27" s="362"/>
      <c r="I27" s="363"/>
    </row>
    <row r="28" spans="1:9" s="85" customFormat="1" ht="20.100000000000001" customHeight="1">
      <c r="A28" s="332" t="s">
        <v>626</v>
      </c>
      <c r="B28" s="333"/>
      <c r="C28" s="333"/>
      <c r="D28" s="333"/>
      <c r="E28" s="334"/>
      <c r="F28" s="203" t="s">
        <v>486</v>
      </c>
      <c r="G28" s="204"/>
      <c r="H28" s="204"/>
      <c r="I28" s="205"/>
    </row>
    <row r="29" spans="1:9" s="85" customFormat="1" ht="20.100000000000001" customHeight="1">
      <c r="A29" s="87" t="str">
        <f>第7号様式!A16</f>
        <v>□</v>
      </c>
      <c r="B29" s="207" t="s">
        <v>489</v>
      </c>
      <c r="C29" s="207"/>
      <c r="D29" s="207"/>
      <c r="E29" s="208"/>
      <c r="F29" s="486" t="str">
        <f>第7号様式!E16</f>
        <v>〒　　　－</v>
      </c>
      <c r="G29" s="487"/>
      <c r="H29" s="487"/>
      <c r="I29" s="488"/>
    </row>
    <row r="30" spans="1:9" s="85" customFormat="1" ht="20.100000000000001" customHeight="1">
      <c r="A30" s="87" t="str">
        <f>第7号様式!A17</f>
        <v>□</v>
      </c>
      <c r="B30" s="209" t="s">
        <v>490</v>
      </c>
      <c r="C30" s="209"/>
      <c r="D30" s="209"/>
      <c r="E30" s="210"/>
      <c r="F30" s="320" t="str">
        <f>第7号様式!E17</f>
        <v>　　　　　　　　　　　　　　　　　　　　　　　　　</v>
      </c>
      <c r="G30" s="321"/>
      <c r="H30" s="321"/>
      <c r="I30" s="322"/>
    </row>
    <row r="31" spans="1:9" s="85" customFormat="1" ht="20.100000000000001" customHeight="1">
      <c r="A31" s="87" t="str">
        <f>第7号様式!A18</f>
        <v>□</v>
      </c>
      <c r="B31" s="211" t="s">
        <v>491</v>
      </c>
      <c r="C31" s="211"/>
      <c r="D31" s="211"/>
      <c r="E31" s="212"/>
      <c r="F31" s="214" t="s">
        <v>487</v>
      </c>
      <c r="G31" s="215"/>
      <c r="H31" s="215"/>
      <c r="I31" s="216"/>
    </row>
    <row r="32" spans="1:9" s="85" customFormat="1" ht="20.100000000000001" customHeight="1">
      <c r="A32" s="164"/>
      <c r="B32" s="110"/>
      <c r="C32" s="110"/>
      <c r="D32" s="110"/>
      <c r="E32" s="213"/>
      <c r="F32" s="320" t="str">
        <f>第7号様式!E19</f>
        <v>　　　　　　　　　　　　　　　　　　　　　　　　　</v>
      </c>
      <c r="G32" s="321"/>
      <c r="H32" s="321"/>
      <c r="I32" s="322"/>
    </row>
    <row r="33" spans="1:9" ht="19.5" customHeight="1">
      <c r="A33" s="495" t="s">
        <v>296</v>
      </c>
      <c r="B33" s="498" t="s">
        <v>495</v>
      </c>
      <c r="C33" s="498"/>
      <c r="D33" s="498"/>
      <c r="E33" s="498"/>
      <c r="F33" s="498"/>
      <c r="G33" s="323"/>
      <c r="H33" s="324"/>
      <c r="I33" s="325"/>
    </row>
    <row r="34" spans="1:9" ht="19.5" customHeight="1">
      <c r="A34" s="496"/>
      <c r="B34" s="499" t="s">
        <v>497</v>
      </c>
      <c r="C34" s="499"/>
      <c r="D34" s="499"/>
      <c r="E34" s="499"/>
      <c r="F34" s="499"/>
      <c r="G34" s="486" t="s">
        <v>627</v>
      </c>
      <c r="H34" s="487"/>
      <c r="I34" s="488"/>
    </row>
    <row r="35" spans="1:9" ht="19.5" customHeight="1">
      <c r="A35" s="496"/>
      <c r="B35" s="500" t="s">
        <v>496</v>
      </c>
      <c r="C35" s="500"/>
      <c r="D35" s="500"/>
      <c r="E35" s="500"/>
      <c r="F35" s="500"/>
      <c r="G35" s="320"/>
      <c r="H35" s="321"/>
      <c r="I35" s="322"/>
    </row>
    <row r="36" spans="1:9" ht="19.5" customHeight="1">
      <c r="A36" s="496"/>
      <c r="B36" s="498" t="s">
        <v>499</v>
      </c>
      <c r="C36" s="498"/>
      <c r="D36" s="498"/>
      <c r="E36" s="498"/>
      <c r="F36" s="498"/>
      <c r="G36" s="323"/>
      <c r="H36" s="324"/>
      <c r="I36" s="325"/>
    </row>
    <row r="37" spans="1:9" ht="19.5" customHeight="1">
      <c r="A37" s="497"/>
      <c r="B37" s="498" t="s">
        <v>500</v>
      </c>
      <c r="C37" s="498"/>
      <c r="D37" s="498"/>
      <c r="E37" s="498"/>
      <c r="F37" s="498"/>
      <c r="G37" s="367" t="s">
        <v>628</v>
      </c>
      <c r="H37" s="368"/>
      <c r="I37" s="369"/>
    </row>
    <row r="38" spans="1:9" ht="19.5" customHeight="1"/>
    <row r="39" spans="1:9" ht="19.5" customHeight="1"/>
    <row r="40" spans="1:9" ht="19.5" customHeight="1"/>
    <row r="41" spans="1:9" ht="19.5" customHeight="1"/>
    <row r="42" spans="1:9" ht="19.5" customHeight="1"/>
  </sheetData>
  <mergeCells count="57">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B18:F18"/>
    <mergeCell ref="G18:H18"/>
    <mergeCell ref="A19:I19"/>
    <mergeCell ref="A20:A23"/>
    <mergeCell ref="B20:F20"/>
    <mergeCell ref="G20:H20"/>
    <mergeCell ref="G21:H21"/>
    <mergeCell ref="D22:F22"/>
    <mergeCell ref="G22:H22"/>
    <mergeCell ref="G23:H23"/>
    <mergeCell ref="A27:I27"/>
    <mergeCell ref="A28:E28"/>
    <mergeCell ref="F32:I32"/>
    <mergeCell ref="F30:I30"/>
    <mergeCell ref="A24:F24"/>
    <mergeCell ref="G24:I24"/>
    <mergeCell ref="A26:I26"/>
    <mergeCell ref="F29:I29"/>
    <mergeCell ref="G37:I37"/>
    <mergeCell ref="A33:A37"/>
    <mergeCell ref="B37:F37"/>
    <mergeCell ref="B36:F36"/>
    <mergeCell ref="B34:F34"/>
    <mergeCell ref="B35:F35"/>
    <mergeCell ref="B33:F33"/>
    <mergeCell ref="G33:I33"/>
    <mergeCell ref="G34:I34"/>
    <mergeCell ref="G35:I35"/>
    <mergeCell ref="G36:I36"/>
  </mergeCells>
  <phoneticPr fontId="1"/>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855B-7194-4A3F-9E99-C011429CF48B}">
  <sheetPr codeName="Sheet9"/>
  <dimension ref="A1:P42"/>
  <sheetViews>
    <sheetView showGridLines="0" view="pageBreakPreview" zoomScale="85" zoomScaleNormal="100" zoomScaleSheetLayoutView="85" workbookViewId="0">
      <selection activeCell="G7" sqref="G7:I7"/>
    </sheetView>
  </sheetViews>
  <sheetFormatPr defaultColWidth="9" defaultRowHeight="14.25"/>
  <cols>
    <col min="1" max="2" width="4" style="84" customWidth="1"/>
    <col min="3" max="3" width="5" style="84" customWidth="1"/>
    <col min="4" max="5" width="4" style="84" customWidth="1"/>
    <col min="6" max="6" width="30.625" style="84" customWidth="1"/>
    <col min="7" max="8" width="20.625" style="84" customWidth="1"/>
    <col min="9" max="9" width="7.125" style="84" customWidth="1"/>
    <col min="10" max="16384" width="9" style="84"/>
  </cols>
  <sheetData>
    <row r="1" spans="1:16" ht="19.5" customHeight="1">
      <c r="A1" s="140" t="s">
        <v>556</v>
      </c>
      <c r="B1" s="140"/>
      <c r="C1" s="140"/>
      <c r="D1" s="140"/>
      <c r="E1" s="140"/>
      <c r="F1" s="140"/>
      <c r="G1" s="140"/>
      <c r="H1" s="140"/>
      <c r="I1" s="140"/>
    </row>
    <row r="2" spans="1:16" ht="19.5" customHeight="1">
      <c r="A2" s="133"/>
      <c r="B2" s="140"/>
      <c r="C2" s="140"/>
      <c r="D2" s="140"/>
      <c r="E2" s="140"/>
      <c r="F2" s="140"/>
      <c r="G2" s="140"/>
      <c r="H2" s="140"/>
      <c r="I2" s="140"/>
    </row>
    <row r="3" spans="1:16" ht="19.5" customHeight="1">
      <c r="A3" s="370" t="s">
        <v>560</v>
      </c>
      <c r="B3" s="370"/>
      <c r="C3" s="370"/>
      <c r="D3" s="370"/>
      <c r="E3" s="370"/>
      <c r="F3" s="370"/>
      <c r="G3" s="370"/>
      <c r="H3" s="370"/>
      <c r="I3" s="370"/>
    </row>
    <row r="4" spans="1:16" ht="19.5" customHeight="1">
      <c r="A4" s="158"/>
      <c r="B4" s="158"/>
      <c r="C4" s="158"/>
      <c r="D4" s="158"/>
      <c r="E4" s="158"/>
      <c r="F4" s="158"/>
      <c r="G4" s="158"/>
      <c r="H4" s="158"/>
      <c r="I4" s="158"/>
    </row>
    <row r="5" spans="1:16" ht="19.5" customHeight="1">
      <c r="A5" s="371"/>
      <c r="B5" s="371"/>
      <c r="C5" s="371"/>
      <c r="D5" s="371"/>
      <c r="E5" s="371"/>
      <c r="F5" s="371"/>
      <c r="G5" s="372" t="s">
        <v>318</v>
      </c>
      <c r="H5" s="372"/>
      <c r="I5" s="372"/>
    </row>
    <row r="6" spans="1:16" ht="19.5" customHeight="1">
      <c r="A6" s="373" t="s">
        <v>428</v>
      </c>
      <c r="B6" s="374"/>
      <c r="C6" s="374"/>
      <c r="D6" s="374"/>
      <c r="E6" s="374"/>
      <c r="F6" s="375"/>
      <c r="G6" s="376">
        <f>'様式1別紙1(バス)'!G6</f>
        <v>0</v>
      </c>
      <c r="H6" s="377"/>
      <c r="I6" s="378"/>
    </row>
    <row r="7" spans="1:16" ht="19.5" customHeight="1">
      <c r="A7" s="389" t="s">
        <v>301</v>
      </c>
      <c r="B7" s="389"/>
      <c r="C7" s="389"/>
      <c r="D7" s="389"/>
      <c r="E7" s="389"/>
      <c r="F7" s="389"/>
      <c r="G7" s="397">
        <f>'様式1別紙1(バス)'!G7</f>
        <v>0</v>
      </c>
      <c r="H7" s="397"/>
      <c r="I7" s="397"/>
    </row>
    <row r="8" spans="1:16" ht="19.5" customHeight="1">
      <c r="A8" s="389" t="s">
        <v>302</v>
      </c>
      <c r="B8" s="389"/>
      <c r="C8" s="389"/>
      <c r="D8" s="389"/>
      <c r="E8" s="389"/>
      <c r="F8" s="389"/>
      <c r="G8" s="397">
        <f>'様式1別紙1(バス)'!G8</f>
        <v>0</v>
      </c>
      <c r="H8" s="397"/>
      <c r="I8" s="397"/>
    </row>
    <row r="9" spans="1:16" ht="19.5" customHeight="1">
      <c r="A9" s="389" t="s">
        <v>303</v>
      </c>
      <c r="B9" s="389"/>
      <c r="C9" s="389"/>
      <c r="D9" s="389"/>
      <c r="E9" s="389"/>
      <c r="F9" s="389"/>
      <c r="G9" s="398">
        <f>'様式1別紙1(バス)'!G9</f>
        <v>0</v>
      </c>
      <c r="H9" s="398"/>
      <c r="I9" s="398"/>
    </row>
    <row r="10" spans="1:16" ht="39" customHeight="1">
      <c r="A10" s="388" t="s">
        <v>521</v>
      </c>
      <c r="B10" s="389"/>
      <c r="C10" s="389"/>
      <c r="D10" s="389"/>
      <c r="E10" s="389"/>
      <c r="F10" s="389"/>
      <c r="G10" s="390">
        <f>SUMIFS(リスト!$R$8:$R$15,リスト!$P$8:$P$15,$G$8,リスト!$Q$8:$Q$15,$G$9)</f>
        <v>0</v>
      </c>
      <c r="H10" s="391"/>
      <c r="I10" s="141" t="s">
        <v>312</v>
      </c>
      <c r="P10" s="159"/>
    </row>
    <row r="11" spans="1:16" s="83" customFormat="1" ht="39" customHeight="1">
      <c r="A11" s="392" t="s">
        <v>612</v>
      </c>
      <c r="B11" s="393"/>
      <c r="C11" s="393"/>
      <c r="D11" s="393"/>
      <c r="E11" s="393"/>
      <c r="F11" s="394"/>
      <c r="G11" s="390">
        <f>IFERROR(G10*"0 3/2","0")</f>
        <v>0</v>
      </c>
      <c r="H11" s="391"/>
      <c r="I11" s="141" t="s">
        <v>610</v>
      </c>
    </row>
    <row r="12" spans="1:16" ht="19.5" customHeight="1">
      <c r="A12" s="373" t="s">
        <v>616</v>
      </c>
      <c r="B12" s="374"/>
      <c r="C12" s="374"/>
      <c r="D12" s="374"/>
      <c r="E12" s="374"/>
      <c r="F12" s="375"/>
      <c r="G12" s="395">
        <f>'様式1別紙1(バス)'!G12</f>
        <v>0</v>
      </c>
      <c r="H12" s="396"/>
      <c r="I12" s="141" t="s">
        <v>312</v>
      </c>
    </row>
    <row r="13" spans="1:16" ht="19.5" customHeight="1">
      <c r="A13" s="373" t="s">
        <v>617</v>
      </c>
      <c r="B13" s="374"/>
      <c r="C13" s="374"/>
      <c r="D13" s="374"/>
      <c r="E13" s="374"/>
      <c r="F13" s="375"/>
      <c r="G13" s="501">
        <f>'様式1別紙1(バス)'!G13</f>
        <v>0</v>
      </c>
      <c r="H13" s="502"/>
      <c r="I13" s="202" t="s">
        <v>312</v>
      </c>
    </row>
    <row r="14" spans="1:16" ht="39" customHeight="1">
      <c r="A14" s="392" t="s">
        <v>618</v>
      </c>
      <c r="B14" s="393"/>
      <c r="C14" s="393"/>
      <c r="D14" s="393"/>
      <c r="E14" s="393"/>
      <c r="F14" s="394"/>
      <c r="G14" s="395">
        <f>'様式1別紙1(バス)'!G14</f>
        <v>0</v>
      </c>
      <c r="H14" s="396"/>
      <c r="I14" s="141" t="s">
        <v>312</v>
      </c>
    </row>
    <row r="15" spans="1:16" ht="19.5" customHeight="1">
      <c r="A15" s="381" t="s">
        <v>535</v>
      </c>
      <c r="B15" s="382"/>
      <c r="C15" s="382"/>
      <c r="D15" s="382"/>
      <c r="E15" s="382"/>
      <c r="F15" s="382"/>
      <c r="G15" s="382"/>
      <c r="H15" s="382"/>
      <c r="I15" s="383"/>
    </row>
    <row r="16" spans="1:16" ht="19.5" customHeight="1">
      <c r="A16" s="143"/>
      <c r="B16" s="384" t="s">
        <v>313</v>
      </c>
      <c r="C16" s="385"/>
      <c r="D16" s="402" t="str">
        <f>'様式1別紙1(バス)'!D16</f>
        <v>（　　　　　　　　　　　　）</v>
      </c>
      <c r="E16" s="402"/>
      <c r="F16" s="403"/>
      <c r="G16" s="386">
        <f>'様式1別紙1(バス)'!G16</f>
        <v>0</v>
      </c>
      <c r="H16" s="387"/>
      <c r="I16" s="147" t="s">
        <v>312</v>
      </c>
    </row>
    <row r="17" spans="1:9" ht="19.5" customHeight="1">
      <c r="A17" s="145"/>
      <c r="B17" s="404" t="s">
        <v>314</v>
      </c>
      <c r="C17" s="405"/>
      <c r="D17" s="400" t="str">
        <f>'様式1別紙1(バス)'!D17</f>
        <v>（　　　　　　　　　　　　）</v>
      </c>
      <c r="E17" s="400"/>
      <c r="F17" s="401"/>
      <c r="G17" s="406">
        <f>'様式1別紙1(バス)'!G17</f>
        <v>0</v>
      </c>
      <c r="H17" s="407"/>
      <c r="I17" s="136" t="s">
        <v>312</v>
      </c>
    </row>
    <row r="18" spans="1:9" ht="19.5" customHeight="1">
      <c r="A18" s="146"/>
      <c r="B18" s="420" t="s">
        <v>317</v>
      </c>
      <c r="C18" s="421"/>
      <c r="D18" s="421"/>
      <c r="E18" s="421"/>
      <c r="F18" s="421"/>
      <c r="G18" s="422">
        <f>G16+G17</f>
        <v>0</v>
      </c>
      <c r="H18" s="423"/>
      <c r="I18" s="137" t="s">
        <v>312</v>
      </c>
    </row>
    <row r="19" spans="1:9" ht="19.5" customHeight="1">
      <c r="A19" s="424" t="s">
        <v>316</v>
      </c>
      <c r="B19" s="425"/>
      <c r="C19" s="425"/>
      <c r="D19" s="425"/>
      <c r="E19" s="425"/>
      <c r="F19" s="425"/>
      <c r="G19" s="425"/>
      <c r="H19" s="425"/>
      <c r="I19" s="426"/>
    </row>
    <row r="20" spans="1:9" ht="19.5" customHeight="1">
      <c r="A20" s="427"/>
      <c r="B20" s="429" t="s">
        <v>429</v>
      </c>
      <c r="C20" s="430"/>
      <c r="D20" s="430"/>
      <c r="E20" s="430"/>
      <c r="F20" s="431"/>
      <c r="G20" s="432">
        <f>IFERROR(ROUNDDOWN(MIN(G21:H23),-3),0)</f>
        <v>0</v>
      </c>
      <c r="H20" s="433"/>
      <c r="I20" s="148" t="s">
        <v>312</v>
      </c>
    </row>
    <row r="21" spans="1:9" ht="19.5" customHeight="1">
      <c r="A21" s="427"/>
      <c r="B21" s="149" t="s">
        <v>425</v>
      </c>
      <c r="C21" s="138" t="s">
        <v>611</v>
      </c>
      <c r="D21" s="138" t="s">
        <v>435</v>
      </c>
      <c r="E21" s="162" t="s">
        <v>613</v>
      </c>
      <c r="F21" s="150"/>
      <c r="G21" s="438">
        <f>G10/9</f>
        <v>0</v>
      </c>
      <c r="H21" s="439"/>
      <c r="I21" s="151" t="s">
        <v>312</v>
      </c>
    </row>
    <row r="22" spans="1:9" ht="19.5" customHeight="1">
      <c r="A22" s="427"/>
      <c r="B22" s="152" t="s">
        <v>431</v>
      </c>
      <c r="C22" s="153" t="str" cm="1">
        <f t="array" ref="C22">IFERROR(_xlfn.IFS(G6="大型・中型","40",G6="小型","30"),"")</f>
        <v/>
      </c>
      <c r="D22" s="153" t="s">
        <v>523</v>
      </c>
      <c r="E22" s="153"/>
      <c r="F22" s="150"/>
      <c r="G22" s="434">
        <f>IFERROR(C22*10000,0)</f>
        <v>0</v>
      </c>
      <c r="H22" s="435"/>
      <c r="I22" s="154" t="s">
        <v>312</v>
      </c>
    </row>
    <row r="23" spans="1:9" ht="19.5" customHeight="1">
      <c r="A23" s="428"/>
      <c r="B23" s="155" t="s">
        <v>430</v>
      </c>
      <c r="C23" s="138" t="s">
        <v>611</v>
      </c>
      <c r="D23" s="139" t="s">
        <v>524</v>
      </c>
      <c r="E23" s="161"/>
      <c r="F23" s="160"/>
      <c r="G23" s="436">
        <f>G11-G14-G18</f>
        <v>0</v>
      </c>
      <c r="H23" s="437"/>
      <c r="I23" s="157" t="s">
        <v>312</v>
      </c>
    </row>
    <row r="24" spans="1:9" s="83" customFormat="1" ht="19.5" customHeight="1">
      <c r="A24" s="445" t="s">
        <v>558</v>
      </c>
      <c r="B24" s="446"/>
      <c r="C24" s="446"/>
      <c r="D24" s="446"/>
      <c r="E24" s="446"/>
      <c r="F24" s="447"/>
      <c r="G24" s="505" t="s">
        <v>559</v>
      </c>
      <c r="H24" s="506"/>
      <c r="I24" s="507"/>
    </row>
    <row r="25" spans="1:9" s="83" customFormat="1" ht="9" customHeight="1">
      <c r="A25" s="399"/>
      <c r="B25" s="399"/>
      <c r="C25" s="399"/>
      <c r="D25" s="399"/>
      <c r="E25" s="399"/>
      <c r="F25" s="399"/>
      <c r="G25" s="399"/>
      <c r="H25" s="399"/>
      <c r="I25" s="399"/>
    </row>
    <row r="26" spans="1:9" s="56" customFormat="1" ht="6.75" customHeight="1"/>
    <row r="27" spans="1:9" s="56" customFormat="1" ht="19.5" customHeight="1">
      <c r="A27" s="361" t="s">
        <v>632</v>
      </c>
      <c r="B27" s="362"/>
      <c r="C27" s="362"/>
      <c r="D27" s="362"/>
      <c r="E27" s="362"/>
      <c r="F27" s="362"/>
      <c r="G27" s="362"/>
      <c r="H27" s="362"/>
      <c r="I27" s="363"/>
    </row>
    <row r="28" spans="1:9" s="85" customFormat="1" ht="20.100000000000001" customHeight="1">
      <c r="A28" s="332" t="s">
        <v>626</v>
      </c>
      <c r="B28" s="333"/>
      <c r="C28" s="333"/>
      <c r="D28" s="333"/>
      <c r="E28" s="334"/>
      <c r="F28" s="203" t="s">
        <v>486</v>
      </c>
      <c r="G28" s="204"/>
      <c r="H28" s="204"/>
      <c r="I28" s="205"/>
    </row>
    <row r="29" spans="1:9" s="85" customFormat="1" ht="20.100000000000001" customHeight="1">
      <c r="A29" s="87" t="str">
        <f>第7号様式!A16</f>
        <v>□</v>
      </c>
      <c r="B29" s="207" t="s">
        <v>489</v>
      </c>
      <c r="C29" s="207"/>
      <c r="D29" s="207"/>
      <c r="E29" s="208"/>
      <c r="F29" s="486" t="str">
        <f>第7号様式!E16</f>
        <v>〒　　　－</v>
      </c>
      <c r="G29" s="487"/>
      <c r="H29" s="487"/>
      <c r="I29" s="488"/>
    </row>
    <row r="30" spans="1:9" s="85" customFormat="1" ht="20.100000000000001" customHeight="1">
      <c r="A30" s="87" t="str">
        <f>第7号様式!A17</f>
        <v>□</v>
      </c>
      <c r="B30" s="209" t="s">
        <v>490</v>
      </c>
      <c r="C30" s="209"/>
      <c r="D30" s="209"/>
      <c r="E30" s="210"/>
      <c r="F30" s="320" t="str">
        <f>第7号様式!E17</f>
        <v>　　　　　　　　　　　　　　　　　　　　　　　　　</v>
      </c>
      <c r="G30" s="321"/>
      <c r="H30" s="321"/>
      <c r="I30" s="322"/>
    </row>
    <row r="31" spans="1:9" s="85" customFormat="1" ht="20.100000000000001" customHeight="1">
      <c r="A31" s="87" t="str">
        <f>第7号様式!A18</f>
        <v>□</v>
      </c>
      <c r="B31" s="211" t="s">
        <v>491</v>
      </c>
      <c r="C31" s="211"/>
      <c r="D31" s="211"/>
      <c r="E31" s="212"/>
      <c r="F31" s="214" t="s">
        <v>487</v>
      </c>
      <c r="G31" s="215"/>
      <c r="H31" s="215"/>
      <c r="I31" s="216"/>
    </row>
    <row r="32" spans="1:9" s="85" customFormat="1" ht="20.100000000000001" customHeight="1">
      <c r="A32" s="164"/>
      <c r="B32" s="110"/>
      <c r="C32" s="110"/>
      <c r="D32" s="110"/>
      <c r="E32" s="213"/>
      <c r="F32" s="320" t="str">
        <f>第7号様式!E19</f>
        <v>　　　　　　　　　　　　　　　　　　　　　　　　　</v>
      </c>
      <c r="G32" s="321"/>
      <c r="H32" s="321"/>
      <c r="I32" s="322"/>
    </row>
    <row r="33" spans="1:9" s="56" customFormat="1" ht="19.5" customHeight="1">
      <c r="A33" s="495" t="s">
        <v>296</v>
      </c>
      <c r="B33" s="498" t="s">
        <v>495</v>
      </c>
      <c r="C33" s="498"/>
      <c r="D33" s="498"/>
      <c r="E33" s="498"/>
      <c r="F33" s="498"/>
      <c r="G33" s="323"/>
      <c r="H33" s="324"/>
      <c r="I33" s="325"/>
    </row>
    <row r="34" spans="1:9" s="56" customFormat="1" ht="19.5" customHeight="1">
      <c r="A34" s="496"/>
      <c r="B34" s="499" t="s">
        <v>497</v>
      </c>
      <c r="C34" s="499"/>
      <c r="D34" s="499"/>
      <c r="E34" s="499"/>
      <c r="F34" s="499"/>
      <c r="G34" s="486" t="s">
        <v>627</v>
      </c>
      <c r="H34" s="487"/>
      <c r="I34" s="488"/>
    </row>
    <row r="35" spans="1:9" s="56" customFormat="1" ht="19.5" customHeight="1">
      <c r="A35" s="496"/>
      <c r="B35" s="500" t="s">
        <v>496</v>
      </c>
      <c r="C35" s="500"/>
      <c r="D35" s="500"/>
      <c r="E35" s="500"/>
      <c r="F35" s="500"/>
      <c r="G35" s="320"/>
      <c r="H35" s="321"/>
      <c r="I35" s="322"/>
    </row>
    <row r="36" spans="1:9" s="56" customFormat="1" ht="19.5" customHeight="1">
      <c r="A36" s="496"/>
      <c r="B36" s="498" t="s">
        <v>499</v>
      </c>
      <c r="C36" s="498"/>
      <c r="D36" s="498"/>
      <c r="E36" s="498"/>
      <c r="F36" s="498"/>
      <c r="G36" s="323"/>
      <c r="H36" s="324"/>
      <c r="I36" s="325"/>
    </row>
    <row r="37" spans="1:9" s="56" customFormat="1" ht="19.5" customHeight="1">
      <c r="A37" s="497"/>
      <c r="B37" s="498" t="s">
        <v>500</v>
      </c>
      <c r="C37" s="498"/>
      <c r="D37" s="498"/>
      <c r="E37" s="498"/>
      <c r="F37" s="498"/>
      <c r="G37" s="367" t="s">
        <v>628</v>
      </c>
      <c r="H37" s="368"/>
      <c r="I37" s="369"/>
    </row>
    <row r="38" spans="1:9" s="56" customFormat="1" ht="19.5" customHeight="1"/>
    <row r="39" spans="1:9" ht="19.5" customHeight="1"/>
    <row r="40" spans="1:9" ht="19.5" customHeight="1"/>
    <row r="41" spans="1:9" ht="19.5" customHeight="1"/>
    <row r="42" spans="1:9" ht="19.5" customHeight="1"/>
  </sheetData>
  <mergeCells count="56">
    <mergeCell ref="A11:F11"/>
    <mergeCell ref="G11:H11"/>
    <mergeCell ref="A7:F7"/>
    <mergeCell ref="G7:I7"/>
    <mergeCell ref="A3:I3"/>
    <mergeCell ref="A5:F5"/>
    <mergeCell ref="G5:I5"/>
    <mergeCell ref="A6:F6"/>
    <mergeCell ref="G6:I6"/>
    <mergeCell ref="A8:F8"/>
    <mergeCell ref="G8:I8"/>
    <mergeCell ref="A9:F9"/>
    <mergeCell ref="G9:I9"/>
    <mergeCell ref="A10:F10"/>
    <mergeCell ref="G10:H10"/>
    <mergeCell ref="A12:F12"/>
    <mergeCell ref="G12:H12"/>
    <mergeCell ref="G13:H13"/>
    <mergeCell ref="G14:H14"/>
    <mergeCell ref="A13:F13"/>
    <mergeCell ref="A14:F14"/>
    <mergeCell ref="A15:I15"/>
    <mergeCell ref="B16:C16"/>
    <mergeCell ref="D16:F16"/>
    <mergeCell ref="G16:H16"/>
    <mergeCell ref="B17:C17"/>
    <mergeCell ref="D17:F17"/>
    <mergeCell ref="G17:H17"/>
    <mergeCell ref="A24:F24"/>
    <mergeCell ref="G24:I24"/>
    <mergeCell ref="A25:I25"/>
    <mergeCell ref="B18:F18"/>
    <mergeCell ref="G18:H18"/>
    <mergeCell ref="A19:I19"/>
    <mergeCell ref="A20:A23"/>
    <mergeCell ref="B20:F20"/>
    <mergeCell ref="G20:H20"/>
    <mergeCell ref="G21:H21"/>
    <mergeCell ref="G22:H22"/>
    <mergeCell ref="G23:H23"/>
    <mergeCell ref="A27:I27"/>
    <mergeCell ref="A28:E28"/>
    <mergeCell ref="F29:I29"/>
    <mergeCell ref="F30:I30"/>
    <mergeCell ref="F32:I32"/>
    <mergeCell ref="A33:A37"/>
    <mergeCell ref="B33:F33"/>
    <mergeCell ref="G33:I33"/>
    <mergeCell ref="B34:F34"/>
    <mergeCell ref="G34:I34"/>
    <mergeCell ref="B35:F35"/>
    <mergeCell ref="G35:I35"/>
    <mergeCell ref="B36:F36"/>
    <mergeCell ref="G36:I36"/>
    <mergeCell ref="B37:F37"/>
    <mergeCell ref="G37:I37"/>
  </mergeCells>
  <phoneticPr fontId="1"/>
  <pageMargins left="0.7" right="0.7" top="0.75" bottom="0.75" header="0.3" footer="0.3"/>
  <pageSetup paperSize="9" scale="8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91BD5-8920-4747-856E-68A12FA29C7C}">
  <sheetPr codeName="Sheet10">
    <pageSetUpPr fitToPage="1"/>
  </sheetPr>
  <dimension ref="A1:I42"/>
  <sheetViews>
    <sheetView showGridLines="0" view="pageBreakPreview" zoomScale="85" zoomScaleNormal="100" zoomScaleSheetLayoutView="85" workbookViewId="0">
      <selection activeCell="A17" sqref="A17:I17"/>
    </sheetView>
  </sheetViews>
  <sheetFormatPr defaultColWidth="9" defaultRowHeight="12.75"/>
  <cols>
    <col min="1" max="2" width="4" style="56" customWidth="1"/>
    <col min="3" max="3" width="5" style="56" customWidth="1"/>
    <col min="4" max="5" width="4" style="56" customWidth="1"/>
    <col min="6" max="6" width="30.625" style="56" customWidth="1"/>
    <col min="7" max="8" width="20.625" style="56" customWidth="1"/>
    <col min="9" max="9" width="7.125" style="56" customWidth="1"/>
    <col min="10" max="16384" width="9" style="56"/>
  </cols>
  <sheetData>
    <row r="1" spans="1:9" s="83" customFormat="1" ht="19.5" customHeight="1">
      <c r="A1" s="140" t="s">
        <v>556</v>
      </c>
      <c r="B1" s="140"/>
      <c r="C1" s="140"/>
      <c r="D1" s="140"/>
      <c r="E1" s="140"/>
      <c r="F1" s="140"/>
      <c r="G1" s="140"/>
      <c r="H1" s="140"/>
      <c r="I1" s="140"/>
    </row>
    <row r="2" spans="1:9" s="83" customFormat="1" ht="19.5" customHeight="1">
      <c r="A2" s="133"/>
      <c r="B2" s="140"/>
      <c r="C2" s="140"/>
      <c r="D2" s="140"/>
      <c r="E2" s="140"/>
      <c r="F2" s="140"/>
      <c r="G2" s="140"/>
      <c r="H2" s="140"/>
      <c r="I2" s="140"/>
    </row>
    <row r="3" spans="1:9" s="163" customFormat="1" ht="19.5" customHeight="1">
      <c r="A3" s="370" t="s">
        <v>561</v>
      </c>
      <c r="B3" s="370"/>
      <c r="C3" s="370"/>
      <c r="D3" s="370"/>
      <c r="E3" s="370"/>
      <c r="F3" s="370"/>
      <c r="G3" s="370"/>
      <c r="H3" s="370"/>
      <c r="I3" s="370"/>
    </row>
    <row r="4" spans="1:9" s="163" customFormat="1" ht="19.5" customHeight="1">
      <c r="A4" s="158"/>
      <c r="B4" s="158"/>
      <c r="C4" s="158"/>
      <c r="D4" s="158"/>
      <c r="E4" s="158"/>
      <c r="F4" s="158"/>
      <c r="G4" s="158"/>
      <c r="H4" s="158"/>
      <c r="I4" s="158"/>
    </row>
    <row r="5" spans="1:9" s="83" customFormat="1" ht="19.5" customHeight="1">
      <c r="A5" s="389"/>
      <c r="B5" s="389"/>
      <c r="C5" s="389"/>
      <c r="D5" s="389"/>
      <c r="E5" s="389"/>
      <c r="F5" s="389"/>
      <c r="G5" s="372" t="s">
        <v>318</v>
      </c>
      <c r="H5" s="372"/>
      <c r="I5" s="372"/>
    </row>
    <row r="6" spans="1:9" s="84" customFormat="1" ht="19.5" customHeight="1">
      <c r="A6" s="373" t="s">
        <v>428</v>
      </c>
      <c r="B6" s="374"/>
      <c r="C6" s="374"/>
      <c r="D6" s="374"/>
      <c r="E6" s="374"/>
      <c r="F6" s="375"/>
      <c r="G6" s="449" t="s">
        <v>310</v>
      </c>
      <c r="H6" s="450"/>
      <c r="I6" s="451"/>
    </row>
    <row r="7" spans="1:9" s="83" customFormat="1" ht="19.5" customHeight="1">
      <c r="A7" s="389" t="s">
        <v>301</v>
      </c>
      <c r="B7" s="389"/>
      <c r="C7" s="389"/>
      <c r="D7" s="389"/>
      <c r="E7" s="389"/>
      <c r="F7" s="389"/>
      <c r="G7" s="397">
        <f>'様式1別紙1(タクシー)'!G7</f>
        <v>0</v>
      </c>
      <c r="H7" s="397"/>
      <c r="I7" s="397"/>
    </row>
    <row r="8" spans="1:9" s="83" customFormat="1" ht="19.5" customHeight="1">
      <c r="A8" s="389" t="s">
        <v>302</v>
      </c>
      <c r="B8" s="389"/>
      <c r="C8" s="389"/>
      <c r="D8" s="389"/>
      <c r="E8" s="389"/>
      <c r="F8" s="389"/>
      <c r="G8" s="397">
        <f>'様式1別紙1(タクシー)'!G8</f>
        <v>0</v>
      </c>
      <c r="H8" s="397"/>
      <c r="I8" s="397"/>
    </row>
    <row r="9" spans="1:9" s="83" customFormat="1" ht="19.5" customHeight="1">
      <c r="A9" s="389" t="s">
        <v>303</v>
      </c>
      <c r="B9" s="389"/>
      <c r="C9" s="389"/>
      <c r="D9" s="389"/>
      <c r="E9" s="389"/>
      <c r="F9" s="389"/>
      <c r="G9" s="398">
        <f>'様式1別紙1(タクシー)'!G9</f>
        <v>0</v>
      </c>
      <c r="H9" s="398"/>
      <c r="I9" s="398"/>
    </row>
    <row r="10" spans="1:9" s="83" customFormat="1" ht="39" customHeight="1">
      <c r="A10" s="388" t="s">
        <v>527</v>
      </c>
      <c r="B10" s="389"/>
      <c r="C10" s="389"/>
      <c r="D10" s="389"/>
      <c r="E10" s="389"/>
      <c r="F10" s="389"/>
      <c r="G10" s="452">
        <f>SUMIFS(リスト!$H$5:$H$208,リスト!F5:F208,$G$8,リスト!$G$5:$G$208,$G$9)</f>
        <v>0</v>
      </c>
      <c r="H10" s="453"/>
      <c r="I10" s="141" t="s">
        <v>312</v>
      </c>
    </row>
    <row r="11" spans="1:9" s="83" customFormat="1" ht="19.5" customHeight="1">
      <c r="A11" s="373" t="s">
        <v>619</v>
      </c>
      <c r="B11" s="374"/>
      <c r="C11" s="374"/>
      <c r="D11" s="374"/>
      <c r="E11" s="374"/>
      <c r="F11" s="375"/>
      <c r="G11" s="508">
        <f>'様式1別紙1(タクシー)'!G11</f>
        <v>0</v>
      </c>
      <c r="H11" s="509"/>
      <c r="I11" s="142" t="s">
        <v>312</v>
      </c>
    </row>
    <row r="12" spans="1:9" s="83" customFormat="1" ht="39" customHeight="1">
      <c r="A12" s="392" t="s">
        <v>620</v>
      </c>
      <c r="B12" s="393"/>
      <c r="C12" s="393"/>
      <c r="D12" s="393"/>
      <c r="E12" s="393"/>
      <c r="F12" s="394"/>
      <c r="G12" s="510">
        <f>'様式1別紙1(タクシー)'!G12</f>
        <v>0</v>
      </c>
      <c r="H12" s="511"/>
      <c r="I12" s="144" t="s">
        <v>312</v>
      </c>
    </row>
    <row r="13" spans="1:9" s="83" customFormat="1" ht="19.5" customHeight="1">
      <c r="A13" s="381" t="s">
        <v>535</v>
      </c>
      <c r="B13" s="382"/>
      <c r="C13" s="382"/>
      <c r="D13" s="382"/>
      <c r="E13" s="382"/>
      <c r="F13" s="382"/>
      <c r="G13" s="382"/>
      <c r="H13" s="382"/>
      <c r="I13" s="383"/>
    </row>
    <row r="14" spans="1:9" s="83" customFormat="1" ht="19.5" customHeight="1">
      <c r="A14" s="143"/>
      <c r="B14" s="384" t="s">
        <v>313</v>
      </c>
      <c r="C14" s="385"/>
      <c r="D14" s="402" t="str">
        <f>'様式1別紙1(タクシー)'!D14</f>
        <v>（　　　　　　　　　　　　）</v>
      </c>
      <c r="E14" s="402"/>
      <c r="F14" s="403"/>
      <c r="G14" s="386">
        <f>'様式1別紙1(タクシー)'!G14</f>
        <v>0</v>
      </c>
      <c r="H14" s="387"/>
      <c r="I14" s="147" t="s">
        <v>312</v>
      </c>
    </row>
    <row r="15" spans="1:9" s="83" customFormat="1" ht="19.5" customHeight="1">
      <c r="A15" s="145"/>
      <c r="B15" s="404" t="s">
        <v>314</v>
      </c>
      <c r="C15" s="405"/>
      <c r="D15" s="400" t="str">
        <f>'様式1別紙1(タクシー)'!D15</f>
        <v>（　　　　　　　　　　　　）</v>
      </c>
      <c r="E15" s="400"/>
      <c r="F15" s="401"/>
      <c r="G15" s="406">
        <f>'様式1別紙1(タクシー)'!G15</f>
        <v>0</v>
      </c>
      <c r="H15" s="407"/>
      <c r="I15" s="136" t="s">
        <v>312</v>
      </c>
    </row>
    <row r="16" spans="1:9" s="83" customFormat="1" ht="19.5" customHeight="1">
      <c r="A16" s="146"/>
      <c r="B16" s="420" t="s">
        <v>621</v>
      </c>
      <c r="C16" s="421"/>
      <c r="D16" s="421"/>
      <c r="E16" s="421"/>
      <c r="F16" s="421"/>
      <c r="G16" s="454">
        <f>G14+G15</f>
        <v>0</v>
      </c>
      <c r="H16" s="455"/>
      <c r="I16" s="137" t="s">
        <v>312</v>
      </c>
    </row>
    <row r="17" spans="1:9" s="83" customFormat="1" ht="19.5" customHeight="1">
      <c r="A17" s="424" t="s">
        <v>316</v>
      </c>
      <c r="B17" s="425"/>
      <c r="C17" s="425"/>
      <c r="D17" s="425"/>
      <c r="E17" s="425"/>
      <c r="F17" s="425"/>
      <c r="G17" s="425"/>
      <c r="H17" s="425"/>
      <c r="I17" s="426"/>
    </row>
    <row r="18" spans="1:9" s="83" customFormat="1" ht="19.5" customHeight="1">
      <c r="A18" s="427"/>
      <c r="B18" s="429" t="s">
        <v>319</v>
      </c>
      <c r="C18" s="430"/>
      <c r="D18" s="430"/>
      <c r="E18" s="430"/>
      <c r="F18" s="431"/>
      <c r="G18" s="432">
        <f>IF(G9=0,0,ROUNDDOWN(MIN(G19:H20),-3))</f>
        <v>0</v>
      </c>
      <c r="H18" s="433"/>
      <c r="I18" s="148" t="s">
        <v>312</v>
      </c>
    </row>
    <row r="19" spans="1:9" s="83" customFormat="1" ht="19.5" customHeight="1">
      <c r="A19" s="427"/>
      <c r="B19" s="152" t="s">
        <v>425</v>
      </c>
      <c r="C19" s="138" t="s">
        <v>526</v>
      </c>
      <c r="D19" s="138"/>
      <c r="E19" s="138"/>
      <c r="F19" s="150"/>
      <c r="G19" s="434">
        <v>200000</v>
      </c>
      <c r="H19" s="435"/>
      <c r="I19" s="154" t="s">
        <v>312</v>
      </c>
    </row>
    <row r="20" spans="1:9" s="83" customFormat="1" ht="19.5" customHeight="1">
      <c r="A20" s="428"/>
      <c r="B20" s="155" t="s">
        <v>431</v>
      </c>
      <c r="C20" s="139" t="s">
        <v>622</v>
      </c>
      <c r="D20" s="139"/>
      <c r="E20" s="139"/>
      <c r="F20" s="160"/>
      <c r="G20" s="436">
        <f>IF(G9=0,0,G11-G16-2650000)</f>
        <v>0</v>
      </c>
      <c r="H20" s="437"/>
      <c r="I20" s="157" t="s">
        <v>312</v>
      </c>
    </row>
    <row r="21" spans="1:9" s="83" customFormat="1" ht="19.5" customHeight="1">
      <c r="A21" s="445" t="s">
        <v>558</v>
      </c>
      <c r="B21" s="446"/>
      <c r="C21" s="446"/>
      <c r="D21" s="446"/>
      <c r="E21" s="446"/>
      <c r="F21" s="447"/>
      <c r="G21" s="442" t="s">
        <v>519</v>
      </c>
      <c r="H21" s="443"/>
      <c r="I21" s="444"/>
    </row>
    <row r="22" spans="1:9" s="83" customFormat="1" ht="9" customHeight="1">
      <c r="A22" s="399"/>
      <c r="B22" s="399"/>
      <c r="C22" s="399"/>
      <c r="D22" s="399"/>
      <c r="E22" s="399"/>
      <c r="F22" s="399"/>
      <c r="G22" s="399"/>
      <c r="H22" s="399"/>
      <c r="I22" s="399"/>
    </row>
    <row r="23" spans="1:9" ht="6.75" customHeight="1"/>
    <row r="24" spans="1:9" ht="19.5" customHeight="1">
      <c r="A24" s="361" t="s">
        <v>632</v>
      </c>
      <c r="B24" s="362"/>
      <c r="C24" s="362"/>
      <c r="D24" s="362"/>
      <c r="E24" s="362"/>
      <c r="F24" s="362"/>
      <c r="G24" s="362"/>
      <c r="H24" s="362"/>
      <c r="I24" s="363"/>
    </row>
    <row r="25" spans="1:9" s="85" customFormat="1" ht="20.100000000000001" customHeight="1">
      <c r="A25" s="332" t="s">
        <v>626</v>
      </c>
      <c r="B25" s="333"/>
      <c r="C25" s="333"/>
      <c r="D25" s="333"/>
      <c r="E25" s="334"/>
      <c r="F25" s="203" t="s">
        <v>486</v>
      </c>
      <c r="G25" s="204"/>
      <c r="H25" s="204"/>
      <c r="I25" s="205"/>
    </row>
    <row r="26" spans="1:9" s="85" customFormat="1" ht="20.100000000000001" customHeight="1">
      <c r="A26" s="87" t="str">
        <f>第7号様式!A16</f>
        <v>□</v>
      </c>
      <c r="B26" s="207" t="s">
        <v>489</v>
      </c>
      <c r="C26" s="207"/>
      <c r="D26" s="207"/>
      <c r="E26" s="208"/>
      <c r="F26" s="486" t="str">
        <f>第7号様式!E16</f>
        <v>〒　　　－</v>
      </c>
      <c r="G26" s="487"/>
      <c r="H26" s="487"/>
      <c r="I26" s="488"/>
    </row>
    <row r="27" spans="1:9" s="85" customFormat="1" ht="20.100000000000001" customHeight="1">
      <c r="A27" s="87" t="str">
        <f>第7号様式!A17</f>
        <v>□</v>
      </c>
      <c r="B27" s="209" t="s">
        <v>490</v>
      </c>
      <c r="C27" s="209"/>
      <c r="D27" s="209"/>
      <c r="E27" s="210"/>
      <c r="F27" s="320" t="str">
        <f>第7号様式!E17</f>
        <v>　　　　　　　　　　　　　　　　　　　　　　　　　</v>
      </c>
      <c r="G27" s="321"/>
      <c r="H27" s="321"/>
      <c r="I27" s="322"/>
    </row>
    <row r="28" spans="1:9" s="85" customFormat="1" ht="20.100000000000001" customHeight="1">
      <c r="A28" s="87" t="str">
        <f>第7号様式!A18</f>
        <v>□</v>
      </c>
      <c r="B28" s="211" t="s">
        <v>491</v>
      </c>
      <c r="C28" s="211"/>
      <c r="D28" s="211"/>
      <c r="E28" s="212"/>
      <c r="F28" s="90" t="s">
        <v>487</v>
      </c>
      <c r="G28" s="106"/>
      <c r="H28" s="106"/>
      <c r="I28" s="206"/>
    </row>
    <row r="29" spans="1:9" s="85" customFormat="1" ht="20.100000000000001" customHeight="1">
      <c r="A29" s="164"/>
      <c r="B29" s="110"/>
      <c r="C29" s="110"/>
      <c r="D29" s="110"/>
      <c r="E29" s="213"/>
      <c r="F29" s="320" t="str">
        <f>第7号様式!E19</f>
        <v>　　　　　　　　　　　　　　　　　　　　　　　　　</v>
      </c>
      <c r="G29" s="321"/>
      <c r="H29" s="321"/>
      <c r="I29" s="322"/>
    </row>
    <row r="30" spans="1:9" ht="19.5" customHeight="1">
      <c r="A30" s="495" t="s">
        <v>296</v>
      </c>
      <c r="B30" s="498" t="s">
        <v>495</v>
      </c>
      <c r="C30" s="498"/>
      <c r="D30" s="498"/>
      <c r="E30" s="498"/>
      <c r="F30" s="498"/>
      <c r="G30" s="323"/>
      <c r="H30" s="324"/>
      <c r="I30" s="325"/>
    </row>
    <row r="31" spans="1:9" ht="19.5" customHeight="1">
      <c r="A31" s="496"/>
      <c r="B31" s="499" t="s">
        <v>497</v>
      </c>
      <c r="C31" s="499"/>
      <c r="D31" s="499"/>
      <c r="E31" s="499"/>
      <c r="F31" s="499"/>
      <c r="G31" s="486" t="s">
        <v>627</v>
      </c>
      <c r="H31" s="487"/>
      <c r="I31" s="488"/>
    </row>
    <row r="32" spans="1:9" ht="19.5" customHeight="1">
      <c r="A32" s="496"/>
      <c r="B32" s="500" t="s">
        <v>496</v>
      </c>
      <c r="C32" s="500"/>
      <c r="D32" s="500"/>
      <c r="E32" s="500"/>
      <c r="F32" s="500"/>
      <c r="G32" s="320"/>
      <c r="H32" s="321"/>
      <c r="I32" s="322"/>
    </row>
    <row r="33" spans="1:9" ht="19.5" customHeight="1">
      <c r="A33" s="496"/>
      <c r="B33" s="498" t="s">
        <v>499</v>
      </c>
      <c r="C33" s="498"/>
      <c r="D33" s="498"/>
      <c r="E33" s="498"/>
      <c r="F33" s="498"/>
      <c r="G33" s="323"/>
      <c r="H33" s="324"/>
      <c r="I33" s="325"/>
    </row>
    <row r="34" spans="1:9" ht="19.5" customHeight="1">
      <c r="A34" s="497"/>
      <c r="B34" s="498" t="s">
        <v>500</v>
      </c>
      <c r="C34" s="498"/>
      <c r="D34" s="498"/>
      <c r="E34" s="498"/>
      <c r="F34" s="498"/>
      <c r="G34" s="367" t="s">
        <v>628</v>
      </c>
      <c r="H34" s="368"/>
      <c r="I34" s="369"/>
    </row>
    <row r="35" spans="1:9" ht="19.5" customHeight="1"/>
    <row r="36" spans="1:9" ht="19.5" customHeight="1"/>
    <row r="37" spans="1:9" ht="19.5" customHeight="1"/>
    <row r="38" spans="1:9" ht="19.5" customHeight="1"/>
    <row r="39" spans="1:9" ht="19.5" customHeight="1"/>
    <row r="40" spans="1:9" ht="19.5" customHeight="1"/>
    <row r="41" spans="1:9" ht="19.5" customHeight="1"/>
    <row r="42" spans="1:9" ht="19.5" customHeight="1"/>
  </sheetData>
  <dataConsolidate/>
  <mergeCells count="51">
    <mergeCell ref="A7:F7"/>
    <mergeCell ref="G7:I7"/>
    <mergeCell ref="A3:I3"/>
    <mergeCell ref="A5:F5"/>
    <mergeCell ref="G5:I5"/>
    <mergeCell ref="A6:F6"/>
    <mergeCell ref="G6:I6"/>
    <mergeCell ref="A11:F11"/>
    <mergeCell ref="G11:H11"/>
    <mergeCell ref="G12:H12"/>
    <mergeCell ref="A12:F12"/>
    <mergeCell ref="A8:F8"/>
    <mergeCell ref="G8:I8"/>
    <mergeCell ref="A9:F9"/>
    <mergeCell ref="G9:I9"/>
    <mergeCell ref="A10:F10"/>
    <mergeCell ref="G10:H10"/>
    <mergeCell ref="A13:I13"/>
    <mergeCell ref="B14:C14"/>
    <mergeCell ref="D14:F14"/>
    <mergeCell ref="G14:H14"/>
    <mergeCell ref="B15:C15"/>
    <mergeCell ref="D15:F15"/>
    <mergeCell ref="G15:H15"/>
    <mergeCell ref="A21:F21"/>
    <mergeCell ref="G21:I21"/>
    <mergeCell ref="A22:I22"/>
    <mergeCell ref="B16:F16"/>
    <mergeCell ref="G16:H16"/>
    <mergeCell ref="A17:I17"/>
    <mergeCell ref="A18:A20"/>
    <mergeCell ref="B18:F18"/>
    <mergeCell ref="G18:H18"/>
    <mergeCell ref="G19:H19"/>
    <mergeCell ref="G20:H20"/>
    <mergeCell ref="A24:I24"/>
    <mergeCell ref="A25:E25"/>
    <mergeCell ref="F26:I26"/>
    <mergeCell ref="F27:I27"/>
    <mergeCell ref="F29:I29"/>
    <mergeCell ref="A30:A34"/>
    <mergeCell ref="B30:F30"/>
    <mergeCell ref="G30:I30"/>
    <mergeCell ref="B31:F31"/>
    <mergeCell ref="G31:I31"/>
    <mergeCell ref="B32:F32"/>
    <mergeCell ref="G32:I32"/>
    <mergeCell ref="B33:F33"/>
    <mergeCell ref="G33:I33"/>
    <mergeCell ref="B34:F34"/>
    <mergeCell ref="G34:I34"/>
  </mergeCells>
  <phoneticPr fontId="1"/>
  <pageMargins left="0.7" right="0.7" top="0.75" bottom="0.75" header="0.3" footer="0.3"/>
  <pageSetup paperSize="9" scale="8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45C0-F4D2-493A-ABDF-98A0802D0D59}">
  <sheetPr codeName="Sheet11"/>
  <dimension ref="A1:J24"/>
  <sheetViews>
    <sheetView showGridLines="0" view="pageBreakPreview" topLeftCell="A6" zoomScale="85" zoomScaleNormal="85" zoomScaleSheetLayoutView="85" workbookViewId="0"/>
  </sheetViews>
  <sheetFormatPr defaultColWidth="8.875" defaultRowHeight="13.5"/>
  <cols>
    <col min="11" max="11" width="14.125" customWidth="1"/>
  </cols>
  <sheetData>
    <row r="1" spans="1:10" ht="14.25">
      <c r="A1" s="217" t="s">
        <v>569</v>
      </c>
      <c r="B1" s="218"/>
      <c r="C1" s="218"/>
      <c r="D1" s="218"/>
      <c r="E1" s="218"/>
      <c r="F1" s="218"/>
      <c r="G1" s="218"/>
      <c r="H1" s="218"/>
      <c r="I1" s="218"/>
    </row>
    <row r="2" spans="1:10" ht="14.25">
      <c r="A2" s="218"/>
      <c r="B2" s="218"/>
      <c r="C2" s="218"/>
      <c r="D2" s="218"/>
      <c r="E2" s="218"/>
      <c r="F2" s="218"/>
      <c r="G2" s="218"/>
      <c r="H2" s="218"/>
      <c r="I2" s="218"/>
    </row>
    <row r="3" spans="1:10" ht="17.25">
      <c r="A3" s="525" t="s">
        <v>438</v>
      </c>
      <c r="B3" s="525"/>
      <c r="C3" s="525"/>
      <c r="D3" s="525"/>
      <c r="E3" s="525"/>
      <c r="F3" s="525"/>
      <c r="G3" s="525"/>
      <c r="H3" s="525"/>
      <c r="I3" s="525"/>
    </row>
    <row r="4" spans="1:10" ht="14.25">
      <c r="A4" s="218"/>
      <c r="B4" s="218"/>
      <c r="C4" s="218"/>
      <c r="D4" s="218"/>
      <c r="E4" s="218"/>
      <c r="F4" s="218"/>
      <c r="G4" s="218"/>
      <c r="H4" s="218"/>
      <c r="I4" s="218"/>
    </row>
    <row r="5" spans="1:10" ht="30" customHeight="1">
      <c r="A5" s="526" t="s">
        <v>439</v>
      </c>
      <c r="B5" s="527"/>
      <c r="C5" s="527"/>
      <c r="D5" s="528"/>
      <c r="E5" s="529" t="s">
        <v>436</v>
      </c>
      <c r="F5" s="530"/>
      <c r="G5" s="530"/>
      <c r="H5" s="530"/>
      <c r="I5" s="531"/>
    </row>
    <row r="6" spans="1:10" ht="30" customHeight="1">
      <c r="A6" s="535" t="s">
        <v>440</v>
      </c>
      <c r="B6" s="536"/>
      <c r="C6" s="536"/>
      <c r="D6" s="537"/>
      <c r="E6" s="532"/>
      <c r="F6" s="533"/>
      <c r="G6" s="533"/>
      <c r="H6" s="533"/>
      <c r="I6" s="534"/>
    </row>
    <row r="7" spans="1:10" ht="15" customHeight="1">
      <c r="A7" s="541" t="s">
        <v>629</v>
      </c>
      <c r="B7" s="542"/>
      <c r="C7" s="542"/>
      <c r="D7" s="542"/>
      <c r="E7" s="538" t="s">
        <v>602</v>
      </c>
      <c r="F7" s="539"/>
      <c r="G7" s="539"/>
      <c r="H7" s="539"/>
      <c r="I7" s="540"/>
    </row>
    <row r="8" spans="1:10" ht="45" customHeight="1">
      <c r="A8" s="514" t="str">
        <f>第1号様式!E8</f>
        <v>　　　　　　　　　　　　　　　　　　　　　　　　　</v>
      </c>
      <c r="B8" s="515"/>
      <c r="C8" s="515"/>
      <c r="D8" s="515"/>
      <c r="E8" s="514" t="str">
        <f>第1号様式!E10</f>
        <v>　　　　　　　　　　　　　　　　　　　　　　　　　</v>
      </c>
      <c r="F8" s="515"/>
      <c r="G8" s="515"/>
      <c r="H8" s="515"/>
      <c r="I8" s="516"/>
    </row>
    <row r="9" spans="1:10" ht="7.5" customHeight="1">
      <c r="A9" s="217"/>
      <c r="B9" s="217"/>
      <c r="C9" s="217"/>
      <c r="D9" s="217"/>
      <c r="E9" s="217"/>
      <c r="F9" s="217"/>
      <c r="G9" s="217"/>
      <c r="H9" s="217"/>
      <c r="I9" s="217"/>
    </row>
    <row r="10" spans="1:10" ht="39.950000000000003" customHeight="1">
      <c r="A10" s="517" t="s">
        <v>636</v>
      </c>
      <c r="B10" s="517"/>
      <c r="C10" s="517"/>
      <c r="D10" s="517"/>
      <c r="E10" s="517"/>
      <c r="F10" s="517"/>
      <c r="G10" s="517"/>
      <c r="H10" s="517"/>
      <c r="I10" s="517"/>
    </row>
    <row r="11" spans="1:10" ht="7.5" customHeight="1">
      <c r="A11" s="219"/>
      <c r="B11" s="219"/>
      <c r="C11" s="219"/>
      <c r="D11" s="219"/>
      <c r="E11" s="219"/>
      <c r="F11" s="219"/>
      <c r="G11" s="219"/>
      <c r="H11" s="219"/>
      <c r="I11" s="219"/>
    </row>
    <row r="12" spans="1:10" ht="30" customHeight="1">
      <c r="A12" s="520" t="s">
        <v>441</v>
      </c>
      <c r="B12" s="520"/>
      <c r="C12" s="520"/>
      <c r="D12" s="520"/>
      <c r="E12" s="512"/>
      <c r="F12" s="513"/>
      <c r="G12" s="513"/>
      <c r="H12" s="513"/>
      <c r="I12" s="226" t="s">
        <v>631</v>
      </c>
    </row>
    <row r="13" spans="1:10" ht="14.25" customHeight="1">
      <c r="A13" s="220"/>
      <c r="B13" s="220"/>
      <c r="C13" s="220"/>
      <c r="D13" s="220"/>
      <c r="E13" s="221"/>
      <c r="F13" s="221"/>
      <c r="G13" s="221"/>
      <c r="H13" s="221"/>
      <c r="I13" s="221"/>
    </row>
    <row r="14" spans="1:10" ht="24" customHeight="1">
      <c r="A14" s="543" t="s">
        <v>442</v>
      </c>
      <c r="B14" s="543"/>
      <c r="C14" s="543"/>
      <c r="D14" s="543"/>
      <c r="E14" s="543"/>
      <c r="F14" s="543"/>
      <c r="G14" s="543"/>
      <c r="H14" s="543"/>
      <c r="I14" s="543"/>
      <c r="J14" s="77"/>
    </row>
    <row r="15" spans="1:10" ht="30" customHeight="1">
      <c r="A15" s="521" t="s">
        <v>630</v>
      </c>
      <c r="B15" s="521" t="s">
        <v>443</v>
      </c>
      <c r="C15" s="521"/>
      <c r="D15" s="521"/>
      <c r="E15" s="521"/>
      <c r="F15" s="521" t="s">
        <v>444</v>
      </c>
      <c r="G15" s="521"/>
      <c r="H15" s="521"/>
      <c r="I15" s="521"/>
    </row>
    <row r="16" spans="1:10" ht="30" customHeight="1">
      <c r="A16" s="521"/>
      <c r="B16" s="519"/>
      <c r="C16" s="522"/>
      <c r="D16" s="523" t="s">
        <v>445</v>
      </c>
      <c r="E16" s="524"/>
      <c r="F16" s="519"/>
      <c r="G16" s="519"/>
      <c r="H16" s="522"/>
      <c r="I16" s="222" t="s">
        <v>447</v>
      </c>
    </row>
    <row r="17" spans="1:9" ht="30" customHeight="1">
      <c r="A17" s="521"/>
      <c r="B17" s="519"/>
      <c r="C17" s="522"/>
      <c r="D17" s="544" t="s">
        <v>564</v>
      </c>
      <c r="E17" s="545"/>
      <c r="F17" s="519"/>
      <c r="G17" s="519"/>
      <c r="H17" s="522"/>
      <c r="I17" s="223" t="s">
        <v>448</v>
      </c>
    </row>
    <row r="18" spans="1:9" ht="30" customHeight="1">
      <c r="A18" s="521"/>
      <c r="B18" s="519"/>
      <c r="C18" s="522"/>
      <c r="D18" s="546" t="s">
        <v>446</v>
      </c>
      <c r="E18" s="547"/>
      <c r="F18" s="519"/>
      <c r="G18" s="519"/>
      <c r="H18" s="522"/>
      <c r="I18" s="224" t="s">
        <v>449</v>
      </c>
    </row>
    <row r="19" spans="1:9" ht="30" customHeight="1">
      <c r="A19" s="521"/>
      <c r="B19" s="225" t="s">
        <v>437</v>
      </c>
      <c r="C19" s="548" t="s">
        <v>453</v>
      </c>
      <c r="D19" s="548"/>
      <c r="E19" s="548"/>
      <c r="F19" s="548"/>
      <c r="G19" s="548"/>
      <c r="H19" s="548"/>
      <c r="I19" s="548"/>
    </row>
    <row r="20" spans="1:9" ht="18" customHeight="1">
      <c r="A20" s="521"/>
      <c r="B20" s="518" t="s">
        <v>454</v>
      </c>
      <c r="C20" s="519"/>
      <c r="D20" s="519"/>
      <c r="E20" s="519"/>
      <c r="F20" s="519"/>
      <c r="G20" s="519"/>
      <c r="H20" s="519"/>
      <c r="I20" s="519"/>
    </row>
    <row r="21" spans="1:9" ht="18" customHeight="1">
      <c r="A21" s="521"/>
      <c r="B21" s="518"/>
      <c r="C21" s="519"/>
      <c r="D21" s="519"/>
      <c r="E21" s="519"/>
      <c r="F21" s="519"/>
      <c r="G21" s="519"/>
      <c r="H21" s="519"/>
      <c r="I21" s="519"/>
    </row>
    <row r="22" spans="1:9" ht="18" customHeight="1">
      <c r="A22" s="521"/>
      <c r="B22" s="518"/>
      <c r="C22" s="519"/>
      <c r="D22" s="519"/>
      <c r="E22" s="519"/>
      <c r="F22" s="519"/>
      <c r="G22" s="519"/>
      <c r="H22" s="519"/>
      <c r="I22" s="519"/>
    </row>
    <row r="23" spans="1:9" ht="35.25" customHeight="1">
      <c r="A23" s="521"/>
      <c r="B23" s="521" t="s">
        <v>452</v>
      </c>
      <c r="C23" s="521" t="s">
        <v>450</v>
      </c>
      <c r="D23" s="521"/>
      <c r="E23" s="519"/>
      <c r="F23" s="519"/>
      <c r="G23" s="519"/>
      <c r="H23" s="519"/>
      <c r="I23" s="519"/>
    </row>
    <row r="24" spans="1:9" ht="35.25" customHeight="1">
      <c r="A24" s="521"/>
      <c r="B24" s="521"/>
      <c r="C24" s="521" t="s">
        <v>451</v>
      </c>
      <c r="D24" s="521"/>
      <c r="E24" s="519"/>
      <c r="F24" s="519"/>
      <c r="G24" s="519"/>
      <c r="H24" s="519"/>
      <c r="I24" s="519"/>
    </row>
  </sheetData>
  <mergeCells count="34">
    <mergeCell ref="A14:I14"/>
    <mergeCell ref="C24:D24"/>
    <mergeCell ref="E24:I24"/>
    <mergeCell ref="G20:G22"/>
    <mergeCell ref="H20:H22"/>
    <mergeCell ref="F16:H18"/>
    <mergeCell ref="D17:E17"/>
    <mergeCell ref="D18:E18"/>
    <mergeCell ref="C19:I19"/>
    <mergeCell ref="B23:B24"/>
    <mergeCell ref="C23:D23"/>
    <mergeCell ref="E23:I23"/>
    <mergeCell ref="A3:I3"/>
    <mergeCell ref="A5:D5"/>
    <mergeCell ref="E5:I6"/>
    <mergeCell ref="A6:D6"/>
    <mergeCell ref="E7:I7"/>
    <mergeCell ref="A7:D7"/>
    <mergeCell ref="E12:H12"/>
    <mergeCell ref="E8:I8"/>
    <mergeCell ref="A8:D8"/>
    <mergeCell ref="A10:I10"/>
    <mergeCell ref="B20:B22"/>
    <mergeCell ref="C20:C22"/>
    <mergeCell ref="D20:D22"/>
    <mergeCell ref="E20:E22"/>
    <mergeCell ref="F20:F22"/>
    <mergeCell ref="A12:D12"/>
    <mergeCell ref="A15:A24"/>
    <mergeCell ref="B15:E15"/>
    <mergeCell ref="F15:I15"/>
    <mergeCell ref="B16:C18"/>
    <mergeCell ref="D16:E16"/>
    <mergeCell ref="I20:I22"/>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AFDCC-6864-4881-A0A2-011248322039}">
  <sheetPr codeName="Sheet12"/>
  <dimension ref="A1:K42"/>
  <sheetViews>
    <sheetView showGridLines="0" view="pageBreakPreview" zoomScale="85" zoomScaleNormal="100" zoomScaleSheetLayoutView="85" workbookViewId="0">
      <selection activeCell="K11" sqref="K11"/>
    </sheetView>
  </sheetViews>
  <sheetFormatPr defaultColWidth="8.875" defaultRowHeight="19.5" customHeight="1"/>
  <cols>
    <col min="1" max="1" width="3.125" style="84" customWidth="1"/>
    <col min="2" max="2" width="14" style="84" customWidth="1"/>
    <col min="3" max="3" width="16.625" style="84" customWidth="1"/>
    <col min="4" max="8" width="8.5" style="84" customWidth="1"/>
    <col min="9" max="9" width="17.875" style="84" customWidth="1"/>
    <col min="10" max="16384" width="8.875" style="84"/>
  </cols>
  <sheetData>
    <row r="1" spans="1:11" s="85" customFormat="1" ht="20.100000000000001" customHeight="1">
      <c r="A1" s="86" t="s">
        <v>570</v>
      </c>
      <c r="B1" s="86"/>
      <c r="C1" s="86"/>
      <c r="D1" s="86"/>
      <c r="E1" s="86"/>
      <c r="F1" s="86"/>
      <c r="G1" s="86"/>
      <c r="H1" s="86"/>
      <c r="K1" s="85" t="s">
        <v>581</v>
      </c>
    </row>
    <row r="2" spans="1:11" s="85" customFormat="1" ht="20.100000000000001" customHeight="1">
      <c r="A2" s="313" t="s">
        <v>568</v>
      </c>
      <c r="B2" s="313"/>
      <c r="C2" s="313"/>
      <c r="D2" s="313"/>
      <c r="E2" s="313"/>
      <c r="F2" s="313"/>
      <c r="G2" s="313"/>
      <c r="H2" s="313"/>
      <c r="I2" s="313"/>
      <c r="K2" s="85" t="s">
        <v>583</v>
      </c>
    </row>
    <row r="3" spans="1:11" s="85" customFormat="1" ht="20.100000000000001" customHeight="1">
      <c r="A3" s="86" t="s">
        <v>508</v>
      </c>
      <c r="B3" s="86"/>
      <c r="C3" s="86"/>
      <c r="D3" s="86"/>
      <c r="E3" s="86"/>
      <c r="F3" s="86"/>
      <c r="G3" s="86"/>
      <c r="K3" s="85" t="s">
        <v>582</v>
      </c>
    </row>
    <row r="4" spans="1:11" s="85" customFormat="1" ht="20.100000000000001" customHeight="1">
      <c r="A4" s="86"/>
      <c r="B4" s="86"/>
      <c r="C4" s="86"/>
      <c r="D4" s="86"/>
      <c r="E4" s="86"/>
      <c r="F4" s="86"/>
      <c r="G4" s="335" t="s">
        <v>298</v>
      </c>
      <c r="H4" s="336"/>
      <c r="I4" s="337"/>
      <c r="K4" s="85" t="s">
        <v>584</v>
      </c>
    </row>
    <row r="5" spans="1:11" s="85" customFormat="1" ht="20.100000000000001" customHeight="1">
      <c r="A5" s="86" t="s">
        <v>488</v>
      </c>
      <c r="B5" s="86"/>
      <c r="C5" s="86"/>
      <c r="D5" s="86"/>
      <c r="E5" s="86"/>
      <c r="F5" s="86"/>
      <c r="G5" s="86"/>
      <c r="H5" s="86"/>
      <c r="I5" s="86"/>
      <c r="K5" s="85" t="s">
        <v>585</v>
      </c>
    </row>
    <row r="6" spans="1:11" s="85" customFormat="1" ht="20.100000000000001" customHeight="1">
      <c r="A6" s="332" t="s">
        <v>517</v>
      </c>
      <c r="B6" s="333"/>
      <c r="C6" s="333"/>
      <c r="D6" s="334"/>
      <c r="E6" s="329" t="s">
        <v>486</v>
      </c>
      <c r="F6" s="330"/>
      <c r="G6" s="330"/>
      <c r="H6" s="330"/>
      <c r="I6" s="331"/>
      <c r="K6" s="85" t="s">
        <v>586</v>
      </c>
    </row>
    <row r="7" spans="1:11" s="85" customFormat="1" ht="20.100000000000001" customHeight="1">
      <c r="A7" s="87" t="str">
        <f>第1号様式!A7</f>
        <v>□</v>
      </c>
      <c r="B7" s="108" t="s">
        <v>489</v>
      </c>
      <c r="C7" s="108"/>
      <c r="D7" s="108"/>
      <c r="E7" s="314" t="str">
        <f>第1号様式!E7</f>
        <v>〒　　　－</v>
      </c>
      <c r="F7" s="315"/>
      <c r="G7" s="315"/>
      <c r="H7" s="315"/>
      <c r="I7" s="316"/>
      <c r="K7" s="85" t="s">
        <v>587</v>
      </c>
    </row>
    <row r="8" spans="1:11" s="85" customFormat="1" ht="20.100000000000001" customHeight="1">
      <c r="A8" s="87" t="str">
        <f>第1号様式!A8</f>
        <v>□</v>
      </c>
      <c r="B8" s="108" t="s">
        <v>490</v>
      </c>
      <c r="C8" s="108"/>
      <c r="D8" s="108"/>
      <c r="E8" s="320" t="str">
        <f>第1号様式!E8</f>
        <v>　　　　　　　　　　　　　　　　　　　　　　　　　</v>
      </c>
      <c r="F8" s="321"/>
      <c r="G8" s="321"/>
      <c r="H8" s="321"/>
      <c r="I8" s="322"/>
    </row>
    <row r="9" spans="1:11" s="85" customFormat="1" ht="20.100000000000001" customHeight="1">
      <c r="A9" s="88" t="str">
        <f>第1号様式!A9</f>
        <v>□</v>
      </c>
      <c r="B9" s="109" t="s">
        <v>491</v>
      </c>
      <c r="C9" s="109"/>
      <c r="D9" s="109"/>
      <c r="E9" s="326" t="s">
        <v>487</v>
      </c>
      <c r="F9" s="327"/>
      <c r="G9" s="327"/>
      <c r="H9" s="327"/>
      <c r="I9" s="328"/>
    </row>
    <row r="10" spans="1:11" s="85" customFormat="1" ht="20.100000000000001" customHeight="1">
      <c r="A10" s="89" t="str">
        <f>第1号様式!A10</f>
        <v>□</v>
      </c>
      <c r="B10" s="110" t="s">
        <v>492</v>
      </c>
      <c r="C10" s="110"/>
      <c r="D10" s="110"/>
      <c r="E10" s="320" t="str">
        <f>第1号様式!E10</f>
        <v>　　　　　　　　　　　　　　　　　　　　　　　　　</v>
      </c>
      <c r="F10" s="321"/>
      <c r="G10" s="321"/>
      <c r="H10" s="321"/>
      <c r="I10" s="322"/>
    </row>
    <row r="11" spans="1:11" ht="60" customHeight="1">
      <c r="A11" s="473" t="s">
        <v>637</v>
      </c>
      <c r="B11" s="473"/>
      <c r="C11" s="473"/>
      <c r="D11" s="473"/>
      <c r="E11" s="473"/>
      <c r="F11" s="473"/>
      <c r="G11" s="473"/>
      <c r="H11" s="473"/>
      <c r="I11" s="473"/>
    </row>
    <row r="12" spans="1:11" ht="20.25" customHeight="1">
      <c r="E12" s="168" t="s">
        <v>300</v>
      </c>
    </row>
    <row r="13" spans="1:11" ht="20.25" customHeight="1">
      <c r="A13" s="191" t="s">
        <v>571</v>
      </c>
      <c r="B13" s="183"/>
      <c r="C13" s="183"/>
      <c r="D13" s="183"/>
      <c r="E13" s="184"/>
      <c r="F13" s="183"/>
      <c r="G13" s="183"/>
      <c r="H13" s="183"/>
      <c r="I13" s="185"/>
    </row>
    <row r="14" spans="1:11" s="85" customFormat="1" ht="20.100000000000001" customHeight="1">
      <c r="A14" s="329" t="s">
        <v>572</v>
      </c>
      <c r="B14" s="330"/>
      <c r="C14" s="330"/>
      <c r="D14" s="330"/>
      <c r="E14" s="474" t="s">
        <v>544</v>
      </c>
      <c r="F14" s="474"/>
      <c r="G14" s="474"/>
      <c r="H14" s="474"/>
      <c r="I14" s="474"/>
    </row>
    <row r="15" spans="1:11" s="85" customFormat="1" ht="20.100000000000001" customHeight="1">
      <c r="A15" s="329" t="s">
        <v>573</v>
      </c>
      <c r="B15" s="330"/>
      <c r="C15" s="330"/>
      <c r="D15" s="331"/>
      <c r="E15" s="484"/>
      <c r="F15" s="485"/>
      <c r="G15" s="485"/>
      <c r="H15" s="485"/>
      <c r="I15" s="166" t="s">
        <v>312</v>
      </c>
    </row>
    <row r="16" spans="1:11" s="85" customFormat="1" ht="20.100000000000001" customHeight="1">
      <c r="A16" s="329" t="s">
        <v>574</v>
      </c>
      <c r="B16" s="330"/>
      <c r="C16" s="330"/>
      <c r="D16" s="330"/>
      <c r="E16" s="474" t="s">
        <v>538</v>
      </c>
      <c r="F16" s="474"/>
      <c r="G16" s="474"/>
      <c r="H16" s="474"/>
      <c r="I16" s="474"/>
    </row>
    <row r="17" spans="1:9" s="85" customFormat="1" ht="7.5" customHeight="1">
      <c r="A17" s="186"/>
      <c r="B17" s="109"/>
      <c r="C17" s="109"/>
      <c r="D17" s="109"/>
      <c r="E17" s="165"/>
      <c r="F17" s="165"/>
      <c r="G17" s="165"/>
      <c r="H17" s="165"/>
      <c r="I17" s="187"/>
    </row>
    <row r="18" spans="1:9" ht="20.25" customHeight="1">
      <c r="A18" s="196" t="s">
        <v>575</v>
      </c>
      <c r="B18" s="159"/>
      <c r="C18" s="159"/>
      <c r="D18" s="159"/>
      <c r="E18" s="159"/>
      <c r="F18" s="159"/>
      <c r="G18" s="159"/>
      <c r="H18" s="159"/>
      <c r="I18" s="190"/>
    </row>
    <row r="19" spans="1:9" s="85" customFormat="1" ht="18.75" customHeight="1">
      <c r="A19" s="329" t="s">
        <v>603</v>
      </c>
      <c r="B19" s="330"/>
      <c r="C19" s="330"/>
      <c r="D19" s="330"/>
      <c r="E19" s="474"/>
      <c r="F19" s="474"/>
      <c r="G19" s="474"/>
      <c r="H19" s="474"/>
      <c r="I19" s="474"/>
    </row>
    <row r="20" spans="1:9" s="85" customFormat="1" ht="18.75" customHeight="1">
      <c r="A20" s="329" t="s">
        <v>576</v>
      </c>
      <c r="B20" s="330"/>
      <c r="C20" s="330"/>
      <c r="D20" s="330"/>
      <c r="E20" s="474"/>
      <c r="F20" s="474"/>
      <c r="G20" s="474"/>
      <c r="H20" s="474"/>
      <c r="I20" s="474"/>
    </row>
    <row r="21" spans="1:9" ht="18.75" customHeight="1">
      <c r="A21" s="329" t="s">
        <v>577</v>
      </c>
      <c r="B21" s="330"/>
      <c r="C21" s="330"/>
      <c r="D21" s="330"/>
      <c r="E21" s="474"/>
      <c r="F21" s="474"/>
      <c r="G21" s="474"/>
      <c r="H21" s="474"/>
      <c r="I21" s="474"/>
    </row>
    <row r="22" spans="1:9" ht="18.75" customHeight="1">
      <c r="A22" s="329" t="s">
        <v>578</v>
      </c>
      <c r="B22" s="330"/>
      <c r="C22" s="330"/>
      <c r="D22" s="330"/>
      <c r="E22" s="474"/>
      <c r="F22" s="474"/>
      <c r="G22" s="474"/>
      <c r="H22" s="474"/>
      <c r="I22" s="474"/>
    </row>
    <row r="23" spans="1:9" ht="18.75" customHeight="1">
      <c r="A23" s="329" t="s">
        <v>646</v>
      </c>
      <c r="B23" s="330"/>
      <c r="C23" s="330"/>
      <c r="D23" s="330"/>
      <c r="E23" s="474" t="s">
        <v>647</v>
      </c>
      <c r="F23" s="474"/>
      <c r="G23" s="474"/>
      <c r="H23" s="474"/>
      <c r="I23" s="474"/>
    </row>
    <row r="24" spans="1:9" ht="7.5" customHeight="1">
      <c r="A24" s="189"/>
      <c r="B24" s="159"/>
      <c r="C24" s="159"/>
      <c r="D24" s="159"/>
      <c r="E24" s="159"/>
      <c r="F24" s="159"/>
      <c r="G24" s="159"/>
      <c r="H24" s="159"/>
      <c r="I24" s="190"/>
    </row>
    <row r="25" spans="1:9" ht="18.75" customHeight="1">
      <c r="A25" s="196" t="s">
        <v>579</v>
      </c>
      <c r="B25" s="159"/>
      <c r="C25" s="159"/>
      <c r="D25" s="159"/>
      <c r="E25" s="159"/>
      <c r="F25" s="159"/>
      <c r="G25" s="159"/>
      <c r="H25" s="159"/>
      <c r="I25" s="190"/>
    </row>
    <row r="26" spans="1:9" ht="18.75" customHeight="1">
      <c r="A26" s="549" t="s">
        <v>580</v>
      </c>
      <c r="B26" s="550"/>
      <c r="C26" s="550"/>
      <c r="D26" s="551"/>
      <c r="E26" s="552"/>
      <c r="F26" s="552"/>
      <c r="G26" s="552"/>
      <c r="H26" s="552"/>
      <c r="I26" s="553"/>
    </row>
    <row r="27" spans="1:9" ht="7.5" customHeight="1">
      <c r="A27" s="189"/>
      <c r="B27" s="159"/>
      <c r="C27" s="159"/>
      <c r="D27" s="159"/>
      <c r="E27" s="159"/>
      <c r="F27" s="159"/>
      <c r="G27" s="159"/>
      <c r="H27" s="159"/>
      <c r="I27" s="190"/>
    </row>
    <row r="28" spans="1:9" ht="19.5" customHeight="1">
      <c r="A28" s="470" t="s">
        <v>590</v>
      </c>
      <c r="B28" s="471"/>
      <c r="C28" s="471"/>
      <c r="D28" s="471"/>
      <c r="E28" s="471"/>
      <c r="F28" s="471"/>
      <c r="G28" s="471"/>
      <c r="H28" s="471"/>
      <c r="I28" s="472"/>
    </row>
    <row r="29" spans="1:9" ht="19.5" customHeight="1">
      <c r="A29" s="563"/>
      <c r="B29" s="564"/>
      <c r="C29" s="564"/>
      <c r="D29" s="564"/>
      <c r="E29" s="564"/>
      <c r="F29" s="564"/>
      <c r="G29" s="564"/>
      <c r="H29" s="564"/>
      <c r="I29" s="565"/>
    </row>
    <row r="30" spans="1:9" ht="19.5" customHeight="1">
      <c r="A30" s="566"/>
      <c r="B30" s="567"/>
      <c r="C30" s="567"/>
      <c r="D30" s="567"/>
      <c r="E30" s="567"/>
      <c r="F30" s="567"/>
      <c r="G30" s="567"/>
      <c r="H30" s="567"/>
      <c r="I30" s="568"/>
    </row>
    <row r="31" spans="1:9" ht="19.5" customHeight="1">
      <c r="A31" s="566"/>
      <c r="B31" s="567"/>
      <c r="C31" s="567"/>
      <c r="D31" s="567"/>
      <c r="E31" s="567"/>
      <c r="F31" s="567"/>
      <c r="G31" s="567"/>
      <c r="H31" s="567"/>
      <c r="I31" s="568"/>
    </row>
    <row r="32" spans="1:9" ht="19.5" customHeight="1">
      <c r="A32" s="566"/>
      <c r="B32" s="567"/>
      <c r="C32" s="567"/>
      <c r="D32" s="567"/>
      <c r="E32" s="567"/>
      <c r="F32" s="567"/>
      <c r="G32" s="567"/>
      <c r="H32" s="567"/>
      <c r="I32" s="568"/>
    </row>
    <row r="33" spans="1:9" ht="19.5" customHeight="1">
      <c r="A33" s="566"/>
      <c r="B33" s="567"/>
      <c r="C33" s="567"/>
      <c r="D33" s="567"/>
      <c r="E33" s="567"/>
      <c r="F33" s="567"/>
      <c r="G33" s="567"/>
      <c r="H33" s="567"/>
      <c r="I33" s="568"/>
    </row>
    <row r="34" spans="1:9" ht="19.5" customHeight="1">
      <c r="A34" s="569"/>
      <c r="B34" s="570"/>
      <c r="C34" s="570"/>
      <c r="D34" s="570"/>
      <c r="E34" s="570"/>
      <c r="F34" s="570"/>
      <c r="G34" s="570"/>
      <c r="H34" s="570"/>
      <c r="I34" s="571"/>
    </row>
    <row r="35" spans="1:9" ht="6.75" customHeight="1">
      <c r="A35" s="572"/>
      <c r="B35" s="573"/>
      <c r="C35" s="573"/>
      <c r="D35" s="573"/>
      <c r="E35" s="573"/>
      <c r="F35" s="573"/>
      <c r="G35" s="573"/>
      <c r="H35" s="573"/>
      <c r="I35" s="574"/>
    </row>
    <row r="36" spans="1:9" ht="19.5" customHeight="1">
      <c r="A36" s="470" t="s">
        <v>588</v>
      </c>
      <c r="B36" s="471"/>
      <c r="C36" s="471"/>
      <c r="D36" s="471"/>
      <c r="E36" s="471"/>
      <c r="F36" s="471"/>
      <c r="G36" s="471"/>
      <c r="H36" s="471"/>
      <c r="I36" s="472"/>
    </row>
    <row r="37" spans="1:9" ht="19.5" customHeight="1">
      <c r="A37" s="193" t="s">
        <v>297</v>
      </c>
      <c r="B37" s="159" t="s">
        <v>589</v>
      </c>
      <c r="C37" s="159"/>
      <c r="D37" s="159"/>
      <c r="E37" s="159"/>
      <c r="F37" s="159"/>
      <c r="G37" s="159"/>
      <c r="H37" s="159"/>
      <c r="I37" s="190"/>
    </row>
    <row r="38" spans="1:9" ht="19.5" customHeight="1">
      <c r="A38" s="193" t="s">
        <v>297</v>
      </c>
      <c r="B38" s="159" t="s">
        <v>591</v>
      </c>
      <c r="C38" s="159"/>
      <c r="D38" s="159"/>
      <c r="E38" s="159"/>
      <c r="F38" s="159"/>
      <c r="G38" s="159"/>
      <c r="H38" s="159"/>
      <c r="I38" s="190"/>
    </row>
    <row r="39" spans="1:9" ht="19.5" customHeight="1">
      <c r="A39" s="193" t="s">
        <v>297</v>
      </c>
      <c r="B39" s="159" t="s">
        <v>592</v>
      </c>
      <c r="C39" s="159"/>
      <c r="D39" s="159"/>
      <c r="E39" s="159"/>
      <c r="F39" s="159"/>
      <c r="G39" s="159"/>
      <c r="H39" s="159"/>
      <c r="I39" s="190"/>
    </row>
    <row r="40" spans="1:9" ht="19.5" customHeight="1">
      <c r="A40" s="189"/>
      <c r="B40" s="159"/>
      <c r="C40" s="554"/>
      <c r="D40" s="555"/>
      <c r="E40" s="555"/>
      <c r="F40" s="555"/>
      <c r="G40" s="555"/>
      <c r="H40" s="555"/>
      <c r="I40" s="556"/>
    </row>
    <row r="41" spans="1:9" ht="19.5" customHeight="1">
      <c r="A41" s="193" t="s">
        <v>297</v>
      </c>
      <c r="B41" s="159" t="s">
        <v>314</v>
      </c>
      <c r="C41" s="557"/>
      <c r="D41" s="558"/>
      <c r="E41" s="558"/>
      <c r="F41" s="558"/>
      <c r="G41" s="558"/>
      <c r="H41" s="558"/>
      <c r="I41" s="559"/>
    </row>
    <row r="42" spans="1:9" ht="19.5" customHeight="1">
      <c r="A42" s="194"/>
      <c r="B42" s="195"/>
      <c r="C42" s="560"/>
      <c r="D42" s="561"/>
      <c r="E42" s="561"/>
      <c r="F42" s="561"/>
      <c r="G42" s="561"/>
      <c r="H42" s="561"/>
      <c r="I42" s="562"/>
    </row>
  </sheetData>
  <mergeCells count="32">
    <mergeCell ref="A15:D15"/>
    <mergeCell ref="E15:H15"/>
    <mergeCell ref="A2:I2"/>
    <mergeCell ref="G4:I4"/>
    <mergeCell ref="A6:D6"/>
    <mergeCell ref="E6:I6"/>
    <mergeCell ref="E7:I7"/>
    <mergeCell ref="E8:I8"/>
    <mergeCell ref="E9:I9"/>
    <mergeCell ref="E10:I10"/>
    <mergeCell ref="A11:I11"/>
    <mergeCell ref="A14:D14"/>
    <mergeCell ref="E14:I14"/>
    <mergeCell ref="E19:I19"/>
    <mergeCell ref="A20:D20"/>
    <mergeCell ref="E20:I20"/>
    <mergeCell ref="A21:D21"/>
    <mergeCell ref="A16:D16"/>
    <mergeCell ref="E16:I16"/>
    <mergeCell ref="A19:D19"/>
    <mergeCell ref="E21:I21"/>
    <mergeCell ref="A22:D22"/>
    <mergeCell ref="E22:I22"/>
    <mergeCell ref="A26:D26"/>
    <mergeCell ref="E26:I26"/>
    <mergeCell ref="C40:I42"/>
    <mergeCell ref="A28:I28"/>
    <mergeCell ref="A29:I34"/>
    <mergeCell ref="A35:I35"/>
    <mergeCell ref="A36:I36"/>
    <mergeCell ref="A23:D23"/>
    <mergeCell ref="E23:I23"/>
  </mergeCells>
  <phoneticPr fontId="1"/>
  <dataValidations count="1">
    <dataValidation type="list" allowBlank="1" showInputMessage="1" showErrorMessage="1" sqref="E26:I26" xr:uid="{EEB286D8-5D2E-48B5-9604-CAA1FB265366}">
      <formula1>$K$2:$K$7</formula1>
    </dataValidation>
  </dataValidation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75F87-FBFD-41C4-A688-18D624C89773}">
  <sheetPr codeName="Sheet13"/>
  <dimension ref="A1:I45"/>
  <sheetViews>
    <sheetView showGridLines="0" tabSelected="1" view="pageBreakPreview" zoomScale="85" zoomScaleNormal="100" zoomScaleSheetLayoutView="85" workbookViewId="0">
      <selection activeCell="N25" sqref="N25"/>
    </sheetView>
  </sheetViews>
  <sheetFormatPr defaultColWidth="8.875" defaultRowHeight="19.5" customHeight="1"/>
  <cols>
    <col min="1" max="1" width="3.125" style="84" customWidth="1"/>
    <col min="2" max="2" width="14" style="84" customWidth="1"/>
    <col min="3" max="3" width="16.625" style="84" customWidth="1"/>
    <col min="4" max="8" width="8.5" style="84" customWidth="1"/>
    <col min="9" max="9" width="17.875" style="84" customWidth="1"/>
    <col min="10" max="16384" width="8.875" style="84"/>
  </cols>
  <sheetData>
    <row r="1" spans="1:9" s="85" customFormat="1" ht="20.100000000000001" customHeight="1">
      <c r="A1" s="86" t="s">
        <v>457</v>
      </c>
      <c r="B1" s="86"/>
      <c r="C1" s="86"/>
      <c r="D1" s="86"/>
      <c r="E1" s="86"/>
      <c r="F1" s="86"/>
      <c r="G1" s="86"/>
      <c r="H1" s="86"/>
    </row>
    <row r="2" spans="1:9" s="85" customFormat="1" ht="20.100000000000001" customHeight="1">
      <c r="A2" s="313" t="s">
        <v>593</v>
      </c>
      <c r="B2" s="313"/>
      <c r="C2" s="313"/>
      <c r="D2" s="313"/>
      <c r="E2" s="313"/>
      <c r="F2" s="313"/>
      <c r="G2" s="313"/>
      <c r="H2" s="313"/>
      <c r="I2" s="313"/>
    </row>
    <row r="3" spans="1:9" s="85" customFormat="1" ht="20.100000000000001" customHeight="1">
      <c r="A3" s="86" t="s">
        <v>508</v>
      </c>
      <c r="B3" s="86"/>
      <c r="C3" s="86"/>
      <c r="D3" s="86"/>
      <c r="E3" s="86"/>
      <c r="F3" s="86"/>
      <c r="G3" s="86"/>
    </row>
    <row r="4" spans="1:9" s="85" customFormat="1" ht="20.100000000000001" customHeight="1">
      <c r="A4" s="86"/>
      <c r="B4" s="86"/>
      <c r="C4" s="86"/>
      <c r="D4" s="86"/>
      <c r="E4" s="86"/>
      <c r="F4" s="86"/>
      <c r="G4" s="335" t="s">
        <v>298</v>
      </c>
      <c r="H4" s="336"/>
      <c r="I4" s="337"/>
    </row>
    <row r="5" spans="1:9" s="85" customFormat="1" ht="20.100000000000001" customHeight="1">
      <c r="A5" s="192" t="s">
        <v>604</v>
      </c>
      <c r="B5" s="86"/>
      <c r="C5" s="86"/>
      <c r="D5" s="86"/>
      <c r="E5" s="86"/>
      <c r="F5" s="86"/>
      <c r="G5" s="86"/>
      <c r="H5" s="86"/>
      <c r="I5" s="86"/>
    </row>
    <row r="6" spans="1:9" s="85" customFormat="1" ht="20.100000000000001" customHeight="1">
      <c r="A6" s="332" t="s">
        <v>517</v>
      </c>
      <c r="B6" s="333"/>
      <c r="C6" s="333"/>
      <c r="D6" s="334"/>
      <c r="E6" s="329" t="s">
        <v>486</v>
      </c>
      <c r="F6" s="330"/>
      <c r="G6" s="330"/>
      <c r="H6" s="330"/>
      <c r="I6" s="331"/>
    </row>
    <row r="7" spans="1:9" s="85" customFormat="1" ht="20.100000000000001" customHeight="1">
      <c r="A7" s="87" t="str">
        <f>第7号様式!A7</f>
        <v>□</v>
      </c>
      <c r="B7" s="108" t="s">
        <v>489</v>
      </c>
      <c r="C7" s="108"/>
      <c r="D7" s="108"/>
      <c r="E7" s="314" t="str">
        <f>第7号様式!E7</f>
        <v>〒　　　－</v>
      </c>
      <c r="F7" s="315"/>
      <c r="G7" s="315"/>
      <c r="H7" s="315"/>
      <c r="I7" s="316"/>
    </row>
    <row r="8" spans="1:9" s="85" customFormat="1" ht="20.100000000000001" customHeight="1">
      <c r="A8" s="87" t="str">
        <f>第7号様式!A8</f>
        <v>□</v>
      </c>
      <c r="B8" s="108" t="s">
        <v>490</v>
      </c>
      <c r="C8" s="108"/>
      <c r="D8" s="108"/>
      <c r="E8" s="320" t="str">
        <f>第7号様式!E8</f>
        <v>　　　　　　　　　　　　　　　　　　　　　　　　　</v>
      </c>
      <c r="F8" s="321"/>
      <c r="G8" s="321"/>
      <c r="H8" s="321"/>
      <c r="I8" s="322"/>
    </row>
    <row r="9" spans="1:9" s="85" customFormat="1" ht="20.100000000000001" customHeight="1">
      <c r="A9" s="88" t="str">
        <f>第7号様式!A9</f>
        <v>□</v>
      </c>
      <c r="B9" s="109" t="s">
        <v>491</v>
      </c>
      <c r="C9" s="109"/>
      <c r="D9" s="109"/>
      <c r="E9" s="326" t="s">
        <v>487</v>
      </c>
      <c r="F9" s="327"/>
      <c r="G9" s="327"/>
      <c r="H9" s="327"/>
      <c r="I9" s="328"/>
    </row>
    <row r="10" spans="1:9" s="85" customFormat="1" ht="20.100000000000001" customHeight="1">
      <c r="A10" s="89" t="str">
        <f>第7号様式!A10</f>
        <v>□</v>
      </c>
      <c r="B10" s="110" t="s">
        <v>492</v>
      </c>
      <c r="C10" s="110"/>
      <c r="D10" s="110"/>
      <c r="E10" s="320" t="str">
        <f>第7号様式!E10</f>
        <v>　　　　　　　　　　　　　　　　　　　　　　　　　</v>
      </c>
      <c r="F10" s="321"/>
      <c r="G10" s="321"/>
      <c r="H10" s="321"/>
      <c r="I10" s="322"/>
    </row>
    <row r="11" spans="1:9" s="85" customFormat="1" ht="20.100000000000001" customHeight="1">
      <c r="A11" s="329" t="s">
        <v>607</v>
      </c>
      <c r="B11" s="330"/>
      <c r="C11" s="330"/>
      <c r="D11" s="330"/>
      <c r="E11" s="474" t="s">
        <v>538</v>
      </c>
      <c r="F11" s="474"/>
      <c r="G11" s="474"/>
      <c r="H11" s="474"/>
      <c r="I11" s="474"/>
    </row>
    <row r="12" spans="1:9" s="85" customFormat="1" ht="7.5" customHeight="1">
      <c r="A12" s="109"/>
      <c r="B12" s="109"/>
      <c r="C12" s="167"/>
      <c r="D12" s="167"/>
      <c r="E12" s="172"/>
      <c r="F12" s="172"/>
      <c r="G12" s="172"/>
      <c r="H12" s="172"/>
      <c r="I12" s="172"/>
    </row>
    <row r="13" spans="1:9" s="85" customFormat="1" ht="20.100000000000001" customHeight="1">
      <c r="A13" s="198" t="s">
        <v>605</v>
      </c>
      <c r="B13" s="110"/>
      <c r="C13" s="110"/>
      <c r="D13" s="110"/>
      <c r="E13" s="170"/>
      <c r="F13" s="171"/>
      <c r="G13" s="171"/>
      <c r="H13" s="171"/>
      <c r="I13" s="171"/>
    </row>
    <row r="14" spans="1:9" s="85" customFormat="1" ht="20.100000000000001" customHeight="1">
      <c r="A14" s="332" t="s">
        <v>518</v>
      </c>
      <c r="B14" s="333"/>
      <c r="C14" s="333"/>
      <c r="D14" s="334"/>
      <c r="E14" s="329" t="s">
        <v>486</v>
      </c>
      <c r="F14" s="330"/>
      <c r="G14" s="330"/>
      <c r="H14" s="330"/>
      <c r="I14" s="331"/>
    </row>
    <row r="15" spans="1:9" s="85" customFormat="1" ht="20.100000000000001" customHeight="1">
      <c r="A15" s="87" t="str">
        <f>第7号様式!A16</f>
        <v>□</v>
      </c>
      <c r="B15" s="108" t="s">
        <v>489</v>
      </c>
      <c r="C15" s="108"/>
      <c r="D15" s="108"/>
      <c r="E15" s="314" t="str">
        <f>第7号様式!E16</f>
        <v>〒　　　－</v>
      </c>
      <c r="F15" s="315"/>
      <c r="G15" s="315"/>
      <c r="H15" s="315"/>
      <c r="I15" s="316"/>
    </row>
    <row r="16" spans="1:9" s="85" customFormat="1" ht="20.100000000000001" customHeight="1">
      <c r="A16" s="87" t="str">
        <f>第7号様式!A17</f>
        <v>□</v>
      </c>
      <c r="B16" s="108" t="s">
        <v>490</v>
      </c>
      <c r="C16" s="108"/>
      <c r="D16" s="108"/>
      <c r="E16" s="320" t="str">
        <f>第7号様式!E17</f>
        <v>　　　　　　　　　　　　　　　　　　　　　　　　　</v>
      </c>
      <c r="F16" s="321"/>
      <c r="G16" s="321"/>
      <c r="H16" s="321"/>
      <c r="I16" s="322"/>
    </row>
    <row r="17" spans="1:9" s="85" customFormat="1" ht="20.100000000000001" customHeight="1">
      <c r="A17" s="88" t="str">
        <f>第7号様式!A18</f>
        <v>□</v>
      </c>
      <c r="B17" s="109" t="s">
        <v>491</v>
      </c>
      <c r="C17" s="109"/>
      <c r="D17" s="109"/>
      <c r="E17" s="326" t="s">
        <v>487</v>
      </c>
      <c r="F17" s="327"/>
      <c r="G17" s="327"/>
      <c r="H17" s="327"/>
      <c r="I17" s="328"/>
    </row>
    <row r="18" spans="1:9" s="85" customFormat="1" ht="20.100000000000001" customHeight="1">
      <c r="A18" s="164"/>
      <c r="B18" s="110"/>
      <c r="C18" s="110"/>
      <c r="D18" s="110"/>
      <c r="E18" s="320" t="str">
        <f>第7号様式!E19</f>
        <v>　　　　　　　　　　　　　　　　　　　　　　　　　</v>
      </c>
      <c r="F18" s="321"/>
      <c r="G18" s="321"/>
      <c r="H18" s="321"/>
      <c r="I18" s="322"/>
    </row>
    <row r="19" spans="1:9" ht="21.75" customHeight="1">
      <c r="A19" s="592" t="s">
        <v>594</v>
      </c>
      <c r="B19" s="592"/>
      <c r="C19" s="592"/>
      <c r="D19" s="592"/>
      <c r="E19" s="592"/>
      <c r="F19" s="592"/>
      <c r="G19" s="592"/>
      <c r="H19" s="592"/>
      <c r="I19" s="592"/>
    </row>
    <row r="20" spans="1:9" ht="6.75" customHeight="1">
      <c r="E20" s="168"/>
    </row>
    <row r="21" spans="1:9" ht="20.25" customHeight="1">
      <c r="A21" s="197" t="s">
        <v>606</v>
      </c>
      <c r="E21" s="168"/>
    </row>
    <row r="22" spans="1:9" ht="49.5" customHeight="1">
      <c r="A22" s="414" t="s">
        <v>600</v>
      </c>
      <c r="B22" s="415"/>
      <c r="C22" s="415"/>
      <c r="D22" s="417"/>
      <c r="E22" s="418"/>
      <c r="F22" s="418"/>
      <c r="G22" s="418"/>
      <c r="H22" s="418"/>
      <c r="I22" s="419"/>
    </row>
    <row r="23" spans="1:9" ht="49.5" customHeight="1">
      <c r="A23" s="414" t="s">
        <v>601</v>
      </c>
      <c r="B23" s="415"/>
      <c r="C23" s="416"/>
      <c r="D23" s="417"/>
      <c r="E23" s="418"/>
      <c r="F23" s="418"/>
      <c r="G23" s="418"/>
      <c r="H23" s="418"/>
      <c r="I23" s="419"/>
    </row>
    <row r="24" spans="1:9" ht="49.5" customHeight="1">
      <c r="A24" s="414" t="s">
        <v>641</v>
      </c>
      <c r="B24" s="415"/>
      <c r="C24" s="415"/>
      <c r="D24" s="417"/>
      <c r="E24" s="418"/>
      <c r="F24" s="418"/>
      <c r="G24" s="418"/>
      <c r="H24" s="418"/>
      <c r="I24" s="419"/>
    </row>
    <row r="25" spans="1:9" ht="49.5" customHeight="1">
      <c r="A25" s="332" t="s">
        <v>599</v>
      </c>
      <c r="B25" s="333"/>
      <c r="C25" s="333"/>
      <c r="D25" s="417"/>
      <c r="E25" s="418"/>
      <c r="F25" s="418"/>
      <c r="G25" s="418"/>
      <c r="H25" s="418"/>
      <c r="I25" s="419"/>
    </row>
    <row r="26" spans="1:9" ht="7.5" customHeight="1">
      <c r="B26" s="173"/>
      <c r="C26" s="173"/>
      <c r="D26" s="82"/>
      <c r="E26" s="82"/>
      <c r="F26" s="79"/>
      <c r="G26" s="79"/>
      <c r="H26" s="79"/>
      <c r="I26" s="79"/>
    </row>
    <row r="27" spans="1:9" ht="14.25">
      <c r="A27" s="583" t="s">
        <v>595</v>
      </c>
      <c r="B27" s="578" t="s">
        <v>597</v>
      </c>
      <c r="C27" s="174"/>
      <c r="D27" s="174"/>
      <c r="E27" s="174"/>
      <c r="F27" s="199" t="s">
        <v>608</v>
      </c>
      <c r="G27" s="174"/>
      <c r="H27" s="174"/>
      <c r="I27" s="175"/>
    </row>
    <row r="28" spans="1:9" ht="14.25">
      <c r="A28" s="584"/>
      <c r="B28" s="579"/>
      <c r="C28" s="176" t="s">
        <v>470</v>
      </c>
      <c r="D28" s="169" t="s">
        <v>471</v>
      </c>
      <c r="E28" s="169" t="s">
        <v>472</v>
      </c>
      <c r="F28" s="169" t="s">
        <v>596</v>
      </c>
      <c r="G28" s="580" t="s">
        <v>455</v>
      </c>
      <c r="H28" s="581"/>
      <c r="I28" s="582"/>
    </row>
    <row r="29" spans="1:9" ht="14.25">
      <c r="A29" s="584"/>
      <c r="B29" s="177" t="s">
        <v>458</v>
      </c>
      <c r="C29" s="227"/>
      <c r="D29" s="227"/>
      <c r="E29" s="228"/>
      <c r="F29" s="228"/>
      <c r="G29" s="575"/>
      <c r="H29" s="576"/>
      <c r="I29" s="577"/>
    </row>
    <row r="30" spans="1:9" ht="14.25">
      <c r="A30" s="584"/>
      <c r="B30" s="177" t="s">
        <v>459</v>
      </c>
      <c r="C30" s="227"/>
      <c r="D30" s="227"/>
      <c r="E30" s="228"/>
      <c r="F30" s="228"/>
      <c r="G30" s="575"/>
      <c r="H30" s="576"/>
      <c r="I30" s="577"/>
    </row>
    <row r="31" spans="1:9" ht="14.25">
      <c r="A31" s="584"/>
      <c r="B31" s="177" t="s">
        <v>460</v>
      </c>
      <c r="C31" s="227"/>
      <c r="D31" s="227"/>
      <c r="E31" s="228"/>
      <c r="F31" s="228"/>
      <c r="G31" s="575"/>
      <c r="H31" s="576"/>
      <c r="I31" s="577"/>
    </row>
    <row r="32" spans="1:9" ht="14.25">
      <c r="A32" s="584"/>
      <c r="B32" s="177" t="s">
        <v>461</v>
      </c>
      <c r="C32" s="227"/>
      <c r="D32" s="227"/>
      <c r="E32" s="228"/>
      <c r="F32" s="228"/>
      <c r="G32" s="575"/>
      <c r="H32" s="576"/>
      <c r="I32" s="577"/>
    </row>
    <row r="33" spans="1:9" ht="14.25">
      <c r="A33" s="584"/>
      <c r="B33" s="177" t="s">
        <v>462</v>
      </c>
      <c r="C33" s="227"/>
      <c r="D33" s="227"/>
      <c r="E33" s="228"/>
      <c r="F33" s="228"/>
      <c r="G33" s="575"/>
      <c r="H33" s="576"/>
      <c r="I33" s="577"/>
    </row>
    <row r="34" spans="1:9" ht="14.25">
      <c r="A34" s="584"/>
      <c r="B34" s="177" t="s">
        <v>463</v>
      </c>
      <c r="C34" s="227"/>
      <c r="D34" s="227"/>
      <c r="E34" s="228"/>
      <c r="F34" s="228"/>
      <c r="G34" s="575"/>
      <c r="H34" s="576"/>
      <c r="I34" s="577"/>
    </row>
    <row r="35" spans="1:9" ht="14.25">
      <c r="A35" s="584"/>
      <c r="B35" s="177" t="s">
        <v>464</v>
      </c>
      <c r="C35" s="227"/>
      <c r="D35" s="227"/>
      <c r="E35" s="228"/>
      <c r="F35" s="228"/>
      <c r="G35" s="575"/>
      <c r="H35" s="576"/>
      <c r="I35" s="577"/>
    </row>
    <row r="36" spans="1:9" ht="14.25">
      <c r="A36" s="584"/>
      <c r="B36" s="177" t="s">
        <v>465</v>
      </c>
      <c r="C36" s="227"/>
      <c r="D36" s="227"/>
      <c r="E36" s="228"/>
      <c r="F36" s="228"/>
      <c r="G36" s="575"/>
      <c r="H36" s="576"/>
      <c r="I36" s="577"/>
    </row>
    <row r="37" spans="1:9" ht="14.25">
      <c r="A37" s="584"/>
      <c r="B37" s="177" t="s">
        <v>466</v>
      </c>
      <c r="C37" s="227"/>
      <c r="D37" s="227"/>
      <c r="E37" s="228"/>
      <c r="F37" s="228"/>
      <c r="G37" s="575"/>
      <c r="H37" s="576"/>
      <c r="I37" s="577"/>
    </row>
    <row r="38" spans="1:9" ht="14.25">
      <c r="A38" s="584"/>
      <c r="B38" s="177" t="s">
        <v>467</v>
      </c>
      <c r="C38" s="227"/>
      <c r="D38" s="227"/>
      <c r="E38" s="228"/>
      <c r="F38" s="228"/>
      <c r="G38" s="575"/>
      <c r="H38" s="576"/>
      <c r="I38" s="577"/>
    </row>
    <row r="39" spans="1:9" ht="14.25">
      <c r="A39" s="584"/>
      <c r="B39" s="177" t="s">
        <v>468</v>
      </c>
      <c r="C39" s="227"/>
      <c r="D39" s="227"/>
      <c r="E39" s="228"/>
      <c r="F39" s="228"/>
      <c r="G39" s="575"/>
      <c r="H39" s="576"/>
      <c r="I39" s="577"/>
    </row>
    <row r="40" spans="1:9" ht="15" thickBot="1">
      <c r="A40" s="584"/>
      <c r="B40" s="177" t="s">
        <v>469</v>
      </c>
      <c r="C40" s="227"/>
      <c r="D40" s="227"/>
      <c r="E40" s="228"/>
      <c r="F40" s="228"/>
      <c r="G40" s="586"/>
      <c r="H40" s="587"/>
      <c r="I40" s="588"/>
    </row>
    <row r="41" spans="1:9" ht="15" thickTop="1">
      <c r="A41" s="585"/>
      <c r="B41" s="178" t="s">
        <v>473</v>
      </c>
      <c r="C41" s="229"/>
      <c r="D41" s="230"/>
      <c r="E41" s="230"/>
      <c r="F41" s="230"/>
      <c r="G41" s="589"/>
      <c r="H41" s="590"/>
      <c r="I41" s="591"/>
    </row>
    <row r="42" spans="1:9" ht="14.25">
      <c r="B42" s="179" t="s">
        <v>598</v>
      </c>
    </row>
    <row r="43" spans="1:9" ht="7.5" customHeight="1">
      <c r="B43" s="179"/>
    </row>
    <row r="44" spans="1:9" s="85" customFormat="1" ht="19.5" customHeight="1">
      <c r="A44" s="114" t="s">
        <v>297</v>
      </c>
      <c r="B44" s="355" t="s">
        <v>639</v>
      </c>
      <c r="C44" s="356"/>
      <c r="D44" s="356"/>
      <c r="E44" s="356"/>
      <c r="F44" s="356"/>
      <c r="G44" s="356"/>
      <c r="H44" s="356"/>
      <c r="I44" s="357"/>
    </row>
    <row r="45" spans="1:9" s="85" customFormat="1" ht="46.5" customHeight="1">
      <c r="A45" s="114" t="s">
        <v>297</v>
      </c>
      <c r="B45" s="358" t="s">
        <v>640</v>
      </c>
      <c r="C45" s="359"/>
      <c r="D45" s="359"/>
      <c r="E45" s="359"/>
      <c r="F45" s="359"/>
      <c r="G45" s="359"/>
      <c r="H45" s="359"/>
      <c r="I45" s="360"/>
    </row>
  </sheetData>
  <mergeCells count="43">
    <mergeCell ref="E10:I10"/>
    <mergeCell ref="E9:I9"/>
    <mergeCell ref="B44:I44"/>
    <mergeCell ref="B45:I45"/>
    <mergeCell ref="E8:I8"/>
    <mergeCell ref="A22:C22"/>
    <mergeCell ref="D22:I22"/>
    <mergeCell ref="A19:I19"/>
    <mergeCell ref="E18:I18"/>
    <mergeCell ref="A14:D14"/>
    <mergeCell ref="E14:I14"/>
    <mergeCell ref="E15:I15"/>
    <mergeCell ref="E16:I16"/>
    <mergeCell ref="E17:I17"/>
    <mergeCell ref="A11:D11"/>
    <mergeCell ref="E11:I11"/>
    <mergeCell ref="A2:I2"/>
    <mergeCell ref="G4:I4"/>
    <mergeCell ref="A6:D6"/>
    <mergeCell ref="E6:I6"/>
    <mergeCell ref="E7:I7"/>
    <mergeCell ref="A23:C23"/>
    <mergeCell ref="D23:I23"/>
    <mergeCell ref="B27:B28"/>
    <mergeCell ref="G28:I28"/>
    <mergeCell ref="A27:A41"/>
    <mergeCell ref="G40:I40"/>
    <mergeCell ref="G41:I41"/>
    <mergeCell ref="A24:C24"/>
    <mergeCell ref="A25:C25"/>
    <mergeCell ref="D24:I24"/>
    <mergeCell ref="D25:I25"/>
    <mergeCell ref="G39:I39"/>
    <mergeCell ref="G29:I29"/>
    <mergeCell ref="G30:I30"/>
    <mergeCell ref="G31:I31"/>
    <mergeCell ref="G32:I32"/>
    <mergeCell ref="G38:I38"/>
    <mergeCell ref="G33:I33"/>
    <mergeCell ref="G34:I34"/>
    <mergeCell ref="G35:I35"/>
    <mergeCell ref="G36:I36"/>
    <mergeCell ref="G37:I37"/>
  </mergeCells>
  <phoneticPr fontId="1"/>
  <pageMargins left="0.7" right="0.7" top="0.75" bottom="0.75" header="0.3" footer="0.3"/>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3918-65F5-42BE-B87F-005226A535CC}">
  <sheetPr codeName="Sheet15">
    <pageSetUpPr fitToPage="1"/>
  </sheetPr>
  <dimension ref="A1:T217"/>
  <sheetViews>
    <sheetView zoomScale="70" zoomScaleNormal="70" workbookViewId="0">
      <selection activeCell="AH9" sqref="AH9"/>
    </sheetView>
  </sheetViews>
  <sheetFormatPr defaultColWidth="9" defaultRowHeight="15.75"/>
  <cols>
    <col min="1" max="1" width="9" style="13"/>
    <col min="2" max="2" width="17.625" style="13" bestFit="1" customWidth="1"/>
    <col min="3" max="4" width="9" style="13"/>
    <col min="5" max="5" width="13.125" style="13" customWidth="1"/>
    <col min="6" max="6" width="18" style="13" bestFit="1" customWidth="1"/>
    <col min="7" max="7" width="50.875" style="13" bestFit="1" customWidth="1"/>
    <col min="8" max="8" width="11.875" style="13" bestFit="1" customWidth="1"/>
    <col min="9" max="9" width="13.625" style="13" bestFit="1" customWidth="1"/>
    <col min="10" max="10" width="10.125" style="13" bestFit="1" customWidth="1"/>
    <col min="11" max="11" width="24.5" style="13" customWidth="1"/>
    <col min="12" max="12" width="27.125" style="13" customWidth="1"/>
    <col min="13" max="13" width="12.125" style="13" bestFit="1" customWidth="1"/>
    <col min="14" max="14" width="14.5" style="13" customWidth="1"/>
    <col min="15" max="15" width="25.5" style="13" customWidth="1"/>
    <col min="16" max="16" width="27.25" style="13" customWidth="1"/>
    <col min="17" max="17" width="18.625" style="13" bestFit="1" customWidth="1"/>
    <col min="18" max="18" width="15" style="13" customWidth="1"/>
    <col min="19" max="19" width="14.125" style="13" customWidth="1"/>
    <col min="20" max="20" width="42.625" style="13" customWidth="1"/>
    <col min="21" max="21" width="12.875" style="13" customWidth="1"/>
    <col min="22" max="23" width="9" style="13"/>
    <col min="24" max="24" width="19.5" style="13" customWidth="1"/>
    <col min="25" max="25" width="32" style="13" customWidth="1"/>
    <col min="26" max="26" width="13.5" style="13" customWidth="1"/>
    <col min="27" max="28" width="9" style="13"/>
    <col min="29" max="29" width="14" style="13" customWidth="1"/>
    <col min="30" max="30" width="31.5" style="13" bestFit="1" customWidth="1"/>
    <col min="31" max="31" width="11.625" style="13" customWidth="1"/>
    <col min="32" max="33" width="9" style="13"/>
    <col min="34" max="34" width="17.125" style="13" bestFit="1" customWidth="1"/>
    <col min="35" max="35" width="37" style="13" bestFit="1" customWidth="1"/>
    <col min="36" max="39" width="9" style="13"/>
    <col min="40" max="40" width="32.625" style="13" bestFit="1" customWidth="1"/>
    <col min="41" max="16384" width="9" style="13"/>
  </cols>
  <sheetData>
    <row r="1" spans="1:20" ht="13.5" customHeight="1" thickBot="1">
      <c r="B1" s="13" t="s">
        <v>284</v>
      </c>
      <c r="E1" s="13" t="s">
        <v>284</v>
      </c>
      <c r="J1" s="13" t="s">
        <v>320</v>
      </c>
      <c r="O1" s="13" t="s">
        <v>322</v>
      </c>
    </row>
    <row r="2" spans="1:20" ht="13.5" customHeight="1" thickTop="1">
      <c r="A2" s="13" t="s">
        <v>304</v>
      </c>
      <c r="B2" s="18" t="s">
        <v>308</v>
      </c>
      <c r="E2" s="609" t="s">
        <v>134</v>
      </c>
      <c r="F2" s="610"/>
      <c r="G2" s="610"/>
      <c r="H2" s="611"/>
      <c r="J2" s="593" t="s">
        <v>134</v>
      </c>
      <c r="K2" s="594"/>
      <c r="L2" s="594"/>
      <c r="M2" s="595"/>
      <c r="O2" s="593" t="s">
        <v>134</v>
      </c>
      <c r="P2" s="594"/>
      <c r="Q2" s="594"/>
      <c r="R2" s="595"/>
    </row>
    <row r="3" spans="1:20" ht="13.5" customHeight="1">
      <c r="A3" s="13" t="s">
        <v>285</v>
      </c>
      <c r="B3" s="18" t="s">
        <v>670</v>
      </c>
      <c r="E3" s="605" t="s">
        <v>135</v>
      </c>
      <c r="F3" s="598" t="s">
        <v>136</v>
      </c>
      <c r="G3" s="598" t="s">
        <v>137</v>
      </c>
      <c r="H3" s="607" t="s">
        <v>138</v>
      </c>
      <c r="J3" s="596" t="s">
        <v>135</v>
      </c>
      <c r="K3" s="598" t="s">
        <v>136</v>
      </c>
      <c r="L3" s="598" t="s">
        <v>389</v>
      </c>
      <c r="M3" s="600" t="s">
        <v>328</v>
      </c>
      <c r="O3" s="596" t="s">
        <v>135</v>
      </c>
      <c r="P3" s="598" t="s">
        <v>136</v>
      </c>
      <c r="Q3" s="598" t="s">
        <v>389</v>
      </c>
      <c r="R3" s="600" t="s">
        <v>328</v>
      </c>
    </row>
    <row r="4" spans="1:20" ht="13.5" customHeight="1" thickBot="1">
      <c r="A4" s="13" t="s">
        <v>305</v>
      </c>
      <c r="B4" s="19" t="s">
        <v>31</v>
      </c>
      <c r="E4" s="606"/>
      <c r="F4" s="599"/>
      <c r="G4" s="599"/>
      <c r="H4" s="608"/>
      <c r="J4" s="597"/>
      <c r="K4" s="599"/>
      <c r="L4" s="599"/>
      <c r="M4" s="601"/>
      <c r="O4" s="597"/>
      <c r="P4" s="599"/>
      <c r="Q4" s="599"/>
      <c r="R4" s="601"/>
    </row>
    <row r="5" spans="1:20" ht="13.5" customHeight="1" thickBot="1">
      <c r="A5" s="13" t="s">
        <v>284</v>
      </c>
      <c r="B5" s="18" t="s">
        <v>671</v>
      </c>
      <c r="E5" s="246" t="s">
        <v>3</v>
      </c>
      <c r="F5" s="10" t="s">
        <v>176</v>
      </c>
      <c r="G5" s="10" t="s">
        <v>4</v>
      </c>
      <c r="H5" s="40">
        <v>9727273</v>
      </c>
      <c r="J5" s="281" t="s">
        <v>286</v>
      </c>
      <c r="K5" s="18" t="s">
        <v>323</v>
      </c>
      <c r="L5" s="18" t="s">
        <v>363</v>
      </c>
      <c r="M5" s="59">
        <v>1221000</v>
      </c>
      <c r="O5" s="303" t="s">
        <v>657</v>
      </c>
      <c r="P5" s="75" t="s">
        <v>614</v>
      </c>
      <c r="Q5" s="75" t="s">
        <v>615</v>
      </c>
      <c r="R5" s="76">
        <v>27750000</v>
      </c>
    </row>
    <row r="6" spans="1:20" ht="13.5" customHeight="1">
      <c r="B6" s="18" t="s">
        <v>672</v>
      </c>
      <c r="E6" s="246" t="s">
        <v>3</v>
      </c>
      <c r="F6" s="10" t="s">
        <v>176</v>
      </c>
      <c r="G6" s="10" t="s">
        <v>5</v>
      </c>
      <c r="H6" s="40">
        <v>10045455</v>
      </c>
      <c r="J6" s="281" t="s">
        <v>286</v>
      </c>
      <c r="K6" s="18" t="s">
        <v>324</v>
      </c>
      <c r="L6" s="18" t="s">
        <v>363</v>
      </c>
      <c r="M6" s="59">
        <v>1007000</v>
      </c>
      <c r="O6" s="282" t="s">
        <v>392</v>
      </c>
      <c r="P6" s="70" t="s">
        <v>407</v>
      </c>
      <c r="Q6" s="70" t="s">
        <v>397</v>
      </c>
      <c r="R6" s="71">
        <v>12351000</v>
      </c>
    </row>
    <row r="7" spans="1:20" ht="13.5" customHeight="1" thickBot="1">
      <c r="A7" s="13" t="s">
        <v>306</v>
      </c>
      <c r="B7" s="18" t="s">
        <v>673</v>
      </c>
      <c r="E7" s="246" t="s">
        <v>3</v>
      </c>
      <c r="F7" s="10" t="s">
        <v>176</v>
      </c>
      <c r="G7" s="10" t="s">
        <v>6</v>
      </c>
      <c r="H7" s="41">
        <v>11054545</v>
      </c>
      <c r="J7" s="281" t="s">
        <v>286</v>
      </c>
      <c r="K7" s="18" t="s">
        <v>325</v>
      </c>
      <c r="L7" s="18" t="s">
        <v>363</v>
      </c>
      <c r="M7" s="59">
        <v>1821000</v>
      </c>
      <c r="O7" s="304" t="s">
        <v>392</v>
      </c>
      <c r="P7" s="60" t="s">
        <v>407</v>
      </c>
      <c r="Q7" s="60" t="s">
        <v>398</v>
      </c>
      <c r="R7" s="61">
        <v>6208000</v>
      </c>
    </row>
    <row r="8" spans="1:20" ht="13.5" customHeight="1" thickBot="1">
      <c r="A8" s="13" t="s">
        <v>307</v>
      </c>
      <c r="B8" s="20" t="s">
        <v>674</v>
      </c>
      <c r="E8" s="246" t="s">
        <v>3</v>
      </c>
      <c r="F8" s="10" t="s">
        <v>176</v>
      </c>
      <c r="G8" s="10" t="s">
        <v>7</v>
      </c>
      <c r="H8" s="41">
        <v>11372727</v>
      </c>
      <c r="J8" s="281" t="s">
        <v>286</v>
      </c>
      <c r="K8" s="18" t="s">
        <v>326</v>
      </c>
      <c r="L8" s="18" t="s">
        <v>363</v>
      </c>
      <c r="M8" s="59">
        <v>1607000</v>
      </c>
      <c r="O8" s="283" t="s">
        <v>418</v>
      </c>
      <c r="P8" s="57" t="s">
        <v>405</v>
      </c>
      <c r="Q8" s="57" t="s">
        <v>396</v>
      </c>
      <c r="R8" s="69">
        <v>13484000</v>
      </c>
    </row>
    <row r="9" spans="1:20" ht="13.5" customHeight="1">
      <c r="B9" s="20" t="s">
        <v>44</v>
      </c>
      <c r="E9" s="246" t="s">
        <v>3</v>
      </c>
      <c r="F9" s="10" t="s">
        <v>185</v>
      </c>
      <c r="G9" s="10" t="s">
        <v>229</v>
      </c>
      <c r="H9" s="41">
        <v>12236364</v>
      </c>
      <c r="J9" s="282" t="s">
        <v>288</v>
      </c>
      <c r="K9" s="70" t="s">
        <v>331</v>
      </c>
      <c r="L9" s="70" t="s">
        <v>363</v>
      </c>
      <c r="M9" s="71">
        <v>1160000</v>
      </c>
      <c r="O9" s="281" t="s">
        <v>418</v>
      </c>
      <c r="P9" s="18" t="s">
        <v>406</v>
      </c>
      <c r="Q9" s="18" t="s">
        <v>395</v>
      </c>
      <c r="R9" s="59">
        <v>8208000</v>
      </c>
    </row>
    <row r="10" spans="1:20" ht="13.5" customHeight="1" thickBot="1">
      <c r="B10" s="20" t="s">
        <v>675</v>
      </c>
      <c r="E10" s="246" t="s">
        <v>3</v>
      </c>
      <c r="F10" s="10" t="s">
        <v>176</v>
      </c>
      <c r="G10" s="10" t="s">
        <v>8</v>
      </c>
      <c r="H10" s="41">
        <v>12345455</v>
      </c>
      <c r="J10" s="283" t="s">
        <v>288</v>
      </c>
      <c r="K10" s="57" t="s">
        <v>331</v>
      </c>
      <c r="L10" s="57" t="s">
        <v>659</v>
      </c>
      <c r="M10" s="69">
        <v>1160000</v>
      </c>
      <c r="O10" s="281" t="s">
        <v>729</v>
      </c>
      <c r="P10" s="18" t="s">
        <v>664</v>
      </c>
      <c r="Q10" s="18" t="s">
        <v>394</v>
      </c>
      <c r="R10" s="59">
        <v>10891000</v>
      </c>
    </row>
    <row r="11" spans="1:20" ht="13.5" customHeight="1">
      <c r="B11" s="18" t="s">
        <v>676</v>
      </c>
      <c r="E11" s="246" t="s">
        <v>3</v>
      </c>
      <c r="F11" s="10" t="s">
        <v>176</v>
      </c>
      <c r="G11" s="10" t="s">
        <v>9</v>
      </c>
      <c r="H11" s="41">
        <v>12700000</v>
      </c>
      <c r="J11" s="284" t="s">
        <v>416</v>
      </c>
      <c r="K11" s="70" t="s">
        <v>332</v>
      </c>
      <c r="L11" s="70" t="s">
        <v>363</v>
      </c>
      <c r="M11" s="71">
        <v>1040000</v>
      </c>
      <c r="O11" s="281" t="s">
        <v>729</v>
      </c>
      <c r="P11" s="18" t="s">
        <v>668</v>
      </c>
      <c r="Q11" s="18" t="s">
        <v>393</v>
      </c>
      <c r="R11" s="59">
        <v>9447000</v>
      </c>
      <c r="T11" s="245" t="s">
        <v>765</v>
      </c>
    </row>
    <row r="12" spans="1:20" ht="13.5" customHeight="1">
      <c r="B12" s="18" t="s">
        <v>780</v>
      </c>
      <c r="E12" s="246" t="s">
        <v>3</v>
      </c>
      <c r="F12" s="11" t="s">
        <v>182</v>
      </c>
      <c r="G12" s="10" t="s">
        <v>132</v>
      </c>
      <c r="H12" s="41">
        <v>13581818</v>
      </c>
      <c r="J12" s="285" t="s">
        <v>416</v>
      </c>
      <c r="K12" s="18" t="s">
        <v>333</v>
      </c>
      <c r="L12" s="18" t="s">
        <v>363</v>
      </c>
      <c r="M12" s="59">
        <v>1259000</v>
      </c>
      <c r="O12" s="281" t="s">
        <v>729</v>
      </c>
      <c r="P12" s="18" t="s">
        <v>766</v>
      </c>
      <c r="Q12" s="18" t="s">
        <v>363</v>
      </c>
      <c r="R12" s="59">
        <v>30058000</v>
      </c>
      <c r="T12" s="257"/>
    </row>
    <row r="13" spans="1:20" ht="13.5" customHeight="1" thickBot="1">
      <c r="B13" s="18" t="s">
        <v>677</v>
      </c>
      <c r="E13" s="246" t="s">
        <v>3</v>
      </c>
      <c r="F13" s="21" t="s">
        <v>140</v>
      </c>
      <c r="G13" s="10" t="s">
        <v>10</v>
      </c>
      <c r="H13" s="41">
        <v>5800000</v>
      </c>
      <c r="J13" s="286" t="s">
        <v>416</v>
      </c>
      <c r="K13" s="60" t="s">
        <v>334</v>
      </c>
      <c r="L13" s="60" t="s">
        <v>363</v>
      </c>
      <c r="M13" s="61">
        <v>1276000</v>
      </c>
      <c r="O13" s="281" t="s">
        <v>729</v>
      </c>
      <c r="P13" s="20" t="s">
        <v>767</v>
      </c>
      <c r="Q13" s="18" t="s">
        <v>363</v>
      </c>
      <c r="R13" s="68">
        <v>13434000</v>
      </c>
      <c r="T13" s="268"/>
    </row>
    <row r="14" spans="1:20" ht="13.5" customHeight="1" thickBot="1">
      <c r="B14" s="18" t="s">
        <v>678</v>
      </c>
      <c r="E14" s="246" t="s">
        <v>3</v>
      </c>
      <c r="F14" s="21" t="s">
        <v>140</v>
      </c>
      <c r="G14" s="10" t="s">
        <v>11</v>
      </c>
      <c r="H14" s="41">
        <v>5445455</v>
      </c>
      <c r="J14" s="287" t="s">
        <v>289</v>
      </c>
      <c r="K14" s="57" t="s">
        <v>335</v>
      </c>
      <c r="L14" s="57" t="s">
        <v>363</v>
      </c>
      <c r="M14" s="69">
        <v>1468000</v>
      </c>
      <c r="O14" s="281" t="s">
        <v>729</v>
      </c>
      <c r="P14" s="60" t="s">
        <v>768</v>
      </c>
      <c r="Q14" s="60" t="s">
        <v>769</v>
      </c>
      <c r="R14" s="61">
        <v>15958000</v>
      </c>
      <c r="T14" s="272"/>
    </row>
    <row r="15" spans="1:20" ht="13.5" customHeight="1" thickBot="1">
      <c r="B15" s="18" t="s">
        <v>679</v>
      </c>
      <c r="E15" s="246" t="s">
        <v>3</v>
      </c>
      <c r="F15" s="21" t="s">
        <v>140</v>
      </c>
      <c r="G15" s="10" t="s">
        <v>12</v>
      </c>
      <c r="H15" s="41">
        <v>6372727</v>
      </c>
      <c r="J15" s="288" t="s">
        <v>289</v>
      </c>
      <c r="K15" s="20" t="s">
        <v>336</v>
      </c>
      <c r="L15" s="20" t="s">
        <v>363</v>
      </c>
      <c r="M15" s="68">
        <v>540000</v>
      </c>
      <c r="O15" s="305" t="s">
        <v>648</v>
      </c>
      <c r="P15" s="234" t="s">
        <v>655</v>
      </c>
      <c r="Q15" s="234" t="s">
        <v>363</v>
      </c>
      <c r="R15" s="235">
        <v>17223000</v>
      </c>
      <c r="T15" s="275"/>
    </row>
    <row r="16" spans="1:20" ht="13.5" customHeight="1" thickBot="1">
      <c r="B16" s="18" t="s">
        <v>680</v>
      </c>
      <c r="E16" s="246" t="s">
        <v>3</v>
      </c>
      <c r="F16" s="21" t="s">
        <v>140</v>
      </c>
      <c r="G16" s="10" t="s">
        <v>13</v>
      </c>
      <c r="H16" s="41">
        <v>6018182</v>
      </c>
      <c r="J16" s="284" t="s">
        <v>290</v>
      </c>
      <c r="K16" s="74" t="s">
        <v>337</v>
      </c>
      <c r="L16" s="74" t="s">
        <v>364</v>
      </c>
      <c r="M16" s="71">
        <v>959000</v>
      </c>
      <c r="O16" s="282" t="s">
        <v>391</v>
      </c>
      <c r="P16" s="70" t="s">
        <v>412</v>
      </c>
      <c r="Q16" s="70" t="s">
        <v>649</v>
      </c>
      <c r="R16" s="71">
        <v>11218000</v>
      </c>
      <c r="T16" s="244"/>
    </row>
    <row r="17" spans="1:18" ht="13.5" customHeight="1" thickBot="1">
      <c r="B17" s="18" t="s">
        <v>101</v>
      </c>
      <c r="E17" s="246" t="s">
        <v>3</v>
      </c>
      <c r="F17" s="21" t="s">
        <v>140</v>
      </c>
      <c r="G17" s="10" t="s">
        <v>14</v>
      </c>
      <c r="H17" s="41">
        <v>6618182</v>
      </c>
      <c r="J17" s="285" t="s">
        <v>290</v>
      </c>
      <c r="K17" s="58" t="s">
        <v>338</v>
      </c>
      <c r="L17" s="18" t="s">
        <v>365</v>
      </c>
      <c r="M17" s="59">
        <v>972000</v>
      </c>
      <c r="O17" s="303" t="s">
        <v>669</v>
      </c>
      <c r="P17" s="75" t="s">
        <v>663</v>
      </c>
      <c r="Q17" s="75" t="s">
        <v>661</v>
      </c>
      <c r="R17" s="76">
        <v>31790000</v>
      </c>
    </row>
    <row r="18" spans="1:18" ht="13.5" customHeight="1">
      <c r="B18" s="18" t="s">
        <v>681</v>
      </c>
      <c r="E18" s="246" t="s">
        <v>3</v>
      </c>
      <c r="F18" s="21" t="s">
        <v>140</v>
      </c>
      <c r="G18" s="10" t="s">
        <v>15</v>
      </c>
      <c r="H18" s="41">
        <v>6263637</v>
      </c>
      <c r="J18" s="285" t="s">
        <v>290</v>
      </c>
      <c r="K18" s="58" t="s">
        <v>339</v>
      </c>
      <c r="L18" s="18" t="s">
        <v>366</v>
      </c>
      <c r="M18" s="59">
        <v>784000</v>
      </c>
      <c r="O18" s="282" t="s">
        <v>732</v>
      </c>
      <c r="P18" s="70" t="s">
        <v>734</v>
      </c>
      <c r="Q18" s="70" t="s">
        <v>402</v>
      </c>
      <c r="R18" s="71">
        <v>3568000</v>
      </c>
    </row>
    <row r="19" spans="1:18" ht="13.5" customHeight="1">
      <c r="B19" s="18" t="s">
        <v>682</v>
      </c>
      <c r="E19" s="246" t="s">
        <v>3</v>
      </c>
      <c r="F19" s="21" t="s">
        <v>140</v>
      </c>
      <c r="G19" s="10" t="s">
        <v>16</v>
      </c>
      <c r="H19" s="41">
        <v>6636364</v>
      </c>
      <c r="J19" s="285" t="s">
        <v>290</v>
      </c>
      <c r="K19" s="58" t="s">
        <v>340</v>
      </c>
      <c r="L19" s="18" t="s">
        <v>367</v>
      </c>
      <c r="M19" s="59">
        <v>818000</v>
      </c>
      <c r="O19" s="281" t="s">
        <v>732</v>
      </c>
      <c r="P19" s="18" t="s">
        <v>735</v>
      </c>
      <c r="Q19" s="18" t="s">
        <v>401</v>
      </c>
      <c r="R19" s="59">
        <v>3674000</v>
      </c>
    </row>
    <row r="20" spans="1:18" ht="13.5" customHeight="1">
      <c r="B20" s="18" t="s">
        <v>683</v>
      </c>
      <c r="E20" s="246" t="s">
        <v>3</v>
      </c>
      <c r="F20" s="21" t="s">
        <v>140</v>
      </c>
      <c r="G20" s="10" t="s">
        <v>17</v>
      </c>
      <c r="H20" s="41">
        <v>6254546</v>
      </c>
      <c r="J20" s="285" t="s">
        <v>290</v>
      </c>
      <c r="K20" s="58" t="s">
        <v>339</v>
      </c>
      <c r="L20" s="18" t="s">
        <v>707</v>
      </c>
      <c r="M20" s="59">
        <v>1002000</v>
      </c>
      <c r="O20" s="281" t="s">
        <v>732</v>
      </c>
      <c r="P20" s="18" t="s">
        <v>736</v>
      </c>
      <c r="Q20" s="18" t="s">
        <v>400</v>
      </c>
      <c r="R20" s="59">
        <v>8558000</v>
      </c>
    </row>
    <row r="21" spans="1:18" ht="13.5" customHeight="1" thickBot="1">
      <c r="B21" s="18" t="s">
        <v>684</v>
      </c>
      <c r="E21" s="246" t="s">
        <v>3</v>
      </c>
      <c r="F21" s="21" t="s">
        <v>140</v>
      </c>
      <c r="G21" s="10" t="s">
        <v>18</v>
      </c>
      <c r="H21" s="41">
        <v>6890909</v>
      </c>
      <c r="J21" s="286" t="s">
        <v>290</v>
      </c>
      <c r="K21" s="65" t="s">
        <v>340</v>
      </c>
      <c r="L21" s="60" t="s">
        <v>708</v>
      </c>
      <c r="M21" s="61">
        <v>1035000</v>
      </c>
      <c r="O21" s="281" t="s">
        <v>732</v>
      </c>
      <c r="P21" s="18" t="s">
        <v>737</v>
      </c>
      <c r="Q21" s="18" t="s">
        <v>399</v>
      </c>
      <c r="R21" s="59">
        <v>9216000</v>
      </c>
    </row>
    <row r="22" spans="1:18" ht="13.5" customHeight="1" thickBot="1">
      <c r="B22" s="18" t="s">
        <v>685</v>
      </c>
      <c r="E22" s="246" t="s">
        <v>3</v>
      </c>
      <c r="F22" s="21" t="s">
        <v>140</v>
      </c>
      <c r="G22" s="10" t="s">
        <v>19</v>
      </c>
      <c r="H22" s="41">
        <v>6509091</v>
      </c>
      <c r="J22" s="287" t="s">
        <v>291</v>
      </c>
      <c r="K22" s="57" t="s">
        <v>341</v>
      </c>
      <c r="L22" s="57" t="s">
        <v>342</v>
      </c>
      <c r="M22" s="69">
        <v>5165000</v>
      </c>
      <c r="O22" s="306" t="s">
        <v>732</v>
      </c>
      <c r="P22" s="20" t="s">
        <v>738</v>
      </c>
      <c r="Q22" s="20" t="s">
        <v>733</v>
      </c>
      <c r="R22" s="68">
        <v>12272000</v>
      </c>
    </row>
    <row r="23" spans="1:18" ht="13.5" customHeight="1" thickBot="1">
      <c r="E23" s="246" t="s">
        <v>3</v>
      </c>
      <c r="F23" s="21" t="s">
        <v>141</v>
      </c>
      <c r="G23" s="10" t="s">
        <v>20</v>
      </c>
      <c r="H23" s="41">
        <v>9990909</v>
      </c>
      <c r="J23" s="288" t="s">
        <v>291</v>
      </c>
      <c r="K23" s="20" t="s">
        <v>341</v>
      </c>
      <c r="L23" s="20" t="s">
        <v>343</v>
      </c>
      <c r="M23" s="68">
        <v>5165000</v>
      </c>
      <c r="O23" s="303" t="s">
        <v>770</v>
      </c>
      <c r="P23" s="75" t="s">
        <v>771</v>
      </c>
      <c r="Q23" s="75" t="s">
        <v>363</v>
      </c>
      <c r="R23" s="76">
        <v>17692000</v>
      </c>
    </row>
    <row r="24" spans="1:18" ht="13.5" customHeight="1">
      <c r="B24" s="18"/>
      <c r="E24" s="246" t="s">
        <v>3</v>
      </c>
      <c r="F24" s="21" t="s">
        <v>141</v>
      </c>
      <c r="G24" s="10" t="s">
        <v>21</v>
      </c>
      <c r="H24" s="41">
        <v>11590909</v>
      </c>
      <c r="J24" s="284" t="s">
        <v>292</v>
      </c>
      <c r="K24" s="70" t="s">
        <v>344</v>
      </c>
      <c r="L24" s="70" t="s">
        <v>351</v>
      </c>
      <c r="M24" s="71">
        <v>5131000</v>
      </c>
    </row>
    <row r="25" spans="1:18" ht="13.5" customHeight="1">
      <c r="E25" s="246" t="s">
        <v>3</v>
      </c>
      <c r="F25" s="21" t="s">
        <v>141</v>
      </c>
      <c r="G25" s="22" t="s">
        <v>22</v>
      </c>
      <c r="H25" s="41">
        <v>11972727</v>
      </c>
      <c r="J25" s="285" t="s">
        <v>292</v>
      </c>
      <c r="K25" s="18" t="s">
        <v>344</v>
      </c>
      <c r="L25" s="18" t="s">
        <v>352</v>
      </c>
      <c r="M25" s="59">
        <v>6804000</v>
      </c>
    </row>
    <row r="26" spans="1:18" ht="13.5" customHeight="1">
      <c r="E26" s="246" t="s">
        <v>3</v>
      </c>
      <c r="F26" s="11" t="s">
        <v>184</v>
      </c>
      <c r="G26" s="10" t="s">
        <v>132</v>
      </c>
      <c r="H26" s="41">
        <v>17263636</v>
      </c>
      <c r="J26" s="285" t="s">
        <v>292</v>
      </c>
      <c r="K26" s="18" t="s">
        <v>344</v>
      </c>
      <c r="L26" s="18" t="s">
        <v>353</v>
      </c>
      <c r="M26" s="59">
        <v>5131000</v>
      </c>
    </row>
    <row r="27" spans="1:18" ht="13.5" customHeight="1" thickBot="1">
      <c r="B27" s="13" t="s">
        <v>285</v>
      </c>
      <c r="E27" s="247" t="s">
        <v>3</v>
      </c>
      <c r="F27" s="27" t="s">
        <v>230</v>
      </c>
      <c r="G27" s="29" t="s">
        <v>132</v>
      </c>
      <c r="H27" s="42">
        <v>13563636</v>
      </c>
      <c r="J27" s="285" t="s">
        <v>292</v>
      </c>
      <c r="K27" s="18" t="s">
        <v>344</v>
      </c>
      <c r="L27" s="18" t="s">
        <v>354</v>
      </c>
      <c r="M27" s="59">
        <v>6804000</v>
      </c>
    </row>
    <row r="28" spans="1:18" ht="13.5" customHeight="1" thickTop="1">
      <c r="B28" s="17" t="s">
        <v>310</v>
      </c>
      <c r="C28" s="18" t="s">
        <v>311</v>
      </c>
      <c r="E28" s="248" t="s">
        <v>23</v>
      </c>
      <c r="F28" s="24" t="s">
        <v>177</v>
      </c>
      <c r="G28" s="25" t="s">
        <v>8</v>
      </c>
      <c r="H28" s="43">
        <v>9136364</v>
      </c>
      <c r="J28" s="285" t="s">
        <v>292</v>
      </c>
      <c r="K28" s="18" t="s">
        <v>344</v>
      </c>
      <c r="L28" s="18" t="s">
        <v>345</v>
      </c>
      <c r="M28" s="59">
        <v>6966000</v>
      </c>
    </row>
    <row r="29" spans="1:18" ht="13.5" customHeight="1">
      <c r="A29" s="13" t="s">
        <v>432</v>
      </c>
      <c r="B29" s="2" t="s">
        <v>286</v>
      </c>
      <c r="C29" s="18" t="s">
        <v>419</v>
      </c>
      <c r="E29" s="249" t="s">
        <v>23</v>
      </c>
      <c r="F29" s="21" t="s">
        <v>177</v>
      </c>
      <c r="G29" s="31" t="s">
        <v>231</v>
      </c>
      <c r="H29" s="44">
        <v>11318182</v>
      </c>
      <c r="J29" s="285" t="s">
        <v>292</v>
      </c>
      <c r="K29" s="18" t="s">
        <v>344</v>
      </c>
      <c r="L29" s="18" t="s">
        <v>346</v>
      </c>
      <c r="M29" s="59">
        <v>8329000</v>
      </c>
    </row>
    <row r="30" spans="1:18" ht="13.5" customHeight="1">
      <c r="A30" s="13" t="s">
        <v>433</v>
      </c>
      <c r="B30" s="2" t="s">
        <v>288</v>
      </c>
      <c r="C30" s="18" t="s">
        <v>422</v>
      </c>
      <c r="E30" s="249" t="s">
        <v>23</v>
      </c>
      <c r="F30" s="21" t="s">
        <v>177</v>
      </c>
      <c r="G30" s="10" t="s">
        <v>24</v>
      </c>
      <c r="H30" s="41">
        <v>9936364</v>
      </c>
      <c r="J30" s="285" t="s">
        <v>292</v>
      </c>
      <c r="K30" s="18" t="s">
        <v>344</v>
      </c>
      <c r="L30" s="18" t="s">
        <v>347</v>
      </c>
      <c r="M30" s="59">
        <v>8329000</v>
      </c>
    </row>
    <row r="31" spans="1:18" ht="13.5" customHeight="1">
      <c r="B31" s="2" t="s">
        <v>416</v>
      </c>
      <c r="C31" s="18"/>
      <c r="E31" s="249" t="s">
        <v>23</v>
      </c>
      <c r="F31" s="21" t="s">
        <v>177</v>
      </c>
      <c r="G31" s="10" t="s">
        <v>232</v>
      </c>
      <c r="H31" s="41">
        <v>12509091</v>
      </c>
      <c r="J31" s="285" t="s">
        <v>292</v>
      </c>
      <c r="K31" s="18" t="s">
        <v>344</v>
      </c>
      <c r="L31" s="18" t="s">
        <v>348</v>
      </c>
      <c r="M31" s="59">
        <v>7224000</v>
      </c>
    </row>
    <row r="32" spans="1:18" ht="13.5" customHeight="1">
      <c r="B32" s="2" t="s">
        <v>289</v>
      </c>
      <c r="E32" s="249" t="s">
        <v>23</v>
      </c>
      <c r="F32" s="21" t="s">
        <v>177</v>
      </c>
      <c r="G32" s="10" t="s">
        <v>25</v>
      </c>
      <c r="H32" s="41">
        <v>11100000</v>
      </c>
      <c r="J32" s="285" t="s">
        <v>292</v>
      </c>
      <c r="K32" s="18" t="s">
        <v>344</v>
      </c>
      <c r="L32" s="18" t="s">
        <v>349</v>
      </c>
      <c r="M32" s="59">
        <v>7224000</v>
      </c>
    </row>
    <row r="33" spans="1:18" ht="13.5" customHeight="1" thickBot="1">
      <c r="B33" s="2" t="s">
        <v>290</v>
      </c>
      <c r="E33" s="249" t="s">
        <v>23</v>
      </c>
      <c r="F33" s="21" t="s">
        <v>177</v>
      </c>
      <c r="G33" s="10" t="s">
        <v>26</v>
      </c>
      <c r="H33" s="41">
        <v>10354545</v>
      </c>
      <c r="J33" s="286" t="s">
        <v>292</v>
      </c>
      <c r="K33" s="60" t="s">
        <v>344</v>
      </c>
      <c r="L33" s="60" t="s">
        <v>350</v>
      </c>
      <c r="M33" s="61">
        <v>7224000</v>
      </c>
      <c r="O33" s="241" t="s">
        <v>286</v>
      </c>
      <c r="P33" s="18" t="s">
        <v>327</v>
      </c>
      <c r="Q33" s="18" t="s">
        <v>363</v>
      </c>
      <c r="R33" s="59">
        <v>1875000</v>
      </c>
    </row>
    <row r="34" spans="1:18" ht="13.5" customHeight="1">
      <c r="B34" s="2" t="s">
        <v>291</v>
      </c>
      <c r="E34" s="249" t="s">
        <v>23</v>
      </c>
      <c r="F34" s="21" t="s">
        <v>177</v>
      </c>
      <c r="G34" s="10" t="s">
        <v>27</v>
      </c>
      <c r="H34" s="41">
        <v>9507273</v>
      </c>
      <c r="J34" s="287" t="s">
        <v>293</v>
      </c>
      <c r="K34" s="73" t="s">
        <v>355</v>
      </c>
      <c r="L34" s="57" t="s">
        <v>357</v>
      </c>
      <c r="M34" s="69">
        <v>4009000</v>
      </c>
      <c r="O34" s="242" t="s">
        <v>287</v>
      </c>
      <c r="P34" s="70" t="s">
        <v>329</v>
      </c>
      <c r="Q34" s="70" t="s">
        <v>363</v>
      </c>
      <c r="R34" s="71">
        <v>3561000</v>
      </c>
    </row>
    <row r="35" spans="1:18" ht="13.5" customHeight="1" thickBot="1">
      <c r="B35" s="2" t="s">
        <v>292</v>
      </c>
      <c r="E35" s="249" t="s">
        <v>23</v>
      </c>
      <c r="F35" s="21" t="s">
        <v>177</v>
      </c>
      <c r="G35" s="10" t="s">
        <v>233</v>
      </c>
      <c r="H35" s="41">
        <v>11536364</v>
      </c>
      <c r="J35" s="285" t="s">
        <v>293</v>
      </c>
      <c r="K35" s="58" t="s">
        <v>356</v>
      </c>
      <c r="L35" s="18" t="s">
        <v>358</v>
      </c>
      <c r="M35" s="59">
        <v>4663000</v>
      </c>
      <c r="O35" s="243" t="s">
        <v>287</v>
      </c>
      <c r="P35" s="60" t="s">
        <v>330</v>
      </c>
      <c r="Q35" s="60" t="s">
        <v>363</v>
      </c>
      <c r="R35" s="61">
        <v>2862000</v>
      </c>
    </row>
    <row r="36" spans="1:18" ht="13.5" customHeight="1">
      <c r="B36" s="2" t="s">
        <v>293</v>
      </c>
      <c r="E36" s="249" t="s">
        <v>23</v>
      </c>
      <c r="F36" s="21" t="s">
        <v>177</v>
      </c>
      <c r="G36" s="10" t="s">
        <v>28</v>
      </c>
      <c r="H36" s="41">
        <v>10307273</v>
      </c>
      <c r="J36" s="285" t="s">
        <v>293</v>
      </c>
      <c r="K36" s="58" t="s">
        <v>356</v>
      </c>
      <c r="L36" s="18" t="s">
        <v>359</v>
      </c>
      <c r="M36" s="59">
        <v>4663000</v>
      </c>
    </row>
    <row r="37" spans="1:18" ht="13.5" customHeight="1">
      <c r="B37" s="2" t="s">
        <v>417</v>
      </c>
      <c r="E37" s="249" t="s">
        <v>23</v>
      </c>
      <c r="F37" s="21" t="s">
        <v>177</v>
      </c>
      <c r="G37" s="10" t="s">
        <v>234</v>
      </c>
      <c r="H37" s="41">
        <v>12727273</v>
      </c>
      <c r="J37" s="285" t="s">
        <v>293</v>
      </c>
      <c r="K37" s="58" t="s">
        <v>356</v>
      </c>
      <c r="L37" s="18" t="s">
        <v>360</v>
      </c>
      <c r="M37" s="59">
        <v>5175000</v>
      </c>
    </row>
    <row r="38" spans="1:18" ht="13.5" customHeight="1" thickBot="1">
      <c r="B38" s="2" t="s">
        <v>295</v>
      </c>
      <c r="E38" s="249" t="s">
        <v>23</v>
      </c>
      <c r="F38" s="21" t="s">
        <v>177</v>
      </c>
      <c r="G38" s="10" t="s">
        <v>29</v>
      </c>
      <c r="H38" s="41">
        <v>11470909</v>
      </c>
      <c r="J38" s="288" t="s">
        <v>293</v>
      </c>
      <c r="K38" s="72" t="s">
        <v>356</v>
      </c>
      <c r="L38" s="20" t="s">
        <v>361</v>
      </c>
      <c r="M38" s="68">
        <v>7600000</v>
      </c>
    </row>
    <row r="39" spans="1:18" ht="13.5" customHeight="1" thickBot="1">
      <c r="B39" s="18" t="s">
        <v>704</v>
      </c>
      <c r="E39" s="250" t="s">
        <v>23</v>
      </c>
      <c r="F39" s="26" t="s">
        <v>177</v>
      </c>
      <c r="G39" s="26" t="s">
        <v>30</v>
      </c>
      <c r="H39" s="45">
        <v>10725454</v>
      </c>
      <c r="J39" s="289" t="s">
        <v>417</v>
      </c>
      <c r="K39" s="233" t="s">
        <v>362</v>
      </c>
      <c r="L39" s="234" t="s">
        <v>363</v>
      </c>
      <c r="M39" s="235">
        <v>2912000</v>
      </c>
    </row>
    <row r="40" spans="1:18" ht="13.5" customHeight="1" thickTop="1" thickBot="1">
      <c r="B40" s="18" t="s">
        <v>709</v>
      </c>
      <c r="E40" s="251" t="s">
        <v>31</v>
      </c>
      <c r="F40" s="33" t="s">
        <v>235</v>
      </c>
      <c r="G40" s="34" t="s">
        <v>132</v>
      </c>
      <c r="H40" s="43">
        <v>5044091</v>
      </c>
      <c r="J40" s="290" t="s">
        <v>295</v>
      </c>
      <c r="K40" s="258" t="s">
        <v>703</v>
      </c>
      <c r="L40" s="258" t="s">
        <v>363</v>
      </c>
      <c r="M40" s="259">
        <v>1525000</v>
      </c>
    </row>
    <row r="41" spans="1:18" ht="13.5" customHeight="1" thickBot="1">
      <c r="B41" s="18" t="s">
        <v>714</v>
      </c>
      <c r="E41" s="252" t="s">
        <v>31</v>
      </c>
      <c r="F41" s="27" t="s">
        <v>178</v>
      </c>
      <c r="G41" s="28" t="s">
        <v>132</v>
      </c>
      <c r="H41" s="42">
        <v>5044091</v>
      </c>
      <c r="J41" s="290" t="s">
        <v>705</v>
      </c>
      <c r="K41" s="258" t="s">
        <v>706</v>
      </c>
      <c r="L41" s="258" t="s">
        <v>363</v>
      </c>
      <c r="M41" s="259">
        <v>5485000</v>
      </c>
    </row>
    <row r="42" spans="1:18" ht="13.5" customHeight="1" thickTop="1">
      <c r="B42" s="18" t="s">
        <v>772</v>
      </c>
      <c r="E42" s="248" t="s">
        <v>32</v>
      </c>
      <c r="F42" s="24" t="s">
        <v>142</v>
      </c>
      <c r="G42" s="24" t="s">
        <v>236</v>
      </c>
      <c r="H42" s="43">
        <v>5700000</v>
      </c>
      <c r="J42" s="291" t="s">
        <v>709</v>
      </c>
      <c r="K42" s="260" t="s">
        <v>710</v>
      </c>
      <c r="L42" s="260" t="s">
        <v>711</v>
      </c>
      <c r="M42" s="261">
        <v>1027000</v>
      </c>
    </row>
    <row r="43" spans="1:18" ht="13.5" customHeight="1">
      <c r="E43" s="249" t="s">
        <v>32</v>
      </c>
      <c r="F43" s="21" t="s">
        <v>142</v>
      </c>
      <c r="G43" s="21" t="s">
        <v>237</v>
      </c>
      <c r="H43" s="41">
        <v>6100000</v>
      </c>
      <c r="J43" s="292" t="s">
        <v>709</v>
      </c>
      <c r="K43" s="17" t="s">
        <v>710</v>
      </c>
      <c r="L43" s="18" t="s">
        <v>757</v>
      </c>
      <c r="M43" s="59">
        <v>1197000</v>
      </c>
    </row>
    <row r="44" spans="1:18" ht="13.5" customHeight="1" thickBot="1">
      <c r="E44" s="250" t="s">
        <v>32</v>
      </c>
      <c r="F44" s="26" t="s">
        <v>142</v>
      </c>
      <c r="G44" s="26" t="s">
        <v>33</v>
      </c>
      <c r="H44" s="45">
        <v>6500000</v>
      </c>
      <c r="J44" s="292" t="s">
        <v>709</v>
      </c>
      <c r="K44" s="17" t="s">
        <v>712</v>
      </c>
      <c r="L44" s="17" t="s">
        <v>713</v>
      </c>
      <c r="M44" s="265">
        <v>1031000</v>
      </c>
    </row>
    <row r="45" spans="1:18" ht="13.5" customHeight="1" thickTop="1" thickBot="1">
      <c r="E45" s="247" t="s">
        <v>34</v>
      </c>
      <c r="F45" s="29" t="s">
        <v>179</v>
      </c>
      <c r="G45" s="30" t="s">
        <v>132</v>
      </c>
      <c r="H45" s="44">
        <v>5084545</v>
      </c>
      <c r="J45" s="293" t="s">
        <v>709</v>
      </c>
      <c r="K45" s="262" t="s">
        <v>712</v>
      </c>
      <c r="L45" s="262" t="s">
        <v>758</v>
      </c>
      <c r="M45" s="263">
        <v>1202000</v>
      </c>
    </row>
    <row r="46" spans="1:18" ht="13.5" customHeight="1">
      <c r="B46" s="13" t="s">
        <v>305</v>
      </c>
      <c r="E46" s="249" t="s">
        <v>34</v>
      </c>
      <c r="F46" s="21" t="s">
        <v>179</v>
      </c>
      <c r="G46" s="10" t="s">
        <v>35</v>
      </c>
      <c r="H46" s="41">
        <v>4854545</v>
      </c>
      <c r="J46" s="294" t="s">
        <v>715</v>
      </c>
      <c r="K46" s="264" t="s">
        <v>721</v>
      </c>
      <c r="L46" s="264" t="s">
        <v>716</v>
      </c>
      <c r="M46" s="295">
        <v>1004000</v>
      </c>
    </row>
    <row r="47" spans="1:18" ht="13.5" customHeight="1" thickBot="1">
      <c r="B47" s="17" t="s">
        <v>0</v>
      </c>
      <c r="E47" s="249" t="s">
        <v>34</v>
      </c>
      <c r="F47" s="21" t="s">
        <v>179</v>
      </c>
      <c r="G47" s="21" t="s">
        <v>36</v>
      </c>
      <c r="H47" s="46">
        <v>4927273</v>
      </c>
      <c r="J47" s="294" t="s">
        <v>715</v>
      </c>
      <c r="K47" s="264" t="s">
        <v>722</v>
      </c>
      <c r="L47" s="264" t="s">
        <v>717</v>
      </c>
      <c r="M47" s="265">
        <v>1029000</v>
      </c>
    </row>
    <row r="48" spans="1:18" ht="13.5" customHeight="1" thickTop="1">
      <c r="A48" s="13" t="s">
        <v>427</v>
      </c>
      <c r="B48" s="18" t="s">
        <v>658</v>
      </c>
      <c r="E48" s="248" t="s">
        <v>37</v>
      </c>
      <c r="F48" s="24" t="s">
        <v>159</v>
      </c>
      <c r="G48" s="25" t="s">
        <v>238</v>
      </c>
      <c r="H48" s="43">
        <v>5102728</v>
      </c>
      <c r="J48" s="294" t="s">
        <v>715</v>
      </c>
      <c r="K48" s="264" t="s">
        <v>723</v>
      </c>
      <c r="L48" s="264" t="s">
        <v>718</v>
      </c>
      <c r="M48" s="265">
        <v>1029000</v>
      </c>
    </row>
    <row r="49" spans="1:13" ht="13.5" customHeight="1" thickBot="1">
      <c r="A49" s="13" t="s">
        <v>426</v>
      </c>
      <c r="B49" s="18" t="s">
        <v>392</v>
      </c>
      <c r="E49" s="249" t="s">
        <v>37</v>
      </c>
      <c r="F49" s="21" t="s">
        <v>159</v>
      </c>
      <c r="G49" s="10" t="s">
        <v>239</v>
      </c>
      <c r="H49" s="41">
        <v>4768728</v>
      </c>
      <c r="J49" s="296" t="s">
        <v>715</v>
      </c>
      <c r="K49" s="297" t="s">
        <v>724</v>
      </c>
      <c r="L49" s="297" t="s">
        <v>719</v>
      </c>
      <c r="M49" s="298">
        <v>1029000</v>
      </c>
    </row>
    <row r="50" spans="1:13" ht="13.5" customHeight="1" thickBot="1">
      <c r="B50" s="18" t="s">
        <v>418</v>
      </c>
      <c r="E50" s="249" t="s">
        <v>37</v>
      </c>
      <c r="F50" s="21" t="s">
        <v>159</v>
      </c>
      <c r="G50" s="10" t="s">
        <v>240</v>
      </c>
      <c r="H50" s="41">
        <v>5926364</v>
      </c>
      <c r="J50" s="299" t="s">
        <v>759</v>
      </c>
      <c r="K50" s="300" t="s">
        <v>760</v>
      </c>
      <c r="L50" s="300" t="s">
        <v>363</v>
      </c>
      <c r="M50" s="301">
        <v>6085000</v>
      </c>
    </row>
    <row r="51" spans="1:13" ht="13.5" customHeight="1">
      <c r="B51" s="18" t="s">
        <v>648</v>
      </c>
      <c r="E51" s="249" t="s">
        <v>37</v>
      </c>
      <c r="F51" s="21" t="s">
        <v>159</v>
      </c>
      <c r="G51" s="10" t="s">
        <v>241</v>
      </c>
      <c r="H51" s="41">
        <v>5698728</v>
      </c>
    </row>
    <row r="52" spans="1:13" ht="13.5" customHeight="1">
      <c r="B52" s="18" t="s">
        <v>391</v>
      </c>
      <c r="E52" s="277" t="s">
        <v>37</v>
      </c>
      <c r="F52" s="278" t="s">
        <v>159</v>
      </c>
      <c r="G52" s="279" t="s">
        <v>755</v>
      </c>
      <c r="H52" s="280">
        <v>6599091</v>
      </c>
    </row>
    <row r="53" spans="1:13" ht="16.5" thickBot="1">
      <c r="B53" s="18" t="s">
        <v>669</v>
      </c>
      <c r="E53" s="249" t="s">
        <v>37</v>
      </c>
      <c r="F53" s="21" t="s">
        <v>159</v>
      </c>
      <c r="G53" s="10" t="s">
        <v>756</v>
      </c>
      <c r="H53" s="41">
        <v>6368728</v>
      </c>
      <c r="J53" s="13" t="s">
        <v>321</v>
      </c>
    </row>
    <row r="54" spans="1:13">
      <c r="B54" s="18" t="s">
        <v>732</v>
      </c>
      <c r="E54" s="249" t="s">
        <v>37</v>
      </c>
      <c r="F54" s="21" t="s">
        <v>159</v>
      </c>
      <c r="G54" s="10" t="s">
        <v>247</v>
      </c>
      <c r="H54" s="41">
        <v>4354546</v>
      </c>
      <c r="J54" s="593" t="s">
        <v>134</v>
      </c>
      <c r="K54" s="594"/>
      <c r="L54" s="594"/>
      <c r="M54" s="595"/>
    </row>
    <row r="55" spans="1:13">
      <c r="B55" s="18" t="s">
        <v>770</v>
      </c>
      <c r="E55" s="249" t="s">
        <v>37</v>
      </c>
      <c r="F55" s="21" t="s">
        <v>159</v>
      </c>
      <c r="G55" s="10" t="s">
        <v>245</v>
      </c>
      <c r="H55" s="41">
        <v>5127273</v>
      </c>
      <c r="J55" s="596" t="s">
        <v>135</v>
      </c>
      <c r="K55" s="598" t="s">
        <v>136</v>
      </c>
      <c r="L55" s="598" t="s">
        <v>389</v>
      </c>
      <c r="M55" s="600" t="s">
        <v>328</v>
      </c>
    </row>
    <row r="56" spans="1:13">
      <c r="E56" s="249" t="s">
        <v>37</v>
      </c>
      <c r="F56" s="21" t="s">
        <v>159</v>
      </c>
      <c r="G56" s="10" t="s">
        <v>248</v>
      </c>
      <c r="H56" s="41">
        <v>6520910</v>
      </c>
      <c r="J56" s="602"/>
      <c r="K56" s="603"/>
      <c r="L56" s="603"/>
      <c r="M56" s="604"/>
    </row>
    <row r="57" spans="1:13">
      <c r="E57" s="249" t="s">
        <v>37</v>
      </c>
      <c r="F57" s="21" t="s">
        <v>159</v>
      </c>
      <c r="G57" s="10" t="s">
        <v>249</v>
      </c>
      <c r="H57" s="41">
        <v>4354546</v>
      </c>
      <c r="J57" s="287" t="s">
        <v>419</v>
      </c>
      <c r="K57" s="57" t="s">
        <v>650</v>
      </c>
      <c r="L57" s="57" t="s">
        <v>651</v>
      </c>
      <c r="M57" s="69">
        <v>1710000</v>
      </c>
    </row>
    <row r="58" spans="1:13">
      <c r="E58" s="249" t="s">
        <v>37</v>
      </c>
      <c r="F58" s="21" t="s">
        <v>159</v>
      </c>
      <c r="G58" s="10" t="s">
        <v>246</v>
      </c>
      <c r="H58" s="41">
        <v>5127273</v>
      </c>
      <c r="J58" s="285" t="s">
        <v>419</v>
      </c>
      <c r="K58" s="18" t="s">
        <v>650</v>
      </c>
      <c r="L58" s="18" t="s">
        <v>728</v>
      </c>
      <c r="M58" s="59">
        <v>1710000</v>
      </c>
    </row>
    <row r="59" spans="1:13">
      <c r="E59" s="249" t="s">
        <v>37</v>
      </c>
      <c r="F59" s="21" t="s">
        <v>159</v>
      </c>
      <c r="G59" s="10" t="s">
        <v>250</v>
      </c>
      <c r="H59" s="41">
        <v>6520910</v>
      </c>
      <c r="J59" s="285" t="s">
        <v>420</v>
      </c>
      <c r="K59" s="18" t="s">
        <v>650</v>
      </c>
      <c r="L59" s="18" t="s">
        <v>652</v>
      </c>
      <c r="M59" s="59">
        <v>1710000</v>
      </c>
    </row>
    <row r="60" spans="1:13">
      <c r="E60" s="249" t="s">
        <v>37</v>
      </c>
      <c r="F60" s="21" t="s">
        <v>242</v>
      </c>
      <c r="G60" s="10" t="s">
        <v>132</v>
      </c>
      <c r="H60" s="41">
        <v>11790000</v>
      </c>
      <c r="J60" s="285" t="s">
        <v>419</v>
      </c>
      <c r="K60" s="18" t="s">
        <v>650</v>
      </c>
      <c r="L60" s="18" t="s">
        <v>653</v>
      </c>
      <c r="M60" s="59">
        <v>1710000</v>
      </c>
    </row>
    <row r="61" spans="1:13">
      <c r="E61" s="249" t="s">
        <v>37</v>
      </c>
      <c r="F61" s="21" t="s">
        <v>242</v>
      </c>
      <c r="G61" s="10" t="s">
        <v>244</v>
      </c>
      <c r="H61" s="41">
        <v>14517273</v>
      </c>
      <c r="J61" s="287" t="s">
        <v>420</v>
      </c>
      <c r="K61" s="57" t="s">
        <v>377</v>
      </c>
      <c r="L61" s="57" t="s">
        <v>742</v>
      </c>
      <c r="M61" s="69">
        <v>360000</v>
      </c>
    </row>
    <row r="62" spans="1:13">
      <c r="E62" s="249" t="s">
        <v>37</v>
      </c>
      <c r="F62" s="21" t="s">
        <v>243</v>
      </c>
      <c r="G62" s="10" t="s">
        <v>132</v>
      </c>
      <c r="H62" s="41">
        <v>13153637</v>
      </c>
      <c r="J62" s="285" t="s">
        <v>419</v>
      </c>
      <c r="K62" s="18" t="s">
        <v>377</v>
      </c>
      <c r="L62" s="18" t="s">
        <v>743</v>
      </c>
      <c r="M62" s="59">
        <v>360000</v>
      </c>
    </row>
    <row r="63" spans="1:13">
      <c r="E63" s="249" t="s">
        <v>37</v>
      </c>
      <c r="F63" s="21" t="s">
        <v>243</v>
      </c>
      <c r="G63" s="10" t="s">
        <v>244</v>
      </c>
      <c r="H63" s="41">
        <v>15154455</v>
      </c>
      <c r="J63" s="285" t="s">
        <v>420</v>
      </c>
      <c r="K63" s="18" t="s">
        <v>377</v>
      </c>
      <c r="L63" s="18" t="s">
        <v>744</v>
      </c>
      <c r="M63" s="59">
        <v>360000</v>
      </c>
    </row>
    <row r="64" spans="1:13">
      <c r="E64" s="249" t="s">
        <v>37</v>
      </c>
      <c r="F64" s="21" t="s">
        <v>164</v>
      </c>
      <c r="G64" s="10" t="s">
        <v>38</v>
      </c>
      <c r="H64" s="41">
        <v>5124546</v>
      </c>
      <c r="J64" s="285" t="s">
        <v>419</v>
      </c>
      <c r="K64" s="18" t="s">
        <v>377</v>
      </c>
      <c r="L64" s="18" t="s">
        <v>745</v>
      </c>
      <c r="M64" s="59">
        <v>360000</v>
      </c>
    </row>
    <row r="65" spans="5:13">
      <c r="E65" s="249" t="s">
        <v>37</v>
      </c>
      <c r="F65" s="21" t="s">
        <v>164</v>
      </c>
      <c r="G65" s="10" t="s">
        <v>39</v>
      </c>
      <c r="H65" s="41">
        <v>5932728</v>
      </c>
      <c r="J65" s="285" t="s">
        <v>420</v>
      </c>
      <c r="K65" s="18" t="s">
        <v>377</v>
      </c>
      <c r="L65" s="18" t="s">
        <v>746</v>
      </c>
      <c r="M65" s="59">
        <v>360000</v>
      </c>
    </row>
    <row r="66" spans="5:13" ht="16.5" thickBot="1">
      <c r="E66" s="250" t="s">
        <v>37</v>
      </c>
      <c r="F66" s="26" t="s">
        <v>164</v>
      </c>
      <c r="G66" s="26" t="s">
        <v>40</v>
      </c>
      <c r="H66" s="45">
        <v>6617273</v>
      </c>
      <c r="J66" s="285" t="s">
        <v>419</v>
      </c>
      <c r="K66" s="18" t="s">
        <v>377</v>
      </c>
      <c r="L66" s="18" t="s">
        <v>747</v>
      </c>
      <c r="M66" s="59">
        <v>360000</v>
      </c>
    </row>
    <row r="67" spans="5:13" ht="16.5" thickTop="1">
      <c r="E67" s="247" t="s">
        <v>41</v>
      </c>
      <c r="F67" s="29" t="s">
        <v>143</v>
      </c>
      <c r="G67" s="31" t="s">
        <v>251</v>
      </c>
      <c r="H67" s="44">
        <v>5000000</v>
      </c>
      <c r="J67" s="285" t="s">
        <v>420</v>
      </c>
      <c r="K67" s="18" t="s">
        <v>377</v>
      </c>
      <c r="L67" s="18" t="s">
        <v>748</v>
      </c>
      <c r="M67" s="59">
        <v>360000</v>
      </c>
    </row>
    <row r="68" spans="5:13">
      <c r="E68" s="246" t="s">
        <v>41</v>
      </c>
      <c r="F68" s="10" t="s">
        <v>143</v>
      </c>
      <c r="G68" s="10" t="s">
        <v>252</v>
      </c>
      <c r="H68" s="41">
        <v>5454545</v>
      </c>
      <c r="J68" s="285" t="s">
        <v>420</v>
      </c>
      <c r="K68" s="18" t="s">
        <v>377</v>
      </c>
      <c r="L68" s="18" t="s">
        <v>749</v>
      </c>
      <c r="M68" s="59">
        <v>360000</v>
      </c>
    </row>
    <row r="69" spans="5:13">
      <c r="E69" s="247" t="s">
        <v>41</v>
      </c>
      <c r="F69" s="29" t="s">
        <v>143</v>
      </c>
      <c r="G69" s="31" t="s">
        <v>42</v>
      </c>
      <c r="H69" s="44">
        <v>5454545</v>
      </c>
      <c r="J69" s="285" t="s">
        <v>420</v>
      </c>
      <c r="K69" s="18" t="s">
        <v>377</v>
      </c>
      <c r="L69" s="18" t="s">
        <v>750</v>
      </c>
      <c r="M69" s="59">
        <v>360000</v>
      </c>
    </row>
    <row r="70" spans="5:13" ht="16.5" thickBot="1">
      <c r="E70" s="249" t="s">
        <v>41</v>
      </c>
      <c r="F70" s="21" t="s">
        <v>143</v>
      </c>
      <c r="G70" s="21" t="s">
        <v>43</v>
      </c>
      <c r="H70" s="46">
        <v>5909091</v>
      </c>
      <c r="J70" s="285" t="s">
        <v>420</v>
      </c>
      <c r="K70" s="18" t="s">
        <v>377</v>
      </c>
      <c r="L70" s="18" t="s">
        <v>751</v>
      </c>
      <c r="M70" s="59">
        <v>360000</v>
      </c>
    </row>
    <row r="71" spans="5:13" ht="16.5" thickTop="1">
      <c r="E71" s="248" t="s">
        <v>44</v>
      </c>
      <c r="F71" s="24" t="s">
        <v>144</v>
      </c>
      <c r="G71" s="25" t="s">
        <v>45</v>
      </c>
      <c r="H71" s="43">
        <v>4900000</v>
      </c>
      <c r="J71" s="285" t="s">
        <v>420</v>
      </c>
      <c r="K71" s="18" t="s">
        <v>377</v>
      </c>
      <c r="L71" s="18" t="s">
        <v>752</v>
      </c>
      <c r="M71" s="59">
        <v>360000</v>
      </c>
    </row>
    <row r="72" spans="5:13">
      <c r="E72" s="249" t="s">
        <v>44</v>
      </c>
      <c r="F72" s="21" t="s">
        <v>144</v>
      </c>
      <c r="G72" s="10" t="s">
        <v>46</v>
      </c>
      <c r="H72" s="41">
        <v>4900000</v>
      </c>
      <c r="J72" s="285" t="s">
        <v>420</v>
      </c>
      <c r="K72" s="18" t="s">
        <v>377</v>
      </c>
      <c r="L72" s="18" t="s">
        <v>753</v>
      </c>
      <c r="M72" s="59">
        <v>360000</v>
      </c>
    </row>
    <row r="73" spans="5:13" ht="16.5" thickBot="1">
      <c r="E73" s="249" t="s">
        <v>44</v>
      </c>
      <c r="F73" s="21" t="s">
        <v>144</v>
      </c>
      <c r="G73" s="10" t="s">
        <v>47</v>
      </c>
      <c r="H73" s="41">
        <v>6000000</v>
      </c>
      <c r="J73" s="286" t="s">
        <v>420</v>
      </c>
      <c r="K73" s="60" t="s">
        <v>377</v>
      </c>
      <c r="L73" s="60" t="s">
        <v>754</v>
      </c>
      <c r="M73" s="61">
        <v>360000</v>
      </c>
    </row>
    <row r="74" spans="5:13">
      <c r="E74" s="249" t="s">
        <v>44</v>
      </c>
      <c r="F74" s="21" t="s">
        <v>144</v>
      </c>
      <c r="G74" s="10" t="s">
        <v>48</v>
      </c>
      <c r="H74" s="41">
        <v>6728000</v>
      </c>
    </row>
    <row r="75" spans="5:13">
      <c r="E75" s="249" t="s">
        <v>44</v>
      </c>
      <c r="F75" s="21" t="s">
        <v>144</v>
      </c>
      <c r="G75" s="10" t="s">
        <v>49</v>
      </c>
      <c r="H75" s="41">
        <v>6546000</v>
      </c>
    </row>
    <row r="76" spans="5:13">
      <c r="E76" s="249" t="s">
        <v>44</v>
      </c>
      <c r="F76" s="21" t="s">
        <v>194</v>
      </c>
      <c r="G76" s="10" t="s">
        <v>50</v>
      </c>
      <c r="H76" s="41">
        <v>7182000</v>
      </c>
    </row>
    <row r="77" spans="5:13">
      <c r="E77" s="249" t="s">
        <v>44</v>
      </c>
      <c r="F77" s="21" t="s">
        <v>145</v>
      </c>
      <c r="G77" s="10" t="s">
        <v>8</v>
      </c>
      <c r="H77" s="41">
        <v>3024000</v>
      </c>
    </row>
    <row r="78" spans="5:13">
      <c r="E78" s="249" t="s">
        <v>44</v>
      </c>
      <c r="F78" s="21" t="s">
        <v>145</v>
      </c>
      <c r="G78" s="10" t="s">
        <v>51</v>
      </c>
      <c r="H78" s="41">
        <v>3710000</v>
      </c>
    </row>
    <row r="79" spans="5:13">
      <c r="E79" s="249" t="s">
        <v>44</v>
      </c>
      <c r="F79" s="21" t="s">
        <v>145</v>
      </c>
      <c r="G79" s="10" t="s">
        <v>253</v>
      </c>
      <c r="H79" s="41">
        <v>4011000</v>
      </c>
    </row>
    <row r="80" spans="5:13">
      <c r="E80" s="249" t="s">
        <v>44</v>
      </c>
      <c r="F80" s="21" t="s">
        <v>145</v>
      </c>
      <c r="G80" s="10" t="s">
        <v>52</v>
      </c>
      <c r="H80" s="41">
        <v>3926000</v>
      </c>
      <c r="J80" s="269" t="s">
        <v>421</v>
      </c>
      <c r="K80" s="73" t="s">
        <v>370</v>
      </c>
      <c r="L80" s="57" t="s">
        <v>371</v>
      </c>
      <c r="M80" s="69">
        <v>385000</v>
      </c>
    </row>
    <row r="81" spans="5:13">
      <c r="E81" s="249" t="s">
        <v>44</v>
      </c>
      <c r="F81" s="21" t="s">
        <v>145</v>
      </c>
      <c r="G81" s="10" t="s">
        <v>53</v>
      </c>
      <c r="H81" s="41">
        <v>3744000</v>
      </c>
      <c r="J81" s="270" t="s">
        <v>421</v>
      </c>
      <c r="K81" s="58" t="s">
        <v>370</v>
      </c>
      <c r="L81" s="18" t="s">
        <v>376</v>
      </c>
      <c r="M81" s="59">
        <v>385000</v>
      </c>
    </row>
    <row r="82" spans="5:13">
      <c r="E82" s="249" t="s">
        <v>44</v>
      </c>
      <c r="F82" s="21" t="s">
        <v>145</v>
      </c>
      <c r="G82" s="10" t="s">
        <v>54</v>
      </c>
      <c r="H82" s="41">
        <v>4044000</v>
      </c>
      <c r="J82" s="270" t="s">
        <v>421</v>
      </c>
      <c r="K82" s="58" t="s">
        <v>370</v>
      </c>
      <c r="L82" s="18" t="s">
        <v>375</v>
      </c>
      <c r="M82" s="59">
        <v>385000</v>
      </c>
    </row>
    <row r="83" spans="5:13">
      <c r="E83" s="249" t="s">
        <v>44</v>
      </c>
      <c r="F83" s="21" t="s">
        <v>145</v>
      </c>
      <c r="G83" s="10" t="s">
        <v>55</v>
      </c>
      <c r="H83" s="41">
        <v>4220000</v>
      </c>
      <c r="J83" s="270" t="s">
        <v>421</v>
      </c>
      <c r="K83" s="58" t="s">
        <v>370</v>
      </c>
      <c r="L83" s="18" t="s">
        <v>374</v>
      </c>
      <c r="M83" s="59">
        <v>385000</v>
      </c>
    </row>
    <row r="84" spans="5:13">
      <c r="E84" s="249" t="s">
        <v>44</v>
      </c>
      <c r="F84" s="21" t="s">
        <v>145</v>
      </c>
      <c r="G84" s="10" t="s">
        <v>255</v>
      </c>
      <c r="H84" s="41">
        <v>5077000</v>
      </c>
      <c r="J84" s="270" t="s">
        <v>421</v>
      </c>
      <c r="K84" s="58" t="s">
        <v>370</v>
      </c>
      <c r="L84" s="18" t="s">
        <v>373</v>
      </c>
      <c r="M84" s="59">
        <v>385000</v>
      </c>
    </row>
    <row r="85" spans="5:13" ht="16.5" thickBot="1">
      <c r="E85" s="249" t="s">
        <v>44</v>
      </c>
      <c r="F85" s="21" t="s">
        <v>145</v>
      </c>
      <c r="G85" s="10" t="s">
        <v>254</v>
      </c>
      <c r="H85" s="41">
        <v>4776000</v>
      </c>
      <c r="J85" s="271" t="s">
        <v>421</v>
      </c>
      <c r="K85" s="65" t="s">
        <v>370</v>
      </c>
      <c r="L85" s="60" t="s">
        <v>372</v>
      </c>
      <c r="M85" s="61">
        <v>385000</v>
      </c>
    </row>
    <row r="86" spans="5:13">
      <c r="E86" s="249" t="s">
        <v>44</v>
      </c>
      <c r="F86" s="21" t="s">
        <v>145</v>
      </c>
      <c r="G86" s="10" t="s">
        <v>56</v>
      </c>
      <c r="H86" s="41">
        <v>4282000</v>
      </c>
      <c r="J86" s="236" t="s">
        <v>423</v>
      </c>
      <c r="K86" s="70" t="s">
        <v>378</v>
      </c>
      <c r="L86" s="70" t="s">
        <v>379</v>
      </c>
      <c r="M86" s="71">
        <v>279000</v>
      </c>
    </row>
    <row r="87" spans="5:13">
      <c r="E87" s="249" t="s">
        <v>44</v>
      </c>
      <c r="F87" s="21" t="s">
        <v>145</v>
      </c>
      <c r="G87" s="10" t="s">
        <v>57</v>
      </c>
      <c r="H87" s="41">
        <v>5304000</v>
      </c>
      <c r="J87" s="237" t="s">
        <v>423</v>
      </c>
      <c r="K87" s="18" t="s">
        <v>378</v>
      </c>
      <c r="L87" s="18" t="s">
        <v>380</v>
      </c>
      <c r="M87" s="59">
        <v>288000</v>
      </c>
    </row>
    <row r="88" spans="5:13">
      <c r="E88" s="249" t="s">
        <v>44</v>
      </c>
      <c r="F88" s="21" t="s">
        <v>145</v>
      </c>
      <c r="G88" s="10" t="s">
        <v>58</v>
      </c>
      <c r="H88" s="41">
        <v>4040000</v>
      </c>
      <c r="J88" s="237" t="s">
        <v>423</v>
      </c>
      <c r="K88" s="18" t="s">
        <v>378</v>
      </c>
      <c r="L88" s="18" t="s">
        <v>381</v>
      </c>
      <c r="M88" s="59">
        <v>288000</v>
      </c>
    </row>
    <row r="89" spans="5:13" ht="16.5" thickBot="1">
      <c r="E89" s="250" t="s">
        <v>44</v>
      </c>
      <c r="F89" s="26" t="s">
        <v>145</v>
      </c>
      <c r="G89" s="26" t="s">
        <v>59</v>
      </c>
      <c r="H89" s="45">
        <v>5106000</v>
      </c>
      <c r="J89" s="237" t="s">
        <v>423</v>
      </c>
      <c r="K89" s="18" t="s">
        <v>378</v>
      </c>
      <c r="L89" s="18" t="s">
        <v>382</v>
      </c>
      <c r="M89" s="59">
        <v>283000</v>
      </c>
    </row>
    <row r="90" spans="5:13" ht="16.5" thickTop="1">
      <c r="E90" s="247" t="s">
        <v>60</v>
      </c>
      <c r="F90" s="29" t="s">
        <v>146</v>
      </c>
      <c r="G90" s="25" t="s">
        <v>61</v>
      </c>
      <c r="H90" s="44">
        <v>4590909</v>
      </c>
      <c r="J90" s="237" t="s">
        <v>423</v>
      </c>
      <c r="K90" s="18" t="s">
        <v>378</v>
      </c>
      <c r="L90" s="18" t="s">
        <v>383</v>
      </c>
      <c r="M90" s="59">
        <v>277000</v>
      </c>
    </row>
    <row r="91" spans="5:13">
      <c r="E91" s="249" t="s">
        <v>60</v>
      </c>
      <c r="F91" s="21" t="s">
        <v>146</v>
      </c>
      <c r="G91" s="29" t="s">
        <v>132</v>
      </c>
      <c r="H91" s="41">
        <v>5090909</v>
      </c>
      <c r="J91" s="237" t="s">
        <v>423</v>
      </c>
      <c r="K91" s="18" t="s">
        <v>378</v>
      </c>
      <c r="L91" s="18" t="s">
        <v>384</v>
      </c>
      <c r="M91" s="59">
        <v>280000</v>
      </c>
    </row>
    <row r="92" spans="5:13">
      <c r="E92" s="249" t="s">
        <v>60</v>
      </c>
      <c r="F92" s="11" t="s">
        <v>165</v>
      </c>
      <c r="G92" s="10" t="s">
        <v>62</v>
      </c>
      <c r="H92" s="41">
        <v>6345455</v>
      </c>
      <c r="J92" s="237" t="s">
        <v>423</v>
      </c>
      <c r="K92" s="18" t="s">
        <v>378</v>
      </c>
      <c r="L92" s="18" t="s">
        <v>385</v>
      </c>
      <c r="M92" s="59">
        <v>205000</v>
      </c>
    </row>
    <row r="93" spans="5:13">
      <c r="E93" s="249" t="s">
        <v>60</v>
      </c>
      <c r="F93" s="21" t="s">
        <v>167</v>
      </c>
      <c r="G93" s="10" t="s">
        <v>63</v>
      </c>
      <c r="H93" s="41">
        <v>6818182</v>
      </c>
      <c r="J93" s="237" t="s">
        <v>423</v>
      </c>
      <c r="K93" s="18" t="s">
        <v>378</v>
      </c>
      <c r="L93" s="18" t="s">
        <v>386</v>
      </c>
      <c r="M93" s="59">
        <v>210000</v>
      </c>
    </row>
    <row r="94" spans="5:13">
      <c r="E94" s="249" t="s">
        <v>60</v>
      </c>
      <c r="F94" s="21" t="s">
        <v>198</v>
      </c>
      <c r="G94" s="10" t="s">
        <v>62</v>
      </c>
      <c r="H94" s="41">
        <v>7709091</v>
      </c>
      <c r="J94" s="237" t="s">
        <v>423</v>
      </c>
      <c r="K94" s="18" t="s">
        <v>378</v>
      </c>
      <c r="L94" s="18" t="s">
        <v>387</v>
      </c>
      <c r="M94" s="59">
        <v>278000</v>
      </c>
    </row>
    <row r="95" spans="5:13" ht="16.5" thickBot="1">
      <c r="E95" s="249" t="s">
        <v>60</v>
      </c>
      <c r="F95" s="21" t="s">
        <v>168</v>
      </c>
      <c r="G95" s="32" t="s">
        <v>132</v>
      </c>
      <c r="H95" s="41">
        <v>10290909</v>
      </c>
      <c r="J95" s="238" t="s">
        <v>423</v>
      </c>
      <c r="K95" s="60" t="s">
        <v>378</v>
      </c>
      <c r="L95" s="60" t="s">
        <v>388</v>
      </c>
      <c r="M95" s="61">
        <v>204000</v>
      </c>
    </row>
    <row r="96" spans="5:13">
      <c r="E96" s="249" t="s">
        <v>60</v>
      </c>
      <c r="F96" s="21" t="s">
        <v>168</v>
      </c>
      <c r="G96" s="10" t="s">
        <v>64</v>
      </c>
      <c r="H96" s="41">
        <v>14481818</v>
      </c>
    </row>
    <row r="97" spans="5:8">
      <c r="E97" s="249" t="s">
        <v>60</v>
      </c>
      <c r="F97" s="21" t="s">
        <v>256</v>
      </c>
      <c r="G97" s="10" t="s">
        <v>257</v>
      </c>
      <c r="H97" s="41">
        <v>9981818</v>
      </c>
    </row>
    <row r="98" spans="5:8">
      <c r="E98" s="249" t="s">
        <v>60</v>
      </c>
      <c r="F98" s="21" t="s">
        <v>256</v>
      </c>
      <c r="G98" s="10" t="s">
        <v>258</v>
      </c>
      <c r="H98" s="41">
        <v>9072727</v>
      </c>
    </row>
    <row r="99" spans="5:8">
      <c r="E99" s="249" t="s">
        <v>60</v>
      </c>
      <c r="F99" s="21" t="s">
        <v>256</v>
      </c>
      <c r="G99" s="10" t="s">
        <v>259</v>
      </c>
      <c r="H99" s="41">
        <v>9072727</v>
      </c>
    </row>
    <row r="100" spans="5:8">
      <c r="E100" s="249" t="s">
        <v>60</v>
      </c>
      <c r="F100" s="21" t="s">
        <v>260</v>
      </c>
      <c r="G100" s="10" t="s">
        <v>132</v>
      </c>
      <c r="H100" s="41">
        <v>14072727</v>
      </c>
    </row>
    <row r="101" spans="5:8">
      <c r="E101" s="249" t="s">
        <v>60</v>
      </c>
      <c r="F101" s="21" t="s">
        <v>261</v>
      </c>
      <c r="G101" s="10" t="s">
        <v>258</v>
      </c>
      <c r="H101" s="41">
        <v>14527273</v>
      </c>
    </row>
    <row r="102" spans="5:8">
      <c r="E102" s="249" t="s">
        <v>60</v>
      </c>
      <c r="F102" s="21" t="s">
        <v>261</v>
      </c>
      <c r="G102" s="10" t="s">
        <v>259</v>
      </c>
      <c r="H102" s="41">
        <v>14527273</v>
      </c>
    </row>
    <row r="103" spans="5:8">
      <c r="E103" s="249" t="s">
        <v>60</v>
      </c>
      <c r="F103" s="21" t="s">
        <v>262</v>
      </c>
      <c r="G103" s="10" t="s">
        <v>132</v>
      </c>
      <c r="H103" s="41">
        <v>19981818</v>
      </c>
    </row>
    <row r="104" spans="5:8">
      <c r="E104" s="249" t="s">
        <v>60</v>
      </c>
      <c r="F104" s="21" t="s">
        <v>169</v>
      </c>
      <c r="G104" s="10" t="s">
        <v>65</v>
      </c>
      <c r="H104" s="41">
        <v>15890909</v>
      </c>
    </row>
    <row r="105" spans="5:8">
      <c r="E105" s="249" t="s">
        <v>60</v>
      </c>
      <c r="F105" s="21" t="s">
        <v>169</v>
      </c>
      <c r="G105" s="10" t="s">
        <v>62</v>
      </c>
      <c r="H105" s="41">
        <v>15890909</v>
      </c>
    </row>
    <row r="106" spans="5:8">
      <c r="E106" s="249" t="s">
        <v>60</v>
      </c>
      <c r="F106" s="21" t="s">
        <v>169</v>
      </c>
      <c r="G106" s="10" t="s">
        <v>66</v>
      </c>
      <c r="H106" s="41">
        <v>17272727</v>
      </c>
    </row>
    <row r="107" spans="5:8">
      <c r="E107" s="249" t="s">
        <v>60</v>
      </c>
      <c r="F107" s="11" t="s">
        <v>171</v>
      </c>
      <c r="G107" s="32" t="s">
        <v>132</v>
      </c>
      <c r="H107" s="41">
        <v>16345455</v>
      </c>
    </row>
    <row r="108" spans="5:8">
      <c r="E108" s="249" t="s">
        <v>60</v>
      </c>
      <c r="F108" s="21" t="s">
        <v>172</v>
      </c>
      <c r="G108" s="10" t="s">
        <v>686</v>
      </c>
      <c r="H108" s="41">
        <v>9981818</v>
      </c>
    </row>
    <row r="109" spans="5:8">
      <c r="E109" s="249" t="s">
        <v>60</v>
      </c>
      <c r="F109" s="21" t="s">
        <v>172</v>
      </c>
      <c r="G109" s="10" t="s">
        <v>687</v>
      </c>
      <c r="H109" s="41">
        <v>9772727</v>
      </c>
    </row>
    <row r="110" spans="5:8">
      <c r="E110" s="249" t="s">
        <v>60</v>
      </c>
      <c r="F110" s="21" t="s">
        <v>172</v>
      </c>
      <c r="G110" s="10" t="s">
        <v>688</v>
      </c>
      <c r="H110" s="41">
        <v>9981818</v>
      </c>
    </row>
    <row r="111" spans="5:8">
      <c r="E111" s="249" t="s">
        <v>60</v>
      </c>
      <c r="F111" s="21" t="s">
        <v>172</v>
      </c>
      <c r="G111" s="10" t="s">
        <v>689</v>
      </c>
      <c r="H111" s="41">
        <v>9772727</v>
      </c>
    </row>
    <row r="112" spans="5:8">
      <c r="E112" s="249" t="s">
        <v>60</v>
      </c>
      <c r="F112" s="21" t="s">
        <v>172</v>
      </c>
      <c r="G112" s="10" t="s">
        <v>67</v>
      </c>
      <c r="H112" s="41">
        <v>10500000</v>
      </c>
    </row>
    <row r="113" spans="5:8">
      <c r="E113" s="249" t="s">
        <v>60</v>
      </c>
      <c r="F113" s="21" t="s">
        <v>174</v>
      </c>
      <c r="G113" s="32" t="s">
        <v>132</v>
      </c>
      <c r="H113" s="41">
        <v>12709091</v>
      </c>
    </row>
    <row r="114" spans="5:8">
      <c r="E114" s="249" t="s">
        <v>60</v>
      </c>
      <c r="F114" s="21" t="s">
        <v>174</v>
      </c>
      <c r="G114" s="10" t="s">
        <v>67</v>
      </c>
      <c r="H114" s="41">
        <v>12481818</v>
      </c>
    </row>
    <row r="115" spans="5:8">
      <c r="E115" s="249" t="s">
        <v>60</v>
      </c>
      <c r="F115" s="21" t="s">
        <v>175</v>
      </c>
      <c r="G115" s="10" t="s">
        <v>68</v>
      </c>
      <c r="H115" s="41">
        <v>6345455</v>
      </c>
    </row>
    <row r="116" spans="5:8">
      <c r="E116" s="249" t="s">
        <v>60</v>
      </c>
      <c r="F116" s="21" t="s">
        <v>175</v>
      </c>
      <c r="G116" s="10" t="s">
        <v>62</v>
      </c>
      <c r="H116" s="41">
        <v>6345455</v>
      </c>
    </row>
    <row r="117" spans="5:8" ht="16.5" thickBot="1">
      <c r="E117" s="250" t="s">
        <v>60</v>
      </c>
      <c r="F117" s="35" t="s">
        <v>147</v>
      </c>
      <c r="G117" s="26" t="s">
        <v>62</v>
      </c>
      <c r="H117" s="46">
        <v>8381818</v>
      </c>
    </row>
    <row r="118" spans="5:8" ht="16.5" thickTop="1">
      <c r="E118" s="253" t="s">
        <v>69</v>
      </c>
      <c r="F118" s="37" t="s">
        <v>263</v>
      </c>
      <c r="G118" s="31" t="s">
        <v>132</v>
      </c>
      <c r="H118" s="43">
        <v>3300000</v>
      </c>
    </row>
    <row r="119" spans="5:8">
      <c r="E119" s="246" t="s">
        <v>69</v>
      </c>
      <c r="F119" s="37" t="s">
        <v>263</v>
      </c>
      <c r="G119" s="10" t="s">
        <v>264</v>
      </c>
      <c r="H119" s="41">
        <v>3700000</v>
      </c>
    </row>
    <row r="120" spans="5:8">
      <c r="E120" s="246" t="s">
        <v>69</v>
      </c>
      <c r="F120" s="37" t="s">
        <v>160</v>
      </c>
      <c r="G120" s="10" t="s">
        <v>265</v>
      </c>
      <c r="H120" s="41">
        <v>4000000</v>
      </c>
    </row>
    <row r="121" spans="5:8">
      <c r="E121" s="246" t="s">
        <v>69</v>
      </c>
      <c r="F121" s="37" t="s">
        <v>160</v>
      </c>
      <c r="G121" s="31" t="s">
        <v>266</v>
      </c>
      <c r="H121" s="44">
        <v>4000000</v>
      </c>
    </row>
    <row r="122" spans="5:8">
      <c r="E122" s="246" t="s">
        <v>69</v>
      </c>
      <c r="F122" s="11" t="s">
        <v>776</v>
      </c>
      <c r="G122" s="10" t="s">
        <v>132</v>
      </c>
      <c r="H122" s="41">
        <v>4800000</v>
      </c>
    </row>
    <row r="123" spans="5:8">
      <c r="E123" s="246" t="s">
        <v>69</v>
      </c>
      <c r="F123" s="11" t="s">
        <v>776</v>
      </c>
      <c r="G123" s="10" t="s">
        <v>777</v>
      </c>
      <c r="H123" s="41">
        <v>5500000</v>
      </c>
    </row>
    <row r="124" spans="5:8" ht="16.5" thickBot="1">
      <c r="E124" s="250" t="s">
        <v>69</v>
      </c>
      <c r="F124" s="35" t="s">
        <v>148</v>
      </c>
      <c r="G124" s="36" t="s">
        <v>132</v>
      </c>
      <c r="H124" s="45">
        <v>3850000</v>
      </c>
    </row>
    <row r="125" spans="5:8" ht="16.5" thickTop="1">
      <c r="E125" s="253" t="s">
        <v>775</v>
      </c>
      <c r="F125" s="29" t="s">
        <v>149</v>
      </c>
      <c r="G125" s="31" t="s">
        <v>71</v>
      </c>
      <c r="H125" s="44">
        <v>3630000</v>
      </c>
    </row>
    <row r="126" spans="5:8">
      <c r="E126" s="246" t="s">
        <v>775</v>
      </c>
      <c r="F126" s="21" t="s">
        <v>149</v>
      </c>
      <c r="G126" s="10" t="s">
        <v>72</v>
      </c>
      <c r="H126" s="41">
        <v>4110000</v>
      </c>
    </row>
    <row r="127" spans="5:8">
      <c r="E127" s="246" t="s">
        <v>775</v>
      </c>
      <c r="F127" s="21" t="s">
        <v>149</v>
      </c>
      <c r="G127" s="10" t="s">
        <v>73</v>
      </c>
      <c r="H127" s="41">
        <v>4450000</v>
      </c>
    </row>
    <row r="128" spans="5:8">
      <c r="E128" s="249" t="s">
        <v>775</v>
      </c>
      <c r="F128" s="21" t="s">
        <v>149</v>
      </c>
      <c r="G128" s="21" t="s">
        <v>74</v>
      </c>
      <c r="H128" s="46">
        <v>4450000</v>
      </c>
    </row>
    <row r="129" spans="5:8">
      <c r="E129" s="249" t="s">
        <v>775</v>
      </c>
      <c r="F129" s="10" t="s">
        <v>781</v>
      </c>
      <c r="G129" s="10" t="s">
        <v>778</v>
      </c>
      <c r="H129" s="41">
        <v>4760000</v>
      </c>
    </row>
    <row r="130" spans="5:8" ht="16.5" thickBot="1">
      <c r="E130" s="249" t="s">
        <v>775</v>
      </c>
      <c r="F130" s="26" t="s">
        <v>781</v>
      </c>
      <c r="G130" s="26" t="s">
        <v>779</v>
      </c>
      <c r="H130" s="45">
        <v>5220000</v>
      </c>
    </row>
    <row r="131" spans="5:8" ht="16.5" thickTop="1">
      <c r="E131" s="248" t="s">
        <v>75</v>
      </c>
      <c r="F131" s="24" t="s">
        <v>161</v>
      </c>
      <c r="G131" s="25" t="s">
        <v>76</v>
      </c>
      <c r="H131" s="43">
        <v>4354546</v>
      </c>
    </row>
    <row r="132" spans="5:8">
      <c r="E132" s="249" t="s">
        <v>75</v>
      </c>
      <c r="F132" s="21" t="s">
        <v>161</v>
      </c>
      <c r="G132" s="10" t="s">
        <v>77</v>
      </c>
      <c r="H132" s="41">
        <v>4718182</v>
      </c>
    </row>
    <row r="133" spans="5:8">
      <c r="E133" s="249" t="s">
        <v>75</v>
      </c>
      <c r="F133" s="21" t="s">
        <v>161</v>
      </c>
      <c r="G133" s="10" t="s">
        <v>78</v>
      </c>
      <c r="H133" s="41">
        <v>4990909</v>
      </c>
    </row>
    <row r="134" spans="5:8">
      <c r="E134" s="249" t="s">
        <v>75</v>
      </c>
      <c r="F134" s="21" t="s">
        <v>161</v>
      </c>
      <c r="G134" s="10" t="s">
        <v>79</v>
      </c>
      <c r="H134" s="41">
        <v>5081819</v>
      </c>
    </row>
    <row r="135" spans="5:8">
      <c r="E135" s="249" t="s">
        <v>75</v>
      </c>
      <c r="F135" s="21" t="s">
        <v>161</v>
      </c>
      <c r="G135" s="10" t="s">
        <v>80</v>
      </c>
      <c r="H135" s="41">
        <v>5631819</v>
      </c>
    </row>
    <row r="136" spans="5:8" ht="16.5" thickBot="1">
      <c r="E136" s="250" t="s">
        <v>75</v>
      </c>
      <c r="F136" s="26" t="s">
        <v>161</v>
      </c>
      <c r="G136" s="26" t="s">
        <v>81</v>
      </c>
      <c r="H136" s="45">
        <v>5445455</v>
      </c>
    </row>
    <row r="137" spans="5:8" ht="16.5" thickTop="1">
      <c r="E137" s="247" t="s">
        <v>82</v>
      </c>
      <c r="F137" s="29" t="s">
        <v>210</v>
      </c>
      <c r="G137" s="31" t="s">
        <v>83</v>
      </c>
      <c r="H137" s="44">
        <v>4674545</v>
      </c>
    </row>
    <row r="138" spans="5:8">
      <c r="E138" s="249" t="s">
        <v>82</v>
      </c>
      <c r="F138" s="21" t="s">
        <v>210</v>
      </c>
      <c r="G138" s="10" t="s">
        <v>84</v>
      </c>
      <c r="H138" s="41">
        <v>5898182</v>
      </c>
    </row>
    <row r="139" spans="5:8">
      <c r="E139" s="249" t="s">
        <v>82</v>
      </c>
      <c r="F139" s="21" t="s">
        <v>210</v>
      </c>
      <c r="G139" s="10" t="s">
        <v>85</v>
      </c>
      <c r="H139" s="41">
        <v>4544545</v>
      </c>
    </row>
    <row r="140" spans="5:8" ht="15.75" customHeight="1" thickBot="1">
      <c r="E140" s="249" t="s">
        <v>82</v>
      </c>
      <c r="F140" s="21" t="s">
        <v>210</v>
      </c>
      <c r="G140" s="21" t="s">
        <v>86</v>
      </c>
      <c r="H140" s="46">
        <v>5786364</v>
      </c>
    </row>
    <row r="141" spans="5:8" ht="15.75" customHeight="1" thickTop="1">
      <c r="E141" s="248" t="s">
        <v>133</v>
      </c>
      <c r="F141" s="24" t="s">
        <v>180</v>
      </c>
      <c r="G141" s="25" t="s">
        <v>87</v>
      </c>
      <c r="H141" s="43">
        <v>4267273</v>
      </c>
    </row>
    <row r="142" spans="5:8" ht="15.75" customHeight="1">
      <c r="E142" s="249" t="s">
        <v>133</v>
      </c>
      <c r="F142" s="21" t="s">
        <v>180</v>
      </c>
      <c r="G142" s="10" t="s">
        <v>88</v>
      </c>
      <c r="H142" s="41">
        <v>3747273</v>
      </c>
    </row>
    <row r="143" spans="5:8" ht="15.75" customHeight="1">
      <c r="E143" s="249" t="s">
        <v>133</v>
      </c>
      <c r="F143" s="21" t="s">
        <v>180</v>
      </c>
      <c r="G143" s="10" t="s">
        <v>89</v>
      </c>
      <c r="H143" s="41">
        <v>4658182</v>
      </c>
    </row>
    <row r="144" spans="5:8" ht="15.75" customHeight="1">
      <c r="E144" s="249" t="s">
        <v>133</v>
      </c>
      <c r="F144" s="21" t="s">
        <v>180</v>
      </c>
      <c r="G144" s="10" t="s">
        <v>90</v>
      </c>
      <c r="H144" s="41">
        <v>4093636</v>
      </c>
    </row>
    <row r="145" spans="5:8" ht="15.75" customHeight="1">
      <c r="E145" s="249" t="s">
        <v>133</v>
      </c>
      <c r="F145" s="21" t="s">
        <v>180</v>
      </c>
      <c r="G145" s="10" t="s">
        <v>91</v>
      </c>
      <c r="H145" s="41">
        <v>3845455</v>
      </c>
    </row>
    <row r="146" spans="5:8" ht="15.75" customHeight="1">
      <c r="E146" s="249" t="s">
        <v>133</v>
      </c>
      <c r="F146" s="21" t="s">
        <v>183</v>
      </c>
      <c r="G146" s="10" t="s">
        <v>87</v>
      </c>
      <c r="H146" s="41">
        <v>4691818</v>
      </c>
    </row>
    <row r="147" spans="5:8" ht="15.75" customHeight="1">
      <c r="E147" s="249" t="s">
        <v>133</v>
      </c>
      <c r="F147" s="21" t="s">
        <v>183</v>
      </c>
      <c r="G147" s="10" t="s">
        <v>88</v>
      </c>
      <c r="H147" s="41">
        <v>4114545</v>
      </c>
    </row>
    <row r="148" spans="5:8" ht="15.75" customHeight="1">
      <c r="E148" s="249" t="s">
        <v>133</v>
      </c>
      <c r="F148" s="21" t="s">
        <v>183</v>
      </c>
      <c r="G148" s="10" t="s">
        <v>89</v>
      </c>
      <c r="H148" s="41">
        <v>5240000</v>
      </c>
    </row>
    <row r="149" spans="5:8" ht="15.75" customHeight="1">
      <c r="E149" s="249" t="s">
        <v>133</v>
      </c>
      <c r="F149" s="21" t="s">
        <v>183</v>
      </c>
      <c r="G149" s="10" t="s">
        <v>90</v>
      </c>
      <c r="H149" s="41">
        <v>4486364</v>
      </c>
    </row>
    <row r="150" spans="5:8" ht="15.75" customHeight="1" thickBot="1">
      <c r="E150" s="250" t="s">
        <v>133</v>
      </c>
      <c r="F150" s="26" t="s">
        <v>183</v>
      </c>
      <c r="G150" s="26" t="s">
        <v>91</v>
      </c>
      <c r="H150" s="45">
        <v>4254545</v>
      </c>
    </row>
    <row r="151" spans="5:8" ht="15.75" customHeight="1" thickTop="1">
      <c r="E151" s="247" t="s">
        <v>92</v>
      </c>
      <c r="F151" s="29" t="s">
        <v>151</v>
      </c>
      <c r="G151" s="31" t="s">
        <v>93</v>
      </c>
      <c r="H151" s="44">
        <v>12276000</v>
      </c>
    </row>
    <row r="152" spans="5:8" ht="15.75" customHeight="1">
      <c r="E152" s="249" t="s">
        <v>92</v>
      </c>
      <c r="F152" s="21" t="s">
        <v>151</v>
      </c>
      <c r="G152" s="10" t="s">
        <v>94</v>
      </c>
      <c r="H152" s="41">
        <v>14049000</v>
      </c>
    </row>
    <row r="153" spans="5:8" ht="15.75" customHeight="1">
      <c r="E153" s="249" t="s">
        <v>92</v>
      </c>
      <c r="F153" s="21" t="s">
        <v>151</v>
      </c>
      <c r="G153" s="10" t="s">
        <v>95</v>
      </c>
      <c r="H153" s="41">
        <v>18945000</v>
      </c>
    </row>
    <row r="154" spans="5:8" ht="15.75" customHeight="1">
      <c r="E154" s="249" t="s">
        <v>92</v>
      </c>
      <c r="F154" s="21" t="s">
        <v>151</v>
      </c>
      <c r="G154" s="10" t="s">
        <v>690</v>
      </c>
      <c r="H154" s="41">
        <v>11472728</v>
      </c>
    </row>
    <row r="155" spans="5:8" ht="15.75" customHeight="1">
      <c r="E155" s="249" t="s">
        <v>92</v>
      </c>
      <c r="F155" s="21" t="s">
        <v>151</v>
      </c>
      <c r="G155" s="10" t="s">
        <v>691</v>
      </c>
      <c r="H155" s="41">
        <v>11145455</v>
      </c>
    </row>
    <row r="156" spans="5:8" ht="15.75" customHeight="1">
      <c r="E156" s="249" t="s">
        <v>92</v>
      </c>
      <c r="F156" s="21" t="s">
        <v>151</v>
      </c>
      <c r="G156" s="10" t="s">
        <v>692</v>
      </c>
      <c r="H156" s="41">
        <v>12339092</v>
      </c>
    </row>
    <row r="157" spans="5:8" ht="15.75" customHeight="1">
      <c r="E157" s="249" t="s">
        <v>92</v>
      </c>
      <c r="F157" s="21" t="s">
        <v>151</v>
      </c>
      <c r="G157" s="10" t="s">
        <v>693</v>
      </c>
      <c r="H157" s="41">
        <v>12011819</v>
      </c>
    </row>
    <row r="158" spans="5:8" ht="15.75" customHeight="1">
      <c r="E158" s="249" t="s">
        <v>92</v>
      </c>
      <c r="F158" s="21" t="s">
        <v>151</v>
      </c>
      <c r="G158" s="10" t="s">
        <v>96</v>
      </c>
      <c r="H158" s="41">
        <v>13536364</v>
      </c>
    </row>
    <row r="159" spans="5:8" ht="15.75" customHeight="1">
      <c r="E159" s="249" t="s">
        <v>92</v>
      </c>
      <c r="F159" s="21" t="s">
        <v>151</v>
      </c>
      <c r="G159" s="10" t="s">
        <v>97</v>
      </c>
      <c r="H159" s="41">
        <v>14371819</v>
      </c>
    </row>
    <row r="160" spans="5:8" ht="15.75" customHeight="1">
      <c r="E160" s="249" t="s">
        <v>92</v>
      </c>
      <c r="F160" s="21" t="s">
        <v>151</v>
      </c>
      <c r="G160" s="10" t="s">
        <v>98</v>
      </c>
      <c r="H160" s="41">
        <v>18963636</v>
      </c>
    </row>
    <row r="161" spans="5:8" ht="15.75" customHeight="1">
      <c r="E161" s="249" t="s">
        <v>92</v>
      </c>
      <c r="F161" s="21" t="s">
        <v>151</v>
      </c>
      <c r="G161" s="10" t="s">
        <v>99</v>
      </c>
      <c r="H161" s="41">
        <v>22790909</v>
      </c>
    </row>
    <row r="162" spans="5:8" ht="15.75" customHeight="1" thickBot="1">
      <c r="E162" s="249" t="s">
        <v>92</v>
      </c>
      <c r="F162" s="21" t="s">
        <v>151</v>
      </c>
      <c r="G162" s="21" t="s">
        <v>100</v>
      </c>
      <c r="H162" s="46">
        <v>16736364</v>
      </c>
    </row>
    <row r="163" spans="5:8" ht="15.75" customHeight="1" thickTop="1">
      <c r="E163" s="248" t="s">
        <v>101</v>
      </c>
      <c r="F163" s="24" t="s">
        <v>152</v>
      </c>
      <c r="G163" s="25" t="s">
        <v>102</v>
      </c>
      <c r="H163" s="43">
        <v>6718182</v>
      </c>
    </row>
    <row r="164" spans="5:8" ht="15.75" customHeight="1">
      <c r="E164" s="249" t="s">
        <v>101</v>
      </c>
      <c r="F164" s="21" t="s">
        <v>152</v>
      </c>
      <c r="G164" s="10" t="s">
        <v>103</v>
      </c>
      <c r="H164" s="41">
        <v>6900000</v>
      </c>
    </row>
    <row r="165" spans="5:8" ht="15.75" customHeight="1">
      <c r="E165" s="249" t="s">
        <v>101</v>
      </c>
      <c r="F165" s="21" t="s">
        <v>152</v>
      </c>
      <c r="G165" s="10" t="s">
        <v>694</v>
      </c>
      <c r="H165" s="41">
        <v>6354545</v>
      </c>
    </row>
    <row r="166" spans="5:8" ht="15.75" customHeight="1">
      <c r="E166" s="249" t="s">
        <v>101</v>
      </c>
      <c r="F166" s="21" t="s">
        <v>152</v>
      </c>
      <c r="G166" s="10" t="s">
        <v>695</v>
      </c>
      <c r="H166" s="41">
        <v>5990909</v>
      </c>
    </row>
    <row r="167" spans="5:8" ht="15.75" customHeight="1">
      <c r="E167" s="249" t="s">
        <v>101</v>
      </c>
      <c r="F167" s="21" t="s">
        <v>267</v>
      </c>
      <c r="G167" s="10" t="s">
        <v>268</v>
      </c>
      <c r="H167" s="41">
        <v>5081818</v>
      </c>
    </row>
    <row r="168" spans="5:8" ht="15.75" customHeight="1">
      <c r="E168" s="249" t="s">
        <v>101</v>
      </c>
      <c r="F168" s="21" t="s">
        <v>153</v>
      </c>
      <c r="G168" s="10" t="s">
        <v>102</v>
      </c>
      <c r="H168" s="41">
        <v>6536364</v>
      </c>
    </row>
    <row r="169" spans="5:8" ht="15.75" customHeight="1">
      <c r="E169" s="249" t="s">
        <v>101</v>
      </c>
      <c r="F169" s="21" t="s">
        <v>153</v>
      </c>
      <c r="G169" s="10" t="s">
        <v>103</v>
      </c>
      <c r="H169" s="41">
        <v>6718182</v>
      </c>
    </row>
    <row r="170" spans="5:8" ht="15.75" customHeight="1">
      <c r="E170" s="249" t="s">
        <v>101</v>
      </c>
      <c r="F170" s="21" t="s">
        <v>153</v>
      </c>
      <c r="G170" s="10" t="s">
        <v>694</v>
      </c>
      <c r="H170" s="41">
        <v>6172727</v>
      </c>
    </row>
    <row r="171" spans="5:8" ht="15.75" customHeight="1" thickBot="1">
      <c r="E171" s="250" t="s">
        <v>101</v>
      </c>
      <c r="F171" s="26" t="s">
        <v>153</v>
      </c>
      <c r="G171" s="26" t="s">
        <v>695</v>
      </c>
      <c r="H171" s="45">
        <v>5809091</v>
      </c>
    </row>
    <row r="172" spans="5:8" ht="15.75" customHeight="1" thickTop="1">
      <c r="E172" s="247" t="s">
        <v>104</v>
      </c>
      <c r="F172" s="29" t="s">
        <v>162</v>
      </c>
      <c r="G172" s="29" t="s">
        <v>132</v>
      </c>
      <c r="H172" s="44">
        <v>4100000</v>
      </c>
    </row>
    <row r="173" spans="5:8" ht="15.75" customHeight="1" thickBot="1">
      <c r="E173" s="249" t="s">
        <v>104</v>
      </c>
      <c r="F173" s="21" t="s">
        <v>162</v>
      </c>
      <c r="G173" s="21" t="s">
        <v>105</v>
      </c>
      <c r="H173" s="46">
        <v>4500000</v>
      </c>
    </row>
    <row r="174" spans="5:8" ht="15.75" customHeight="1" thickTop="1">
      <c r="E174" s="248" t="s">
        <v>106</v>
      </c>
      <c r="F174" s="33" t="s">
        <v>181</v>
      </c>
      <c r="G174" s="25" t="s">
        <v>107</v>
      </c>
      <c r="H174" s="43">
        <v>4100000</v>
      </c>
    </row>
    <row r="175" spans="5:8" ht="15.75" customHeight="1">
      <c r="E175" s="249" t="s">
        <v>106</v>
      </c>
      <c r="F175" s="11" t="s">
        <v>181</v>
      </c>
      <c r="G175" s="10" t="s">
        <v>108</v>
      </c>
      <c r="H175" s="41">
        <v>4170000</v>
      </c>
    </row>
    <row r="176" spans="5:8" ht="15.75" customHeight="1" thickBot="1">
      <c r="E176" s="250" t="s">
        <v>106</v>
      </c>
      <c r="F176" s="35" t="s">
        <v>181</v>
      </c>
      <c r="G176" s="26" t="s">
        <v>109</v>
      </c>
      <c r="H176" s="45">
        <v>4560000</v>
      </c>
    </row>
    <row r="177" spans="5:8" ht="15.75" customHeight="1" thickTop="1">
      <c r="E177" s="247" t="s">
        <v>110</v>
      </c>
      <c r="F177" s="29" t="s">
        <v>154</v>
      </c>
      <c r="G177" s="37" t="s">
        <v>111</v>
      </c>
      <c r="H177" s="44">
        <v>7109091</v>
      </c>
    </row>
    <row r="178" spans="5:8" ht="15.75" customHeight="1">
      <c r="E178" s="249" t="s">
        <v>110</v>
      </c>
      <c r="F178" s="21" t="s">
        <v>154</v>
      </c>
      <c r="G178" s="11" t="s">
        <v>112</v>
      </c>
      <c r="H178" s="41">
        <v>6663637</v>
      </c>
    </row>
    <row r="179" spans="5:8" ht="15.75" customHeight="1">
      <c r="E179" s="249" t="s">
        <v>110</v>
      </c>
      <c r="F179" s="21" t="s">
        <v>154</v>
      </c>
      <c r="G179" s="11" t="s">
        <v>113</v>
      </c>
      <c r="H179" s="41">
        <v>5818182</v>
      </c>
    </row>
    <row r="180" spans="5:8" ht="15.75" customHeight="1">
      <c r="E180" s="249" t="s">
        <v>110</v>
      </c>
      <c r="F180" s="21" t="s">
        <v>154</v>
      </c>
      <c r="G180" s="11" t="s">
        <v>114</v>
      </c>
      <c r="H180" s="41">
        <v>5818182</v>
      </c>
    </row>
    <row r="181" spans="5:8" ht="15.75" customHeight="1">
      <c r="E181" s="249" t="s">
        <v>110</v>
      </c>
      <c r="F181" s="21" t="s">
        <v>155</v>
      </c>
      <c r="G181" s="11" t="s">
        <v>114</v>
      </c>
      <c r="H181" s="41">
        <v>7472728</v>
      </c>
    </row>
    <row r="182" spans="5:8" ht="15.75" customHeight="1">
      <c r="E182" s="249" t="s">
        <v>110</v>
      </c>
      <c r="F182" s="21" t="s">
        <v>155</v>
      </c>
      <c r="G182" s="10" t="s">
        <v>115</v>
      </c>
      <c r="H182" s="41">
        <v>8236364</v>
      </c>
    </row>
    <row r="183" spans="5:8" ht="15.75" customHeight="1">
      <c r="E183" s="249" t="s">
        <v>110</v>
      </c>
      <c r="F183" s="21" t="s">
        <v>156</v>
      </c>
      <c r="G183" s="10" t="s">
        <v>116</v>
      </c>
      <c r="H183" s="41">
        <v>9009091</v>
      </c>
    </row>
    <row r="184" spans="5:8" ht="15.75" customHeight="1">
      <c r="E184" s="249" t="s">
        <v>110</v>
      </c>
      <c r="F184" s="21" t="s">
        <v>156</v>
      </c>
      <c r="G184" s="10" t="s">
        <v>117</v>
      </c>
      <c r="H184" s="41">
        <v>8136364</v>
      </c>
    </row>
    <row r="185" spans="5:8" ht="15.75" customHeight="1">
      <c r="E185" s="249" t="s">
        <v>110</v>
      </c>
      <c r="F185" s="21" t="s">
        <v>156</v>
      </c>
      <c r="G185" s="10" t="s">
        <v>118</v>
      </c>
      <c r="H185" s="41">
        <v>9818182</v>
      </c>
    </row>
    <row r="186" spans="5:8" ht="15.75" customHeight="1">
      <c r="E186" s="249" t="s">
        <v>110</v>
      </c>
      <c r="F186" s="21" t="s">
        <v>156</v>
      </c>
      <c r="G186" s="10" t="s">
        <v>119</v>
      </c>
      <c r="H186" s="41">
        <v>9818182</v>
      </c>
    </row>
    <row r="187" spans="5:8" ht="15.75" customHeight="1">
      <c r="E187" s="249" t="s">
        <v>110</v>
      </c>
      <c r="F187" s="11" t="s">
        <v>157</v>
      </c>
      <c r="G187" s="10" t="s">
        <v>269</v>
      </c>
      <c r="H187" s="41">
        <v>12451819</v>
      </c>
    </row>
    <row r="188" spans="5:8" ht="15.75" customHeight="1">
      <c r="E188" s="249" t="s">
        <v>110</v>
      </c>
      <c r="F188" s="11" t="s">
        <v>157</v>
      </c>
      <c r="G188" s="10" t="s">
        <v>270</v>
      </c>
      <c r="H188" s="41">
        <v>11745455</v>
      </c>
    </row>
    <row r="189" spans="5:8" ht="15.75" customHeight="1">
      <c r="E189" s="249" t="s">
        <v>110</v>
      </c>
      <c r="F189" s="11" t="s">
        <v>157</v>
      </c>
      <c r="G189" s="10" t="s">
        <v>271</v>
      </c>
      <c r="H189" s="41">
        <v>11545455</v>
      </c>
    </row>
    <row r="190" spans="5:8" ht="15.75" customHeight="1">
      <c r="E190" s="249" t="s">
        <v>110</v>
      </c>
      <c r="F190" s="11" t="s">
        <v>157</v>
      </c>
      <c r="G190" s="10" t="s">
        <v>120</v>
      </c>
      <c r="H190" s="41">
        <v>11372728</v>
      </c>
    </row>
    <row r="191" spans="5:8" ht="15.75" customHeight="1">
      <c r="E191" s="249" t="s">
        <v>110</v>
      </c>
      <c r="F191" s="11" t="s">
        <v>170</v>
      </c>
      <c r="G191" s="10" t="s">
        <v>272</v>
      </c>
      <c r="H191" s="41">
        <v>15518182</v>
      </c>
    </row>
    <row r="192" spans="5:8" ht="15.75" customHeight="1">
      <c r="E192" s="249" t="s">
        <v>110</v>
      </c>
      <c r="F192" s="11" t="s">
        <v>170</v>
      </c>
      <c r="G192" s="10" t="s">
        <v>273</v>
      </c>
      <c r="H192" s="41">
        <v>14481819</v>
      </c>
    </row>
    <row r="193" spans="5:8" ht="15.75" customHeight="1">
      <c r="E193" s="249" t="s">
        <v>110</v>
      </c>
      <c r="F193" s="11" t="s">
        <v>170</v>
      </c>
      <c r="G193" s="10" t="s">
        <v>274</v>
      </c>
      <c r="H193" s="41">
        <v>17672728</v>
      </c>
    </row>
    <row r="194" spans="5:8" ht="15.75" customHeight="1">
      <c r="E194" s="249" t="s">
        <v>110</v>
      </c>
      <c r="F194" s="11" t="s">
        <v>170</v>
      </c>
      <c r="G194" s="10" t="s">
        <v>121</v>
      </c>
      <c r="H194" s="41">
        <v>17500000</v>
      </c>
    </row>
    <row r="195" spans="5:8" ht="15.75" customHeight="1">
      <c r="E195" s="249" t="s">
        <v>110</v>
      </c>
      <c r="F195" s="21" t="s">
        <v>158</v>
      </c>
      <c r="G195" s="10" t="s">
        <v>275</v>
      </c>
      <c r="H195" s="41">
        <v>19609091</v>
      </c>
    </row>
    <row r="196" spans="5:8" ht="15.75" customHeight="1">
      <c r="E196" s="249" t="s">
        <v>110</v>
      </c>
      <c r="F196" s="21" t="s">
        <v>158</v>
      </c>
      <c r="G196" s="10" t="s">
        <v>276</v>
      </c>
      <c r="H196" s="41">
        <v>13627273</v>
      </c>
    </row>
    <row r="197" spans="5:8" ht="15.75" customHeight="1">
      <c r="E197" s="249" t="s">
        <v>110</v>
      </c>
      <c r="F197" s="21" t="s">
        <v>158</v>
      </c>
      <c r="G197" s="10" t="s">
        <v>122</v>
      </c>
      <c r="H197" s="41">
        <v>14209091</v>
      </c>
    </row>
    <row r="198" spans="5:8" ht="15.75" customHeight="1">
      <c r="E198" s="249" t="s">
        <v>110</v>
      </c>
      <c r="F198" s="21" t="s">
        <v>158</v>
      </c>
      <c r="G198" s="10" t="s">
        <v>123</v>
      </c>
      <c r="H198" s="41">
        <v>14018182</v>
      </c>
    </row>
    <row r="199" spans="5:8" ht="15.75" customHeight="1">
      <c r="E199" s="249" t="s">
        <v>110</v>
      </c>
      <c r="F199" s="21" t="s">
        <v>158</v>
      </c>
      <c r="G199" s="10" t="s">
        <v>124</v>
      </c>
      <c r="H199" s="41">
        <v>18172728</v>
      </c>
    </row>
    <row r="200" spans="5:8" ht="15.75" customHeight="1">
      <c r="E200" s="249" t="s">
        <v>110</v>
      </c>
      <c r="F200" s="23" t="s">
        <v>173</v>
      </c>
      <c r="G200" s="21" t="s">
        <v>277</v>
      </c>
      <c r="H200" s="46">
        <v>22054546</v>
      </c>
    </row>
    <row r="201" spans="5:8" ht="15.75" customHeight="1" thickBot="1">
      <c r="E201" s="249" t="s">
        <v>110</v>
      </c>
      <c r="F201" s="23" t="s">
        <v>173</v>
      </c>
      <c r="G201" s="21" t="s">
        <v>125</v>
      </c>
      <c r="H201" s="46">
        <v>21590909</v>
      </c>
    </row>
    <row r="202" spans="5:8" ht="15.75" customHeight="1" thickTop="1">
      <c r="E202" s="248" t="s">
        <v>126</v>
      </c>
      <c r="F202" s="24" t="s">
        <v>163</v>
      </c>
      <c r="G202" s="25" t="s">
        <v>696</v>
      </c>
      <c r="H202" s="43">
        <v>5909091</v>
      </c>
    </row>
    <row r="203" spans="5:8" ht="15.75" customHeight="1">
      <c r="E203" s="249" t="s">
        <v>126</v>
      </c>
      <c r="F203" s="21" t="s">
        <v>163</v>
      </c>
      <c r="G203" s="10" t="s">
        <v>127</v>
      </c>
      <c r="H203" s="41">
        <v>5272727</v>
      </c>
    </row>
    <row r="204" spans="5:8" ht="15.75" customHeight="1">
      <c r="E204" s="249" t="s">
        <v>126</v>
      </c>
      <c r="F204" s="21" t="s">
        <v>163</v>
      </c>
      <c r="G204" s="10" t="s">
        <v>697</v>
      </c>
      <c r="H204" s="41">
        <v>6409091</v>
      </c>
    </row>
    <row r="205" spans="5:8" ht="15.75" customHeight="1">
      <c r="E205" s="249" t="s">
        <v>126</v>
      </c>
      <c r="F205" s="21" t="s">
        <v>163</v>
      </c>
      <c r="G205" s="10" t="s">
        <v>128</v>
      </c>
      <c r="H205" s="41">
        <v>5772727</v>
      </c>
    </row>
    <row r="206" spans="5:8" ht="15.75" customHeight="1">
      <c r="E206" s="249" t="s">
        <v>126</v>
      </c>
      <c r="F206" s="21" t="s">
        <v>278</v>
      </c>
      <c r="G206" s="10" t="s">
        <v>129</v>
      </c>
      <c r="H206" s="41">
        <v>7454545</v>
      </c>
    </row>
    <row r="207" spans="5:8" ht="15.75" customHeight="1">
      <c r="E207" s="249" t="s">
        <v>126</v>
      </c>
      <c r="F207" s="21" t="s">
        <v>166</v>
      </c>
      <c r="G207" s="10" t="s">
        <v>129</v>
      </c>
      <c r="H207" s="41">
        <v>8000000</v>
      </c>
    </row>
    <row r="208" spans="5:8" ht="15.75" customHeight="1" thickBot="1">
      <c r="E208" s="250" t="s">
        <v>126</v>
      </c>
      <c r="F208" s="26" t="s">
        <v>166</v>
      </c>
      <c r="G208" s="26" t="s">
        <v>130</v>
      </c>
      <c r="H208" s="45">
        <v>8545455</v>
      </c>
    </row>
    <row r="209" spans="5:8" ht="15.75" customHeight="1" thickTop="1" thickBot="1">
      <c r="E209" s="256" t="s">
        <v>279</v>
      </c>
      <c r="F209" s="254" t="s">
        <v>280</v>
      </c>
      <c r="G209" s="254" t="s">
        <v>132</v>
      </c>
      <c r="H209" s="255">
        <v>43636364</v>
      </c>
    </row>
    <row r="210" spans="5:8" ht="15.75" customHeight="1" thickTop="1"/>
    <row r="211" spans="5:8" ht="15.75" customHeight="1"/>
    <row r="212" spans="5:8" ht="15.75" customHeight="1"/>
    <row r="213" spans="5:8" ht="15.75" customHeight="1"/>
    <row r="214" spans="5:8" ht="15.75" customHeight="1"/>
    <row r="215" spans="5:8" ht="15.75" customHeight="1"/>
    <row r="216" spans="5:8" ht="15.75" customHeight="1"/>
    <row r="217" spans="5:8" ht="15.75" customHeight="1"/>
  </sheetData>
  <protectedRanges>
    <protectedRange sqref="E202:E209" name="範囲1_43_8_4_2_1_1_2"/>
    <protectedRange sqref="E90:E117" name="範囲1_3_6_2_2_4_2"/>
    <protectedRange sqref="F5:H5 F6:F11" name="範囲1_7_1_2_2_1_7_2"/>
    <protectedRange sqref="G7:H8" name="範囲1_41_1_1_1_3"/>
    <protectedRange sqref="G6:H6" name="範囲1_7_1_2_2_2_1_2"/>
    <protectedRange sqref="F12 H12" name="範囲1_5_1_2_1_1_2_2"/>
    <protectedRange sqref="G12" name="範囲1_5_1_2_1_1_1_1_2"/>
    <protectedRange sqref="G9:H9" name="範囲1_41_1_1_1_2_2"/>
    <protectedRange sqref="G10:H11" name="範囲1_4_1_2_1_2_2_3"/>
    <protectedRange sqref="G20:H20" name="範囲1_1_2_4_1_2_1_2"/>
    <protectedRange sqref="G39:H39" name="範囲1_41_1_1_5_1_2"/>
    <protectedRange sqref="F23:G23 F24:F25" name="範囲1_12_1_2_5_1_1_2"/>
    <protectedRange sqref="H23" name="範囲1_4_1_2_1_2_2_1_2"/>
    <protectedRange sqref="G14:H14" name="範囲1_41_1_4_1_1_2_2"/>
    <protectedRange sqref="G15:H15" name="範囲1_41_1_4_3_2_2"/>
    <protectedRange sqref="G16:H16" name="範囲1_41_1_4_2_1_2_2"/>
    <protectedRange sqref="G17" name="範囲1_41_1_4_1_1_1_2_2"/>
    <protectedRange sqref="H17" name="範囲1_41_1_4_2_1_1_2_2"/>
    <protectedRange sqref="G18" name="範囲1_41_1_4_3_1_2_2"/>
    <protectedRange sqref="H18" name="範囲1_41_1_4_2_1_1_4_2"/>
    <protectedRange sqref="G19" name="範囲1_41_1_4_3_1_3_2"/>
    <protectedRange sqref="H19" name="範囲1_41_1_4_2_1_1_5_2"/>
    <protectedRange sqref="G21" name="範囲1_12_1_2_5_1_2_2"/>
    <protectedRange sqref="H21" name="範囲1_12_1_2_5_2_1_2"/>
    <protectedRange sqref="G22:H22" name="範囲1_12_1_2_5_1_3_2"/>
    <protectedRange sqref="G24:H24" name="範囲1_12_1_2_5_2_2_2"/>
    <protectedRange sqref="G25:H25" name="範囲1_12_1_2_5_2_3_2"/>
    <protectedRange sqref="F26:H27" name="範囲1_12_1_2_5_2_4_2"/>
    <protectedRange sqref="G33:H37" name="範囲1_12_1_2_5_2_5_2"/>
    <protectedRange sqref="H28:H31 F28:F39" name="範囲1_6_3_3_3_2_1_1_2"/>
    <protectedRange sqref="G28:G31" name="範囲1_6_3_2_1_1_2_1_1_2"/>
    <protectedRange sqref="G59:H63" name="範囲1_3_1_3_1_1_2"/>
    <protectedRange sqref="G65:H65" name="範囲1_3_3_1_1_2"/>
    <protectedRange sqref="G66:H66" name="範囲1_3_4_1_1_2"/>
    <protectedRange sqref="G72:H73" name="範囲1_3_10_1_1_2"/>
    <protectedRange sqref="G74:H74" name="範囲1_3_10_2_6"/>
    <protectedRange sqref="G75:H75" name="範囲1_3_10_2_1_2"/>
    <protectedRange sqref="G76:H76" name="範囲1_3_10_2_2_2"/>
    <protectedRange sqref="F77:H77 F78:F89" name="範囲1_3_10_2_3_2"/>
    <protectedRange sqref="G78:H78" name="範囲1_3_10_2_4_2"/>
    <protectedRange sqref="G81:H81" name="範囲1_3_10_3_2"/>
    <protectedRange sqref="G79:H80" name="範囲1_3_8_2_1_2"/>
    <protectedRange sqref="H82" name="範囲1_3_9_1_1_3"/>
    <protectedRange sqref="G82" name="範囲1_3_9_1_1_1_2"/>
    <protectedRange sqref="G83:H86" name="範囲1_3_10_4_2"/>
    <protectedRange sqref="G87:H87" name="範囲1_3_10_5_2"/>
    <protectedRange sqref="G88:H88" name="範囲1_3_12_1_2"/>
    <protectedRange sqref="H89" name="範囲1_3_6_2_1_3"/>
    <protectedRange sqref="G89" name="範囲1_3_6_2_1_1_2"/>
    <protectedRange sqref="F90:H94" name="範囲1_3_6_2_2_2"/>
    <protectedRange sqref="G147:H148" name="範囲1_43_4_2_1_1_2"/>
    <protectedRange sqref="F194:H194 G186:H186 F187:F188 F189:H190 G192:H193 F191:F193 H195:H196" name="範囲1_43_5_2_1_2_2"/>
    <protectedRange sqref="F197:H197 F198:F199 F195:G196" name="範囲1_43_8_4_2_3"/>
    <protectedRange sqref="G198:H199 F200:H209" name="範囲1_43_8_4_2_1_3"/>
  </protectedRanges>
  <mergeCells count="20">
    <mergeCell ref="E3:E4"/>
    <mergeCell ref="F3:F4"/>
    <mergeCell ref="G3:G4"/>
    <mergeCell ref="H3:H4"/>
    <mergeCell ref="E2:H2"/>
    <mergeCell ref="J2:M2"/>
    <mergeCell ref="J3:J4"/>
    <mergeCell ref="K3:K4"/>
    <mergeCell ref="L3:L4"/>
    <mergeCell ref="M3:M4"/>
    <mergeCell ref="J54:M54"/>
    <mergeCell ref="J55:J56"/>
    <mergeCell ref="K55:K56"/>
    <mergeCell ref="L55:L56"/>
    <mergeCell ref="M55:M56"/>
    <mergeCell ref="O2:R2"/>
    <mergeCell ref="O3:O4"/>
    <mergeCell ref="P3:P4"/>
    <mergeCell ref="Q3:Q4"/>
    <mergeCell ref="R3:R4"/>
  </mergeCells>
  <phoneticPr fontId="1"/>
  <pageMargins left="0.7" right="0.7" top="0.75" bottom="0.75" header="0.3" footer="0.3"/>
  <pageSetup paperSize="9" scale="23"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BAFE7-8FE2-4B42-B483-3E4336BCBC6D}">
  <sheetPr codeName="Sheet14"/>
  <dimension ref="B1:F4"/>
  <sheetViews>
    <sheetView workbookViewId="0">
      <selection activeCell="H29" sqref="H29"/>
    </sheetView>
  </sheetViews>
  <sheetFormatPr defaultColWidth="9" defaultRowHeight="15.75"/>
  <cols>
    <col min="1" max="2" width="9" style="13"/>
    <col min="3" max="3" width="23.375" style="13" customWidth="1"/>
    <col min="4" max="4" width="9" style="13"/>
    <col min="5" max="5" width="13.125" style="13" bestFit="1" customWidth="1"/>
    <col min="6" max="7" width="18.375" style="13" customWidth="1"/>
    <col min="8" max="16384" width="9" style="13"/>
  </cols>
  <sheetData>
    <row r="1" spans="2:6" ht="16.5" thickBot="1"/>
    <row r="2" spans="2:6" ht="16.5" thickBot="1">
      <c r="B2" s="13" t="s">
        <v>0</v>
      </c>
      <c r="C2" s="14" t="s">
        <v>308</v>
      </c>
    </row>
    <row r="3" spans="2:6" ht="16.5" thickBot="1">
      <c r="B3" s="13" t="s">
        <v>1</v>
      </c>
      <c r="C3" s="14" t="s">
        <v>477</v>
      </c>
    </row>
    <row r="4" spans="2:6" ht="16.5" thickBot="1">
      <c r="B4" s="13" t="s">
        <v>2</v>
      </c>
      <c r="C4" s="39" t="s">
        <v>309</v>
      </c>
      <c r="E4" s="13" t="s">
        <v>228</v>
      </c>
      <c r="F4" s="38">
        <f>SUMIFS(リスト!$H$5:$H$208,リスト!F5:F208,$C$3,リスト!$G$5:$G$208,$C$4)</f>
        <v>13581818</v>
      </c>
    </row>
  </sheetData>
  <phoneticPr fontId="1"/>
  <dataValidations count="2">
    <dataValidation type="list" allowBlank="1" showInputMessage="1" showErrorMessage="1" sqref="C3" xr:uid="{29282744-38F5-4B5F-979A-F8616915A6DD}">
      <formula1>INDIRECT($C$2)</formula1>
    </dataValidation>
    <dataValidation type="list" allowBlank="1" showInputMessage="1" showErrorMessage="1" sqref="C4" xr:uid="{51F098EC-753B-43ED-BFD0-7FB52DEC0F93}">
      <formula1>INDIRECT($C$3)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B46B10-ED93-4EB7-B656-BCCDABBD6892}">
          <x14:formula1>
            <xm:f>'選択リスト（メーカー・車種）'!$B$3:$B$23</xm:f>
          </x14:formula1>
          <xm:sqref>C2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23C-6B3A-4CD8-9C84-88655D9D93D6}">
  <sheetPr codeName="Sheet16"/>
  <dimension ref="A1:Y68"/>
  <sheetViews>
    <sheetView zoomScale="70" zoomScaleNormal="70" workbookViewId="0">
      <selection activeCell="AH9" sqref="AH9"/>
    </sheetView>
  </sheetViews>
  <sheetFormatPr defaultColWidth="9" defaultRowHeight="12"/>
  <cols>
    <col min="1" max="1" width="9" style="4"/>
    <col min="2" max="2" width="10.875" style="4" customWidth="1"/>
    <col min="3" max="3" width="9" style="4" customWidth="1"/>
    <col min="4" max="4" width="7.625" style="4" bestFit="1" customWidth="1"/>
    <col min="5" max="5" width="20.625" style="4" bestFit="1" customWidth="1"/>
    <col min="6" max="6" width="15.125" style="4" bestFit="1" customWidth="1"/>
    <col min="7" max="7" width="12.375" style="4" bestFit="1" customWidth="1"/>
    <col min="8" max="8" width="12.5" style="4" bestFit="1" customWidth="1"/>
    <col min="9" max="9" width="16.125" style="4" bestFit="1" customWidth="1"/>
    <col min="10" max="10" width="12.5" style="4" bestFit="1" customWidth="1"/>
    <col min="11" max="11" width="6.625" style="4" bestFit="1" customWidth="1"/>
    <col min="12" max="12" width="10.125" style="4" bestFit="1" customWidth="1"/>
    <col min="13" max="13" width="13.125" style="4" bestFit="1" customWidth="1"/>
    <col min="14" max="14" width="8.625" style="4" bestFit="1" customWidth="1"/>
    <col min="15" max="15" width="14.125" style="4" customWidth="1"/>
    <col min="16" max="16" width="9.5" style="4" bestFit="1" customWidth="1"/>
    <col min="17" max="17" width="13.875" style="4" bestFit="1" customWidth="1"/>
    <col min="18" max="18" width="8.125" style="4" bestFit="1" customWidth="1"/>
    <col min="19" max="19" width="8.625" style="4" bestFit="1" customWidth="1"/>
    <col min="20" max="20" width="6.625" style="4" bestFit="1" customWidth="1"/>
    <col min="21" max="21" width="9.5" style="4" bestFit="1" customWidth="1"/>
    <col min="22" max="22" width="7.625" style="4" bestFit="1" customWidth="1"/>
    <col min="23" max="23" width="17.5" style="4" bestFit="1" customWidth="1"/>
    <col min="24" max="24" width="9.5" style="4" bestFit="1" customWidth="1"/>
    <col min="25" max="25" width="9.625" style="4" bestFit="1" customWidth="1"/>
    <col min="26" max="26" width="15.875" style="4" customWidth="1"/>
    <col min="27" max="27" width="9" style="4" customWidth="1"/>
    <col min="28" max="28" width="9.625" style="4" customWidth="1"/>
    <col min="29" max="29" width="10.125" style="4" customWidth="1"/>
    <col min="30" max="30" width="9.625" style="4" customWidth="1"/>
    <col min="31" max="31" width="10.625" style="4" customWidth="1"/>
    <col min="32" max="32" width="15.875" style="4" customWidth="1"/>
    <col min="33" max="33" width="18.875" style="4" customWidth="1"/>
    <col min="34" max="34" width="12.375" style="4" bestFit="1" customWidth="1"/>
    <col min="35" max="35" width="10.625" style="4" bestFit="1" customWidth="1"/>
    <col min="36" max="36" width="20.125" style="4" bestFit="1" customWidth="1"/>
    <col min="37" max="37" width="24.875" style="4" bestFit="1" customWidth="1"/>
    <col min="38" max="38" width="16.125" style="4" bestFit="1" customWidth="1"/>
    <col min="39" max="39" width="10.125" style="4" bestFit="1" customWidth="1"/>
    <col min="40" max="40" width="50.625" style="4" bestFit="1" customWidth="1"/>
    <col min="41" max="41" width="15.125" style="4" bestFit="1" customWidth="1"/>
    <col min="42" max="44" width="12.625" style="4" bestFit="1" customWidth="1"/>
    <col min="45" max="45" width="20.125" style="4" bestFit="1" customWidth="1"/>
    <col min="46" max="46" width="32" style="4" bestFit="1" customWidth="1"/>
    <col min="47" max="47" width="20.125" style="4" bestFit="1" customWidth="1"/>
    <col min="48" max="48" width="19.5" style="4" bestFit="1" customWidth="1"/>
    <col min="49" max="49" width="17" style="4" bestFit="1" customWidth="1"/>
    <col min="50" max="50" width="13.125" style="4" bestFit="1" customWidth="1"/>
    <col min="51" max="51" width="8.875" style="4" bestFit="1" customWidth="1"/>
    <col min="52" max="52" width="8.625" style="4" bestFit="1" customWidth="1"/>
    <col min="53" max="53" width="4.875" style="4" bestFit="1" customWidth="1"/>
    <col min="54" max="54" width="18" style="4" bestFit="1" customWidth="1"/>
    <col min="55" max="55" width="38.125" style="4" bestFit="1" customWidth="1"/>
    <col min="56" max="56" width="19.5" style="4" bestFit="1" customWidth="1"/>
    <col min="57" max="58" width="26.375" style="4" customWidth="1"/>
    <col min="59" max="59" width="36.375" style="4" customWidth="1"/>
    <col min="60" max="61" width="32" style="4" bestFit="1" customWidth="1"/>
    <col min="62" max="62" width="9.5" style="4" bestFit="1" customWidth="1"/>
    <col min="63" max="63" width="17.625" style="4" bestFit="1" customWidth="1"/>
    <col min="64" max="64" width="24.875" style="4" bestFit="1" customWidth="1"/>
    <col min="65" max="66" width="33" style="4" bestFit="1" customWidth="1"/>
    <col min="67" max="67" width="26.375" style="4" bestFit="1" customWidth="1"/>
    <col min="68" max="68" width="39.5" style="4" bestFit="1" customWidth="1"/>
    <col min="69" max="69" width="26.375" style="4" bestFit="1" customWidth="1"/>
    <col min="70" max="70" width="33.125" style="4" bestFit="1" customWidth="1"/>
    <col min="71" max="71" width="30.5" style="4" bestFit="1" customWidth="1"/>
    <col min="72" max="72" width="12" style="4" bestFit="1" customWidth="1"/>
    <col min="73" max="73" width="8.625" style="4" bestFit="1" customWidth="1"/>
    <col min="74" max="74" width="50.125" style="4" customWidth="1"/>
    <col min="75" max="16384" width="9" style="4"/>
  </cols>
  <sheetData>
    <row r="1" spans="1:25">
      <c r="A1" s="4" t="s">
        <v>284</v>
      </c>
    </row>
    <row r="2" spans="1:25">
      <c r="B2" s="12" t="s">
        <v>0</v>
      </c>
      <c r="D2" s="1" t="s">
        <v>135</v>
      </c>
      <c r="E2" s="6" t="s">
        <v>3</v>
      </c>
      <c r="F2" s="6" t="s">
        <v>23</v>
      </c>
      <c r="G2" s="9" t="s">
        <v>31</v>
      </c>
      <c r="H2" s="6" t="s">
        <v>32</v>
      </c>
      <c r="I2" s="6" t="s">
        <v>34</v>
      </c>
      <c r="J2" s="6" t="s">
        <v>37</v>
      </c>
      <c r="K2" s="6" t="s">
        <v>41</v>
      </c>
      <c r="L2" s="6" t="s">
        <v>44</v>
      </c>
      <c r="M2" s="6" t="s">
        <v>60</v>
      </c>
      <c r="N2" s="6" t="s">
        <v>69</v>
      </c>
      <c r="O2" s="6" t="s">
        <v>780</v>
      </c>
      <c r="P2" s="6" t="s">
        <v>75</v>
      </c>
      <c r="Q2" s="6" t="s">
        <v>82</v>
      </c>
      <c r="R2" s="6" t="s">
        <v>133</v>
      </c>
      <c r="S2" s="6" t="s">
        <v>92</v>
      </c>
      <c r="T2" s="6" t="s">
        <v>101</v>
      </c>
      <c r="U2" s="6" t="s">
        <v>104</v>
      </c>
      <c r="V2" s="6" t="s">
        <v>106</v>
      </c>
      <c r="W2" s="6" t="s">
        <v>110</v>
      </c>
      <c r="X2" s="6" t="s">
        <v>126</v>
      </c>
      <c r="Y2" s="6" t="s">
        <v>279</v>
      </c>
    </row>
    <row r="3" spans="1:25">
      <c r="B3" s="2" t="s">
        <v>3</v>
      </c>
      <c r="D3" s="1" t="s">
        <v>136</v>
      </c>
      <c r="E3" s="7" t="s">
        <v>176</v>
      </c>
      <c r="F3" s="7" t="s">
        <v>177</v>
      </c>
      <c r="G3" s="8" t="s">
        <v>235</v>
      </c>
      <c r="H3" s="7" t="s">
        <v>142</v>
      </c>
      <c r="I3" s="7" t="s">
        <v>179</v>
      </c>
      <c r="J3" s="7" t="s">
        <v>159</v>
      </c>
      <c r="K3" s="7" t="s">
        <v>143</v>
      </c>
      <c r="L3" s="7" t="s">
        <v>144</v>
      </c>
      <c r="M3" s="7" t="s">
        <v>146</v>
      </c>
      <c r="N3" s="8" t="s">
        <v>263</v>
      </c>
      <c r="O3" s="7" t="s">
        <v>149</v>
      </c>
      <c r="P3" s="7" t="s">
        <v>161</v>
      </c>
      <c r="Q3" s="7" t="s">
        <v>150</v>
      </c>
      <c r="R3" s="7" t="s">
        <v>180</v>
      </c>
      <c r="S3" s="7" t="s">
        <v>151</v>
      </c>
      <c r="T3" s="7" t="s">
        <v>152</v>
      </c>
      <c r="U3" s="7" t="s">
        <v>162</v>
      </c>
      <c r="V3" s="8" t="s">
        <v>181</v>
      </c>
      <c r="W3" s="7" t="s">
        <v>154</v>
      </c>
      <c r="X3" s="7" t="s">
        <v>163</v>
      </c>
      <c r="Y3" s="7" t="s">
        <v>280</v>
      </c>
    </row>
    <row r="4" spans="1:25">
      <c r="B4" s="2" t="s">
        <v>23</v>
      </c>
      <c r="E4" s="8" t="s">
        <v>182</v>
      </c>
      <c r="G4" s="8" t="s">
        <v>178</v>
      </c>
      <c r="J4" s="7" t="s">
        <v>242</v>
      </c>
      <c r="L4" s="7" t="s">
        <v>145</v>
      </c>
      <c r="M4" s="8" t="s">
        <v>165</v>
      </c>
      <c r="N4" s="8" t="s">
        <v>160</v>
      </c>
      <c r="O4" s="7" t="s">
        <v>781</v>
      </c>
      <c r="R4" s="7" t="s">
        <v>183</v>
      </c>
      <c r="T4" s="48" t="s">
        <v>267</v>
      </c>
      <c r="W4" s="7" t="s">
        <v>155</v>
      </c>
      <c r="X4" s="48" t="s">
        <v>278</v>
      </c>
    </row>
    <row r="5" spans="1:25">
      <c r="B5" s="3" t="s">
        <v>31</v>
      </c>
      <c r="E5" s="7" t="s">
        <v>140</v>
      </c>
      <c r="J5" s="7" t="s">
        <v>243</v>
      </c>
      <c r="M5" s="7" t="s">
        <v>167</v>
      </c>
      <c r="N5" s="8" t="s">
        <v>148</v>
      </c>
      <c r="T5" s="7" t="s">
        <v>153</v>
      </c>
      <c r="W5" s="7" t="s">
        <v>156</v>
      </c>
      <c r="X5" s="7" t="s">
        <v>166</v>
      </c>
    </row>
    <row r="6" spans="1:25">
      <c r="B6" s="2" t="s">
        <v>32</v>
      </c>
      <c r="E6" s="7" t="s">
        <v>141</v>
      </c>
      <c r="J6" s="7" t="s">
        <v>164</v>
      </c>
      <c r="M6" s="7" t="s">
        <v>168</v>
      </c>
      <c r="N6" s="8" t="s">
        <v>776</v>
      </c>
      <c r="W6" s="8" t="s">
        <v>157</v>
      </c>
    </row>
    <row r="7" spans="1:25">
      <c r="B7" s="2" t="s">
        <v>34</v>
      </c>
      <c r="E7" s="8" t="s">
        <v>184</v>
      </c>
      <c r="M7" s="7" t="s">
        <v>256</v>
      </c>
      <c r="W7" s="8" t="s">
        <v>170</v>
      </c>
    </row>
    <row r="8" spans="1:25">
      <c r="B8" s="2" t="s">
        <v>37</v>
      </c>
      <c r="E8" s="8" t="s">
        <v>230</v>
      </c>
      <c r="M8" s="7" t="s">
        <v>260</v>
      </c>
      <c r="W8" s="7" t="s">
        <v>158</v>
      </c>
    </row>
    <row r="9" spans="1:25">
      <c r="B9" s="5" t="s">
        <v>41</v>
      </c>
      <c r="M9" s="7" t="s">
        <v>261</v>
      </c>
      <c r="W9" s="8" t="s">
        <v>173</v>
      </c>
    </row>
    <row r="10" spans="1:25">
      <c r="B10" s="5" t="s">
        <v>44</v>
      </c>
      <c r="M10" s="7" t="s">
        <v>262</v>
      </c>
    </row>
    <row r="11" spans="1:25">
      <c r="B11" s="5" t="s">
        <v>60</v>
      </c>
      <c r="M11" s="7" t="s">
        <v>169</v>
      </c>
    </row>
    <row r="12" spans="1:25">
      <c r="B12" s="2" t="s">
        <v>69</v>
      </c>
      <c r="M12" s="8" t="s">
        <v>171</v>
      </c>
    </row>
    <row r="13" spans="1:25">
      <c r="B13" s="2" t="s">
        <v>70</v>
      </c>
      <c r="M13" s="7" t="s">
        <v>172</v>
      </c>
    </row>
    <row r="14" spans="1:25">
      <c r="B14" s="2" t="s">
        <v>75</v>
      </c>
      <c r="M14" s="7" t="s">
        <v>174</v>
      </c>
    </row>
    <row r="15" spans="1:25">
      <c r="B15" s="2" t="s">
        <v>82</v>
      </c>
      <c r="M15" s="7" t="s">
        <v>175</v>
      </c>
    </row>
    <row r="16" spans="1:25">
      <c r="B16" s="2" t="s">
        <v>133</v>
      </c>
      <c r="M16" s="8" t="s">
        <v>147</v>
      </c>
    </row>
    <row r="17" spans="1:25">
      <c r="B17" s="2" t="s">
        <v>92</v>
      </c>
    </row>
    <row r="18" spans="1:25">
      <c r="B18" s="2" t="s">
        <v>101</v>
      </c>
    </row>
    <row r="19" spans="1:25">
      <c r="B19" s="2" t="s">
        <v>104</v>
      </c>
    </row>
    <row r="20" spans="1:25">
      <c r="B20" s="2" t="s">
        <v>106</v>
      </c>
    </row>
    <row r="21" spans="1:25">
      <c r="B21" s="2" t="s">
        <v>110</v>
      </c>
    </row>
    <row r="22" spans="1:25">
      <c r="B22" s="2" t="s">
        <v>126</v>
      </c>
    </row>
    <row r="23" spans="1:25">
      <c r="B23" s="2" t="s">
        <v>131</v>
      </c>
      <c r="K23" s="47"/>
    </row>
    <row r="24" spans="1:25" ht="12.75" thickBot="1">
      <c r="A24" s="54"/>
      <c r="B24" s="54"/>
      <c r="C24" s="54"/>
      <c r="D24" s="54"/>
      <c r="E24" s="54"/>
      <c r="F24" s="54"/>
      <c r="G24" s="54"/>
      <c r="H24" s="54"/>
      <c r="I24" s="54"/>
      <c r="J24" s="54"/>
      <c r="K24" s="54"/>
      <c r="L24" s="54"/>
      <c r="M24" s="54"/>
      <c r="N24" s="54"/>
      <c r="O24" s="54"/>
      <c r="P24" s="54"/>
      <c r="Q24" s="54"/>
      <c r="R24" s="54"/>
      <c r="S24" s="54"/>
      <c r="T24" s="54"/>
      <c r="U24" s="54"/>
      <c r="V24" s="54"/>
      <c r="W24" s="54"/>
      <c r="X24" s="54"/>
      <c r="Y24" s="54"/>
    </row>
    <row r="25" spans="1:25" ht="12.75" thickTop="1"/>
    <row r="26" spans="1:25" ht="12.75" thickBot="1">
      <c r="A26" s="4" t="s">
        <v>320</v>
      </c>
    </row>
    <row r="27" spans="1:25" ht="16.5" thickBot="1">
      <c r="B27" s="12" t="s">
        <v>0</v>
      </c>
      <c r="D27" s="1" t="s">
        <v>135</v>
      </c>
      <c r="E27" s="55" t="s">
        <v>286</v>
      </c>
      <c r="F27" s="55" t="s">
        <v>288</v>
      </c>
      <c r="G27" s="55" t="s">
        <v>416</v>
      </c>
      <c r="H27" s="55" t="s">
        <v>289</v>
      </c>
      <c r="I27" s="55" t="s">
        <v>290</v>
      </c>
      <c r="J27" s="55" t="s">
        <v>291</v>
      </c>
      <c r="K27" s="55" t="s">
        <v>292</v>
      </c>
      <c r="L27" s="55" t="s">
        <v>293</v>
      </c>
      <c r="M27" s="55" t="s">
        <v>417</v>
      </c>
      <c r="N27" s="6" t="s">
        <v>295</v>
      </c>
      <c r="O27" s="267" t="s">
        <v>705</v>
      </c>
      <c r="P27" s="267" t="s">
        <v>709</v>
      </c>
      <c r="Q27" s="267" t="s">
        <v>715</v>
      </c>
      <c r="R27" s="307" t="s">
        <v>759</v>
      </c>
    </row>
    <row r="28" spans="1:25" ht="32.25" thickBot="1">
      <c r="B28" s="2" t="s">
        <v>286</v>
      </c>
      <c r="D28" s="1" t="s">
        <v>136</v>
      </c>
      <c r="E28" s="18" t="s">
        <v>323</v>
      </c>
      <c r="F28" s="18" t="s">
        <v>413</v>
      </c>
      <c r="G28" s="18" t="s">
        <v>332</v>
      </c>
      <c r="H28" s="18" t="s">
        <v>335</v>
      </c>
      <c r="I28" s="58" t="s">
        <v>337</v>
      </c>
      <c r="J28" s="18" t="s">
        <v>341</v>
      </c>
      <c r="K28" s="18" t="s">
        <v>344</v>
      </c>
      <c r="L28" s="58" t="s">
        <v>355</v>
      </c>
      <c r="M28" s="58" t="s">
        <v>362</v>
      </c>
      <c r="N28" s="17" t="s">
        <v>703</v>
      </c>
      <c r="O28" s="17" t="s">
        <v>706</v>
      </c>
      <c r="P28" s="17" t="s">
        <v>710</v>
      </c>
      <c r="Q28" s="17" t="s">
        <v>720</v>
      </c>
      <c r="R28" s="300" t="s">
        <v>760</v>
      </c>
    </row>
    <row r="29" spans="1:25" ht="31.5">
      <c r="B29" s="2" t="s">
        <v>288</v>
      </c>
      <c r="E29" s="18" t="s">
        <v>324</v>
      </c>
      <c r="G29" s="18" t="s">
        <v>333</v>
      </c>
      <c r="H29" s="18" t="s">
        <v>336</v>
      </c>
      <c r="I29" s="58" t="s">
        <v>338</v>
      </c>
      <c r="L29" s="58" t="s">
        <v>356</v>
      </c>
      <c r="P29" s="17" t="s">
        <v>712</v>
      </c>
      <c r="Q29" s="17" t="s">
        <v>722</v>
      </c>
    </row>
    <row r="30" spans="1:25" ht="31.5">
      <c r="B30" s="2" t="s">
        <v>416</v>
      </c>
      <c r="E30" s="18" t="s">
        <v>325</v>
      </c>
      <c r="G30" s="18" t="s">
        <v>334</v>
      </c>
      <c r="I30" s="58" t="s">
        <v>339</v>
      </c>
      <c r="Q30" s="17" t="s">
        <v>723</v>
      </c>
    </row>
    <row r="31" spans="1:25" ht="31.5">
      <c r="B31" s="2" t="s">
        <v>289</v>
      </c>
      <c r="E31" s="18" t="s">
        <v>326</v>
      </c>
      <c r="I31" s="58" t="s">
        <v>340</v>
      </c>
      <c r="Q31" s="17" t="s">
        <v>724</v>
      </c>
    </row>
    <row r="32" spans="1:25">
      <c r="B32" s="2" t="s">
        <v>290</v>
      </c>
      <c r="I32" s="2"/>
    </row>
    <row r="33" spans="1:9">
      <c r="B33" s="2" t="s">
        <v>291</v>
      </c>
      <c r="I33" s="2"/>
    </row>
    <row r="34" spans="1:9" ht="13.5">
      <c r="B34" s="2" t="s">
        <v>292</v>
      </c>
      <c r="G34"/>
    </row>
    <row r="35" spans="1:9">
      <c r="B35" s="2" t="s">
        <v>293</v>
      </c>
    </row>
    <row r="36" spans="1:9">
      <c r="B36" s="2" t="s">
        <v>417</v>
      </c>
    </row>
    <row r="37" spans="1:9">
      <c r="B37" s="2" t="s">
        <v>295</v>
      </c>
    </row>
    <row r="38" spans="1:9" ht="15.75">
      <c r="B38" s="18" t="s">
        <v>704</v>
      </c>
    </row>
    <row r="39" spans="1:9" ht="15.75">
      <c r="B39" s="18" t="s">
        <v>709</v>
      </c>
    </row>
    <row r="40" spans="1:9" ht="16.5" thickBot="1">
      <c r="B40" s="18" t="s">
        <v>714</v>
      </c>
    </row>
    <row r="41" spans="1:9" ht="16.5" thickBot="1">
      <c r="B41" s="309" t="s">
        <v>759</v>
      </c>
    </row>
    <row r="42" spans="1:9">
      <c r="B42" s="266"/>
    </row>
    <row r="43" spans="1:9">
      <c r="B43" s="266"/>
    </row>
    <row r="44" spans="1:9">
      <c r="B44" s="266"/>
    </row>
    <row r="47" spans="1:9">
      <c r="A47" s="4" t="s">
        <v>321</v>
      </c>
    </row>
    <row r="48" spans="1:9" ht="15.75">
      <c r="B48" s="12" t="s">
        <v>0</v>
      </c>
      <c r="D48" s="1" t="s">
        <v>135</v>
      </c>
      <c r="E48" s="63" t="s">
        <v>424</v>
      </c>
      <c r="F48" s="63" t="s">
        <v>420</v>
      </c>
      <c r="G48" s="63" t="s">
        <v>422</v>
      </c>
    </row>
    <row r="49" spans="1:12" ht="31.5">
      <c r="B49" s="18" t="s">
        <v>294</v>
      </c>
      <c r="D49" s="1" t="s">
        <v>136</v>
      </c>
      <c r="E49" s="18" t="s">
        <v>378</v>
      </c>
      <c r="F49" s="2" t="s">
        <v>774</v>
      </c>
      <c r="G49" s="58" t="s">
        <v>764</v>
      </c>
    </row>
    <row r="50" spans="1:12" ht="15.75">
      <c r="B50" s="18" t="s">
        <v>369</v>
      </c>
      <c r="F50" s="2" t="s">
        <v>773</v>
      </c>
    </row>
    <row r="51" spans="1:12" ht="15.75">
      <c r="B51" s="18" t="s">
        <v>293</v>
      </c>
    </row>
    <row r="59" spans="1:12" ht="12.75" thickBot="1">
      <c r="A59" s="4" t="s">
        <v>305</v>
      </c>
    </row>
    <row r="60" spans="1:12" ht="16.5" thickBot="1">
      <c r="B60" s="66" t="s">
        <v>0</v>
      </c>
      <c r="D60" s="1" t="s">
        <v>135</v>
      </c>
      <c r="E60" s="63" t="s">
        <v>418</v>
      </c>
      <c r="F60" s="63" t="s">
        <v>392</v>
      </c>
      <c r="G60" s="63" t="s">
        <v>391</v>
      </c>
      <c r="H60" s="63" t="s">
        <v>658</v>
      </c>
      <c r="I60" s="63" t="s">
        <v>648</v>
      </c>
      <c r="J60" s="240" t="s">
        <v>669</v>
      </c>
      <c r="K60" s="63" t="s">
        <v>731</v>
      </c>
      <c r="L60" s="308" t="s">
        <v>770</v>
      </c>
    </row>
    <row r="61" spans="1:12" ht="16.5" thickBot="1">
      <c r="B61" s="18" t="s">
        <v>657</v>
      </c>
      <c r="D61" s="1" t="s">
        <v>136</v>
      </c>
      <c r="E61" s="18" t="s">
        <v>666</v>
      </c>
      <c r="F61" s="18" t="s">
        <v>407</v>
      </c>
      <c r="G61" s="18" t="s">
        <v>412</v>
      </c>
      <c r="H61" s="75" t="s">
        <v>614</v>
      </c>
      <c r="I61" s="234" t="s">
        <v>655</v>
      </c>
      <c r="J61" s="2" t="s">
        <v>662</v>
      </c>
      <c r="K61" s="18" t="s">
        <v>411</v>
      </c>
      <c r="L61" s="75" t="s">
        <v>771</v>
      </c>
    </row>
    <row r="62" spans="1:12" ht="15.75">
      <c r="B62" s="18" t="s">
        <v>392</v>
      </c>
      <c r="E62" s="18" t="s">
        <v>667</v>
      </c>
      <c r="H62" s="18"/>
      <c r="K62" s="18" t="s">
        <v>410</v>
      </c>
    </row>
    <row r="63" spans="1:12" ht="15.75">
      <c r="B63" s="18" t="s">
        <v>418</v>
      </c>
      <c r="E63" s="2" t="s">
        <v>664</v>
      </c>
      <c r="K63" s="18" t="s">
        <v>409</v>
      </c>
    </row>
    <row r="64" spans="1:12" ht="15.75">
      <c r="B64" s="18" t="s">
        <v>648</v>
      </c>
      <c r="E64" s="2" t="s">
        <v>668</v>
      </c>
      <c r="K64" s="18" t="s">
        <v>408</v>
      </c>
    </row>
    <row r="65" spans="2:11" ht="16.5" thickBot="1">
      <c r="B65" s="18" t="s">
        <v>391</v>
      </c>
      <c r="E65" s="60" t="s">
        <v>730</v>
      </c>
      <c r="K65" s="18" t="s">
        <v>741</v>
      </c>
    </row>
    <row r="66" spans="2:11" ht="15.75">
      <c r="B66" s="18" t="s">
        <v>660</v>
      </c>
      <c r="E66" s="20" t="s">
        <v>767</v>
      </c>
    </row>
    <row r="67" spans="2:11" ht="16.5" thickBot="1">
      <c r="B67" s="2" t="s">
        <v>740</v>
      </c>
      <c r="E67" s="60" t="s">
        <v>768</v>
      </c>
    </row>
    <row r="68" spans="2:11" ht="16.5" thickBot="1">
      <c r="B68" s="310" t="s">
        <v>770</v>
      </c>
    </row>
  </sheetData>
  <protectedRanges>
    <protectedRange sqref="F3" name="範囲1_6_3_3_3_2_1_1"/>
    <protectedRange sqref="L4" name="範囲1_3_10_2_3"/>
    <protectedRange sqref="K23" name="範囲1_3_6_2_1_1"/>
    <protectedRange sqref="W6:W7" name="範囲1_43_5_2_1_2"/>
    <protectedRange sqref="W8" name="範囲1_43_8_4_2"/>
    <protectedRange sqref="W9 X5 X3:Y3" name="範囲1_43_8_4_2_1"/>
    <protectedRange sqref="E3" name="範囲1_7_1_2_2_1_7_1"/>
    <protectedRange sqref="E4" name="範囲1_5_1_2_1_1_2_1"/>
    <protectedRange sqref="E6" name="範囲1_12_1_2_5_1_1_1"/>
    <protectedRange sqref="E7:E8" name="範囲1_12_1_2_5_2_4_1"/>
    <protectedRange sqref="M3:M5" name="範囲1_3_6_2_2_2"/>
    <protectedRange sqref="X4" name="範囲1_43_8_4_2_1_2"/>
  </protectedRange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E44D0-D8A3-4C97-8397-296677D6B3EB}">
  <sheetPr codeName="Sheet17"/>
  <dimension ref="B1:BJ31"/>
  <sheetViews>
    <sheetView topLeftCell="N1" zoomScale="55" zoomScaleNormal="55" workbookViewId="0">
      <selection activeCell="AH9" sqref="AH9"/>
    </sheetView>
  </sheetViews>
  <sheetFormatPr defaultColWidth="8.875" defaultRowHeight="13.5"/>
  <cols>
    <col min="59" max="59" width="9" style="4"/>
  </cols>
  <sheetData>
    <row r="1" spans="2:61">
      <c r="U1" s="53"/>
    </row>
    <row r="2" spans="2:61" ht="36">
      <c r="B2" s="1" t="s">
        <v>136</v>
      </c>
      <c r="C2" s="15" t="s">
        <v>185</v>
      </c>
      <c r="D2" s="16" t="s">
        <v>186</v>
      </c>
      <c r="E2" s="15" t="s">
        <v>187</v>
      </c>
      <c r="F2" s="15" t="s">
        <v>141</v>
      </c>
      <c r="G2" s="16" t="s">
        <v>188</v>
      </c>
      <c r="H2" s="16" t="s">
        <v>230</v>
      </c>
      <c r="I2" s="51" t="s">
        <v>189</v>
      </c>
      <c r="J2" s="51" t="s">
        <v>235</v>
      </c>
      <c r="K2" s="52" t="s">
        <v>190</v>
      </c>
      <c r="L2" s="51" t="s">
        <v>191</v>
      </c>
      <c r="M2" s="51" t="s">
        <v>192</v>
      </c>
      <c r="N2" s="51" t="s">
        <v>282</v>
      </c>
      <c r="O2" s="15" t="s">
        <v>242</v>
      </c>
      <c r="P2" s="15" t="s">
        <v>243</v>
      </c>
      <c r="Q2" s="51" t="s">
        <v>281</v>
      </c>
      <c r="R2" s="51" t="s">
        <v>193</v>
      </c>
      <c r="S2" s="51" t="s">
        <v>194</v>
      </c>
      <c r="T2" s="51" t="s">
        <v>195</v>
      </c>
      <c r="U2" s="15" t="s">
        <v>196</v>
      </c>
      <c r="V2" s="16" t="s">
        <v>197</v>
      </c>
      <c r="W2" s="15" t="s">
        <v>198</v>
      </c>
      <c r="X2" s="15" t="s">
        <v>199</v>
      </c>
      <c r="Y2" s="15" t="s">
        <v>256</v>
      </c>
      <c r="Z2" s="15" t="s">
        <v>260</v>
      </c>
      <c r="AA2" s="15" t="s">
        <v>261</v>
      </c>
      <c r="AB2" s="15" t="s">
        <v>262</v>
      </c>
      <c r="AC2" s="15" t="s">
        <v>200</v>
      </c>
      <c r="AD2" s="16" t="s">
        <v>201</v>
      </c>
      <c r="AE2" s="15" t="s">
        <v>202</v>
      </c>
      <c r="AF2" s="15" t="s">
        <v>203</v>
      </c>
      <c r="AG2" s="15" t="s">
        <v>204</v>
      </c>
      <c r="AH2" s="16" t="s">
        <v>205</v>
      </c>
      <c r="AI2" s="16" t="s">
        <v>263</v>
      </c>
      <c r="AJ2" s="16" t="s">
        <v>206</v>
      </c>
      <c r="AK2" s="16" t="s">
        <v>776</v>
      </c>
      <c r="AL2" s="16" t="s">
        <v>207</v>
      </c>
      <c r="AM2" s="15" t="s">
        <v>208</v>
      </c>
      <c r="AN2" s="51" t="s">
        <v>781</v>
      </c>
      <c r="AO2" s="51" t="s">
        <v>209</v>
      </c>
      <c r="AP2" s="51" t="s">
        <v>210</v>
      </c>
      <c r="AQ2" s="51" t="s">
        <v>212</v>
      </c>
      <c r="AR2" s="51" t="s">
        <v>213</v>
      </c>
      <c r="AS2" s="51" t="s">
        <v>214</v>
      </c>
      <c r="AT2" s="51" t="s">
        <v>215</v>
      </c>
      <c r="AU2" s="51" t="s">
        <v>267</v>
      </c>
      <c r="AV2" s="51" t="s">
        <v>216</v>
      </c>
      <c r="AW2" s="51" t="s">
        <v>217</v>
      </c>
      <c r="AX2" s="52" t="s">
        <v>218</v>
      </c>
      <c r="AY2" s="51" t="s">
        <v>219</v>
      </c>
      <c r="AZ2" s="51" t="s">
        <v>220</v>
      </c>
      <c r="BA2" s="51" t="s">
        <v>221</v>
      </c>
      <c r="BB2" s="52" t="s">
        <v>222</v>
      </c>
      <c r="BC2" s="52" t="s">
        <v>223</v>
      </c>
      <c r="BD2" s="51" t="s">
        <v>224</v>
      </c>
      <c r="BE2" s="52" t="s">
        <v>225</v>
      </c>
      <c r="BF2" s="51" t="s">
        <v>226</v>
      </c>
      <c r="BG2" s="15" t="s">
        <v>278</v>
      </c>
      <c r="BH2" s="15" t="s">
        <v>227</v>
      </c>
      <c r="BI2" s="51" t="s">
        <v>283</v>
      </c>
    </row>
    <row r="3" spans="2:61" ht="85.5">
      <c r="B3" s="1" t="s">
        <v>139</v>
      </c>
      <c r="C3" s="10" t="s">
        <v>4</v>
      </c>
      <c r="D3" s="2" t="s">
        <v>132</v>
      </c>
      <c r="E3" s="10" t="s">
        <v>10</v>
      </c>
      <c r="F3" s="10" t="s">
        <v>20</v>
      </c>
      <c r="G3" s="2" t="s">
        <v>132</v>
      </c>
      <c r="H3" s="2" t="s">
        <v>132</v>
      </c>
      <c r="I3" s="10" t="s">
        <v>8</v>
      </c>
      <c r="J3" s="2" t="s">
        <v>132</v>
      </c>
      <c r="K3" s="2" t="s">
        <v>132</v>
      </c>
      <c r="L3" s="10" t="s">
        <v>236</v>
      </c>
      <c r="M3" s="32" t="s">
        <v>132</v>
      </c>
      <c r="N3" s="10" t="s">
        <v>238</v>
      </c>
      <c r="O3" s="10" t="s">
        <v>132</v>
      </c>
      <c r="P3" s="10" t="s">
        <v>132</v>
      </c>
      <c r="Q3" s="10" t="s">
        <v>38</v>
      </c>
      <c r="R3" s="10" t="s">
        <v>251</v>
      </c>
      <c r="S3" s="10" t="s">
        <v>45</v>
      </c>
      <c r="T3" s="10" t="s">
        <v>8</v>
      </c>
      <c r="U3" s="10" t="s">
        <v>61</v>
      </c>
      <c r="V3" s="7" t="s">
        <v>62</v>
      </c>
      <c r="W3" s="7" t="s">
        <v>63</v>
      </c>
      <c r="X3" s="7" t="s">
        <v>132</v>
      </c>
      <c r="Y3" s="10" t="s">
        <v>257</v>
      </c>
      <c r="Z3" s="7" t="s">
        <v>132</v>
      </c>
      <c r="AA3" s="10" t="s">
        <v>258</v>
      </c>
      <c r="AB3" s="10" t="s">
        <v>132</v>
      </c>
      <c r="AC3" s="7" t="s">
        <v>65</v>
      </c>
      <c r="AD3" s="2" t="s">
        <v>132</v>
      </c>
      <c r="AE3" s="10" t="s">
        <v>686</v>
      </c>
      <c r="AF3" s="7" t="s">
        <v>132</v>
      </c>
      <c r="AG3" s="7" t="s">
        <v>68</v>
      </c>
      <c r="AH3" s="7" t="s">
        <v>62</v>
      </c>
      <c r="AI3" s="31" t="s">
        <v>132</v>
      </c>
      <c r="AJ3" s="10" t="s">
        <v>265</v>
      </c>
      <c r="AK3" s="10" t="s">
        <v>782</v>
      </c>
      <c r="AL3" s="2" t="s">
        <v>132</v>
      </c>
      <c r="AM3" s="7" t="s">
        <v>71</v>
      </c>
      <c r="AN3" s="7" t="s">
        <v>778</v>
      </c>
      <c r="AO3" s="10" t="s">
        <v>76</v>
      </c>
      <c r="AP3" s="7" t="s">
        <v>211</v>
      </c>
      <c r="AQ3" s="10" t="s">
        <v>87</v>
      </c>
      <c r="AR3" s="10" t="s">
        <v>87</v>
      </c>
      <c r="AS3" s="10" t="s">
        <v>93</v>
      </c>
      <c r="AT3" s="10" t="s">
        <v>102</v>
      </c>
      <c r="AU3" s="10" t="s">
        <v>268</v>
      </c>
      <c r="AV3" s="10" t="s">
        <v>102</v>
      </c>
      <c r="AW3" s="10" t="s">
        <v>132</v>
      </c>
      <c r="AX3" s="7" t="s">
        <v>107</v>
      </c>
      <c r="AY3" s="11" t="s">
        <v>111</v>
      </c>
      <c r="AZ3" s="11" t="s">
        <v>114</v>
      </c>
      <c r="BA3" s="10" t="s">
        <v>116</v>
      </c>
      <c r="BB3" s="10" t="s">
        <v>269</v>
      </c>
      <c r="BC3" s="10" t="s">
        <v>272</v>
      </c>
      <c r="BD3" s="10" t="s">
        <v>275</v>
      </c>
      <c r="BE3" s="10" t="s">
        <v>277</v>
      </c>
      <c r="BF3" s="10" t="s">
        <v>696</v>
      </c>
      <c r="BG3" s="10" t="s">
        <v>129</v>
      </c>
      <c r="BH3" s="7" t="s">
        <v>129</v>
      </c>
      <c r="BI3" s="10" t="s">
        <v>702</v>
      </c>
    </row>
    <row r="4" spans="2:61" ht="99.75">
      <c r="B4" s="4"/>
      <c r="C4" s="10" t="s">
        <v>5</v>
      </c>
      <c r="D4" s="4"/>
      <c r="E4" s="10" t="s">
        <v>11</v>
      </c>
      <c r="F4" s="10" t="s">
        <v>21</v>
      </c>
      <c r="G4" s="4"/>
      <c r="H4" s="4"/>
      <c r="I4" s="31" t="s">
        <v>231</v>
      </c>
      <c r="J4" s="50"/>
      <c r="K4" s="4"/>
      <c r="L4" s="10" t="s">
        <v>237</v>
      </c>
      <c r="M4" s="10" t="s">
        <v>35</v>
      </c>
      <c r="N4" s="10" t="s">
        <v>239</v>
      </c>
      <c r="O4" s="10" t="s">
        <v>244</v>
      </c>
      <c r="P4" s="10" t="s">
        <v>244</v>
      </c>
      <c r="Q4" s="10" t="s">
        <v>39</v>
      </c>
      <c r="R4" s="10" t="s">
        <v>252</v>
      </c>
      <c r="S4" s="10" t="s">
        <v>46</v>
      </c>
      <c r="T4" s="10" t="s">
        <v>51</v>
      </c>
      <c r="U4" s="10" t="s">
        <v>132</v>
      </c>
      <c r="V4" s="4"/>
      <c r="W4" s="7" t="s">
        <v>62</v>
      </c>
      <c r="X4" s="7" t="s">
        <v>64</v>
      </c>
      <c r="Y4" s="10" t="s">
        <v>258</v>
      </c>
      <c r="Z4" s="4"/>
      <c r="AA4" s="10" t="s">
        <v>259</v>
      </c>
      <c r="AB4" s="4"/>
      <c r="AC4" s="7" t="s">
        <v>62</v>
      </c>
      <c r="AD4" s="4"/>
      <c r="AE4" s="10" t="s">
        <v>687</v>
      </c>
      <c r="AF4" s="7" t="s">
        <v>67</v>
      </c>
      <c r="AG4" s="7" t="s">
        <v>62</v>
      </c>
      <c r="AH4" s="4"/>
      <c r="AI4" s="10" t="s">
        <v>264</v>
      </c>
      <c r="AJ4" s="31" t="s">
        <v>266</v>
      </c>
      <c r="AK4" s="10" t="s">
        <v>777</v>
      </c>
      <c r="AL4" s="4"/>
      <c r="AM4" s="7" t="s">
        <v>72</v>
      </c>
      <c r="AN4" s="7" t="s">
        <v>779</v>
      </c>
      <c r="AO4" s="10" t="s">
        <v>77</v>
      </c>
      <c r="AP4" s="7" t="s">
        <v>84</v>
      </c>
      <c r="AQ4" s="10" t="s">
        <v>88</v>
      </c>
      <c r="AR4" s="10" t="s">
        <v>88</v>
      </c>
      <c r="AS4" s="10" t="s">
        <v>94</v>
      </c>
      <c r="AT4" s="10" t="s">
        <v>103</v>
      </c>
      <c r="AU4" s="4"/>
      <c r="AV4" s="10" t="s">
        <v>103</v>
      </c>
      <c r="AW4" s="10" t="s">
        <v>105</v>
      </c>
      <c r="AX4" s="7" t="s">
        <v>108</v>
      </c>
      <c r="AY4" s="11" t="s">
        <v>112</v>
      </c>
      <c r="AZ4" s="10" t="s">
        <v>115</v>
      </c>
      <c r="BA4" s="10" t="s">
        <v>117</v>
      </c>
      <c r="BB4" s="10" t="s">
        <v>270</v>
      </c>
      <c r="BC4" s="10" t="s">
        <v>273</v>
      </c>
      <c r="BD4" s="10" t="s">
        <v>276</v>
      </c>
      <c r="BE4" s="10" t="s">
        <v>125</v>
      </c>
      <c r="BF4" s="10" t="s">
        <v>127</v>
      </c>
      <c r="BH4" s="7" t="s">
        <v>130</v>
      </c>
      <c r="BI4" s="4"/>
    </row>
    <row r="5" spans="2:61" ht="99.75">
      <c r="B5" s="4"/>
      <c r="C5" s="10" t="s">
        <v>6</v>
      </c>
      <c r="D5" s="4"/>
      <c r="E5" s="10" t="s">
        <v>12</v>
      </c>
      <c r="F5" s="22" t="s">
        <v>22</v>
      </c>
      <c r="G5" s="4"/>
      <c r="H5" s="4"/>
      <c r="I5" s="10" t="s">
        <v>24</v>
      </c>
      <c r="J5" s="50"/>
      <c r="K5" s="4"/>
      <c r="L5" s="10" t="s">
        <v>33</v>
      </c>
      <c r="M5" s="10" t="s">
        <v>36</v>
      </c>
      <c r="N5" s="10" t="s">
        <v>240</v>
      </c>
      <c r="O5" s="50"/>
      <c r="P5" s="50"/>
      <c r="Q5" s="10" t="s">
        <v>40</v>
      </c>
      <c r="R5" s="10" t="s">
        <v>42</v>
      </c>
      <c r="S5" s="10" t="s">
        <v>47</v>
      </c>
      <c r="T5" s="10" t="s">
        <v>699</v>
      </c>
      <c r="U5" s="4"/>
      <c r="V5" s="4"/>
      <c r="W5" s="4"/>
      <c r="X5" s="4"/>
      <c r="Y5" s="10" t="s">
        <v>259</v>
      </c>
      <c r="Z5" s="4"/>
      <c r="AA5" s="4"/>
      <c r="AB5" s="4"/>
      <c r="AC5" s="7" t="s">
        <v>66</v>
      </c>
      <c r="AD5" s="4"/>
      <c r="AE5" s="10" t="s">
        <v>688</v>
      </c>
      <c r="AF5" s="4"/>
      <c r="AG5" s="4"/>
      <c r="AH5" s="4"/>
      <c r="AI5" s="4"/>
      <c r="AJ5" s="4"/>
      <c r="AK5" s="4"/>
      <c r="AL5" s="4"/>
      <c r="AM5" s="7" t="s">
        <v>73</v>
      </c>
      <c r="AN5" s="7"/>
      <c r="AO5" s="10" t="s">
        <v>78</v>
      </c>
      <c r="AP5" s="7" t="s">
        <v>85</v>
      </c>
      <c r="AQ5" s="10" t="s">
        <v>89</v>
      </c>
      <c r="AR5" s="10" t="s">
        <v>89</v>
      </c>
      <c r="AS5" s="10" t="s">
        <v>95</v>
      </c>
      <c r="AT5" s="10" t="s">
        <v>694</v>
      </c>
      <c r="AU5" s="4"/>
      <c r="AV5" s="10" t="s">
        <v>694</v>
      </c>
      <c r="AW5" s="4"/>
      <c r="AX5" s="7" t="s">
        <v>109</v>
      </c>
      <c r="AY5" s="11" t="s">
        <v>113</v>
      </c>
      <c r="AZ5" s="4"/>
      <c r="BA5" s="10" t="s">
        <v>118</v>
      </c>
      <c r="BB5" s="10" t="s">
        <v>271</v>
      </c>
      <c r="BC5" s="10" t="s">
        <v>274</v>
      </c>
      <c r="BD5" s="10" t="s">
        <v>122</v>
      </c>
      <c r="BE5" s="4"/>
      <c r="BF5" s="10" t="s">
        <v>697</v>
      </c>
      <c r="BH5" s="4"/>
      <c r="BI5" s="4"/>
    </row>
    <row r="6" spans="2:61" ht="99.75">
      <c r="B6" s="4"/>
      <c r="C6" s="10" t="s">
        <v>7</v>
      </c>
      <c r="D6" s="4"/>
      <c r="E6" s="10" t="s">
        <v>13</v>
      </c>
      <c r="F6" s="4"/>
      <c r="G6" s="4"/>
      <c r="H6" s="4"/>
      <c r="I6" s="10" t="s">
        <v>232</v>
      </c>
      <c r="J6" s="50"/>
      <c r="K6" s="4"/>
      <c r="L6" s="4"/>
      <c r="M6" s="4"/>
      <c r="N6" s="31" t="s">
        <v>241</v>
      </c>
      <c r="O6" s="50"/>
      <c r="P6" s="50"/>
      <c r="Q6" s="4"/>
      <c r="R6" s="31" t="s">
        <v>43</v>
      </c>
      <c r="S6" s="31" t="s">
        <v>48</v>
      </c>
      <c r="T6" s="31" t="s">
        <v>52</v>
      </c>
      <c r="U6" s="4"/>
      <c r="W6" s="4"/>
      <c r="X6" s="4"/>
      <c r="Y6" s="4"/>
      <c r="Z6" s="4"/>
      <c r="AA6" s="4"/>
      <c r="AB6" s="4"/>
      <c r="AC6" s="4"/>
      <c r="AD6" s="4"/>
      <c r="AE6" s="10" t="s">
        <v>689</v>
      </c>
      <c r="AF6" s="4"/>
      <c r="AG6" s="4"/>
      <c r="AH6" s="4"/>
      <c r="AI6" s="4"/>
      <c r="AJ6" s="4"/>
      <c r="AK6" s="4"/>
      <c r="AL6" s="4"/>
      <c r="AM6" s="7" t="s">
        <v>74</v>
      </c>
      <c r="AN6" s="7"/>
      <c r="AO6" s="10" t="s">
        <v>79</v>
      </c>
      <c r="AP6" s="7" t="s">
        <v>86</v>
      </c>
      <c r="AQ6" s="10" t="s">
        <v>90</v>
      </c>
      <c r="AR6" s="10" t="s">
        <v>90</v>
      </c>
      <c r="AS6" s="10" t="s">
        <v>690</v>
      </c>
      <c r="AT6" s="10" t="s">
        <v>695</v>
      </c>
      <c r="AU6" s="4"/>
      <c r="AV6" s="10" t="s">
        <v>695</v>
      </c>
      <c r="AW6" s="4"/>
      <c r="AX6" s="4"/>
      <c r="AY6" s="11" t="s">
        <v>114</v>
      </c>
      <c r="AZ6" s="4"/>
      <c r="BA6" s="10" t="s">
        <v>119</v>
      </c>
      <c r="BB6" s="10" t="s">
        <v>120</v>
      </c>
      <c r="BC6" s="10" t="s">
        <v>121</v>
      </c>
      <c r="BD6" s="10" t="s">
        <v>123</v>
      </c>
      <c r="BE6" s="4"/>
      <c r="BF6" s="10" t="s">
        <v>128</v>
      </c>
      <c r="BH6" s="4"/>
      <c r="BI6" s="4"/>
    </row>
    <row r="7" spans="2:61" ht="99.75">
      <c r="B7" s="4"/>
      <c r="C7" s="10" t="s">
        <v>229</v>
      </c>
      <c r="D7" s="4"/>
      <c r="E7" s="10" t="s">
        <v>14</v>
      </c>
      <c r="F7" s="4"/>
      <c r="G7" s="4"/>
      <c r="H7" s="4"/>
      <c r="I7" s="10" t="s">
        <v>25</v>
      </c>
      <c r="J7" s="50"/>
      <c r="K7" s="4"/>
      <c r="L7" s="4"/>
      <c r="M7" s="4"/>
      <c r="N7" s="279" t="s">
        <v>755</v>
      </c>
      <c r="O7" s="50"/>
      <c r="P7" s="50"/>
      <c r="Q7" s="4"/>
      <c r="R7" s="4"/>
      <c r="S7" s="10" t="s">
        <v>49</v>
      </c>
      <c r="T7" s="10" t="s">
        <v>53</v>
      </c>
      <c r="U7" s="4"/>
      <c r="X7" s="4"/>
      <c r="Y7" s="4"/>
      <c r="Z7" s="4"/>
      <c r="AA7" s="4"/>
      <c r="AB7" s="4"/>
      <c r="AC7" s="4"/>
      <c r="AD7" s="4"/>
      <c r="AE7" s="10" t="s">
        <v>67</v>
      </c>
      <c r="AF7" s="4"/>
      <c r="AG7" s="4"/>
      <c r="AH7" s="4"/>
      <c r="AI7" s="4"/>
      <c r="AJ7" s="4"/>
      <c r="AK7" s="4"/>
      <c r="AL7" s="4"/>
      <c r="AM7" s="4"/>
      <c r="AN7" s="4"/>
      <c r="AO7" s="10" t="s">
        <v>80</v>
      </c>
      <c r="AP7" s="4"/>
      <c r="AQ7" s="10" t="s">
        <v>91</v>
      </c>
      <c r="AR7" s="10" t="s">
        <v>91</v>
      </c>
      <c r="AS7" s="10" t="s">
        <v>691</v>
      </c>
      <c r="AT7" s="4"/>
      <c r="AU7" s="4"/>
      <c r="AV7" s="4"/>
      <c r="AW7" s="4"/>
      <c r="AX7" s="4"/>
      <c r="AY7" s="4"/>
      <c r="AZ7" s="4"/>
      <c r="BA7" s="4"/>
      <c r="BB7" s="4"/>
      <c r="BC7" s="4"/>
      <c r="BD7" s="10" t="s">
        <v>124</v>
      </c>
      <c r="BE7" s="4"/>
      <c r="BF7" s="4"/>
      <c r="BH7" s="4"/>
      <c r="BI7" s="4"/>
    </row>
    <row r="8" spans="2:61" ht="99.75">
      <c r="B8" s="4"/>
      <c r="C8" s="10" t="s">
        <v>8</v>
      </c>
      <c r="D8" s="4"/>
      <c r="E8" s="10" t="s">
        <v>15</v>
      </c>
      <c r="F8" s="4"/>
      <c r="G8" s="4"/>
      <c r="H8" s="4"/>
      <c r="I8" s="10" t="s">
        <v>26</v>
      </c>
      <c r="J8" s="50"/>
      <c r="K8" s="4"/>
      <c r="L8" s="4"/>
      <c r="M8" s="4"/>
      <c r="N8" s="10" t="s">
        <v>756</v>
      </c>
      <c r="O8" s="50"/>
      <c r="P8" s="50"/>
      <c r="Q8" s="4"/>
      <c r="R8" s="4"/>
      <c r="S8" s="10" t="s">
        <v>50</v>
      </c>
      <c r="T8" s="10" t="s">
        <v>54</v>
      </c>
      <c r="U8" s="4"/>
      <c r="X8" s="4"/>
      <c r="Y8" s="4"/>
      <c r="AC8" s="4"/>
      <c r="AD8" s="4"/>
      <c r="AE8" s="4"/>
      <c r="AF8" s="4"/>
      <c r="AG8" s="4"/>
      <c r="AH8" s="4"/>
      <c r="AI8" s="4"/>
      <c r="AJ8" s="4"/>
      <c r="AK8" s="4"/>
      <c r="AL8" s="4"/>
      <c r="AM8" s="4"/>
      <c r="AN8" s="4"/>
      <c r="AO8" s="10" t="s">
        <v>81</v>
      </c>
      <c r="AP8" s="4"/>
      <c r="AQ8" s="4"/>
      <c r="AR8" s="4"/>
      <c r="AS8" s="10" t="s">
        <v>692</v>
      </c>
      <c r="AT8" s="4"/>
      <c r="AU8" s="4"/>
      <c r="AV8" s="4"/>
      <c r="AX8" s="4"/>
      <c r="AY8" s="4"/>
      <c r="AZ8" s="4"/>
      <c r="BA8" s="4"/>
      <c r="BB8" s="4"/>
      <c r="BC8" s="4"/>
      <c r="BD8" s="4"/>
      <c r="BE8" s="4"/>
    </row>
    <row r="9" spans="2:61" ht="99.75">
      <c r="B9" s="4"/>
      <c r="C9" s="10" t="s">
        <v>9</v>
      </c>
      <c r="D9" s="4"/>
      <c r="E9" s="10" t="s">
        <v>16</v>
      </c>
      <c r="F9" s="4"/>
      <c r="G9" s="4"/>
      <c r="H9" s="4"/>
      <c r="I9" s="10" t="s">
        <v>27</v>
      </c>
      <c r="J9" s="50"/>
      <c r="K9" s="4"/>
      <c r="L9" s="4"/>
      <c r="M9" s="4"/>
      <c r="N9" s="10" t="s">
        <v>247</v>
      </c>
      <c r="O9" s="50"/>
      <c r="P9" s="50"/>
      <c r="Q9" s="4"/>
      <c r="R9" s="4"/>
      <c r="S9" s="4"/>
      <c r="T9" s="10" t="s">
        <v>55</v>
      </c>
      <c r="U9" s="4"/>
      <c r="X9" s="4"/>
      <c r="Y9" s="4"/>
      <c r="AC9" s="4"/>
      <c r="AD9" s="4"/>
      <c r="AE9" s="4"/>
      <c r="AF9" s="4"/>
      <c r="AG9" s="4"/>
      <c r="AH9" s="4"/>
      <c r="AI9" s="4"/>
      <c r="AJ9" s="4"/>
      <c r="AK9" s="4"/>
      <c r="AL9" s="4"/>
      <c r="AM9" s="4"/>
      <c r="AN9" s="4"/>
      <c r="AO9" s="4"/>
      <c r="AP9" s="4"/>
      <c r="AQ9" s="4"/>
      <c r="AR9" s="4"/>
      <c r="AS9" s="10" t="s">
        <v>693</v>
      </c>
      <c r="AT9" s="4"/>
      <c r="AU9" s="4"/>
      <c r="AV9" s="4"/>
      <c r="AX9" s="4"/>
      <c r="AY9" s="4"/>
      <c r="AZ9" s="4"/>
      <c r="BA9" s="4"/>
      <c r="BB9" s="4"/>
      <c r="BC9" s="4"/>
      <c r="BE9" s="4"/>
    </row>
    <row r="10" spans="2:61" ht="71.25">
      <c r="B10" s="4"/>
      <c r="C10" s="4"/>
      <c r="D10" s="4"/>
      <c r="E10" s="10" t="s">
        <v>17</v>
      </c>
      <c r="F10" s="4"/>
      <c r="G10" s="4"/>
      <c r="H10" s="4"/>
      <c r="I10" s="10" t="s">
        <v>233</v>
      </c>
      <c r="J10" s="50"/>
      <c r="K10" s="4"/>
      <c r="L10" s="4"/>
      <c r="M10" s="4"/>
      <c r="N10" s="10" t="s">
        <v>245</v>
      </c>
      <c r="O10" s="50"/>
      <c r="P10" s="50"/>
      <c r="Q10" s="4"/>
      <c r="R10" s="4"/>
      <c r="S10" s="4"/>
      <c r="T10" s="10" t="s">
        <v>700</v>
      </c>
      <c r="U10" s="4"/>
      <c r="X10" s="4"/>
      <c r="Y10" s="4"/>
      <c r="AC10" s="4"/>
      <c r="AD10" s="4"/>
      <c r="AE10" s="4"/>
      <c r="AF10" s="4"/>
      <c r="AG10" s="4"/>
      <c r="AH10" s="4"/>
      <c r="AI10" s="4"/>
      <c r="AJ10" s="4"/>
      <c r="AK10" s="4"/>
      <c r="AL10" s="4"/>
      <c r="AM10" s="4"/>
      <c r="AN10" s="4"/>
      <c r="AQ10" s="4"/>
      <c r="AS10" s="10" t="s">
        <v>96</v>
      </c>
      <c r="AT10" s="4"/>
      <c r="AU10" s="4"/>
      <c r="AV10" s="4"/>
      <c r="AX10" s="4"/>
      <c r="AY10" s="4"/>
      <c r="AZ10" s="4"/>
      <c r="BA10" s="4"/>
      <c r="BB10" s="4"/>
      <c r="BE10" s="4"/>
      <c r="BI10" s="4"/>
    </row>
    <row r="11" spans="2:61" ht="71.25">
      <c r="B11" s="4"/>
      <c r="C11" s="4"/>
      <c r="D11" s="4"/>
      <c r="E11" s="10" t="s">
        <v>18</v>
      </c>
      <c r="F11" s="4"/>
      <c r="G11" s="4"/>
      <c r="H11" s="4"/>
      <c r="I11" s="10" t="s">
        <v>28</v>
      </c>
      <c r="J11" s="50"/>
      <c r="K11" s="4"/>
      <c r="L11" s="4"/>
      <c r="M11" s="4"/>
      <c r="N11" s="10" t="s">
        <v>248</v>
      </c>
      <c r="O11" s="50"/>
      <c r="P11" s="50"/>
      <c r="Q11" s="4"/>
      <c r="R11" s="4"/>
      <c r="S11" s="4"/>
      <c r="T11" s="10" t="s">
        <v>701</v>
      </c>
      <c r="U11" s="4"/>
      <c r="AD11" s="4"/>
      <c r="AE11" s="4"/>
      <c r="AF11" s="4"/>
      <c r="AG11" s="4"/>
      <c r="AH11" s="4"/>
      <c r="AI11" s="4"/>
      <c r="AJ11" s="4"/>
      <c r="AK11" s="4"/>
      <c r="AL11" s="4"/>
      <c r="AM11" s="4"/>
      <c r="AN11" s="4"/>
      <c r="AQ11" s="4"/>
      <c r="AR11" s="4"/>
      <c r="AS11" s="10" t="s">
        <v>97</v>
      </c>
      <c r="AT11" s="4"/>
      <c r="AU11" s="4"/>
      <c r="AV11" s="4"/>
      <c r="AX11" s="4"/>
      <c r="AY11" s="4"/>
      <c r="AZ11" s="4"/>
      <c r="BA11" s="4"/>
      <c r="BB11" s="4"/>
      <c r="BE11" s="4"/>
      <c r="BI11" s="4"/>
    </row>
    <row r="12" spans="2:61" ht="71.25">
      <c r="B12" s="4"/>
      <c r="C12" s="4"/>
      <c r="D12" s="4"/>
      <c r="E12" s="10" t="s">
        <v>19</v>
      </c>
      <c r="F12" s="4"/>
      <c r="G12" s="4"/>
      <c r="H12" s="4"/>
      <c r="I12" s="10" t="s">
        <v>234</v>
      </c>
      <c r="J12" s="50"/>
      <c r="K12" s="4"/>
      <c r="L12" s="4"/>
      <c r="M12" s="4"/>
      <c r="N12" s="10" t="s">
        <v>249</v>
      </c>
      <c r="O12" s="50"/>
      <c r="P12" s="50"/>
      <c r="Q12" s="4"/>
      <c r="R12" s="4"/>
      <c r="S12" s="4"/>
      <c r="T12" s="10" t="s">
        <v>56</v>
      </c>
      <c r="U12" s="4"/>
      <c r="AD12" s="4"/>
      <c r="AE12" s="4"/>
      <c r="AF12" s="4"/>
      <c r="AG12" s="4"/>
      <c r="AH12" s="4"/>
      <c r="AI12" s="4"/>
      <c r="AJ12" s="4"/>
      <c r="AK12" s="4"/>
      <c r="AL12" s="4"/>
      <c r="AM12" s="4"/>
      <c r="AN12" s="4"/>
      <c r="AQ12" s="4"/>
      <c r="AR12" s="4"/>
      <c r="AS12" s="10" t="s">
        <v>98</v>
      </c>
      <c r="AT12" s="4"/>
      <c r="AU12" s="4"/>
      <c r="AV12" s="4"/>
      <c r="AX12" s="4"/>
      <c r="AY12" s="4"/>
      <c r="AZ12" s="4"/>
      <c r="BA12" s="4"/>
      <c r="BB12" s="4"/>
      <c r="BE12" s="4"/>
      <c r="BI12" s="4"/>
    </row>
    <row r="13" spans="2:61" ht="57">
      <c r="B13" s="4"/>
      <c r="C13" s="4"/>
      <c r="D13" s="4"/>
      <c r="E13" s="4"/>
      <c r="F13" s="4"/>
      <c r="G13" s="4"/>
      <c r="H13" s="49"/>
      <c r="I13" s="10" t="s">
        <v>29</v>
      </c>
      <c r="J13" s="50"/>
      <c r="K13" s="4"/>
      <c r="L13" s="4"/>
      <c r="M13" s="4"/>
      <c r="N13" s="10" t="s">
        <v>246</v>
      </c>
      <c r="O13" s="4"/>
      <c r="P13" s="4"/>
      <c r="Q13" s="4"/>
      <c r="R13" s="4"/>
      <c r="S13" s="4"/>
      <c r="T13" s="10" t="s">
        <v>57</v>
      </c>
      <c r="U13" s="4"/>
      <c r="AD13" s="4"/>
      <c r="AE13" s="4"/>
      <c r="AF13" s="4"/>
      <c r="AG13" s="4"/>
      <c r="AH13" s="4"/>
      <c r="AI13" s="4"/>
      <c r="AJ13" s="4"/>
      <c r="AK13" s="4"/>
      <c r="AL13" s="4"/>
      <c r="AM13" s="4"/>
      <c r="AN13" s="4"/>
      <c r="AQ13" s="4"/>
      <c r="AR13" s="4"/>
      <c r="AS13" s="10" t="s">
        <v>99</v>
      </c>
      <c r="AT13" s="4"/>
      <c r="AU13" s="4"/>
      <c r="AV13" s="4"/>
      <c r="AX13" s="4"/>
      <c r="AY13" s="4"/>
      <c r="AZ13" s="4"/>
      <c r="BA13" s="4"/>
      <c r="BB13" s="4"/>
      <c r="BC13" s="4"/>
      <c r="BD13" s="4"/>
      <c r="BE13" s="4"/>
      <c r="BI13" s="4"/>
    </row>
    <row r="14" spans="2:61" ht="71.25">
      <c r="B14" s="4"/>
      <c r="C14" s="4"/>
      <c r="D14" s="4"/>
      <c r="E14" s="4"/>
      <c r="F14" s="4"/>
      <c r="G14" s="4"/>
      <c r="H14" s="49"/>
      <c r="I14" s="10" t="s">
        <v>30</v>
      </c>
      <c r="J14" s="50"/>
      <c r="K14" s="4"/>
      <c r="L14" s="4"/>
      <c r="M14" s="4"/>
      <c r="N14" s="10" t="s">
        <v>250</v>
      </c>
      <c r="O14" s="4"/>
      <c r="P14" s="4"/>
      <c r="Q14" s="4"/>
      <c r="R14" s="4"/>
      <c r="S14" s="4"/>
      <c r="T14" s="10" t="s">
        <v>58</v>
      </c>
      <c r="U14" s="4"/>
      <c r="AD14" s="4"/>
      <c r="AE14" s="4"/>
      <c r="AF14" s="4"/>
      <c r="AG14" s="4"/>
      <c r="AH14" s="4"/>
      <c r="AI14" s="4"/>
      <c r="AJ14" s="4"/>
      <c r="AK14" s="4"/>
      <c r="AL14" s="4"/>
      <c r="AM14" s="4"/>
      <c r="AN14" s="4"/>
      <c r="AQ14" s="4"/>
      <c r="AR14" s="4"/>
      <c r="AS14" s="10" t="s">
        <v>100</v>
      </c>
      <c r="AT14" s="4"/>
      <c r="AU14" s="4"/>
      <c r="AV14" s="4"/>
      <c r="AX14" s="4"/>
      <c r="AY14" s="4"/>
      <c r="AZ14" s="4"/>
      <c r="BA14" s="4"/>
      <c r="BB14" s="4"/>
      <c r="BE14" s="4"/>
      <c r="BI14" s="4"/>
    </row>
    <row r="15" spans="2:61" ht="28.5">
      <c r="B15" s="4"/>
      <c r="C15" s="4"/>
      <c r="D15" s="4"/>
      <c r="E15" s="4"/>
      <c r="F15" s="4"/>
      <c r="G15" s="4"/>
      <c r="H15" s="4"/>
      <c r="I15" s="4"/>
      <c r="J15" s="4"/>
      <c r="K15" s="4"/>
      <c r="L15" s="4"/>
      <c r="M15" s="4"/>
      <c r="N15" s="4"/>
      <c r="O15" s="4"/>
      <c r="P15" s="4"/>
      <c r="Q15" s="4"/>
      <c r="R15" s="4"/>
      <c r="S15" s="4"/>
      <c r="T15" s="10" t="s">
        <v>59</v>
      </c>
      <c r="U15" s="4"/>
      <c r="AD15" s="4"/>
      <c r="AE15" s="4"/>
      <c r="AF15" s="4"/>
      <c r="AG15" s="4"/>
      <c r="AH15" s="4"/>
      <c r="AI15" s="4"/>
      <c r="AJ15" s="4"/>
      <c r="AK15" s="4"/>
      <c r="AL15" s="4"/>
      <c r="AM15" s="4"/>
      <c r="AN15" s="4"/>
      <c r="AQ15" s="4"/>
      <c r="AR15" s="4"/>
      <c r="AS15" s="4"/>
      <c r="AT15" s="4"/>
      <c r="AU15" s="4"/>
      <c r="AV15" s="4"/>
      <c r="AX15" s="4"/>
      <c r="AY15" s="4"/>
      <c r="AZ15" s="4"/>
      <c r="BA15" s="4"/>
      <c r="BB15" s="4"/>
      <c r="BE15" s="4"/>
      <c r="BI15" s="4"/>
    </row>
    <row r="16" spans="2:61">
      <c r="B16" s="4"/>
      <c r="C16" s="4"/>
      <c r="D16" s="4"/>
      <c r="E16" s="4"/>
      <c r="F16" s="4"/>
      <c r="G16" s="4"/>
      <c r="H16" s="4"/>
      <c r="I16" s="4"/>
      <c r="J16" s="4"/>
      <c r="K16" s="4"/>
      <c r="L16" s="4"/>
      <c r="M16" s="4"/>
      <c r="N16" s="4"/>
      <c r="O16" s="4"/>
      <c r="P16" s="4"/>
      <c r="Q16" s="4"/>
      <c r="R16" s="4"/>
      <c r="S16" s="4"/>
      <c r="T16" s="4"/>
      <c r="U16" s="4"/>
      <c r="AD16" s="4"/>
      <c r="AE16" s="4"/>
      <c r="AF16" s="4"/>
      <c r="AG16" s="4"/>
      <c r="AH16" s="4"/>
      <c r="AI16" s="4"/>
      <c r="AJ16" s="4"/>
      <c r="AK16" s="4"/>
      <c r="AL16" s="4"/>
      <c r="AM16" s="4"/>
      <c r="AN16" s="4"/>
      <c r="AQ16" s="4"/>
      <c r="AR16" s="4"/>
      <c r="AS16" s="4"/>
      <c r="AT16" s="4"/>
      <c r="AU16" s="4"/>
      <c r="AV16" s="4"/>
      <c r="AX16" s="4"/>
      <c r="AY16" s="4"/>
      <c r="AZ16" s="4"/>
      <c r="BA16" s="4"/>
      <c r="BB16" s="4"/>
      <c r="BE16" s="4"/>
      <c r="BF16" s="4"/>
      <c r="BH16" s="4"/>
      <c r="BI16" s="4"/>
    </row>
    <row r="17" spans="2:62">
      <c r="B17" s="4"/>
      <c r="C17" s="4"/>
      <c r="D17" s="4"/>
      <c r="E17" s="4"/>
      <c r="F17" s="4"/>
      <c r="G17" s="4"/>
      <c r="H17" s="4"/>
      <c r="I17" s="4"/>
      <c r="J17" s="4"/>
      <c r="K17" s="4"/>
      <c r="L17" s="4"/>
      <c r="M17" s="4"/>
      <c r="N17" s="4"/>
      <c r="O17" s="4"/>
      <c r="P17" s="4"/>
      <c r="Q17" s="4"/>
      <c r="R17" s="4"/>
      <c r="S17" s="4"/>
      <c r="T17" s="4"/>
      <c r="U17" s="4"/>
      <c r="AD17" s="4"/>
      <c r="AE17" s="4"/>
      <c r="AF17" s="4"/>
      <c r="AG17" s="4"/>
      <c r="AH17" s="4"/>
      <c r="AI17" s="4"/>
      <c r="AJ17" s="4"/>
      <c r="AK17" s="4"/>
      <c r="AL17" s="4"/>
      <c r="AM17" s="4"/>
      <c r="AN17" s="4"/>
      <c r="AQ17" s="4"/>
      <c r="AR17" s="4"/>
      <c r="AS17" s="4"/>
      <c r="AT17" s="4"/>
      <c r="AU17" s="4"/>
      <c r="AV17" s="4"/>
      <c r="AX17" s="4"/>
      <c r="AY17" s="4"/>
      <c r="AZ17" s="4"/>
      <c r="BA17" s="4"/>
      <c r="BB17" s="4"/>
      <c r="BE17" s="4"/>
      <c r="BF17" s="4"/>
      <c r="BH17" s="4"/>
      <c r="BI17" s="4"/>
      <c r="BJ17" s="4"/>
    </row>
    <row r="18" spans="2:62">
      <c r="B18" s="4"/>
      <c r="C18" s="4"/>
      <c r="D18" s="4"/>
      <c r="E18" s="4"/>
      <c r="F18" s="4"/>
      <c r="G18" s="4"/>
      <c r="H18" s="4"/>
      <c r="I18" s="4"/>
      <c r="J18" s="4"/>
      <c r="K18" s="4"/>
      <c r="L18" s="4"/>
      <c r="M18" s="4"/>
      <c r="N18" s="4"/>
      <c r="O18" s="4"/>
      <c r="P18" s="4"/>
      <c r="Q18" s="4"/>
      <c r="R18" s="4"/>
      <c r="S18" s="4"/>
      <c r="T18" s="4"/>
      <c r="U18" s="4"/>
      <c r="AD18" s="4"/>
      <c r="AE18" s="4"/>
      <c r="AF18" s="4"/>
      <c r="AG18" s="4"/>
      <c r="AH18" s="4"/>
      <c r="AI18" s="4"/>
      <c r="AJ18" s="4"/>
      <c r="AK18" s="4"/>
      <c r="AL18" s="4"/>
      <c r="AM18" s="4"/>
      <c r="AN18" s="4"/>
      <c r="AQ18" s="4"/>
      <c r="AR18" s="4"/>
      <c r="AS18" s="4"/>
      <c r="AT18" s="4"/>
      <c r="AU18" s="4"/>
      <c r="AV18" s="4"/>
      <c r="AX18" s="4"/>
      <c r="AY18" s="4"/>
      <c r="AZ18" s="4"/>
      <c r="BA18" s="4"/>
      <c r="BB18" s="4"/>
      <c r="BE18" s="4"/>
      <c r="BF18" s="4"/>
      <c r="BH18" s="4"/>
      <c r="BI18" s="4"/>
    </row>
    <row r="19" spans="2:62">
      <c r="B19" s="4"/>
      <c r="C19" s="4"/>
      <c r="D19" s="4"/>
      <c r="E19" s="4"/>
      <c r="F19" s="4"/>
      <c r="G19" s="4"/>
      <c r="H19" s="4"/>
      <c r="I19" s="4"/>
      <c r="J19" s="4"/>
      <c r="K19" s="4"/>
      <c r="L19" s="4"/>
      <c r="M19" s="4"/>
      <c r="N19" s="4"/>
      <c r="O19" s="4"/>
      <c r="P19" s="4"/>
      <c r="Q19" s="4"/>
      <c r="R19" s="4"/>
      <c r="S19" s="4"/>
      <c r="T19" s="4"/>
      <c r="U19" s="4"/>
      <c r="AD19" s="4"/>
      <c r="AE19" s="4"/>
      <c r="AF19" s="4"/>
      <c r="AG19" s="4"/>
      <c r="AH19" s="4"/>
      <c r="AI19" s="4"/>
      <c r="AJ19" s="4"/>
      <c r="AK19" s="4"/>
      <c r="AL19" s="4"/>
      <c r="AM19" s="4"/>
      <c r="AN19" s="4"/>
      <c r="AQ19" s="4"/>
      <c r="AR19" s="4"/>
      <c r="AS19" s="4"/>
      <c r="AT19" s="4"/>
      <c r="AU19" s="4"/>
      <c r="AV19" s="4"/>
      <c r="AX19" s="4"/>
      <c r="AY19" s="4"/>
      <c r="AZ19" s="4"/>
      <c r="BA19" s="4"/>
      <c r="BB19" s="4"/>
      <c r="BE19" s="4"/>
      <c r="BF19" s="4"/>
      <c r="BH19" s="4"/>
      <c r="BI19" s="4"/>
    </row>
    <row r="20" spans="2:62">
      <c r="B20" s="4"/>
      <c r="C20" s="4"/>
      <c r="D20" s="4"/>
      <c r="E20" s="4"/>
      <c r="F20" s="4"/>
      <c r="G20" s="4"/>
      <c r="H20" s="4"/>
      <c r="I20" s="4"/>
      <c r="J20" s="4"/>
      <c r="K20" s="4"/>
      <c r="L20" s="4"/>
      <c r="M20" s="4"/>
      <c r="N20" s="4"/>
      <c r="O20" s="4"/>
      <c r="P20" s="4"/>
      <c r="Q20" s="4"/>
      <c r="R20" s="4"/>
      <c r="S20" s="4"/>
      <c r="T20" s="4"/>
      <c r="U20" s="4"/>
      <c r="AD20" s="4"/>
      <c r="AE20" s="4"/>
      <c r="AF20" s="4"/>
      <c r="AG20" s="4"/>
      <c r="AH20" s="4"/>
      <c r="AI20" s="4"/>
      <c r="AJ20" s="4"/>
      <c r="AK20" s="4"/>
      <c r="AL20" s="4"/>
      <c r="AM20" s="4"/>
      <c r="AN20" s="4"/>
      <c r="AQ20" s="4"/>
      <c r="AR20" s="4"/>
      <c r="AS20" s="4"/>
      <c r="AT20" s="4"/>
      <c r="AU20" s="4"/>
      <c r="AV20" s="4"/>
      <c r="AY20" s="4"/>
      <c r="AZ20" s="4"/>
      <c r="BA20" s="4"/>
      <c r="BB20" s="4"/>
      <c r="BE20" s="4"/>
      <c r="BF20" s="4"/>
      <c r="BH20" s="4"/>
      <c r="BI20" s="4"/>
    </row>
    <row r="21" spans="2:62">
      <c r="B21" s="4"/>
      <c r="C21" s="4"/>
      <c r="D21" s="4"/>
      <c r="E21" s="4"/>
      <c r="F21" s="4"/>
      <c r="G21" s="4"/>
      <c r="H21" s="4"/>
      <c r="I21" s="4"/>
      <c r="J21" s="4"/>
      <c r="K21" s="4"/>
      <c r="L21" s="4"/>
      <c r="M21" s="4"/>
      <c r="N21" s="4"/>
      <c r="O21" s="4"/>
      <c r="P21" s="4"/>
      <c r="Q21" s="4"/>
      <c r="R21" s="4"/>
      <c r="S21" s="4"/>
      <c r="T21" s="4"/>
      <c r="U21" s="4"/>
      <c r="AD21" s="4"/>
      <c r="AE21" s="4"/>
      <c r="AF21" s="4"/>
      <c r="AG21" s="4"/>
      <c r="AH21" s="4"/>
      <c r="AI21" s="4"/>
      <c r="AJ21" s="4"/>
      <c r="AK21" s="4"/>
      <c r="AL21" s="4"/>
      <c r="AM21" s="4"/>
      <c r="AN21" s="4"/>
      <c r="AQ21" s="4"/>
      <c r="AR21" s="4"/>
      <c r="AS21" s="4"/>
      <c r="AT21" s="4"/>
      <c r="AU21" s="4"/>
      <c r="AV21" s="4"/>
      <c r="AY21" s="4"/>
      <c r="AZ21" s="4"/>
      <c r="BA21" s="4"/>
      <c r="BB21" s="4"/>
      <c r="BE21" s="4"/>
      <c r="BF21" s="4"/>
      <c r="BH21" s="4"/>
      <c r="BI21" s="4"/>
    </row>
    <row r="22" spans="2:62">
      <c r="B22" s="4"/>
      <c r="C22" s="4"/>
      <c r="D22" s="4"/>
      <c r="E22" s="4"/>
      <c r="F22" s="4"/>
      <c r="G22" s="4"/>
      <c r="H22" s="4"/>
      <c r="I22" s="4"/>
      <c r="J22" s="4"/>
      <c r="K22" s="4"/>
      <c r="L22" s="4"/>
      <c r="M22" s="4"/>
      <c r="N22" s="4"/>
      <c r="O22" s="4"/>
      <c r="P22" s="4"/>
      <c r="Q22" s="4"/>
      <c r="R22" s="4"/>
      <c r="S22" s="4"/>
      <c r="T22" s="4"/>
      <c r="U22" s="4"/>
      <c r="AD22" s="4"/>
      <c r="AE22" s="4"/>
      <c r="AF22" s="4"/>
      <c r="AG22" s="4"/>
      <c r="AH22" s="4"/>
      <c r="AI22" s="4"/>
      <c r="AJ22" s="4"/>
      <c r="AK22" s="4"/>
      <c r="AL22" s="4"/>
      <c r="AM22" s="4"/>
      <c r="AN22" s="4"/>
      <c r="AQ22" s="4"/>
      <c r="AR22" s="4"/>
      <c r="AS22" s="4"/>
      <c r="AT22" s="4"/>
      <c r="AU22" s="4"/>
      <c r="AV22" s="4"/>
      <c r="AY22" s="4"/>
      <c r="AZ22" s="4"/>
      <c r="BA22" s="4"/>
      <c r="BB22" s="4"/>
      <c r="BE22" s="4"/>
      <c r="BF22" s="4"/>
      <c r="BH22" s="4"/>
      <c r="BI22" s="4"/>
    </row>
    <row r="23" spans="2:62">
      <c r="B23" s="4"/>
      <c r="E23" s="4"/>
      <c r="F23" s="4"/>
      <c r="G23" s="4"/>
      <c r="H23" s="4"/>
      <c r="I23" s="4"/>
      <c r="J23" s="4"/>
      <c r="K23" s="4"/>
      <c r="L23" s="4"/>
      <c r="M23" s="4"/>
      <c r="N23" s="4"/>
      <c r="O23" s="4"/>
      <c r="P23" s="4"/>
      <c r="Q23" s="4"/>
      <c r="R23" s="4"/>
      <c r="S23" s="4"/>
      <c r="T23" s="4"/>
      <c r="U23" s="4"/>
      <c r="AD23" s="4"/>
      <c r="AE23" s="4"/>
      <c r="AF23" s="4"/>
      <c r="AG23" s="4"/>
      <c r="AH23" s="4"/>
      <c r="AI23" s="4"/>
      <c r="AJ23" s="4"/>
      <c r="AK23" s="4"/>
      <c r="AL23" s="4"/>
      <c r="AM23" s="4"/>
      <c r="AN23" s="4"/>
      <c r="AQ23" s="4"/>
      <c r="AR23" s="4"/>
      <c r="AS23" s="4"/>
      <c r="AT23" s="4"/>
      <c r="AU23" s="4"/>
      <c r="AY23" s="4"/>
      <c r="AZ23" s="4"/>
      <c r="BA23" s="4"/>
      <c r="BB23" s="4"/>
      <c r="BC23" s="4"/>
      <c r="BD23" s="4"/>
      <c r="BE23" s="4"/>
      <c r="BF23" s="4"/>
      <c r="BH23" s="4"/>
      <c r="BI23" s="4"/>
    </row>
    <row r="24" spans="2:62">
      <c r="B24" s="4"/>
      <c r="E24" s="4"/>
      <c r="F24" s="4"/>
      <c r="G24" s="4"/>
      <c r="H24" s="4"/>
      <c r="I24" s="4"/>
      <c r="J24" s="4"/>
      <c r="K24" s="4"/>
      <c r="L24" s="4"/>
      <c r="M24" s="4"/>
      <c r="N24" s="4"/>
      <c r="O24" s="4"/>
      <c r="P24" s="4"/>
      <c r="Q24" s="4"/>
      <c r="R24" s="4"/>
      <c r="S24" s="4"/>
      <c r="T24" s="4"/>
      <c r="U24" s="4"/>
      <c r="AD24" s="4"/>
      <c r="AE24" s="4"/>
      <c r="AF24" s="4"/>
      <c r="AG24" s="4"/>
      <c r="AH24" s="4"/>
      <c r="AI24" s="4"/>
      <c r="AJ24" s="4"/>
      <c r="AK24" s="4"/>
      <c r="AL24" s="4"/>
      <c r="AM24" s="4"/>
      <c r="AN24" s="4"/>
      <c r="AQ24" s="4"/>
      <c r="AR24" s="4"/>
      <c r="AS24" s="4"/>
      <c r="AT24" s="4"/>
      <c r="AU24" s="4"/>
      <c r="AY24" s="4"/>
      <c r="AZ24" s="4"/>
      <c r="BA24" s="4"/>
      <c r="BB24" s="4"/>
      <c r="BC24" s="4"/>
      <c r="BD24" s="4"/>
      <c r="BE24" s="4"/>
      <c r="BF24" s="4"/>
      <c r="BH24" s="4"/>
      <c r="BI24" s="4"/>
    </row>
    <row r="25" spans="2:62">
      <c r="B25" s="4"/>
      <c r="E25" s="4"/>
      <c r="F25" s="4"/>
      <c r="G25" s="4"/>
      <c r="H25" s="4"/>
      <c r="I25" s="4"/>
      <c r="J25" s="4"/>
      <c r="K25" s="4"/>
      <c r="L25" s="4"/>
      <c r="M25" s="4"/>
      <c r="N25" s="4"/>
      <c r="O25" s="4"/>
      <c r="P25" s="4"/>
      <c r="Q25" s="4"/>
      <c r="R25" s="4"/>
      <c r="S25" s="4"/>
      <c r="T25" s="4"/>
      <c r="U25" s="4"/>
      <c r="AD25" s="4"/>
      <c r="AE25" s="4"/>
      <c r="AF25" s="4"/>
      <c r="AG25" s="4"/>
      <c r="AH25" s="4"/>
      <c r="AI25" s="4"/>
      <c r="AJ25" s="4"/>
      <c r="AK25" s="4"/>
      <c r="AL25" s="4"/>
      <c r="AM25" s="4"/>
      <c r="AN25" s="4"/>
      <c r="AQ25" s="4"/>
      <c r="AR25" s="4"/>
      <c r="AS25" s="4"/>
      <c r="AT25" s="4"/>
      <c r="AU25" s="4"/>
      <c r="AY25" s="4"/>
      <c r="AZ25" s="4"/>
      <c r="BA25" s="4"/>
      <c r="BB25" s="4"/>
      <c r="BE25" s="4"/>
      <c r="BF25" s="4"/>
      <c r="BH25" s="4"/>
      <c r="BI25" s="4"/>
    </row>
    <row r="26" spans="2:62">
      <c r="B26" s="4"/>
      <c r="E26" s="4"/>
      <c r="F26" s="4"/>
      <c r="G26" s="4"/>
      <c r="H26" s="4"/>
      <c r="I26" s="4"/>
      <c r="J26" s="4"/>
      <c r="K26" s="4"/>
      <c r="L26" s="4"/>
      <c r="M26" s="4"/>
      <c r="N26" s="4"/>
      <c r="O26" s="4"/>
      <c r="P26" s="4"/>
      <c r="Q26" s="4"/>
      <c r="R26" s="4"/>
      <c r="S26" s="4"/>
      <c r="T26" s="4"/>
      <c r="U26" s="4"/>
      <c r="AD26" s="4"/>
      <c r="AE26" s="4"/>
      <c r="AF26" s="4"/>
      <c r="AG26" s="4"/>
      <c r="AH26" s="4"/>
      <c r="AI26" s="4"/>
      <c r="AJ26" s="4"/>
      <c r="AK26" s="4"/>
      <c r="AL26" s="4"/>
      <c r="AM26" s="4"/>
      <c r="AN26" s="4"/>
      <c r="AQ26" s="4"/>
      <c r="AR26" s="4"/>
      <c r="AS26" s="4"/>
      <c r="AT26" s="4"/>
      <c r="AU26" s="4"/>
      <c r="AY26" s="4"/>
      <c r="AZ26" s="4"/>
      <c r="BA26" s="4"/>
      <c r="BB26" s="4"/>
      <c r="BE26" s="4"/>
      <c r="BF26" s="4"/>
      <c r="BH26" s="4"/>
      <c r="BI26" s="4"/>
    </row>
    <row r="27" spans="2:62">
      <c r="B27" s="4"/>
      <c r="E27" s="4"/>
      <c r="F27" s="4"/>
      <c r="G27" s="4"/>
      <c r="H27" s="4"/>
      <c r="I27" s="4"/>
      <c r="J27" s="4"/>
      <c r="K27" s="4"/>
      <c r="L27" s="4"/>
      <c r="M27" s="4"/>
      <c r="N27" s="4"/>
      <c r="O27" s="4"/>
      <c r="P27" s="4"/>
      <c r="Q27" s="4"/>
      <c r="R27" s="4"/>
      <c r="S27" s="4"/>
      <c r="T27" s="4"/>
      <c r="U27" s="4"/>
      <c r="AD27" s="4"/>
      <c r="AE27" s="4"/>
      <c r="AF27" s="4"/>
      <c r="AG27" s="4"/>
      <c r="AH27" s="4"/>
      <c r="AI27" s="4"/>
      <c r="AJ27" s="4"/>
      <c r="AK27" s="4"/>
      <c r="AL27" s="4"/>
      <c r="AM27" s="4"/>
      <c r="AN27" s="4"/>
      <c r="AQ27" s="4"/>
      <c r="AR27" s="4"/>
      <c r="AS27" s="4"/>
      <c r="AT27" s="4"/>
      <c r="AU27" s="4"/>
      <c r="AY27" s="4"/>
      <c r="AZ27" s="4"/>
      <c r="BA27" s="4"/>
      <c r="BB27" s="4"/>
      <c r="BE27" s="4"/>
      <c r="BF27" s="4"/>
      <c r="BH27" s="4"/>
      <c r="BI27" s="4"/>
    </row>
    <row r="28" spans="2:62">
      <c r="B28" s="4"/>
      <c r="E28" s="4"/>
      <c r="F28" s="4"/>
      <c r="H28" s="4"/>
      <c r="I28" s="4"/>
      <c r="J28" s="4"/>
      <c r="K28" s="4"/>
      <c r="L28" s="4"/>
      <c r="M28" s="4"/>
      <c r="N28" s="4"/>
      <c r="O28" s="4"/>
      <c r="P28" s="4"/>
      <c r="Q28" s="4"/>
      <c r="R28" s="4"/>
      <c r="S28" s="4"/>
      <c r="T28" s="4"/>
      <c r="U28" s="4"/>
      <c r="AD28" s="4"/>
      <c r="AE28" s="4"/>
      <c r="AF28" s="4"/>
      <c r="AG28" s="4"/>
      <c r="AH28" s="4"/>
      <c r="AI28" s="4"/>
      <c r="AJ28" s="4"/>
      <c r="AK28" s="4"/>
      <c r="AL28" s="4"/>
      <c r="AM28" s="4"/>
      <c r="AN28" s="4"/>
      <c r="AQ28" s="4"/>
      <c r="AR28" s="4"/>
      <c r="AS28" s="4"/>
      <c r="AT28" s="4"/>
      <c r="AU28" s="4"/>
      <c r="AY28" s="4"/>
      <c r="AZ28" s="4"/>
      <c r="BA28" s="4"/>
      <c r="BB28" s="4"/>
      <c r="BE28" s="4"/>
      <c r="BF28" s="4"/>
      <c r="BH28" s="4"/>
      <c r="BI28" s="4"/>
    </row>
    <row r="29" spans="2:62">
      <c r="B29" s="4"/>
      <c r="E29" s="4"/>
      <c r="F29" s="4"/>
      <c r="H29" s="4"/>
      <c r="I29" s="4"/>
      <c r="J29" s="4"/>
      <c r="K29" s="4"/>
      <c r="L29" s="4"/>
      <c r="M29" s="4"/>
      <c r="N29" s="4"/>
      <c r="O29" s="4"/>
      <c r="P29" s="4"/>
      <c r="Q29" s="4"/>
      <c r="R29" s="4"/>
      <c r="S29" s="4"/>
      <c r="T29" s="4"/>
      <c r="U29" s="4"/>
      <c r="AD29" s="4"/>
      <c r="AE29" s="4"/>
      <c r="AF29" s="4"/>
      <c r="AG29" s="4"/>
      <c r="AH29" s="4"/>
      <c r="AI29" s="4"/>
      <c r="AJ29" s="4"/>
      <c r="AK29" s="4"/>
      <c r="AL29" s="4"/>
      <c r="AM29" s="4"/>
      <c r="AN29" s="4"/>
      <c r="AQ29" s="4"/>
      <c r="AR29" s="4"/>
      <c r="AS29" s="4"/>
      <c r="AT29" s="4"/>
      <c r="AY29" s="4"/>
      <c r="AZ29" s="4"/>
      <c r="BA29" s="4"/>
      <c r="BB29" s="4"/>
      <c r="BE29" s="4"/>
      <c r="BF29" s="4"/>
      <c r="BH29" s="4"/>
      <c r="BI29" s="4"/>
    </row>
    <row r="30" spans="2:62">
      <c r="B30" s="4"/>
      <c r="E30" s="4"/>
      <c r="F30" s="4"/>
      <c r="H30" s="4"/>
      <c r="I30" s="4"/>
      <c r="J30" s="4"/>
      <c r="K30" s="4"/>
      <c r="L30" s="4"/>
      <c r="M30" s="4"/>
      <c r="N30" s="4"/>
      <c r="O30" s="4"/>
      <c r="P30" s="4"/>
      <c r="Q30" s="4"/>
      <c r="R30" s="4"/>
      <c r="S30" s="4"/>
      <c r="T30" s="4"/>
      <c r="U30" s="4"/>
      <c r="AD30" s="4"/>
      <c r="AE30" s="4"/>
      <c r="AF30" s="4"/>
      <c r="AG30" s="4"/>
      <c r="AH30" s="4"/>
      <c r="AI30" s="4"/>
      <c r="AJ30" s="4"/>
      <c r="AK30" s="4"/>
      <c r="AL30" s="4"/>
      <c r="AM30" s="4"/>
      <c r="AN30" s="4"/>
      <c r="AQ30" s="4"/>
      <c r="AR30" s="4"/>
      <c r="AS30" s="4"/>
      <c r="AT30" s="4"/>
      <c r="AY30" s="4"/>
      <c r="AZ30" s="4"/>
      <c r="BA30" s="4"/>
      <c r="BB30" s="4"/>
      <c r="BE30" s="4"/>
      <c r="BF30" s="4"/>
      <c r="BH30" s="4"/>
    </row>
    <row r="31" spans="2:62">
      <c r="B31" s="4"/>
      <c r="E31" s="4"/>
      <c r="F31" s="4"/>
      <c r="H31" s="4"/>
      <c r="I31" s="4"/>
      <c r="J31" s="4"/>
      <c r="K31" s="4"/>
      <c r="M31" s="4"/>
      <c r="N31" s="4"/>
      <c r="Q31" s="4"/>
      <c r="R31" s="4"/>
      <c r="S31" s="4"/>
      <c r="T31" s="4"/>
      <c r="U31" s="4"/>
      <c r="AD31" s="4"/>
      <c r="AE31" s="4"/>
      <c r="AF31" s="4"/>
      <c r="AG31" s="4"/>
      <c r="AH31" s="4"/>
      <c r="AI31" s="4"/>
      <c r="AJ31" s="4"/>
      <c r="AK31" s="4"/>
      <c r="AL31" s="4"/>
      <c r="AM31" s="4"/>
      <c r="AN31" s="4"/>
      <c r="AQ31" s="4"/>
      <c r="AR31" s="4"/>
      <c r="AS31" s="4"/>
      <c r="AT31" s="4"/>
      <c r="AY31" s="4"/>
      <c r="AZ31" s="4"/>
      <c r="BA31" s="4"/>
      <c r="BB31" s="4"/>
      <c r="BE31" s="4"/>
      <c r="BF31" s="4"/>
      <c r="BH31" s="4"/>
    </row>
  </sheetData>
  <protectedRanges>
    <protectedRange sqref="BB5:BB6 BC4:BC6 BA6" name="範囲1_43_5_2_1_2_1"/>
    <protectedRange sqref="C3" name="範囲1_7_1_2_2_1_7_3"/>
    <protectedRange sqref="C5:C6" name="範囲1_41_1_1_1_3"/>
    <protectedRange sqref="C4" name="範囲1_7_1_2_2_2_1_2"/>
    <protectedRange sqref="C7" name="範囲1_41_1_1_1_2_2"/>
    <protectedRange sqref="C8:C9" name="範囲1_4_1_2_1_2_2_2"/>
    <protectedRange sqref="E10" name="範囲1_1_2_4_1_2_1_2"/>
    <protectedRange sqref="F3" name="範囲1_12_1_2_5_1_1_3"/>
    <protectedRange sqref="E4" name="範囲1_41_1_4_1_1_2_2"/>
    <protectedRange sqref="E5" name="範囲1_41_1_4_3_2_2"/>
    <protectedRange sqref="E6" name="範囲1_41_1_4_2_1_2_2"/>
    <protectedRange sqref="E7" name="範囲1_41_1_4_1_1_1_2_2"/>
    <protectedRange sqref="E8" name="範囲1_41_1_4_3_1_2_2"/>
    <protectedRange sqref="E9" name="範囲1_41_1_4_3_1_3_2"/>
    <protectedRange sqref="E11" name="範囲1_12_1_2_5_1_2_2"/>
    <protectedRange sqref="E12" name="範囲1_12_1_2_5_1_3_2"/>
    <protectedRange sqref="F4" name="範囲1_12_1_2_5_2_2_2"/>
    <protectedRange sqref="F5" name="範囲1_12_1_2_5_2_3_2"/>
    <protectedRange sqref="I14" name="範囲1_41_1_1_5_1_2"/>
    <protectedRange sqref="I8:I12" name="範囲1_12_1_2_5_2_5_2"/>
    <protectedRange sqref="I3:I6" name="範囲1_6_3_2_1_1_2_1_1_2"/>
    <protectedRange sqref="Q4" name="範囲1_3_3_1_1_2"/>
    <protectedRange sqref="Q5" name="範囲1_3_4_1_1_2"/>
    <protectedRange sqref="S4:S5" name="範囲1_3_10_1_1_1"/>
    <protectedRange sqref="S6" name="範囲1_3_10_2_5"/>
    <protectedRange sqref="S7" name="範囲1_3_10_2_1_1"/>
    <protectedRange sqref="S8" name="範囲1_3_10_2_2_1"/>
    <protectedRange sqref="AR4:AR5" name="範囲1_43_4_2_1_1_1"/>
    <protectedRange sqref="BF3:BF6" name="範囲1_43_8_4_2_1_3"/>
    <protectedRange sqref="N14" name="範囲1_3_1_3_1_1_2_1"/>
  </protectedRanges>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E86B6-994A-425A-BA63-7E658153ACAA}">
  <sheetPr codeName="Sheet18"/>
  <dimension ref="A1:AH45"/>
  <sheetViews>
    <sheetView zoomScale="55" zoomScaleNormal="55" workbookViewId="0">
      <selection activeCell="F36" sqref="F36"/>
    </sheetView>
  </sheetViews>
  <sheetFormatPr defaultColWidth="8.875" defaultRowHeight="13.5"/>
  <cols>
    <col min="3" max="3" width="15.625" customWidth="1"/>
    <col min="4" max="4" width="15.625" bestFit="1" customWidth="1"/>
    <col min="5" max="5" width="24.25" customWidth="1"/>
    <col min="6" max="6" width="11" customWidth="1"/>
    <col min="7" max="7" width="13.875" customWidth="1"/>
    <col min="8" max="8" width="9.375" bestFit="1" customWidth="1"/>
    <col min="9" max="9" width="14.125" customWidth="1"/>
    <col min="10" max="10" width="9.375" bestFit="1" customWidth="1"/>
    <col min="11" max="11" width="11.875" bestFit="1" customWidth="1"/>
    <col min="12" max="12" width="9.125" bestFit="1" customWidth="1"/>
    <col min="13" max="13" width="11.625" bestFit="1" customWidth="1"/>
    <col min="14" max="14" width="10.125" customWidth="1"/>
    <col min="17" max="17" width="8.875" customWidth="1"/>
    <col min="20" max="20" width="15.125" bestFit="1" customWidth="1"/>
    <col min="21" max="21" width="26.625" bestFit="1" customWidth="1"/>
    <col min="22" max="22" width="15.625" bestFit="1" customWidth="1"/>
    <col min="23" max="23" width="15.875" bestFit="1" customWidth="1"/>
  </cols>
  <sheetData>
    <row r="1" spans="1:34" ht="14.25" thickBot="1">
      <c r="A1" t="s">
        <v>320</v>
      </c>
    </row>
    <row r="2" spans="1:34" ht="48" thickBot="1">
      <c r="B2" s="1" t="s">
        <v>136</v>
      </c>
      <c r="C2" s="63" t="s">
        <v>323</v>
      </c>
      <c r="D2" s="63" t="s">
        <v>324</v>
      </c>
      <c r="E2" s="63" t="s">
        <v>325</v>
      </c>
      <c r="F2" s="63" t="s">
        <v>326</v>
      </c>
      <c r="G2" s="63" t="s">
        <v>327</v>
      </c>
      <c r="H2" s="63" t="s">
        <v>329</v>
      </c>
      <c r="I2" s="63" t="s">
        <v>330</v>
      </c>
      <c r="J2" s="63" t="s">
        <v>331</v>
      </c>
      <c r="K2" s="63" t="s">
        <v>332</v>
      </c>
      <c r="L2" s="63" t="s">
        <v>333</v>
      </c>
      <c r="M2" s="63" t="s">
        <v>334</v>
      </c>
      <c r="N2" s="63" t="s">
        <v>335</v>
      </c>
      <c r="O2" s="63" t="s">
        <v>336</v>
      </c>
      <c r="P2" s="64" t="s">
        <v>337</v>
      </c>
      <c r="Q2" s="64" t="s">
        <v>338</v>
      </c>
      <c r="R2" s="64" t="s">
        <v>339</v>
      </c>
      <c r="S2" s="64" t="s">
        <v>340</v>
      </c>
      <c r="T2" s="63" t="s">
        <v>341</v>
      </c>
      <c r="U2" s="63" t="s">
        <v>344</v>
      </c>
      <c r="V2" s="64" t="s">
        <v>355</v>
      </c>
      <c r="W2" s="64" t="s">
        <v>356</v>
      </c>
      <c r="X2" s="64" t="s">
        <v>362</v>
      </c>
      <c r="Y2" s="63" t="s">
        <v>654</v>
      </c>
      <c r="Z2" s="66" t="s">
        <v>703</v>
      </c>
      <c r="AA2" s="66" t="s">
        <v>706</v>
      </c>
      <c r="AB2" s="66" t="s">
        <v>710</v>
      </c>
      <c r="AC2" s="66" t="s">
        <v>712</v>
      </c>
      <c r="AD2" s="66" t="s">
        <v>721</v>
      </c>
      <c r="AE2" s="66" t="s">
        <v>725</v>
      </c>
      <c r="AF2" s="66" t="s">
        <v>726</v>
      </c>
      <c r="AG2" s="66" t="s">
        <v>727</v>
      </c>
      <c r="AH2" s="311" t="s">
        <v>760</v>
      </c>
    </row>
    <row r="3" spans="1:34" ht="48" thickBot="1">
      <c r="B3" s="1" t="s">
        <v>368</v>
      </c>
      <c r="C3" s="18" t="s">
        <v>363</v>
      </c>
      <c r="D3" s="18" t="s">
        <v>363</v>
      </c>
      <c r="E3" s="18" t="s">
        <v>363</v>
      </c>
      <c r="F3" s="18" t="s">
        <v>363</v>
      </c>
      <c r="G3" s="18" t="s">
        <v>363</v>
      </c>
      <c r="H3" s="18" t="s">
        <v>363</v>
      </c>
      <c r="I3" s="18" t="s">
        <v>363</v>
      </c>
      <c r="J3" s="18" t="s">
        <v>363</v>
      </c>
      <c r="K3" s="18" t="s">
        <v>363</v>
      </c>
      <c r="L3" s="18" t="s">
        <v>363</v>
      </c>
      <c r="M3" s="18" t="s">
        <v>363</v>
      </c>
      <c r="N3" s="18" t="s">
        <v>363</v>
      </c>
      <c r="O3" s="18" t="s">
        <v>363</v>
      </c>
      <c r="P3" s="58" t="s">
        <v>364</v>
      </c>
      <c r="Q3" s="18" t="s">
        <v>365</v>
      </c>
      <c r="R3" s="18" t="s">
        <v>366</v>
      </c>
      <c r="S3" s="18" t="s">
        <v>367</v>
      </c>
      <c r="T3" s="18" t="s">
        <v>342</v>
      </c>
      <c r="U3" s="18" t="s">
        <v>351</v>
      </c>
      <c r="V3" s="18" t="s">
        <v>357</v>
      </c>
      <c r="W3" s="18" t="s">
        <v>358</v>
      </c>
      <c r="X3" s="18" t="s">
        <v>363</v>
      </c>
      <c r="Y3" s="18" t="s">
        <v>363</v>
      </c>
      <c r="Z3" s="17" t="s">
        <v>363</v>
      </c>
      <c r="AA3" s="17" t="s">
        <v>363</v>
      </c>
      <c r="AB3" s="17" t="s">
        <v>711</v>
      </c>
      <c r="AC3" s="17" t="s">
        <v>713</v>
      </c>
      <c r="AD3" s="17" t="s">
        <v>716</v>
      </c>
      <c r="AE3" s="17" t="s">
        <v>717</v>
      </c>
      <c r="AF3" s="17" t="s">
        <v>718</v>
      </c>
      <c r="AG3" s="17" t="s">
        <v>719</v>
      </c>
      <c r="AH3" s="300" t="s">
        <v>363</v>
      </c>
    </row>
    <row r="4" spans="1:34" ht="15.75">
      <c r="J4" t="s">
        <v>659</v>
      </c>
      <c r="R4" s="18" t="s">
        <v>707</v>
      </c>
      <c r="S4" s="18" t="s">
        <v>708</v>
      </c>
      <c r="T4" s="57" t="s">
        <v>343</v>
      </c>
      <c r="U4" s="57" t="s">
        <v>352</v>
      </c>
      <c r="W4" s="57" t="s">
        <v>359</v>
      </c>
      <c r="AB4" s="17" t="s">
        <v>757</v>
      </c>
      <c r="AC4" s="17" t="s">
        <v>758</v>
      </c>
    </row>
    <row r="5" spans="1:34" ht="15.75">
      <c r="U5" s="18" t="s">
        <v>353</v>
      </c>
      <c r="W5" s="18" t="s">
        <v>360</v>
      </c>
    </row>
    <row r="6" spans="1:34" ht="15.75">
      <c r="U6" s="18" t="s">
        <v>354</v>
      </c>
      <c r="W6" s="18" t="s">
        <v>361</v>
      </c>
    </row>
    <row r="7" spans="1:34" ht="15.75">
      <c r="B7" s="62"/>
      <c r="U7" s="18" t="s">
        <v>345</v>
      </c>
    </row>
    <row r="8" spans="1:34" ht="15.75">
      <c r="U8" s="18" t="s">
        <v>346</v>
      </c>
    </row>
    <row r="9" spans="1:34" ht="15.75">
      <c r="E9" s="4"/>
      <c r="I9" s="4"/>
      <c r="J9" s="4"/>
      <c r="L9" s="4"/>
      <c r="M9" s="4"/>
      <c r="U9" s="18" t="s">
        <v>347</v>
      </c>
    </row>
    <row r="10" spans="1:34" ht="15.75">
      <c r="D10" s="4"/>
      <c r="E10" s="4"/>
      <c r="G10" s="4"/>
      <c r="I10" s="4"/>
      <c r="J10" s="4"/>
      <c r="K10" s="4"/>
      <c r="L10" s="4"/>
      <c r="M10" s="4"/>
      <c r="U10" s="18" t="s">
        <v>348</v>
      </c>
    </row>
    <row r="11" spans="1:34" ht="15.75">
      <c r="D11" s="4"/>
      <c r="E11" s="4"/>
      <c r="F11" s="4"/>
      <c r="G11" s="4"/>
      <c r="I11" s="4"/>
      <c r="J11" s="4"/>
      <c r="K11" s="4"/>
      <c r="L11" s="4"/>
      <c r="M11" s="4"/>
      <c r="U11" s="18" t="s">
        <v>349</v>
      </c>
    </row>
    <row r="12" spans="1:34" ht="15.75">
      <c r="D12" s="4"/>
      <c r="E12" s="4"/>
      <c r="F12" s="4"/>
      <c r="G12" s="4"/>
      <c r="H12" s="4"/>
      <c r="I12" s="4"/>
      <c r="J12" s="4"/>
      <c r="K12" s="4"/>
      <c r="L12" s="4"/>
      <c r="M12" s="4"/>
      <c r="U12" s="18" t="s">
        <v>350</v>
      </c>
    </row>
    <row r="13" spans="1:34" ht="14.25" thickBot="1">
      <c r="A13" s="67"/>
      <c r="B13" s="67"/>
      <c r="C13" s="67"/>
      <c r="D13" s="67"/>
      <c r="E13" s="67"/>
      <c r="F13" s="67"/>
      <c r="G13" s="67"/>
      <c r="H13" s="67"/>
      <c r="I13" s="67"/>
      <c r="J13" s="67"/>
      <c r="K13" s="67"/>
      <c r="L13" s="67"/>
      <c r="M13" s="67"/>
      <c r="N13" s="67"/>
      <c r="O13" s="67"/>
      <c r="P13" s="67"/>
      <c r="Q13" s="67"/>
      <c r="R13" s="67"/>
      <c r="S13" s="67"/>
      <c r="T13" s="67"/>
      <c r="U13" s="67"/>
      <c r="V13" s="67"/>
      <c r="W13" s="67"/>
      <c r="X13" s="67"/>
      <c r="Y13" s="67"/>
    </row>
    <row r="14" spans="1:34" ht="15" thickTop="1" thickBot="1">
      <c r="A14" t="s">
        <v>390</v>
      </c>
    </row>
    <row r="15" spans="1:34" ht="32.25" thickBot="1">
      <c r="B15" s="1" t="s">
        <v>136</v>
      </c>
      <c r="C15" s="63" t="s">
        <v>378</v>
      </c>
      <c r="D15" s="63" t="s">
        <v>377</v>
      </c>
      <c r="E15" s="64" t="s">
        <v>764</v>
      </c>
      <c r="F15" s="64" t="s">
        <v>650</v>
      </c>
      <c r="G15" s="312" t="s">
        <v>761</v>
      </c>
    </row>
    <row r="16" spans="1:34" ht="15.75">
      <c r="B16" s="1" t="s">
        <v>368</v>
      </c>
      <c r="C16" s="18" t="s">
        <v>379</v>
      </c>
      <c r="D16" s="57" t="s">
        <v>742</v>
      </c>
      <c r="E16" s="18" t="s">
        <v>371</v>
      </c>
      <c r="F16" s="57" t="s">
        <v>651</v>
      </c>
      <c r="G16" s="302" t="s">
        <v>762</v>
      </c>
    </row>
    <row r="17" spans="3:7" ht="15.75">
      <c r="C17" s="18" t="s">
        <v>380</v>
      </c>
      <c r="D17" s="18" t="s">
        <v>743</v>
      </c>
      <c r="E17" s="18" t="s">
        <v>376</v>
      </c>
      <c r="F17" s="18" t="s">
        <v>728</v>
      </c>
      <c r="G17" s="57" t="s">
        <v>763</v>
      </c>
    </row>
    <row r="18" spans="3:7" ht="15.75">
      <c r="C18" s="18" t="s">
        <v>381</v>
      </c>
      <c r="D18" s="18" t="s">
        <v>744</v>
      </c>
      <c r="E18" s="18" t="s">
        <v>375</v>
      </c>
      <c r="F18" s="18" t="s">
        <v>652</v>
      </c>
    </row>
    <row r="19" spans="3:7" ht="15.75">
      <c r="C19" s="18" t="s">
        <v>382</v>
      </c>
      <c r="D19" s="18" t="s">
        <v>745</v>
      </c>
      <c r="E19" s="18" t="s">
        <v>374</v>
      </c>
      <c r="F19" s="18" t="s">
        <v>653</v>
      </c>
    </row>
    <row r="20" spans="3:7" ht="15.75">
      <c r="C20" s="18" t="s">
        <v>383</v>
      </c>
      <c r="D20" s="18" t="s">
        <v>746</v>
      </c>
      <c r="E20" s="18" t="s">
        <v>373</v>
      </c>
    </row>
    <row r="21" spans="3:7" ht="16.5" thickBot="1">
      <c r="C21" s="18" t="s">
        <v>384</v>
      </c>
      <c r="D21" s="18" t="s">
        <v>747</v>
      </c>
      <c r="E21" s="60" t="s">
        <v>372</v>
      </c>
    </row>
    <row r="22" spans="3:7" ht="15.75">
      <c r="C22" s="18" t="s">
        <v>385</v>
      </c>
      <c r="D22" s="18" t="s">
        <v>748</v>
      </c>
    </row>
    <row r="23" spans="3:7" ht="15.75">
      <c r="C23" s="18" t="s">
        <v>386</v>
      </c>
      <c r="D23" s="18" t="s">
        <v>749</v>
      </c>
    </row>
    <row r="24" spans="3:7" ht="15.75">
      <c r="C24" s="18" t="s">
        <v>387</v>
      </c>
      <c r="D24" s="18" t="s">
        <v>750</v>
      </c>
    </row>
    <row r="25" spans="3:7" ht="15.75">
      <c r="C25" s="18" t="s">
        <v>388</v>
      </c>
      <c r="D25" s="18" t="s">
        <v>751</v>
      </c>
    </row>
    <row r="26" spans="3:7" ht="15.75">
      <c r="C26" s="13"/>
      <c r="D26" s="18" t="s">
        <v>752</v>
      </c>
    </row>
    <row r="27" spans="3:7" ht="15.75">
      <c r="C27" s="13"/>
      <c r="D27" s="18" t="s">
        <v>753</v>
      </c>
    </row>
    <row r="28" spans="3:7" ht="16.5" thickBot="1">
      <c r="C28" s="13"/>
      <c r="D28" s="60" t="s">
        <v>754</v>
      </c>
    </row>
    <row r="29" spans="3:7" ht="15.75">
      <c r="C29" s="276"/>
      <c r="D29" s="276"/>
    </row>
    <row r="30" spans="3:7" ht="15.75">
      <c r="C30" s="276"/>
      <c r="D30" s="276"/>
    </row>
    <row r="31" spans="3:7" ht="15.75">
      <c r="C31" s="276"/>
      <c r="D31" s="276"/>
    </row>
    <row r="32" spans="3:7" ht="15.75">
      <c r="C32" s="276"/>
      <c r="D32" s="276"/>
    </row>
    <row r="33" spans="1:25" ht="14.25" thickBot="1">
      <c r="A33" s="67"/>
      <c r="B33" s="67"/>
      <c r="C33" s="67"/>
      <c r="D33" s="67"/>
      <c r="E33" s="67"/>
      <c r="F33" s="67"/>
      <c r="G33" s="67"/>
      <c r="H33" s="67"/>
      <c r="I33" s="67"/>
      <c r="J33" s="67"/>
      <c r="K33" s="67"/>
      <c r="L33" s="67"/>
      <c r="M33" s="67"/>
      <c r="N33" s="67"/>
      <c r="O33" s="67"/>
      <c r="P33" s="67"/>
      <c r="Q33" s="67"/>
      <c r="R33" s="67"/>
      <c r="S33" s="67"/>
      <c r="T33" s="67"/>
      <c r="U33" s="67"/>
      <c r="V33" s="67"/>
      <c r="W33" s="67"/>
      <c r="X33" s="67"/>
      <c r="Y33" s="67"/>
    </row>
    <row r="34" spans="1:25" ht="15" thickTop="1" thickBot="1">
      <c r="A34" t="s">
        <v>322</v>
      </c>
    </row>
    <row r="35" spans="1:25" ht="16.5" thickBot="1">
      <c r="B35" s="1" t="s">
        <v>136</v>
      </c>
      <c r="C35" s="63" t="s">
        <v>405</v>
      </c>
      <c r="D35" s="63" t="s">
        <v>406</v>
      </c>
      <c r="E35" s="63" t="s">
        <v>665</v>
      </c>
      <c r="F35" s="63" t="s">
        <v>414</v>
      </c>
      <c r="G35" s="274" t="s">
        <v>730</v>
      </c>
      <c r="H35" s="267" t="s">
        <v>767</v>
      </c>
      <c r="I35" s="274" t="s">
        <v>768</v>
      </c>
      <c r="J35" s="63" t="s">
        <v>407</v>
      </c>
      <c r="K35" s="63" t="s">
        <v>412</v>
      </c>
      <c r="L35" s="63" t="s">
        <v>655</v>
      </c>
      <c r="M35" s="239" t="s">
        <v>614</v>
      </c>
      <c r="N35" s="239" t="s">
        <v>663</v>
      </c>
      <c r="O35" s="63" t="s">
        <v>415</v>
      </c>
      <c r="P35" s="273" t="s">
        <v>411</v>
      </c>
      <c r="Q35" s="63" t="s">
        <v>410</v>
      </c>
      <c r="R35" s="63" t="s">
        <v>409</v>
      </c>
      <c r="S35" s="63" t="s">
        <v>408</v>
      </c>
      <c r="T35" s="274" t="s">
        <v>739</v>
      </c>
      <c r="U35" s="239" t="s">
        <v>771</v>
      </c>
    </row>
    <row r="36" spans="1:25" ht="16.5" thickBot="1">
      <c r="B36" s="1" t="s">
        <v>368</v>
      </c>
      <c r="C36" s="18" t="s">
        <v>396</v>
      </c>
      <c r="D36" s="18" t="s">
        <v>395</v>
      </c>
      <c r="E36" s="18" t="s">
        <v>394</v>
      </c>
      <c r="F36" s="18" t="s">
        <v>393</v>
      </c>
      <c r="G36" s="60" t="s">
        <v>363</v>
      </c>
      <c r="H36" s="18" t="s">
        <v>363</v>
      </c>
      <c r="I36" s="60" t="s">
        <v>769</v>
      </c>
      <c r="J36" s="18" t="s">
        <v>397</v>
      </c>
      <c r="K36" s="18" t="s">
        <v>403</v>
      </c>
      <c r="L36" s="18" t="s">
        <v>656</v>
      </c>
      <c r="M36" s="75" t="s">
        <v>615</v>
      </c>
      <c r="N36" s="75" t="s">
        <v>661</v>
      </c>
      <c r="O36" s="18" t="s">
        <v>404</v>
      </c>
      <c r="P36" s="70" t="s">
        <v>402</v>
      </c>
      <c r="Q36" s="18" t="s">
        <v>401</v>
      </c>
      <c r="R36" s="18" t="s">
        <v>400</v>
      </c>
      <c r="S36" s="18" t="s">
        <v>399</v>
      </c>
      <c r="T36" s="60" t="s">
        <v>733</v>
      </c>
      <c r="U36" s="75" t="s">
        <v>363</v>
      </c>
    </row>
    <row r="37" spans="1:25" ht="15.75">
      <c r="J37" s="18" t="s">
        <v>398</v>
      </c>
    </row>
    <row r="44" spans="1:25">
      <c r="D44" s="4"/>
    </row>
    <row r="45" spans="1:25">
      <c r="D45" s="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187</vt:i4>
      </vt:variant>
    </vt:vector>
  </HeadingPairs>
  <TitlesOfParts>
    <vt:vector size="205" baseType="lpstr">
      <vt:lpstr>第1号様式</vt:lpstr>
      <vt:lpstr>様式1別紙1(トラック)</vt:lpstr>
      <vt:lpstr>様式1別紙1(バス)</vt:lpstr>
      <vt:lpstr>様式1別紙1(タクシー)</vt:lpstr>
      <vt:lpstr>様式1別紙2</vt:lpstr>
      <vt:lpstr>第4号様式</vt:lpstr>
      <vt:lpstr>第7号様式</vt:lpstr>
      <vt:lpstr>様式7別紙(トラック)</vt:lpstr>
      <vt:lpstr>様式7別紙(バス)</vt:lpstr>
      <vt:lpstr>様式7別紙(タクシー)</vt:lpstr>
      <vt:lpstr>第9号様式</vt:lpstr>
      <vt:lpstr>第10号様式</vt:lpstr>
      <vt:lpstr>第12号様式</vt:lpstr>
      <vt:lpstr>リスト</vt:lpstr>
      <vt:lpstr>タクシー</vt:lpstr>
      <vt:lpstr>選択リスト（メーカー・車種）</vt:lpstr>
      <vt:lpstr>選択リスト（グレード）</vt:lpstr>
      <vt:lpstr>選択リスト（トラック・バス）</vt:lpstr>
      <vt:lpstr>__IONIQ_5</vt:lpstr>
      <vt:lpstr>__いすゞ</vt:lpstr>
      <vt:lpstr>__日野</vt:lpstr>
      <vt:lpstr>_ASF2.0</vt:lpstr>
      <vt:lpstr>_ATTO_3</vt:lpstr>
      <vt:lpstr>_BYD</vt:lpstr>
      <vt:lpstr>_bZ4X</vt:lpstr>
      <vt:lpstr>_C40</vt:lpstr>
      <vt:lpstr>_CROSSBACK_E_T</vt:lpstr>
      <vt:lpstr>_DOLPHIN</vt:lpstr>
      <vt:lpstr>_e_2008</vt:lpstr>
      <vt:lpstr>_e_208</vt:lpstr>
      <vt:lpstr>_E_C4_MAX</vt:lpstr>
      <vt:lpstr>_E_C4_SHINE</vt:lpstr>
      <vt:lpstr>_e_tron</vt:lpstr>
      <vt:lpstr>_e_tron_GT_quattro</vt:lpstr>
      <vt:lpstr>_E1</vt:lpstr>
      <vt:lpstr>_E2</vt:lpstr>
      <vt:lpstr>_e6</vt:lpstr>
      <vt:lpstr>_eAUMARK</vt:lpstr>
      <vt:lpstr>_eCanter</vt:lpstr>
      <vt:lpstr>_ECITY_L10</vt:lpstr>
      <vt:lpstr>_ECITY_L6</vt:lpstr>
      <vt:lpstr>_ELEC_CITY_TOWN</vt:lpstr>
      <vt:lpstr>_ELEMO</vt:lpstr>
      <vt:lpstr>_ELEMO_K</vt:lpstr>
      <vt:lpstr>_ELEMO_L</vt:lpstr>
      <vt:lpstr>_EQA</vt:lpstr>
      <vt:lpstr>_EQB</vt:lpstr>
      <vt:lpstr>_EQC</vt:lpstr>
      <vt:lpstr>_EQE</vt:lpstr>
      <vt:lpstr>_EQS</vt:lpstr>
      <vt:lpstr>_EX30</vt:lpstr>
      <vt:lpstr>_F1T</vt:lpstr>
      <vt:lpstr>_F1TS</vt:lpstr>
      <vt:lpstr>_F1V</vt:lpstr>
      <vt:lpstr>_F1VS</vt:lpstr>
      <vt:lpstr>_F1VS4</vt:lpstr>
      <vt:lpstr>_F8_series1_Micro_Bus_6.99m</vt:lpstr>
      <vt:lpstr>_F8_series2_City_Bus</vt:lpstr>
      <vt:lpstr>_F8_series2_City_Bus_8.8m</vt:lpstr>
      <vt:lpstr>_F8_series4_Mini_Bus</vt:lpstr>
      <vt:lpstr>_F8_series6_Coach_12m</vt:lpstr>
      <vt:lpstr>_F8_series6_Coach_8.8m</vt:lpstr>
      <vt:lpstr>_F8_series7_Articulated_Bus</vt:lpstr>
      <vt:lpstr>'様式1別紙1(タクシー)'!_Hlk60658721</vt:lpstr>
      <vt:lpstr>'様式1別紙1(トラック)'!_Hlk60658721</vt:lpstr>
      <vt:lpstr>'様式1別紙1(バス)'!_Hlk60658721</vt:lpstr>
      <vt:lpstr>'様式7別紙(タクシー)'!_Hlk60658721</vt:lpstr>
      <vt:lpstr>'様式7別紙(トラック)'!_Hlk60658721</vt:lpstr>
      <vt:lpstr>'様式7別紙(バス)'!_Hlk60658721</vt:lpstr>
      <vt:lpstr>_Honda_e</vt:lpstr>
      <vt:lpstr>_I_PACE</vt:lpstr>
      <vt:lpstr>_i3</vt:lpstr>
      <vt:lpstr>_i4_eDrive_35</vt:lpstr>
      <vt:lpstr>_i4_eDrive_40</vt:lpstr>
      <vt:lpstr>_i4_M50</vt:lpstr>
      <vt:lpstr>_i5_eDrive_40</vt:lpstr>
      <vt:lpstr>_i5_M60_xDrive</vt:lpstr>
      <vt:lpstr>_i7_eDrive50</vt:lpstr>
      <vt:lpstr>_i7_M70_xDrive</vt:lpstr>
      <vt:lpstr>_i7_xDrive60</vt:lpstr>
      <vt:lpstr>_ID.4</vt:lpstr>
      <vt:lpstr>_IONIQ_5</vt:lpstr>
      <vt:lpstr>_iX_M60</vt:lpstr>
      <vt:lpstr>_iX_xDrive40</vt:lpstr>
      <vt:lpstr>_iX_xDrive50</vt:lpstr>
      <vt:lpstr>_iX1_xDrive30</vt:lpstr>
      <vt:lpstr>_iX3</vt:lpstr>
      <vt:lpstr>_KARSAN_e_JEST</vt:lpstr>
      <vt:lpstr>_KONA</vt:lpstr>
      <vt:lpstr>_MercedesAMG_EQE</vt:lpstr>
      <vt:lpstr>_MercedesAMG_EQS</vt:lpstr>
      <vt:lpstr>_MINICAB_EV_2シーター</vt:lpstr>
      <vt:lpstr>_MINICAB_EV_4シーター</vt:lpstr>
      <vt:lpstr>_MINICAB_MiEV_2シーター</vt:lpstr>
      <vt:lpstr>_MINICAB_MiEV_4シーター</vt:lpstr>
      <vt:lpstr>_MX_30</vt:lpstr>
      <vt:lpstr>_N_VAN_eFUN</vt:lpstr>
      <vt:lpstr>_N_VAN_eG</vt:lpstr>
      <vt:lpstr>_N_VAN_eL2</vt:lpstr>
      <vt:lpstr>_N_VAN_eL4</vt:lpstr>
      <vt:lpstr>_OHKUMA_LV270L</vt:lpstr>
      <vt:lpstr>_OHKUMA_TX200L</vt:lpstr>
      <vt:lpstr>_ONOENSTAR_EV_10.5m</vt:lpstr>
      <vt:lpstr>_ONOENSTAR_EV_11.45m</vt:lpstr>
      <vt:lpstr>_ONOENSTAR_EV_7m</vt:lpstr>
      <vt:lpstr>_ONOENSTAR_EV_9m</vt:lpstr>
      <vt:lpstr>_ONOENSTAR_EV_マイクロバス</vt:lpstr>
      <vt:lpstr>_Q4</vt:lpstr>
      <vt:lpstr>_Q8</vt:lpstr>
      <vt:lpstr>_RS_e_tron_GT</vt:lpstr>
      <vt:lpstr>_RZ_300e</vt:lpstr>
      <vt:lpstr>_RZ_450e</vt:lpstr>
      <vt:lpstr>_SEAL</vt:lpstr>
      <vt:lpstr>_SOLTERRA</vt:lpstr>
      <vt:lpstr>_SQ8_Sportback_e_tron</vt:lpstr>
      <vt:lpstr>_Taycan</vt:lpstr>
      <vt:lpstr>_TVC_072</vt:lpstr>
      <vt:lpstr>_TVC_700</vt:lpstr>
      <vt:lpstr>_UX_300e</vt:lpstr>
      <vt:lpstr>_WS5040XXYBEV</vt:lpstr>
      <vt:lpstr>_XC40</vt:lpstr>
      <vt:lpstr>_ZM6</vt:lpstr>
      <vt:lpstr>_アリア</vt:lpstr>
      <vt:lpstr>_いすゞ</vt:lpstr>
      <vt:lpstr>_エルガＥＶ</vt:lpstr>
      <vt:lpstr>_エルフEV</vt:lpstr>
      <vt:lpstr>_エルフmio_EV</vt:lpstr>
      <vt:lpstr>_クリッパーEV_2シーター</vt:lpstr>
      <vt:lpstr>_クリッパーEV_4シーター</vt:lpstr>
      <vt:lpstr>_スペクター</vt:lpstr>
      <vt:lpstr>_デュトロZ_EV</vt:lpstr>
      <vt:lpstr>_トヨタ</vt:lpstr>
      <vt:lpstr>_ブルーリボンＺＥＶ</vt:lpstr>
      <vt:lpstr>_モデル_3</vt:lpstr>
      <vt:lpstr>_モデル_S</vt:lpstr>
      <vt:lpstr>_モデル_X</vt:lpstr>
      <vt:lpstr>_モデル_Y</vt:lpstr>
      <vt:lpstr>_リーフ</vt:lpstr>
      <vt:lpstr>_日産</vt:lpstr>
      <vt:lpstr>_日野</vt:lpstr>
      <vt:lpstr>ASF</vt:lpstr>
      <vt:lpstr>BMW</vt:lpstr>
      <vt:lpstr>BYD</vt:lpstr>
      <vt:lpstr>DS</vt:lpstr>
      <vt:lpstr>EV</vt:lpstr>
      <vt:lpstr>ＥＶモーターズ_ジャパン</vt:lpstr>
      <vt:lpstr>HV</vt:lpstr>
      <vt:lpstr>HW_ELECTRO</vt:lpstr>
      <vt:lpstr>Hyundai_Mobility_Japan</vt:lpstr>
      <vt:lpstr>第10号様式!Print_Area</vt:lpstr>
      <vt:lpstr>第12号様式!Print_Area</vt:lpstr>
      <vt:lpstr>第1号様式!Print_Area</vt:lpstr>
      <vt:lpstr>第4号様式!Print_Area</vt:lpstr>
      <vt:lpstr>第7号様式!Print_Area</vt:lpstr>
      <vt:lpstr>第9号様式!Print_Area</vt:lpstr>
      <vt:lpstr>'様式1別紙1(タクシー)'!Print_Area</vt:lpstr>
      <vt:lpstr>'様式1別紙1(トラック)'!Print_Area</vt:lpstr>
      <vt:lpstr>'様式1別紙1(バス)'!Print_Area</vt:lpstr>
      <vt:lpstr>様式1別紙2!Print_Area</vt:lpstr>
      <vt:lpstr>'様式7別紙(タクシー)'!Print_Area</vt:lpstr>
      <vt:lpstr>'様式7別紙(トラック)'!Print_Area</vt:lpstr>
      <vt:lpstr>'様式7別紙(バス)'!Print_Area</vt:lpstr>
      <vt:lpstr>ZO_MOTORS</vt:lpstr>
      <vt:lpstr>ああ</vt:lpstr>
      <vt:lpstr>アウディ</vt:lpstr>
      <vt:lpstr>アパテックモーターズ</vt:lpstr>
      <vt:lpstr>アルテック</vt:lpstr>
      <vt:lpstr>アルファバスジャパン</vt:lpstr>
      <vt:lpstr>いすゞ</vt:lpstr>
      <vt:lpstr>エルフハイブリッド</vt:lpstr>
      <vt:lpstr>シトロエン</vt:lpstr>
      <vt:lpstr>ジャガー</vt:lpstr>
      <vt:lpstr>スバル</vt:lpstr>
      <vt:lpstr>ダイナ</vt:lpstr>
      <vt:lpstr>タクシー</vt:lpstr>
      <vt:lpstr>タジマモーター</vt:lpstr>
      <vt:lpstr>テスラ</vt:lpstr>
      <vt:lpstr>デュトロハイブリッド</vt:lpstr>
      <vt:lpstr>トヨタ</vt:lpstr>
      <vt:lpstr>ビーワイディージャパン</vt:lpstr>
      <vt:lpstr>ヒュンダイ</vt:lpstr>
      <vt:lpstr>ヒョンデ</vt:lpstr>
      <vt:lpstr>フォルクスワーゲン</vt:lpstr>
      <vt:lpstr>フォロフライ</vt:lpstr>
      <vt:lpstr>プジョー</vt:lpstr>
      <vt:lpstr>ブルーリボンハイブリッド</vt:lpstr>
      <vt:lpstr>プロフィアハイブリッド</vt:lpstr>
      <vt:lpstr>ポルシェ</vt:lpstr>
      <vt:lpstr>ボルボ</vt:lpstr>
      <vt:lpstr>ホンダ</vt:lpstr>
      <vt:lpstr>マツダ</vt:lpstr>
      <vt:lpstr>メルセデス・ベンツ</vt:lpstr>
      <vt:lpstr>モデル3</vt:lpstr>
      <vt:lpstr>モデルY</vt:lpstr>
      <vt:lpstr>レクサス</vt:lpstr>
      <vt:lpstr>ロールスロイス</vt:lpstr>
      <vt:lpstr>三菱ふそう</vt:lpstr>
      <vt:lpstr>三菱自動車工業</vt:lpstr>
      <vt:lpstr>実績タクシー</vt:lpstr>
      <vt:lpstr>諾亜建設</vt:lpstr>
      <vt:lpstr>日産</vt:lpstr>
      <vt:lpstr>日本福田自動車</vt:lpstr>
      <vt:lpstr>日野</vt:lpstr>
      <vt:lpstr>本田技研工業</vt:lpstr>
      <vt:lpstr>有限会社オノエンジニアリング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2024-03-22T01:25:06Z</dcterms:created>
  <dcterms:modified xsi:type="dcterms:W3CDTF">2025-02-07T06:37:04Z</dcterms:modified>
</cp:coreProperties>
</file>