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cd366\Desktop\R3.3.30時点\"/>
    </mc:Choice>
  </mc:AlternateContent>
  <xr:revisionPtr revIDLastSave="0" documentId="13_ncr:1_{B8971F99-BB43-4368-BA23-F90E25E2D999}" xr6:coauthVersionLast="45" xr6:coauthVersionMax="45" xr10:uidLastSave="{00000000-0000-0000-0000-000000000000}"/>
  <bookViews>
    <workbookView xWindow="-120" yWindow="-120" windowWidth="20730" windowHeight="11310" xr2:uid="{C09D4F57-413F-47E2-ABA1-DD0CE0605D9F}"/>
  </bookViews>
  <sheets>
    <sheet name="算出表" sheetId="3" r:id="rId1"/>
    <sheet name="器具の消費電力" sheetId="2" r:id="rId2"/>
    <sheet name="計算表" sheetId="1" state="hidden" r:id="rId3"/>
  </sheets>
  <definedNames>
    <definedName name="_xlnm.Print_Area" localSheetId="2">計算表!$A$1:$BD$67</definedName>
    <definedName name="_xlnm.Print_Area" localSheetId="0">算出表!$A$1:$G$12</definedName>
    <definedName name="_xlnm.Print_Titles" localSheetId="2">計算表!$A:$B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9" i="1" l="1"/>
  <c r="AV69" i="1" l="1"/>
  <c r="AT69" i="1"/>
  <c r="AR69" i="1"/>
  <c r="AP69" i="1"/>
  <c r="AN69" i="1"/>
  <c r="AL69" i="1"/>
  <c r="AH69" i="1"/>
  <c r="BB69" i="1" l="1"/>
  <c r="BA69" i="1"/>
  <c r="AZ69" i="1"/>
  <c r="AY69" i="1"/>
  <c r="AX69" i="1"/>
  <c r="AW69" i="1"/>
  <c r="AU69" i="1"/>
  <c r="AS69" i="1"/>
  <c r="AQ69" i="1"/>
  <c r="AO69" i="1"/>
  <c r="AM69" i="1"/>
  <c r="AK69" i="1"/>
  <c r="AI69" i="1"/>
  <c r="AG69" i="1"/>
  <c r="BC134" i="1" l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BD66" i="1" l="1"/>
  <c r="BD32" i="1"/>
  <c r="BD27" i="1"/>
  <c r="BD65" i="1" l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1" i="1"/>
  <c r="BD30" i="1"/>
  <c r="BD29" i="1"/>
  <c r="BD28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 l="1"/>
  <c r="BD39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N66" i="1"/>
  <c r="M66" i="1"/>
  <c r="L66" i="1"/>
  <c r="J66" i="1"/>
  <c r="H66" i="1"/>
  <c r="G66" i="1"/>
  <c r="F66" i="1"/>
  <c r="E66" i="1"/>
  <c r="D66" i="1"/>
  <c r="C66" i="1"/>
  <c r="P66" i="1" l="1"/>
  <c r="I66" i="1"/>
  <c r="K66" i="1"/>
  <c r="O66" i="1"/>
  <c r="D67" i="1"/>
  <c r="C67" i="1"/>
  <c r="BD132" i="1"/>
  <c r="BE132" i="1" s="1"/>
  <c r="BD117" i="1"/>
  <c r="BE117" i="1" s="1"/>
  <c r="BD116" i="1"/>
  <c r="BE116" i="1" s="1"/>
  <c r="BD115" i="1"/>
  <c r="BE115" i="1" s="1"/>
  <c r="BD109" i="1"/>
  <c r="BE109" i="1" s="1"/>
  <c r="BD83" i="1" l="1"/>
  <c r="BE83" i="1" s="1"/>
  <c r="BD118" i="1"/>
  <c r="BE118" i="1" s="1"/>
  <c r="BD119" i="1"/>
  <c r="BE119" i="1" s="1"/>
  <c r="BD122" i="1"/>
  <c r="BE122" i="1" s="1"/>
  <c r="BD124" i="1"/>
  <c r="BE124" i="1" s="1"/>
  <c r="BD125" i="1"/>
  <c r="BE125" i="1" s="1"/>
  <c r="BD126" i="1"/>
  <c r="BE126" i="1" s="1"/>
  <c r="BD129" i="1"/>
  <c r="BE129" i="1" s="1"/>
  <c r="BD131" i="1"/>
  <c r="BE131" i="1" s="1"/>
  <c r="BD134" i="1"/>
  <c r="BD89" i="1"/>
  <c r="BE89" i="1" s="1"/>
  <c r="BD133" i="1"/>
  <c r="BE133" i="1" s="1"/>
  <c r="BD97" i="1"/>
  <c r="BE97" i="1" s="1"/>
  <c r="BD130" i="1"/>
  <c r="BE130" i="1" s="1"/>
  <c r="BD128" i="1"/>
  <c r="BE128" i="1" s="1"/>
  <c r="BD127" i="1"/>
  <c r="BE127" i="1" s="1"/>
  <c r="BD123" i="1"/>
  <c r="BE123" i="1" s="1"/>
  <c r="BD121" i="1"/>
  <c r="BE121" i="1" s="1"/>
  <c r="BD120" i="1"/>
  <c r="BE120" i="1" s="1"/>
  <c r="AT135" i="1"/>
  <c r="BB135" i="1"/>
  <c r="AJ135" i="1"/>
  <c r="BD111" i="1"/>
  <c r="BE111" i="1" s="1"/>
  <c r="AI135" i="1"/>
  <c r="AQ135" i="1"/>
  <c r="AY135" i="1"/>
  <c r="AZ135" i="1"/>
  <c r="AR135" i="1"/>
  <c r="AL135" i="1"/>
  <c r="AW102" i="1"/>
  <c r="AG102" i="1"/>
  <c r="BD76" i="1"/>
  <c r="BE76" i="1" s="1"/>
  <c r="AO102" i="1"/>
  <c r="AU135" i="1"/>
  <c r="AM135" i="1"/>
  <c r="BC135" i="1"/>
  <c r="BD110" i="1"/>
  <c r="BE110" i="1" s="1"/>
  <c r="AJ102" i="1"/>
  <c r="AR102" i="1"/>
  <c r="AZ102" i="1"/>
  <c r="AK102" i="1"/>
  <c r="AS102" i="1"/>
  <c r="BA102" i="1"/>
  <c r="AL102" i="1"/>
  <c r="AT102" i="1"/>
  <c r="BB102" i="1"/>
  <c r="BD78" i="1"/>
  <c r="BE78" i="1" s="1"/>
  <c r="AV102" i="1"/>
  <c r="BD79" i="1"/>
  <c r="BE79" i="1" s="1"/>
  <c r="BD80" i="1"/>
  <c r="BE80" i="1" s="1"/>
  <c r="BD81" i="1"/>
  <c r="BE81" i="1" s="1"/>
  <c r="BD82" i="1"/>
  <c r="BE82" i="1" s="1"/>
  <c r="BD84" i="1"/>
  <c r="BE84" i="1" s="1"/>
  <c r="BD85" i="1"/>
  <c r="BE85" i="1" s="1"/>
  <c r="BD86" i="1"/>
  <c r="BE86" i="1" s="1"/>
  <c r="BD87" i="1"/>
  <c r="BE87" i="1" s="1"/>
  <c r="BD88" i="1"/>
  <c r="BE88" i="1" s="1"/>
  <c r="BD90" i="1"/>
  <c r="BE90" i="1" s="1"/>
  <c r="BD91" i="1"/>
  <c r="BE91" i="1" s="1"/>
  <c r="BD92" i="1"/>
  <c r="BE92" i="1" s="1"/>
  <c r="BD93" i="1"/>
  <c r="BE93" i="1" s="1"/>
  <c r="BD94" i="1"/>
  <c r="BE94" i="1" s="1"/>
  <c r="BD95" i="1"/>
  <c r="BE95" i="1" s="1"/>
  <c r="BD96" i="1"/>
  <c r="BE96" i="1" s="1"/>
  <c r="BD98" i="1"/>
  <c r="BE98" i="1" s="1"/>
  <c r="BD99" i="1"/>
  <c r="BE99" i="1" s="1"/>
  <c r="BD100" i="1"/>
  <c r="BE100" i="1" s="1"/>
  <c r="BD101" i="1"/>
  <c r="BE101" i="1" s="1"/>
  <c r="AU102" i="1"/>
  <c r="BC102" i="1"/>
  <c r="AS135" i="1"/>
  <c r="BA135" i="1"/>
  <c r="AV135" i="1"/>
  <c r="AG135" i="1"/>
  <c r="AO135" i="1"/>
  <c r="AW135" i="1"/>
  <c r="AH135" i="1"/>
  <c r="AP135" i="1"/>
  <c r="AX135" i="1"/>
  <c r="AM102" i="1"/>
  <c r="AP102" i="1"/>
  <c r="AX102" i="1"/>
  <c r="AQ102" i="1"/>
  <c r="AY102" i="1"/>
  <c r="AK135" i="1"/>
  <c r="BD112" i="1"/>
  <c r="BE112" i="1" s="1"/>
  <c r="AN135" i="1"/>
  <c r="BD113" i="1"/>
  <c r="BE113" i="1" s="1"/>
  <c r="BD114" i="1"/>
  <c r="BE114" i="1" s="1"/>
  <c r="BD108" i="1"/>
  <c r="BE108" i="1" s="1"/>
  <c r="AN102" i="1"/>
  <c r="BD75" i="1"/>
  <c r="BE75" i="1" s="1"/>
  <c r="AH102" i="1"/>
  <c r="BD77" i="1"/>
  <c r="BE77" i="1" s="1"/>
  <c r="AI102" i="1"/>
  <c r="BE134" i="1" l="1"/>
  <c r="BE135" i="1" s="1"/>
  <c r="F7" i="3" s="1"/>
  <c r="BE102" i="1"/>
  <c r="F6" i="3" s="1"/>
  <c r="BD135" i="1"/>
  <c r="B7" i="3" s="1"/>
  <c r="BD102" i="1"/>
  <c r="B6" i="3" s="1"/>
  <c r="F32" i="1"/>
  <c r="E32" i="1"/>
  <c r="D32" i="1"/>
  <c r="C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N32" i="1"/>
  <c r="M32" i="1"/>
  <c r="L32" i="1"/>
  <c r="J32" i="1"/>
  <c r="H32" i="1"/>
  <c r="F5" i="3" s="1"/>
  <c r="G32" i="1"/>
  <c r="B5" i="3" s="1"/>
  <c r="B8" i="3" l="1"/>
  <c r="B9" i="3" s="1"/>
  <c r="F8" i="3"/>
  <c r="F9" i="3" s="1"/>
  <c r="D33" i="1"/>
  <c r="K32" i="1"/>
  <c r="C33" i="1"/>
  <c r="I32" i="1"/>
  <c r="O32" i="1"/>
  <c r="P32" i="1"/>
</calcChain>
</file>

<file path=xl/sharedStrings.xml><?xml version="1.0" encoding="utf-8"?>
<sst xmlns="http://schemas.openxmlformats.org/spreadsheetml/2006/main" count="480" uniqueCount="128">
  <si>
    <t>40形2灯タイプ</t>
    <rPh sb="4" eb="5">
      <t>トウ</t>
    </rPh>
    <phoneticPr fontId="2"/>
  </si>
  <si>
    <t>40形2灯ノングレアタイプ</t>
    <rPh sb="4" eb="5">
      <t>トウ</t>
    </rPh>
    <phoneticPr fontId="2"/>
  </si>
  <si>
    <t>40形1灯タイプ</t>
    <rPh sb="4" eb="5">
      <t>トウ</t>
    </rPh>
    <phoneticPr fontId="2"/>
  </si>
  <si>
    <t>20形2灯タイプ</t>
    <rPh sb="4" eb="5">
      <t>トウ</t>
    </rPh>
    <phoneticPr fontId="2"/>
  </si>
  <si>
    <t>20形1灯タイプ</t>
    <rPh sb="4" eb="5">
      <t>トウ</t>
    </rPh>
    <phoneticPr fontId="2"/>
  </si>
  <si>
    <t>埋込天井灯</t>
    <rPh sb="0" eb="2">
      <t>ウメコミ</t>
    </rPh>
    <rPh sb="2" eb="4">
      <t>テンジョウ</t>
    </rPh>
    <rPh sb="4" eb="5">
      <t>トウ</t>
    </rPh>
    <phoneticPr fontId="2"/>
  </si>
  <si>
    <t>ダウンライト</t>
    <phoneticPr fontId="2"/>
  </si>
  <si>
    <t>防災用誘導灯</t>
    <rPh sb="0" eb="3">
      <t>ボウサイヨウ</t>
    </rPh>
    <rPh sb="3" eb="6">
      <t>ユウドウトウ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</si>
  <si>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</si>
  <si>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</si>
  <si>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</si>
  <si>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</si>
  <si>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直管既LED化本数</t>
    <rPh sb="0" eb="2">
      <t>チョッカン</t>
    </rPh>
    <phoneticPr fontId="2"/>
  </si>
  <si>
    <t>直管未LED化本数</t>
    <rPh sb="0" eb="2">
      <t>チョッカン</t>
    </rPh>
    <phoneticPr fontId="2"/>
  </si>
  <si>
    <t>直管蛍光灯の本数計</t>
    <rPh sb="8" eb="9">
      <t>ケイ</t>
    </rPh>
    <phoneticPr fontId="2"/>
  </si>
  <si>
    <t>間引き率</t>
    <rPh sb="0" eb="2">
      <t>マビ</t>
    </rPh>
    <rPh sb="3" eb="4">
      <t>リツ</t>
    </rPh>
    <phoneticPr fontId="2"/>
  </si>
  <si>
    <t>元年度電力使用量</t>
    <phoneticPr fontId="2"/>
  </si>
  <si>
    <t>元年度電気料金</t>
    <phoneticPr fontId="2"/>
  </si>
  <si>
    <t>1kW当たり単価</t>
    <phoneticPr fontId="2"/>
  </si>
  <si>
    <t>照明による電力使用量</t>
    <phoneticPr fontId="2"/>
  </si>
  <si>
    <t>元年度電力使用量に占める割合</t>
    <phoneticPr fontId="2"/>
  </si>
  <si>
    <t>LED化後の照明による電力消費量</t>
    <phoneticPr fontId="2"/>
  </si>
  <si>
    <t>年間節電量</t>
    <phoneticPr fontId="2"/>
  </si>
  <si>
    <t>年間節電額</t>
  </si>
  <si>
    <t>照明による電力使用量の削減率</t>
  </si>
  <si>
    <t>全電力使用量に対する削減率</t>
  </si>
  <si>
    <t>40形2灯
天井埋込みタイプ</t>
    <rPh sb="6" eb="8">
      <t>テンジョウ</t>
    </rPh>
    <rPh sb="8" eb="10">
      <t>ウメコミ</t>
    </rPh>
    <phoneticPr fontId="2"/>
  </si>
  <si>
    <t>40形2灯
天井直付けタイプ</t>
    <rPh sb="6" eb="8">
      <t>テンジョウ</t>
    </rPh>
    <rPh sb="8" eb="10">
      <t>ジカヅ</t>
    </rPh>
    <phoneticPr fontId="2"/>
  </si>
  <si>
    <t>40形2灯ノングレア天井埋込み</t>
    <rPh sb="10" eb="12">
      <t>テンジョウ</t>
    </rPh>
    <rPh sb="12" eb="14">
      <t>ウメコミ</t>
    </rPh>
    <phoneticPr fontId="2"/>
  </si>
  <si>
    <t>40形2灯ノングレア天井直付け</t>
    <rPh sb="10" eb="12">
      <t>テンジョウ</t>
    </rPh>
    <rPh sb="12" eb="14">
      <t>ジカヅ</t>
    </rPh>
    <phoneticPr fontId="2"/>
  </si>
  <si>
    <t>40形1灯
天井埋込みタイプ</t>
    <rPh sb="6" eb="8">
      <t>テンジョウ</t>
    </rPh>
    <rPh sb="8" eb="10">
      <t>ウメコミ</t>
    </rPh>
    <phoneticPr fontId="2"/>
  </si>
  <si>
    <t>40形1灯
天井直付けタイプ</t>
    <rPh sb="6" eb="8">
      <t>テンジョウ</t>
    </rPh>
    <rPh sb="8" eb="10">
      <t>ジカヅ</t>
    </rPh>
    <phoneticPr fontId="2"/>
  </si>
  <si>
    <t>20形2灯
タイプ</t>
    <phoneticPr fontId="2"/>
  </si>
  <si>
    <t>20形1灯
タイプ</t>
    <phoneticPr fontId="2"/>
  </si>
  <si>
    <t>埋込天井灯（450mm角）</t>
    <rPh sb="11" eb="12">
      <t>カク</t>
    </rPh>
    <phoneticPr fontId="2"/>
  </si>
  <si>
    <t>埋込天井灯（600mm角）</t>
    <rPh sb="11" eb="12">
      <t>カク</t>
    </rPh>
    <phoneticPr fontId="2"/>
  </si>
  <si>
    <t>ダウンライト
（白熱球）</t>
    <rPh sb="8" eb="10">
      <t>ハクネツ</t>
    </rPh>
    <rPh sb="10" eb="11">
      <t>キュウ</t>
    </rPh>
    <phoneticPr fontId="2"/>
  </si>
  <si>
    <t>その他</t>
  </si>
  <si>
    <t>防災用誘導灯 小型（C級）</t>
    <phoneticPr fontId="2"/>
  </si>
  <si>
    <t>防災用誘導灯 中型（B級）</t>
  </si>
  <si>
    <t>天井埋込み</t>
    <rPh sb="0" eb="2">
      <t>テンジョウ</t>
    </rPh>
    <rPh sb="2" eb="3">
      <t>ウ</t>
    </rPh>
    <rPh sb="3" eb="4">
      <t>コ</t>
    </rPh>
    <phoneticPr fontId="2"/>
  </si>
  <si>
    <t>天井直付け</t>
    <rPh sb="0" eb="2">
      <t>テンジョウ</t>
    </rPh>
    <rPh sb="2" eb="4">
      <t>ジカヅ</t>
    </rPh>
    <phoneticPr fontId="2"/>
  </si>
  <si>
    <t>天井・壁直付け</t>
    <rPh sb="0" eb="2">
      <t>テンジョウ</t>
    </rPh>
    <rPh sb="3" eb="4">
      <t>カベ</t>
    </rPh>
    <rPh sb="4" eb="6">
      <t>ジカヅ</t>
    </rPh>
    <phoneticPr fontId="2"/>
  </si>
  <si>
    <t>450
×450
mm</t>
    <phoneticPr fontId="2"/>
  </si>
  <si>
    <t>600
×600
mm</t>
    <phoneticPr fontId="2"/>
  </si>
  <si>
    <t>白熱球</t>
    <rPh sb="0" eb="2">
      <t>ハクネツ</t>
    </rPh>
    <rPh sb="2" eb="3">
      <t>キュウ</t>
    </rPh>
    <phoneticPr fontId="2"/>
  </si>
  <si>
    <t>蛍光灯</t>
    <rPh sb="0" eb="3">
      <t>ケイコウトウ</t>
    </rPh>
    <phoneticPr fontId="2"/>
  </si>
  <si>
    <t>小型
(C級)</t>
    <phoneticPr fontId="2"/>
  </si>
  <si>
    <t>中型
(B級)</t>
    <phoneticPr fontId="2"/>
  </si>
  <si>
    <t>(本)</t>
    <rPh sb="1" eb="2">
      <t>ホン</t>
    </rPh>
    <phoneticPr fontId="2"/>
  </si>
  <si>
    <t>(％)</t>
    <phoneticPr fontId="2"/>
  </si>
  <si>
    <t>（kWh/年）</t>
    <phoneticPr fontId="2"/>
  </si>
  <si>
    <t>（円/年）</t>
    <phoneticPr fontId="2"/>
  </si>
  <si>
    <t>（円/kW）</t>
    <phoneticPr fontId="2"/>
  </si>
  <si>
    <t>(kWh/年)</t>
    <phoneticPr fontId="2"/>
  </si>
  <si>
    <t>（千円/年）</t>
    <phoneticPr fontId="2"/>
  </si>
  <si>
    <t>(台)</t>
    <rPh sb="1" eb="2">
      <t>ダイ</t>
    </rPh>
    <phoneticPr fontId="2"/>
  </si>
  <si>
    <t>FL・FLR</t>
    <phoneticPr fontId="2"/>
  </si>
  <si>
    <t>Hf・FHF</t>
    <phoneticPr fontId="2"/>
  </si>
  <si>
    <t>北区総合庁舎本庁舎　</t>
    <phoneticPr fontId="2"/>
  </si>
  <si>
    <t>北区総合庁舎西庁舎　</t>
    <phoneticPr fontId="2"/>
  </si>
  <si>
    <t>中京区総合庁舎　</t>
    <phoneticPr fontId="2"/>
  </si>
  <si>
    <t>東山区総合庁舎北館　</t>
    <phoneticPr fontId="2"/>
  </si>
  <si>
    <t>東山区総合庁舎南館　</t>
    <phoneticPr fontId="2"/>
  </si>
  <si>
    <t>山科区総合庁舎　</t>
    <phoneticPr fontId="2"/>
  </si>
  <si>
    <t>下京区総合庁舎　</t>
    <phoneticPr fontId="2"/>
  </si>
  <si>
    <t>南区総合庁舎　</t>
    <phoneticPr fontId="2"/>
  </si>
  <si>
    <t>西京区総合庁舎　</t>
    <phoneticPr fontId="2"/>
  </si>
  <si>
    <t>西京区洛西支所総合庁舎　</t>
    <phoneticPr fontId="2"/>
  </si>
  <si>
    <t>伏見区深草支所総合庁舎　</t>
    <phoneticPr fontId="2"/>
  </si>
  <si>
    <t>伏見区醍醐支所総合庁舎　</t>
    <phoneticPr fontId="2"/>
  </si>
  <si>
    <t>北区役所小野郷出張所　</t>
    <phoneticPr fontId="2"/>
  </si>
  <si>
    <t>北区役所中川出張所　</t>
    <phoneticPr fontId="2"/>
  </si>
  <si>
    <t>北区役所雲ケ畑出張所　</t>
    <phoneticPr fontId="2"/>
  </si>
  <si>
    <t>左京区役所八瀬出張所　</t>
    <phoneticPr fontId="2"/>
  </si>
  <si>
    <t>左京区役所静市出張所　</t>
    <phoneticPr fontId="2"/>
  </si>
  <si>
    <t>左京区役所大原出張所　</t>
    <phoneticPr fontId="2"/>
  </si>
  <si>
    <t>左京区役所久多出張所　</t>
    <phoneticPr fontId="2"/>
  </si>
  <si>
    <t>左京区役所花脊出張所　</t>
    <phoneticPr fontId="2"/>
  </si>
  <si>
    <t>南区役所久世出張所　</t>
    <phoneticPr fontId="2"/>
  </si>
  <si>
    <t>右京区役所高雄出張所　</t>
    <phoneticPr fontId="2"/>
  </si>
  <si>
    <t>右京区役所宕陰出張所　</t>
    <phoneticPr fontId="2"/>
  </si>
  <si>
    <t>右京区役所京北出張所　</t>
    <phoneticPr fontId="2"/>
  </si>
  <si>
    <t>伏見区役所神川出張所　</t>
    <phoneticPr fontId="2"/>
  </si>
  <si>
    <t>伏見区役所淀出張所　</t>
    <phoneticPr fontId="2"/>
  </si>
  <si>
    <t>ダウンライト
（蛍光球）</t>
    <rPh sb="8" eb="10">
      <t>ケイコウ</t>
    </rPh>
    <rPh sb="10" eb="11">
      <t>キュウ</t>
    </rPh>
    <rPh sb="11" eb="12">
      <t>ハッキュウ</t>
    </rPh>
    <phoneticPr fontId="2"/>
  </si>
  <si>
    <t>山科区総合庁舎旧休日診療所　</t>
    <phoneticPr fontId="2"/>
  </si>
  <si>
    <t>電力消費量（現行）</t>
    <rPh sb="0" eb="2">
      <t>デンリョク</t>
    </rPh>
    <rPh sb="2" eb="5">
      <t>ショウヒリョウ</t>
    </rPh>
    <rPh sb="6" eb="8">
      <t>ゲンコウ</t>
    </rPh>
    <phoneticPr fontId="2"/>
  </si>
  <si>
    <t>電力消費量（LED化後）</t>
    <rPh sb="0" eb="2">
      <t>デンリョク</t>
    </rPh>
    <rPh sb="2" eb="5">
      <t>ショウヒリョウ</t>
    </rPh>
    <rPh sb="9" eb="10">
      <t>カ</t>
    </rPh>
    <rPh sb="10" eb="11">
      <t>ゴ</t>
    </rPh>
    <phoneticPr fontId="2"/>
  </si>
  <si>
    <t>現行の年間点灯時間</t>
    <rPh sb="0" eb="2">
      <t>ゲンコウ</t>
    </rPh>
    <rPh sb="3" eb="5">
      <t>ネンカン</t>
    </rPh>
    <rPh sb="5" eb="7">
      <t>テントウ</t>
    </rPh>
    <rPh sb="7" eb="9">
      <t>ジカン</t>
    </rPh>
    <phoneticPr fontId="2"/>
  </si>
  <si>
    <t>間引き解消後の年間点灯時間</t>
    <rPh sb="0" eb="2">
      <t>マビ</t>
    </rPh>
    <rPh sb="3" eb="5">
      <t>カイショウ</t>
    </rPh>
    <rPh sb="5" eb="6">
      <t>ゴ</t>
    </rPh>
    <rPh sb="7" eb="9">
      <t>ネンカン</t>
    </rPh>
    <rPh sb="9" eb="11">
      <t>テントウ</t>
    </rPh>
    <rPh sb="11" eb="13">
      <t>ジカン</t>
    </rPh>
    <phoneticPr fontId="2"/>
  </si>
  <si>
    <t>kWh/年</t>
    <phoneticPr fontId="2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</si>
  <si>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2"/>
  </si>
  <si>
    <t>電気代
（円／年）</t>
    <rPh sb="0" eb="3">
      <t>デンキダイ</t>
    </rPh>
    <rPh sb="5" eb="6">
      <t>エン</t>
    </rPh>
    <rPh sb="7" eb="8">
      <t>ネン</t>
    </rPh>
    <phoneticPr fontId="2"/>
  </si>
  <si>
    <t>年間削減量</t>
    <rPh sb="0" eb="2">
      <t>ネンカン</t>
    </rPh>
    <rPh sb="2" eb="4">
      <t>サクゲン</t>
    </rPh>
    <rPh sb="4" eb="5">
      <t>リョウ</t>
    </rPh>
    <phoneticPr fontId="2"/>
  </si>
  <si>
    <t>照明による電気使用量</t>
    <rPh sb="0" eb="2">
      <t>ショウメイ</t>
    </rPh>
    <rPh sb="5" eb="7">
      <t>デンキ</t>
    </rPh>
    <rPh sb="7" eb="10">
      <t>シヨウリョウ</t>
    </rPh>
    <phoneticPr fontId="2"/>
  </si>
  <si>
    <t>LED化後の電気使用量</t>
    <rPh sb="3" eb="4">
      <t>カ</t>
    </rPh>
    <rPh sb="4" eb="5">
      <t>ゴ</t>
    </rPh>
    <rPh sb="6" eb="8">
      <t>デンキ</t>
    </rPh>
    <rPh sb="8" eb="11">
      <t>シヨウリョウ</t>
    </rPh>
    <phoneticPr fontId="2"/>
  </si>
  <si>
    <t>照明による電気使用料金</t>
    <rPh sb="0" eb="2">
      <t>ショウメイ</t>
    </rPh>
    <rPh sb="5" eb="7">
      <t>デンキ</t>
    </rPh>
    <rPh sb="7" eb="10">
      <t>シヨウリョウ</t>
    </rPh>
    <rPh sb="10" eb="11">
      <t>キン</t>
    </rPh>
    <phoneticPr fontId="2"/>
  </si>
  <si>
    <t>LED化後の電気使用料金</t>
    <rPh sb="3" eb="4">
      <t>カ</t>
    </rPh>
    <rPh sb="4" eb="5">
      <t>ゴ</t>
    </rPh>
    <rPh sb="6" eb="8">
      <t>デンキ</t>
    </rPh>
    <rPh sb="8" eb="11">
      <t>シヨウリョウ</t>
    </rPh>
    <rPh sb="11" eb="12">
      <t>キン</t>
    </rPh>
    <phoneticPr fontId="2"/>
  </si>
  <si>
    <t>使用する照明器具の消費電力（W）</t>
    <rPh sb="0" eb="2">
      <t>シヨウ</t>
    </rPh>
    <rPh sb="4" eb="6">
      <t>ショウメイ</t>
    </rPh>
    <rPh sb="6" eb="8">
      <t>キグ</t>
    </rPh>
    <rPh sb="9" eb="11">
      <t>ショウヒ</t>
    </rPh>
    <rPh sb="11" eb="13">
      <t>デンリョク</t>
    </rPh>
    <phoneticPr fontId="2"/>
  </si>
  <si>
    <t>現行照明器具の
消費電力(w)</t>
    <rPh sb="0" eb="2">
      <t>ゲンコウ</t>
    </rPh>
    <rPh sb="2" eb="4">
      <t>ショウメイ</t>
    </rPh>
    <rPh sb="4" eb="6">
      <t>キグ</t>
    </rPh>
    <rPh sb="8" eb="10">
      <t>ショウヒ</t>
    </rPh>
    <rPh sb="10" eb="12">
      <t>デンリョク</t>
    </rPh>
    <phoneticPr fontId="2"/>
  </si>
  <si>
    <t>LED化(器具交換）後の
器具の消費電力(w)</t>
    <rPh sb="3" eb="4">
      <t>カ</t>
    </rPh>
    <rPh sb="5" eb="7">
      <t>キグ</t>
    </rPh>
    <rPh sb="7" eb="9">
      <t>コウカン</t>
    </rPh>
    <rPh sb="10" eb="11">
      <t>ゴ</t>
    </rPh>
    <rPh sb="13" eb="15">
      <t>キグ</t>
    </rPh>
    <rPh sb="16" eb="18">
      <t>ショウヒ</t>
    </rPh>
    <rPh sb="18" eb="20">
      <t>デンリョク</t>
    </rPh>
    <phoneticPr fontId="2"/>
  </si>
  <si>
    <t>計</t>
    <rPh sb="0" eb="1">
      <t>ケイ</t>
    </rPh>
    <phoneticPr fontId="2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</si>
  <si>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2"/>
  </si>
  <si>
    <t>千円／年</t>
    <rPh sb="0" eb="1">
      <t>セン</t>
    </rPh>
    <rPh sb="1" eb="2">
      <t>エン</t>
    </rPh>
    <rPh sb="3" eb="4">
      <t>ネン</t>
    </rPh>
    <phoneticPr fontId="2"/>
  </si>
  <si>
    <t>区役所・支所総合庁舎，出張所（その１） 現状調査結果集計表（令和2年11月12日修正版）</t>
    <rPh sb="0" eb="1">
      <t>ク</t>
    </rPh>
    <rPh sb="1" eb="2">
      <t>ヤク</t>
    </rPh>
    <rPh sb="2" eb="3">
      <t>ショ</t>
    </rPh>
    <rPh sb="4" eb="6">
      <t>シショ</t>
    </rPh>
    <rPh sb="6" eb="8">
      <t>ソウゴウ</t>
    </rPh>
    <rPh sb="8" eb="10">
      <t>チョウシャ</t>
    </rPh>
    <rPh sb="11" eb="13">
      <t>シュッチョウ</t>
    </rPh>
    <rPh sb="13" eb="14">
      <t>ショ</t>
    </rPh>
    <rPh sb="20" eb="22">
      <t>ゲンジョウ</t>
    </rPh>
    <rPh sb="22" eb="24">
      <t>チョウサ</t>
    </rPh>
    <rPh sb="24" eb="26">
      <t>ケッカ</t>
    </rPh>
    <rPh sb="26" eb="29">
      <t>シュウケイヒョウ</t>
    </rPh>
    <rPh sb="30" eb="32">
      <t>レイワ</t>
    </rPh>
    <rPh sb="33" eb="34">
      <t>ネン</t>
    </rPh>
    <rPh sb="36" eb="37">
      <t>ガツ</t>
    </rPh>
    <rPh sb="39" eb="40">
      <t>ニチ</t>
    </rPh>
    <rPh sb="40" eb="42">
      <t>シュウセイ</t>
    </rPh>
    <rPh sb="42" eb="43">
      <t>ハン</t>
    </rPh>
    <phoneticPr fontId="2"/>
  </si>
  <si>
    <t>※太枠内に，半角数字で小数点以下第１位まで入力のこと。</t>
    <rPh sb="1" eb="3">
      <t>フトワク</t>
    </rPh>
    <rPh sb="3" eb="4">
      <t>ナイ</t>
    </rPh>
    <rPh sb="6" eb="8">
      <t>ハンカク</t>
    </rPh>
    <rPh sb="8" eb="10">
      <t>スウジ</t>
    </rPh>
    <rPh sb="11" eb="14">
      <t>ショウスウテン</t>
    </rPh>
    <rPh sb="14" eb="16">
      <t>イカ</t>
    </rPh>
    <rPh sb="16" eb="17">
      <t>ダイ</t>
    </rPh>
    <rPh sb="18" eb="19">
      <t>イ</t>
    </rPh>
    <rPh sb="21" eb="23">
      <t>ニュウリョク</t>
    </rPh>
    <phoneticPr fontId="2"/>
  </si>
  <si>
    <t>（様式第17号）</t>
    <rPh sb="1" eb="3">
      <t>ヨウシキ</t>
    </rPh>
    <rPh sb="3" eb="4">
      <t>ダイ</t>
    </rPh>
    <rPh sb="6" eb="7">
      <t>ゴウ</t>
    </rPh>
    <phoneticPr fontId="2"/>
  </si>
  <si>
    <t>↑</t>
    <phoneticPr fontId="2"/>
  </si>
  <si>
    <t>No.1</t>
    <phoneticPr fontId="2"/>
  </si>
  <si>
    <t>No.2</t>
    <phoneticPr fontId="2"/>
  </si>
  <si>
    <t>No.3</t>
    <phoneticPr fontId="2"/>
  </si>
  <si>
    <t>No.4</t>
    <phoneticPr fontId="2"/>
  </si>
  <si>
    <t>No.5</t>
    <phoneticPr fontId="2"/>
  </si>
  <si>
    <t>No.6</t>
    <phoneticPr fontId="2"/>
  </si>
  <si>
    <t>No.7</t>
    <phoneticPr fontId="2"/>
  </si>
  <si>
    <t>No.8</t>
    <phoneticPr fontId="2"/>
  </si>
  <si>
    <t>No.9</t>
    <phoneticPr fontId="2"/>
  </si>
  <si>
    <t>No10</t>
    <phoneticPr fontId="2"/>
  </si>
  <si>
    <t>No.10</t>
    <phoneticPr fontId="2"/>
  </si>
  <si>
    <t>No.11</t>
    <phoneticPr fontId="2"/>
  </si>
  <si>
    <t>No.12</t>
    <phoneticPr fontId="2"/>
  </si>
  <si>
    <t>※様式第13号から該当No.の消費電力（W）を転記のこと</t>
    <rPh sb="1" eb="3">
      <t>ヨウシキ</t>
    </rPh>
    <rPh sb="3" eb="4">
      <t>ダイ</t>
    </rPh>
    <rPh sb="6" eb="7">
      <t>ゴウ</t>
    </rPh>
    <rPh sb="9" eb="11">
      <t>ガイトウ</t>
    </rPh>
    <rPh sb="15" eb="17">
      <t>ショウヒ</t>
    </rPh>
    <rPh sb="17" eb="19">
      <t>デンリョク</t>
    </rPh>
    <rPh sb="23" eb="25">
      <t>テンキ</t>
    </rPh>
    <phoneticPr fontId="2"/>
  </si>
  <si>
    <t>LED化後の器具の消費電力(w)</t>
    <rPh sb="3" eb="4">
      <t>カ</t>
    </rPh>
    <rPh sb="4" eb="5">
      <t>ゴ</t>
    </rPh>
    <rPh sb="6" eb="8">
      <t>キグ</t>
    </rPh>
    <rPh sb="9" eb="11">
      <t>ショウヒ</t>
    </rPh>
    <rPh sb="11" eb="13">
      <t>デンリョク</t>
    </rPh>
    <phoneticPr fontId="2"/>
  </si>
  <si>
    <t>電気使用量削減割合</t>
    <rPh sb="0" eb="2">
      <t>デンキ</t>
    </rPh>
    <rPh sb="2" eb="5">
      <t>シヨウリョウ</t>
    </rPh>
    <rPh sb="5" eb="7">
      <t>サクゲン</t>
    </rPh>
    <rPh sb="7" eb="9">
      <t>ワリアイ</t>
    </rPh>
    <phoneticPr fontId="2"/>
  </si>
  <si>
    <t>電気使用料金削減割合</t>
    <rPh sb="0" eb="2">
      <t>デンキ</t>
    </rPh>
    <rPh sb="2" eb="4">
      <t>シヨウ</t>
    </rPh>
    <rPh sb="4" eb="6">
      <t>リョウキン</t>
    </rPh>
    <rPh sb="6" eb="8">
      <t>サクゲン</t>
    </rPh>
    <rPh sb="8" eb="10">
      <t>ワリアイ</t>
    </rPh>
    <phoneticPr fontId="2"/>
  </si>
  <si>
    <t>年間削減金額</t>
    <rPh sb="0" eb="2">
      <t>ネンカン</t>
    </rPh>
    <rPh sb="2" eb="4">
      <t>サクゲン</t>
    </rPh>
    <rPh sb="4" eb="6">
      <t>キンガク</t>
    </rPh>
    <phoneticPr fontId="2"/>
  </si>
  <si>
    <t>電気使用量削減量及び電気使用料金削減額算出表</t>
    <rPh sb="0" eb="2">
      <t>デンキ</t>
    </rPh>
    <rPh sb="2" eb="5">
      <t>シヨウリョウ</t>
    </rPh>
    <rPh sb="5" eb="7">
      <t>サクゲン</t>
    </rPh>
    <rPh sb="7" eb="8">
      <t>リョウ</t>
    </rPh>
    <rPh sb="8" eb="9">
      <t>オヨ</t>
    </rPh>
    <rPh sb="10" eb="12">
      <t>デンキ</t>
    </rPh>
    <rPh sb="12" eb="15">
      <t>シヨウリョウ</t>
    </rPh>
    <rPh sb="15" eb="16">
      <t>キン</t>
    </rPh>
    <rPh sb="16" eb="18">
      <t>サクゲン</t>
    </rPh>
    <rPh sb="18" eb="19">
      <t>ガク</t>
    </rPh>
    <rPh sb="19" eb="21">
      <t>サンシュツ</t>
    </rPh>
    <rPh sb="21" eb="2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</si>
</sst>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[Red]\-#,##0.0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38" fontId="3" fillId="0" borderId="4" xfId="0" applyNumberFormat="1" applyFont="1" applyBorder="1" applyAlignment="1">
      <alignment horizontal="right" vertical="center" wrapText="1"/>
    </xf>
    <xf numFmtId="176" fontId="3" fillId="0" borderId="4" xfId="2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176" fontId="3" fillId="0" borderId="4" xfId="2" applyNumberFormat="1" applyFont="1" applyBorder="1">
      <alignment vertical="center"/>
    </xf>
    <xf numFmtId="2" fontId="3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38" fontId="3" fillId="0" borderId="4" xfId="1" applyFont="1" applyBorder="1">
      <alignment vertical="center"/>
    </xf>
    <xf numFmtId="2" fontId="3" fillId="0" borderId="4" xfId="1" applyNumberFormat="1" applyFont="1" applyBorder="1">
      <alignment vertical="center"/>
    </xf>
    <xf numFmtId="38" fontId="3" fillId="0" borderId="4" xfId="1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4" xfId="2" applyNumberFormat="1" applyFont="1" applyFill="1" applyBorder="1">
      <alignment vertical="center"/>
    </xf>
    <xf numFmtId="40" fontId="3" fillId="3" borderId="4" xfId="1" applyNumberFormat="1" applyFont="1" applyFill="1" applyBorder="1">
      <alignment vertical="center"/>
    </xf>
    <xf numFmtId="176" fontId="3" fillId="0" borderId="0" xfId="2" applyNumberFormat="1" applyFont="1">
      <alignment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38" fontId="4" fillId="0" borderId="4" xfId="1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38" fontId="8" fillId="0" borderId="4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8" fillId="0" borderId="4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2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8" fontId="5" fillId="5" borderId="4" xfId="1" applyNumberFormat="1" applyFont="1" applyFill="1" applyBorder="1" applyAlignment="1" applyProtection="1">
      <alignment horizontal="center" vertical="center"/>
    </xf>
    <xf numFmtId="178" fontId="4" fillId="5" borderId="4" xfId="1" applyNumberFormat="1" applyFont="1" applyFill="1" applyBorder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center" vertical="center" wrapText="1"/>
    </xf>
    <xf numFmtId="177" fontId="6" fillId="0" borderId="22" xfId="0" applyNumberFormat="1" applyFont="1" applyFill="1" applyBorder="1" applyAlignment="1" applyProtection="1">
      <alignment horizontal="center" vertical="center" wrapText="1"/>
    </xf>
    <xf numFmtId="177" fontId="6" fillId="0" borderId="23" xfId="0" applyNumberFormat="1" applyFont="1" applyFill="1" applyBorder="1" applyAlignment="1" applyProtection="1">
      <alignment horizontal="center" vertical="center" wrapText="1"/>
    </xf>
    <xf numFmtId="177" fontId="6" fillId="0" borderId="24" xfId="0" applyNumberFormat="1" applyFont="1" applyFill="1" applyBorder="1" applyAlignment="1" applyProtection="1">
      <alignment horizontal="center" vertical="center" wrapText="1"/>
    </xf>
    <xf numFmtId="177" fontId="6" fillId="0" borderId="25" xfId="0" applyNumberFormat="1" applyFont="1" applyFill="1" applyBorder="1" applyAlignment="1" applyProtection="1">
      <alignment horizontal="center" vertical="center" wrapText="1"/>
    </xf>
    <xf numFmtId="177" fontId="6" fillId="0" borderId="2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4631-CD5F-4454-B884-7A8E5CF9FBD8}">
  <dimension ref="A1:G10"/>
  <sheetViews>
    <sheetView tabSelected="1" view="pageBreakPreview" zoomScaleNormal="100" zoomScaleSheetLayoutView="100" workbookViewId="0">
      <selection activeCell="A2" sqref="A2"/>
    </sheetView>
  </sheetViews>
  <sheetFormatPr defaultColWidth="10.625" defaultRowHeight="29.25" customHeight="1" x14ac:dyDescent="0.15"/>
  <cols>
    <col min="1" max="1" width="20.125" style="41" customWidth="1"/>
    <col min="2" max="2" width="10.125" style="41" customWidth="1"/>
    <col min="3" max="3" width="6.5" style="41" customWidth="1"/>
    <col min="4" max="4" width="3" style="41" customWidth="1"/>
    <col min="5" max="5" width="22" style="41" customWidth="1"/>
    <col min="6" max="6" width="12.375" style="41" customWidth="1"/>
    <col min="7" max="7" width="8.75" style="41" customWidth="1"/>
    <col min="8" max="16384" width="10.625" style="41"/>
  </cols>
  <sheetData>
    <row r="1" spans="1:7" ht="18.75" customHeight="1" x14ac:dyDescent="0.15">
      <c r="A1" s="40" t="s">
        <v>107</v>
      </c>
    </row>
    <row r="2" spans="1:7" ht="21.75" customHeight="1" x14ac:dyDescent="0.15"/>
    <row r="3" spans="1:7" ht="29.25" customHeight="1" x14ac:dyDescent="0.15">
      <c r="A3" s="67" t="s">
        <v>127</v>
      </c>
      <c r="B3" s="67"/>
      <c r="C3" s="67"/>
      <c r="D3" s="67"/>
      <c r="E3" s="67"/>
      <c r="F3" s="67"/>
      <c r="G3" s="67"/>
    </row>
    <row r="5" spans="1:7" ht="36.75" customHeight="1" x14ac:dyDescent="0.15">
      <c r="A5" s="42" t="s">
        <v>92</v>
      </c>
      <c r="B5" s="43">
        <f>計算表!G32</f>
        <v>4901825.5</v>
      </c>
      <c r="C5" s="49" t="s">
        <v>91</v>
      </c>
      <c r="D5" s="44"/>
      <c r="E5" s="42" t="s">
        <v>103</v>
      </c>
      <c r="F5" s="45">
        <f>ROUND(計算表!H32/1000,0)</f>
        <v>91262</v>
      </c>
      <c r="G5" s="50" t="s">
        <v>104</v>
      </c>
    </row>
    <row r="6" spans="1:7" ht="36.75" customHeight="1" x14ac:dyDescent="0.15">
      <c r="A6" s="42" t="s">
        <v>95</v>
      </c>
      <c r="B6" s="45">
        <f>計算表!BD102</f>
        <v>1352331.2205200002</v>
      </c>
      <c r="C6" s="49" t="s">
        <v>91</v>
      </c>
      <c r="D6" s="44"/>
      <c r="E6" s="42" t="s">
        <v>97</v>
      </c>
      <c r="F6" s="45">
        <f>ROUND(計算表!BE102/1000,0)</f>
        <v>24495</v>
      </c>
      <c r="G6" s="50" t="s">
        <v>104</v>
      </c>
    </row>
    <row r="7" spans="1:7" ht="36.75" customHeight="1" x14ac:dyDescent="0.15">
      <c r="A7" s="42" t="s">
        <v>96</v>
      </c>
      <c r="B7" s="45">
        <f>計算表!BD135</f>
        <v>0</v>
      </c>
      <c r="C7" s="49" t="s">
        <v>91</v>
      </c>
      <c r="D7" s="44"/>
      <c r="E7" s="42" t="s">
        <v>98</v>
      </c>
      <c r="F7" s="45">
        <f>ROUND(計算表!BE135/1000,0)</f>
        <v>0</v>
      </c>
      <c r="G7" s="50" t="s">
        <v>104</v>
      </c>
    </row>
    <row r="8" spans="1:7" ht="36.75" customHeight="1" x14ac:dyDescent="0.15">
      <c r="A8" s="47" t="s">
        <v>94</v>
      </c>
      <c r="B8" s="45">
        <f>B6-B7</f>
        <v>1352331.2205200002</v>
      </c>
      <c r="C8" s="49" t="s">
        <v>91</v>
      </c>
      <c r="D8" s="44"/>
      <c r="E8" s="47" t="s">
        <v>126</v>
      </c>
      <c r="F8" s="45">
        <f>F6-F7</f>
        <v>24495</v>
      </c>
      <c r="G8" s="50" t="s">
        <v>104</v>
      </c>
    </row>
    <row r="9" spans="1:7" ht="36.75" customHeight="1" x14ac:dyDescent="0.15">
      <c r="A9" s="47" t="s">
        <v>124</v>
      </c>
      <c r="B9" s="48">
        <f>B8/B5</f>
        <v>0.27588318281015922</v>
      </c>
      <c r="C9" s="46"/>
      <c r="E9" s="47" t="s">
        <v>125</v>
      </c>
      <c r="F9" s="48">
        <f>F8/F5</f>
        <v>0.2684030593237054</v>
      </c>
      <c r="G9" s="46"/>
    </row>
    <row r="10" spans="1:7" ht="36.75" customHeight="1" x14ac:dyDescent="0.15"/>
  </sheetData>
  <mergeCells count="1">
    <mergeCell ref="A3:G3"/>
  </mergeCells>
  <phoneticPr fontId="2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30DD-C472-49B2-A59E-3CB75C80A650}">
  <dimension ref="A1:P11"/>
  <sheetViews>
    <sheetView workbookViewId="0"/>
  </sheetViews>
  <sheetFormatPr defaultRowHeight="18.75" customHeight="1" x14ac:dyDescent="0.15"/>
  <cols>
    <col min="1" max="2" width="14.375" customWidth="1"/>
    <col min="3" max="16" width="6.375" customWidth="1"/>
    <col min="17" max="17" width="8.375" customWidth="1"/>
  </cols>
  <sheetData>
    <row r="1" spans="1:16" ht="18.75" customHeight="1" x14ac:dyDescent="0.15">
      <c r="A1" s="51"/>
      <c r="B1" s="52"/>
      <c r="C1" s="69" t="s">
        <v>99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1:16" ht="26.25" customHeight="1" x14ac:dyDescent="0.15">
      <c r="A2" s="51"/>
      <c r="B2" s="52"/>
      <c r="C2" s="72" t="s">
        <v>0</v>
      </c>
      <c r="D2" s="73"/>
      <c r="E2" s="72" t="s">
        <v>1</v>
      </c>
      <c r="F2" s="73"/>
      <c r="G2" s="72" t="s">
        <v>2</v>
      </c>
      <c r="H2" s="73"/>
      <c r="I2" s="38" t="s">
        <v>3</v>
      </c>
      <c r="J2" s="38" t="s">
        <v>4</v>
      </c>
      <c r="K2" s="72" t="s">
        <v>5</v>
      </c>
      <c r="L2" s="74"/>
      <c r="M2" s="75" t="s">
        <v>6</v>
      </c>
      <c r="N2" s="75"/>
      <c r="O2" s="72" t="s">
        <v>7</v>
      </c>
      <c r="P2" s="74"/>
    </row>
    <row r="3" spans="1:16" ht="36.75" customHeight="1" thickBot="1" x14ac:dyDescent="0.2">
      <c r="A3" s="53"/>
      <c r="B3" s="54"/>
      <c r="C3" s="57" t="s">
        <v>40</v>
      </c>
      <c r="D3" s="57" t="s">
        <v>41</v>
      </c>
      <c r="E3" s="57" t="s">
        <v>40</v>
      </c>
      <c r="F3" s="57" t="s">
        <v>41</v>
      </c>
      <c r="G3" s="57" t="s">
        <v>40</v>
      </c>
      <c r="H3" s="57" t="s">
        <v>42</v>
      </c>
      <c r="I3" s="57" t="s">
        <v>41</v>
      </c>
      <c r="J3" s="57" t="s">
        <v>42</v>
      </c>
      <c r="K3" s="35" t="s">
        <v>43</v>
      </c>
      <c r="L3" s="35" t="s">
        <v>44</v>
      </c>
      <c r="M3" s="36" t="s">
        <v>45</v>
      </c>
      <c r="N3" s="36" t="s">
        <v>46</v>
      </c>
      <c r="O3" s="37" t="s">
        <v>47</v>
      </c>
      <c r="P3" s="39" t="s">
        <v>48</v>
      </c>
    </row>
    <row r="4" spans="1:16" ht="32.25" customHeight="1" thickBot="1" x14ac:dyDescent="0.2">
      <c r="A4" s="76" t="s">
        <v>123</v>
      </c>
      <c r="B4" s="77"/>
      <c r="C4" s="58"/>
      <c r="D4" s="59"/>
      <c r="E4" s="59"/>
      <c r="F4" s="59"/>
      <c r="G4" s="59"/>
      <c r="H4" s="59"/>
      <c r="I4" s="59"/>
      <c r="J4" s="59"/>
      <c r="K4" s="60"/>
      <c r="L4" s="60"/>
      <c r="M4" s="61"/>
      <c r="N4" s="61"/>
      <c r="O4" s="59"/>
      <c r="P4" s="62"/>
    </row>
    <row r="5" spans="1:16" ht="19.5" customHeight="1" x14ac:dyDescent="0.15">
      <c r="C5" s="63" t="s">
        <v>108</v>
      </c>
      <c r="D5" s="63" t="s">
        <v>108</v>
      </c>
      <c r="E5" s="63" t="s">
        <v>108</v>
      </c>
      <c r="F5" s="63" t="s">
        <v>108</v>
      </c>
      <c r="G5" s="63" t="s">
        <v>108</v>
      </c>
      <c r="H5" s="63" t="s">
        <v>108</v>
      </c>
      <c r="I5" s="63" t="s">
        <v>108</v>
      </c>
      <c r="J5" s="63" t="s">
        <v>108</v>
      </c>
      <c r="K5" s="63" t="s">
        <v>108</v>
      </c>
      <c r="L5" s="63" t="s">
        <v>108</v>
      </c>
      <c r="M5" s="63" t="s">
        <v>108</v>
      </c>
      <c r="N5" s="63" t="s">
        <v>108</v>
      </c>
      <c r="O5" s="63" t="s">
        <v>108</v>
      </c>
      <c r="P5" s="63" t="s">
        <v>108</v>
      </c>
    </row>
    <row r="6" spans="1:16" ht="19.5" customHeight="1" x14ac:dyDescent="0.15">
      <c r="A6" s="68" t="s">
        <v>122</v>
      </c>
      <c r="B6" s="68"/>
      <c r="C6" s="64" t="s">
        <v>109</v>
      </c>
      <c r="D6" s="64" t="s">
        <v>110</v>
      </c>
      <c r="E6" s="64" t="s">
        <v>111</v>
      </c>
      <c r="F6" s="64" t="s">
        <v>111</v>
      </c>
      <c r="G6" s="64" t="s">
        <v>112</v>
      </c>
      <c r="H6" s="64" t="s">
        <v>113</v>
      </c>
      <c r="I6" s="64" t="s">
        <v>114</v>
      </c>
      <c r="J6" s="64" t="s">
        <v>115</v>
      </c>
      <c r="K6" s="64" t="s">
        <v>116</v>
      </c>
      <c r="L6" s="64" t="s">
        <v>117</v>
      </c>
      <c r="M6" s="64" t="s">
        <v>118</v>
      </c>
      <c r="N6" s="64" t="s">
        <v>119</v>
      </c>
      <c r="O6" s="64" t="s">
        <v>120</v>
      </c>
      <c r="P6" s="64" t="s">
        <v>121</v>
      </c>
    </row>
    <row r="7" spans="1:16" ht="19.5" customHeight="1" x14ac:dyDescent="0.15">
      <c r="A7" s="68"/>
      <c r="B7" s="6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ht="19.5" customHeight="1" x14ac:dyDescent="0.15">
      <c r="A8" s="66" t="s">
        <v>106</v>
      </c>
      <c r="B8" s="66"/>
      <c r="C8" s="66"/>
      <c r="D8" s="66"/>
      <c r="E8" s="66"/>
      <c r="F8" s="66"/>
      <c r="G8" s="66"/>
      <c r="H8" s="66"/>
      <c r="I8" s="66"/>
      <c r="J8" s="66"/>
      <c r="K8" s="65"/>
      <c r="L8" s="65"/>
      <c r="M8" s="65"/>
      <c r="N8" s="65"/>
      <c r="O8" s="65"/>
      <c r="P8" s="65"/>
    </row>
    <row r="9" spans="1:16" ht="19.5" customHeight="1" x14ac:dyDescent="0.15"/>
    <row r="10" spans="1:16" ht="19.5" customHeight="1" x14ac:dyDescent="0.15"/>
    <row r="11" spans="1:16" ht="19.5" customHeight="1" x14ac:dyDescent="0.15"/>
  </sheetData>
  <mergeCells count="9">
    <mergeCell ref="A6:B7"/>
    <mergeCell ref="C1:P1"/>
    <mergeCell ref="C2:D2"/>
    <mergeCell ref="E2:F2"/>
    <mergeCell ref="G2:H2"/>
    <mergeCell ref="K2:L2"/>
    <mergeCell ref="M2:N2"/>
    <mergeCell ref="O2:P2"/>
    <mergeCell ref="A4:B4"/>
  </mergeCells>
  <phoneticPr fontId="2"/>
  <printOptions horizontalCentered="1"/>
  <pageMargins left="0.78740157480314965" right="0.78740157480314965" top="0.98425196850393704" bottom="0.98425196850393704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D1AF-0060-4096-BE21-C2702EBD4250}">
  <dimension ref="A1:BE135"/>
  <sheetViews>
    <sheetView view="pageBreakPreview" zoomScale="8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8.75" customHeight="1" x14ac:dyDescent="0.15"/>
  <cols>
    <col min="1" max="1" width="3.625" style="20" customWidth="1"/>
    <col min="2" max="2" width="22.625" style="4" customWidth="1"/>
    <col min="3" max="55" width="9" style="4"/>
    <col min="56" max="56" width="11.375" style="4" customWidth="1"/>
    <col min="57" max="57" width="10.625" style="4" customWidth="1"/>
    <col min="58" max="16384" width="9" style="4"/>
  </cols>
  <sheetData>
    <row r="1" spans="1:56" ht="18.75" customHeight="1" x14ac:dyDescent="0.15">
      <c r="A1" s="21" t="s">
        <v>105</v>
      </c>
      <c r="AG1" s="69" t="s">
        <v>89</v>
      </c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1"/>
    </row>
    <row r="2" spans="1:56" s="3" customFormat="1" ht="18.75" customHeight="1" x14ac:dyDescent="0.15">
      <c r="B2" s="5"/>
      <c r="AG2" s="80" t="s">
        <v>0</v>
      </c>
      <c r="AH2" s="86"/>
      <c r="AI2" s="86"/>
      <c r="AJ2" s="81"/>
      <c r="AK2" s="80" t="s">
        <v>1</v>
      </c>
      <c r="AL2" s="86"/>
      <c r="AM2" s="86"/>
      <c r="AN2" s="81"/>
      <c r="AO2" s="80" t="s">
        <v>2</v>
      </c>
      <c r="AP2" s="86"/>
      <c r="AQ2" s="86"/>
      <c r="AR2" s="81"/>
      <c r="AS2" s="80" t="s">
        <v>3</v>
      </c>
      <c r="AT2" s="81"/>
      <c r="AU2" s="80" t="s">
        <v>4</v>
      </c>
      <c r="AV2" s="81"/>
      <c r="AW2" s="80" t="s">
        <v>5</v>
      </c>
      <c r="AX2" s="81"/>
      <c r="AY2" s="79" t="s">
        <v>6</v>
      </c>
      <c r="AZ2" s="79"/>
      <c r="BA2" s="80" t="s">
        <v>7</v>
      </c>
      <c r="BB2" s="86"/>
      <c r="BC2" s="78" t="s">
        <v>8</v>
      </c>
      <c r="BD2" s="78" t="s">
        <v>9</v>
      </c>
    </row>
    <row r="3" spans="1:56" s="3" customFormat="1" ht="39.75" customHeight="1" x14ac:dyDescent="0.15">
      <c r="A3" s="82" t="s">
        <v>10</v>
      </c>
      <c r="B3" s="82" t="s">
        <v>11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22" t="s">
        <v>18</v>
      </c>
      <c r="J3" s="22" t="s">
        <v>19</v>
      </c>
      <c r="K3" s="22" t="s">
        <v>20</v>
      </c>
      <c r="L3" s="22" t="s">
        <v>21</v>
      </c>
      <c r="M3" s="22" t="s">
        <v>22</v>
      </c>
      <c r="N3" s="22" t="s">
        <v>23</v>
      </c>
      <c r="O3" s="22" t="s">
        <v>24</v>
      </c>
      <c r="P3" s="22" t="s">
        <v>25</v>
      </c>
      <c r="Q3" s="24" t="s">
        <v>26</v>
      </c>
      <c r="R3" s="24" t="s">
        <v>27</v>
      </c>
      <c r="S3" s="24" t="s">
        <v>28</v>
      </c>
      <c r="T3" s="24" t="s">
        <v>29</v>
      </c>
      <c r="U3" s="24" t="s">
        <v>30</v>
      </c>
      <c r="V3" s="24" t="s">
        <v>31</v>
      </c>
      <c r="W3" s="24" t="s">
        <v>32</v>
      </c>
      <c r="X3" s="24" t="s">
        <v>33</v>
      </c>
      <c r="Y3" s="24" t="s">
        <v>34</v>
      </c>
      <c r="Z3" s="24" t="s">
        <v>35</v>
      </c>
      <c r="AA3" s="24" t="s">
        <v>36</v>
      </c>
      <c r="AB3" s="24" t="s">
        <v>85</v>
      </c>
      <c r="AC3" s="24" t="s">
        <v>37</v>
      </c>
      <c r="AD3" s="24" t="s">
        <v>38</v>
      </c>
      <c r="AE3" s="24" t="s">
        <v>39</v>
      </c>
      <c r="AF3" s="24" t="s">
        <v>9</v>
      </c>
      <c r="AG3" s="84" t="s">
        <v>40</v>
      </c>
      <c r="AH3" s="85"/>
      <c r="AI3" s="84" t="s">
        <v>41</v>
      </c>
      <c r="AJ3" s="85"/>
      <c r="AK3" s="84" t="s">
        <v>40</v>
      </c>
      <c r="AL3" s="85"/>
      <c r="AM3" s="84" t="s">
        <v>41</v>
      </c>
      <c r="AN3" s="85"/>
      <c r="AO3" s="84" t="s">
        <v>40</v>
      </c>
      <c r="AP3" s="85"/>
      <c r="AQ3" s="84" t="s">
        <v>42</v>
      </c>
      <c r="AR3" s="85"/>
      <c r="AS3" s="84" t="s">
        <v>41</v>
      </c>
      <c r="AT3" s="85"/>
      <c r="AU3" s="84" t="s">
        <v>42</v>
      </c>
      <c r="AV3" s="85"/>
      <c r="AW3" s="88" t="s">
        <v>43</v>
      </c>
      <c r="AX3" s="88" t="s">
        <v>44</v>
      </c>
      <c r="AY3" s="87" t="s">
        <v>45</v>
      </c>
      <c r="AZ3" s="87" t="s">
        <v>46</v>
      </c>
      <c r="BA3" s="89" t="s">
        <v>47</v>
      </c>
      <c r="BB3" s="91" t="s">
        <v>48</v>
      </c>
      <c r="BC3" s="78"/>
      <c r="BD3" s="78"/>
    </row>
    <row r="4" spans="1:56" s="3" customFormat="1" ht="18.75" customHeight="1" x14ac:dyDescent="0.15">
      <c r="A4" s="83"/>
      <c r="B4" s="83"/>
      <c r="C4" s="23" t="s">
        <v>49</v>
      </c>
      <c r="D4" s="23" t="s">
        <v>49</v>
      </c>
      <c r="E4" s="23" t="s">
        <v>49</v>
      </c>
      <c r="F4" s="23" t="s">
        <v>50</v>
      </c>
      <c r="G4" s="23" t="s">
        <v>51</v>
      </c>
      <c r="H4" s="23" t="s">
        <v>52</v>
      </c>
      <c r="I4" s="23" t="s">
        <v>53</v>
      </c>
      <c r="J4" s="23" t="s">
        <v>51</v>
      </c>
      <c r="K4" s="23" t="s">
        <v>50</v>
      </c>
      <c r="L4" s="23" t="s">
        <v>54</v>
      </c>
      <c r="M4" s="23" t="s">
        <v>54</v>
      </c>
      <c r="N4" s="23" t="s">
        <v>55</v>
      </c>
      <c r="O4" s="23" t="s">
        <v>50</v>
      </c>
      <c r="P4" s="23" t="s">
        <v>50</v>
      </c>
      <c r="Q4" s="25" t="s">
        <v>56</v>
      </c>
      <c r="R4" s="25" t="s">
        <v>56</v>
      </c>
      <c r="S4" s="25" t="s">
        <v>56</v>
      </c>
      <c r="T4" s="25" t="s">
        <v>56</v>
      </c>
      <c r="U4" s="25" t="s">
        <v>56</v>
      </c>
      <c r="V4" s="25" t="s">
        <v>56</v>
      </c>
      <c r="W4" s="25" t="s">
        <v>56</v>
      </c>
      <c r="X4" s="25" t="s">
        <v>56</v>
      </c>
      <c r="Y4" s="25" t="s">
        <v>56</v>
      </c>
      <c r="Z4" s="25" t="s">
        <v>56</v>
      </c>
      <c r="AA4" s="25" t="s">
        <v>56</v>
      </c>
      <c r="AB4" s="25" t="s">
        <v>56</v>
      </c>
      <c r="AC4" s="25" t="s">
        <v>56</v>
      </c>
      <c r="AD4" s="25" t="s">
        <v>56</v>
      </c>
      <c r="AE4" s="25" t="s">
        <v>56</v>
      </c>
      <c r="AF4" s="25" t="s">
        <v>56</v>
      </c>
      <c r="AG4" s="1" t="s">
        <v>57</v>
      </c>
      <c r="AH4" s="2" t="s">
        <v>58</v>
      </c>
      <c r="AI4" s="1" t="s">
        <v>57</v>
      </c>
      <c r="AJ4" s="2" t="s">
        <v>58</v>
      </c>
      <c r="AK4" s="1" t="s">
        <v>57</v>
      </c>
      <c r="AL4" s="2" t="s">
        <v>58</v>
      </c>
      <c r="AM4" s="1" t="s">
        <v>57</v>
      </c>
      <c r="AN4" s="2" t="s">
        <v>58</v>
      </c>
      <c r="AO4" s="1" t="s">
        <v>57</v>
      </c>
      <c r="AP4" s="2" t="s">
        <v>58</v>
      </c>
      <c r="AQ4" s="1" t="s">
        <v>57</v>
      </c>
      <c r="AR4" s="2" t="s">
        <v>58</v>
      </c>
      <c r="AS4" s="1" t="s">
        <v>57</v>
      </c>
      <c r="AT4" s="2" t="s">
        <v>58</v>
      </c>
      <c r="AU4" s="1" t="s">
        <v>57</v>
      </c>
      <c r="AV4" s="2" t="s">
        <v>58</v>
      </c>
      <c r="AW4" s="80"/>
      <c r="AX4" s="80"/>
      <c r="AY4" s="79"/>
      <c r="AZ4" s="79"/>
      <c r="BA4" s="90"/>
      <c r="BB4" s="92"/>
      <c r="BC4" s="79"/>
      <c r="BD4" s="79"/>
    </row>
    <row r="5" spans="1:56" s="3" customFormat="1" ht="18.75" customHeight="1" x14ac:dyDescent="0.15">
      <c r="A5" s="6">
        <v>1</v>
      </c>
      <c r="B5" s="7" t="s">
        <v>59</v>
      </c>
      <c r="C5" s="8">
        <v>164</v>
      </c>
      <c r="D5" s="9">
        <v>1175</v>
      </c>
      <c r="E5" s="9">
        <v>1339</v>
      </c>
      <c r="F5" s="10">
        <v>6.7204301075268813E-2</v>
      </c>
      <c r="G5" s="9">
        <v>322591</v>
      </c>
      <c r="H5" s="9">
        <v>5275527</v>
      </c>
      <c r="I5" s="11">
        <v>16.350000000000001</v>
      </c>
      <c r="J5" s="12">
        <v>109693.4</v>
      </c>
      <c r="K5" s="10">
        <v>0.34003862476014518</v>
      </c>
      <c r="L5" s="9">
        <v>37497.550000000003</v>
      </c>
      <c r="M5" s="9">
        <v>72195.850000000006</v>
      </c>
      <c r="N5" s="9">
        <v>1180.4021475000002</v>
      </c>
      <c r="O5" s="10">
        <v>0.65816038157263801</v>
      </c>
      <c r="P5" s="10">
        <v>0.22379995102157221</v>
      </c>
      <c r="Q5" s="12">
        <v>8</v>
      </c>
      <c r="R5" s="12">
        <v>27</v>
      </c>
      <c r="S5" s="12">
        <v>442</v>
      </c>
      <c r="T5" s="12">
        <v>0</v>
      </c>
      <c r="U5" s="12">
        <v>34</v>
      </c>
      <c r="V5" s="12">
        <v>19</v>
      </c>
      <c r="W5" s="12">
        <v>1</v>
      </c>
      <c r="X5" s="12">
        <v>13</v>
      </c>
      <c r="Y5" s="12">
        <v>46</v>
      </c>
      <c r="Z5" s="12">
        <v>5</v>
      </c>
      <c r="AA5" s="12">
        <v>5</v>
      </c>
      <c r="AB5" s="12">
        <v>143</v>
      </c>
      <c r="AC5" s="12">
        <v>1</v>
      </c>
      <c r="AD5" s="12">
        <v>0</v>
      </c>
      <c r="AE5" s="12">
        <v>35</v>
      </c>
      <c r="AF5" s="12">
        <v>779</v>
      </c>
      <c r="AG5" s="34">
        <v>0</v>
      </c>
      <c r="AH5" s="34">
        <v>15375</v>
      </c>
      <c r="AI5" s="34">
        <v>0</v>
      </c>
      <c r="AJ5" s="34">
        <v>30500</v>
      </c>
      <c r="AK5" s="34">
        <v>0</v>
      </c>
      <c r="AL5" s="34">
        <v>1019375</v>
      </c>
      <c r="AM5" s="34">
        <v>0</v>
      </c>
      <c r="AN5" s="34">
        <v>0</v>
      </c>
      <c r="AO5" s="34">
        <v>0</v>
      </c>
      <c r="AP5" s="34">
        <v>114000</v>
      </c>
      <c r="AQ5" s="34">
        <v>0</v>
      </c>
      <c r="AR5" s="34">
        <v>25000</v>
      </c>
      <c r="AS5" s="34">
        <v>0</v>
      </c>
      <c r="AT5" s="34">
        <v>2500</v>
      </c>
      <c r="AU5" s="34">
        <v>15000</v>
      </c>
      <c r="AV5" s="34">
        <v>20000</v>
      </c>
      <c r="AW5" s="34">
        <v>118000</v>
      </c>
      <c r="AX5" s="34">
        <v>24000</v>
      </c>
      <c r="AY5" s="34">
        <v>12500</v>
      </c>
      <c r="AZ5" s="34">
        <v>270000</v>
      </c>
      <c r="BA5" s="34">
        <v>0</v>
      </c>
      <c r="BB5" s="34">
        <v>306600</v>
      </c>
      <c r="BC5" s="34">
        <v>3000</v>
      </c>
      <c r="BD5" s="12">
        <f>SUM(AG5:BC5)</f>
        <v>1975850</v>
      </c>
    </row>
    <row r="6" spans="1:56" ht="18.75" customHeight="1" x14ac:dyDescent="0.15">
      <c r="A6" s="6">
        <v>2</v>
      </c>
      <c r="B6" s="13" t="s">
        <v>60</v>
      </c>
      <c r="C6" s="13">
        <v>0</v>
      </c>
      <c r="D6" s="13">
        <v>421</v>
      </c>
      <c r="E6" s="13">
        <v>421</v>
      </c>
      <c r="F6" s="14">
        <v>4.5977011494252873E-2</v>
      </c>
      <c r="G6" s="13">
        <v>127181</v>
      </c>
      <c r="H6" s="13">
        <v>2327366</v>
      </c>
      <c r="I6" s="15">
        <v>18.3</v>
      </c>
      <c r="J6" s="17">
        <v>34271.885000000002</v>
      </c>
      <c r="K6" s="14">
        <v>0.26947330969248551</v>
      </c>
      <c r="L6" s="16">
        <v>10944.345000000001</v>
      </c>
      <c r="M6" s="16">
        <v>23327.54</v>
      </c>
      <c r="N6" s="16">
        <v>426.89398199999999</v>
      </c>
      <c r="O6" s="14">
        <v>0.68066113083654434</v>
      </c>
      <c r="P6" s="14">
        <v>0.1834200077055535</v>
      </c>
      <c r="Q6" s="17">
        <v>36</v>
      </c>
      <c r="R6" s="17">
        <v>7</v>
      </c>
      <c r="S6" s="17">
        <v>71</v>
      </c>
      <c r="T6" s="17">
        <v>60</v>
      </c>
      <c r="U6" s="17">
        <v>9</v>
      </c>
      <c r="V6" s="17">
        <v>19</v>
      </c>
      <c r="W6" s="17">
        <v>0</v>
      </c>
      <c r="X6" s="17">
        <v>3</v>
      </c>
      <c r="Y6" s="17">
        <v>13</v>
      </c>
      <c r="Z6" s="17">
        <v>1</v>
      </c>
      <c r="AA6" s="17">
        <v>0</v>
      </c>
      <c r="AB6" s="17">
        <v>129</v>
      </c>
      <c r="AC6" s="17">
        <v>0</v>
      </c>
      <c r="AD6" s="17">
        <v>5</v>
      </c>
      <c r="AE6" s="17">
        <v>23</v>
      </c>
      <c r="AF6" s="17">
        <v>376</v>
      </c>
      <c r="AG6" s="17">
        <v>0</v>
      </c>
      <c r="AH6" s="17">
        <v>11805</v>
      </c>
      <c r="AI6" s="17">
        <v>0</v>
      </c>
      <c r="AJ6" s="17">
        <v>12265</v>
      </c>
      <c r="AK6" s="17">
        <v>0</v>
      </c>
      <c r="AL6" s="17">
        <v>55250</v>
      </c>
      <c r="AM6" s="17">
        <v>0</v>
      </c>
      <c r="AN6" s="17">
        <v>180000</v>
      </c>
      <c r="AO6" s="17">
        <v>0</v>
      </c>
      <c r="AP6" s="17">
        <v>4875</v>
      </c>
      <c r="AQ6" s="17">
        <v>0</v>
      </c>
      <c r="AR6" s="17">
        <v>6640</v>
      </c>
      <c r="AS6" s="17">
        <v>0</v>
      </c>
      <c r="AT6" s="17">
        <v>0</v>
      </c>
      <c r="AU6" s="17">
        <v>0</v>
      </c>
      <c r="AV6" s="17">
        <v>2750</v>
      </c>
      <c r="AW6" s="17">
        <v>35620</v>
      </c>
      <c r="AX6" s="17">
        <v>8640</v>
      </c>
      <c r="AY6" s="17">
        <v>0</v>
      </c>
      <c r="AZ6" s="17">
        <v>372870</v>
      </c>
      <c r="BA6" s="17">
        <v>43800</v>
      </c>
      <c r="BB6" s="17">
        <v>201480</v>
      </c>
      <c r="BC6" s="17">
        <v>0</v>
      </c>
      <c r="BD6" s="12">
        <f t="shared" ref="BD6:BD32" si="0">SUM(AG6:BC6)</f>
        <v>935995</v>
      </c>
    </row>
    <row r="7" spans="1:56" ht="18.75" customHeight="1" x14ac:dyDescent="0.15">
      <c r="A7" s="6">
        <v>4</v>
      </c>
      <c r="B7" s="13" t="s">
        <v>61</v>
      </c>
      <c r="C7" s="17">
        <v>331</v>
      </c>
      <c r="D7" s="17">
        <v>2234</v>
      </c>
      <c r="E7" s="17">
        <v>2565</v>
      </c>
      <c r="F7" s="14">
        <v>1.735357917570499E-2</v>
      </c>
      <c r="G7" s="17">
        <v>547235</v>
      </c>
      <c r="H7" s="17">
        <v>9290000</v>
      </c>
      <c r="I7" s="18">
        <v>16.98</v>
      </c>
      <c r="J7" s="17">
        <v>201409.35599999994</v>
      </c>
      <c r="K7" s="14">
        <v>0.368049112355752</v>
      </c>
      <c r="L7" s="19">
        <v>56447.580000000009</v>
      </c>
      <c r="M7" s="19">
        <v>144961.77600000001</v>
      </c>
      <c r="N7" s="19">
        <v>2461.4509564800001</v>
      </c>
      <c r="O7" s="14">
        <v>0.71973705134134913</v>
      </c>
      <c r="P7" s="14">
        <v>0.26489858287572982</v>
      </c>
      <c r="Q7" s="17">
        <v>751</v>
      </c>
      <c r="R7" s="17">
        <v>100</v>
      </c>
      <c r="S7" s="17">
        <v>16</v>
      </c>
      <c r="T7" s="17">
        <v>0</v>
      </c>
      <c r="U7" s="17">
        <v>110</v>
      </c>
      <c r="V7" s="17">
        <v>144</v>
      </c>
      <c r="W7" s="17">
        <v>60</v>
      </c>
      <c r="X7" s="17">
        <v>15</v>
      </c>
      <c r="Y7" s="17">
        <v>0</v>
      </c>
      <c r="Z7" s="17">
        <v>37</v>
      </c>
      <c r="AA7" s="17">
        <v>58</v>
      </c>
      <c r="AB7" s="17">
        <v>0</v>
      </c>
      <c r="AC7" s="17">
        <v>92</v>
      </c>
      <c r="AD7" s="17">
        <v>7</v>
      </c>
      <c r="AE7" s="17">
        <v>70</v>
      </c>
      <c r="AF7" s="17">
        <v>1460</v>
      </c>
      <c r="AG7" s="17">
        <v>1479156</v>
      </c>
      <c r="AH7" s="17">
        <v>12000</v>
      </c>
      <c r="AI7" s="17">
        <v>120576</v>
      </c>
      <c r="AJ7" s="17">
        <v>0</v>
      </c>
      <c r="AK7" s="17">
        <v>38400</v>
      </c>
      <c r="AL7" s="17">
        <v>0</v>
      </c>
      <c r="AM7" s="17">
        <v>0</v>
      </c>
      <c r="AN7" s="17">
        <v>0</v>
      </c>
      <c r="AO7" s="17">
        <v>195024</v>
      </c>
      <c r="AP7" s="17">
        <v>0</v>
      </c>
      <c r="AQ7" s="17">
        <v>137772</v>
      </c>
      <c r="AR7" s="17">
        <v>0</v>
      </c>
      <c r="AS7" s="17">
        <v>132720</v>
      </c>
      <c r="AT7" s="17">
        <v>720</v>
      </c>
      <c r="AU7" s="17">
        <v>12528</v>
      </c>
      <c r="AV7" s="17">
        <v>0</v>
      </c>
      <c r="AW7" s="17">
        <v>0</v>
      </c>
      <c r="AX7" s="17">
        <v>88800</v>
      </c>
      <c r="AY7" s="17">
        <v>133452</v>
      </c>
      <c r="AZ7" s="17">
        <v>0</v>
      </c>
      <c r="BA7" s="17">
        <v>61320</v>
      </c>
      <c r="BB7" s="17">
        <v>613200</v>
      </c>
      <c r="BC7" s="17">
        <v>155541</v>
      </c>
      <c r="BD7" s="12">
        <f t="shared" si="0"/>
        <v>3181209</v>
      </c>
    </row>
    <row r="8" spans="1:56" ht="18.75" customHeight="1" x14ac:dyDescent="0.15">
      <c r="A8" s="6">
        <v>5</v>
      </c>
      <c r="B8" s="13" t="s">
        <v>62</v>
      </c>
      <c r="C8" s="17">
        <v>104</v>
      </c>
      <c r="D8" s="17">
        <v>1957</v>
      </c>
      <c r="E8" s="17">
        <v>2061</v>
      </c>
      <c r="F8" s="14">
        <v>7.7928363988383348E-2</v>
      </c>
      <c r="G8" s="17">
        <v>695702</v>
      </c>
      <c r="H8" s="17">
        <v>12261168</v>
      </c>
      <c r="I8" s="18">
        <v>17.62</v>
      </c>
      <c r="J8" s="17">
        <v>161127.908</v>
      </c>
      <c r="K8" s="14">
        <v>0.23160477905769999</v>
      </c>
      <c r="L8" s="19">
        <v>58601.919000000009</v>
      </c>
      <c r="M8" s="19">
        <v>102525.98899999999</v>
      </c>
      <c r="N8" s="19">
        <v>1806.5079261799999</v>
      </c>
      <c r="O8" s="14">
        <v>0.63630186894749474</v>
      </c>
      <c r="P8" s="14">
        <v>0.14737055377158609</v>
      </c>
      <c r="Q8" s="17">
        <v>20</v>
      </c>
      <c r="R8" s="17">
        <v>73</v>
      </c>
      <c r="S8" s="17">
        <v>473</v>
      </c>
      <c r="T8" s="17">
        <v>0</v>
      </c>
      <c r="U8" s="17">
        <v>249</v>
      </c>
      <c r="V8" s="17">
        <v>413</v>
      </c>
      <c r="W8" s="17">
        <v>16</v>
      </c>
      <c r="X8" s="17">
        <v>23</v>
      </c>
      <c r="Y8" s="17">
        <v>36</v>
      </c>
      <c r="Z8" s="17">
        <v>0</v>
      </c>
      <c r="AA8" s="17">
        <v>0</v>
      </c>
      <c r="AB8" s="17">
        <v>505</v>
      </c>
      <c r="AC8" s="17">
        <v>258</v>
      </c>
      <c r="AD8" s="17">
        <v>36</v>
      </c>
      <c r="AE8" s="17">
        <v>98</v>
      </c>
      <c r="AF8" s="17">
        <v>2200</v>
      </c>
      <c r="AG8" s="17">
        <v>0</v>
      </c>
      <c r="AH8" s="17">
        <v>30252</v>
      </c>
      <c r="AI8" s="17">
        <v>0</v>
      </c>
      <c r="AJ8" s="17">
        <v>92748</v>
      </c>
      <c r="AK8" s="17">
        <v>0</v>
      </c>
      <c r="AL8" s="17">
        <v>979440</v>
      </c>
      <c r="AM8" s="17">
        <v>0</v>
      </c>
      <c r="AN8" s="17">
        <v>0</v>
      </c>
      <c r="AO8" s="17">
        <v>200640</v>
      </c>
      <c r="AP8" s="17">
        <v>21408</v>
      </c>
      <c r="AQ8" s="17">
        <v>7692</v>
      </c>
      <c r="AR8" s="17">
        <v>598716</v>
      </c>
      <c r="AS8" s="17">
        <v>15620</v>
      </c>
      <c r="AT8" s="17">
        <v>0</v>
      </c>
      <c r="AU8" s="17">
        <v>55416</v>
      </c>
      <c r="AV8" s="17">
        <v>0</v>
      </c>
      <c r="AW8" s="17">
        <v>63360</v>
      </c>
      <c r="AX8" s="17">
        <v>0</v>
      </c>
      <c r="AY8" s="17">
        <v>0</v>
      </c>
      <c r="AZ8" s="17">
        <v>1495635</v>
      </c>
      <c r="BA8" s="17">
        <v>315360</v>
      </c>
      <c r="BB8" s="17">
        <v>858480</v>
      </c>
      <c r="BC8" s="17">
        <v>501530</v>
      </c>
      <c r="BD8" s="12">
        <f t="shared" si="0"/>
        <v>5236297</v>
      </c>
    </row>
    <row r="9" spans="1:56" ht="18.75" customHeight="1" x14ac:dyDescent="0.15">
      <c r="A9" s="6">
        <v>6</v>
      </c>
      <c r="B9" s="13" t="s">
        <v>63</v>
      </c>
      <c r="C9" s="17">
        <v>10</v>
      </c>
      <c r="D9" s="17">
        <v>232</v>
      </c>
      <c r="E9" s="17">
        <v>242</v>
      </c>
      <c r="F9" s="14">
        <v>0.1048951048951049</v>
      </c>
      <c r="G9" s="17">
        <v>161331.5</v>
      </c>
      <c r="H9" s="17">
        <v>2890724</v>
      </c>
      <c r="I9" s="18">
        <v>17.920000000000002</v>
      </c>
      <c r="J9" s="17">
        <v>19369.68</v>
      </c>
      <c r="K9" s="14">
        <v>0.12006136433368561</v>
      </c>
      <c r="L9" s="19">
        <v>6239.1839999999993</v>
      </c>
      <c r="M9" s="19">
        <v>13130.496000000001</v>
      </c>
      <c r="N9" s="19">
        <v>235.29848832000005</v>
      </c>
      <c r="O9" s="14">
        <v>0.67788915459625565</v>
      </c>
      <c r="P9" s="14">
        <v>8.1388296767835183E-2</v>
      </c>
      <c r="Q9" s="17">
        <v>86</v>
      </c>
      <c r="R9" s="17">
        <v>16</v>
      </c>
      <c r="S9" s="17">
        <v>1</v>
      </c>
      <c r="T9" s="17">
        <v>3</v>
      </c>
      <c r="U9" s="17">
        <v>5</v>
      </c>
      <c r="V9" s="17">
        <v>6</v>
      </c>
      <c r="W9" s="17">
        <v>0</v>
      </c>
      <c r="X9" s="17">
        <v>0</v>
      </c>
      <c r="Y9" s="17">
        <v>3</v>
      </c>
      <c r="Z9" s="17">
        <v>0</v>
      </c>
      <c r="AA9" s="17">
        <v>4</v>
      </c>
      <c r="AB9" s="17">
        <v>3</v>
      </c>
      <c r="AC9" s="17">
        <v>16</v>
      </c>
      <c r="AD9" s="17">
        <v>0</v>
      </c>
      <c r="AE9" s="17">
        <v>4</v>
      </c>
      <c r="AF9" s="17">
        <v>147</v>
      </c>
      <c r="AG9" s="17">
        <v>160320</v>
      </c>
      <c r="AH9" s="17">
        <v>7200</v>
      </c>
      <c r="AI9" s="17">
        <v>17760</v>
      </c>
      <c r="AJ9" s="17">
        <v>8160</v>
      </c>
      <c r="AK9" s="17">
        <v>480</v>
      </c>
      <c r="AL9" s="17">
        <v>0</v>
      </c>
      <c r="AM9" s="17">
        <v>0</v>
      </c>
      <c r="AN9" s="17">
        <v>7200</v>
      </c>
      <c r="AO9" s="17">
        <v>972</v>
      </c>
      <c r="AP9" s="17">
        <v>0</v>
      </c>
      <c r="AQ9" s="17">
        <v>2436</v>
      </c>
      <c r="AR9" s="17">
        <v>5760</v>
      </c>
      <c r="AS9" s="17">
        <v>0</v>
      </c>
      <c r="AT9" s="17">
        <v>0</v>
      </c>
      <c r="AU9" s="17">
        <v>0</v>
      </c>
      <c r="AV9" s="17">
        <v>0</v>
      </c>
      <c r="AW9" s="17">
        <v>7200</v>
      </c>
      <c r="AX9" s="17">
        <v>0</v>
      </c>
      <c r="AY9" s="17">
        <v>4800</v>
      </c>
      <c r="AZ9" s="17">
        <v>7200</v>
      </c>
      <c r="BA9" s="17">
        <v>0</v>
      </c>
      <c r="BB9" s="17">
        <v>35040</v>
      </c>
      <c r="BC9" s="17">
        <v>24504</v>
      </c>
      <c r="BD9" s="12">
        <f t="shared" si="0"/>
        <v>289032</v>
      </c>
    </row>
    <row r="10" spans="1:56" ht="18.75" customHeight="1" x14ac:dyDescent="0.15">
      <c r="A10" s="6">
        <v>7</v>
      </c>
      <c r="B10" s="13" t="s">
        <v>64</v>
      </c>
      <c r="C10" s="17">
        <v>486</v>
      </c>
      <c r="D10" s="17">
        <v>1811</v>
      </c>
      <c r="E10" s="17">
        <v>2297</v>
      </c>
      <c r="F10" s="14">
        <v>5.8823529411764705E-2</v>
      </c>
      <c r="G10" s="17">
        <v>397671</v>
      </c>
      <c r="H10" s="17">
        <v>7389685</v>
      </c>
      <c r="I10" s="18">
        <v>18.579999999999998</v>
      </c>
      <c r="J10" s="17">
        <v>160126.30050000001</v>
      </c>
      <c r="K10" s="14">
        <v>0.40266024050031313</v>
      </c>
      <c r="L10" s="19">
        <v>48797.338999999993</v>
      </c>
      <c r="M10" s="19">
        <v>111328.9615</v>
      </c>
      <c r="N10" s="19">
        <v>2068.4921046699997</v>
      </c>
      <c r="O10" s="14">
        <v>0.69525718855910246</v>
      </c>
      <c r="P10" s="14">
        <v>0.27995242675477972</v>
      </c>
      <c r="Q10" s="17">
        <v>407</v>
      </c>
      <c r="R10" s="17">
        <v>208</v>
      </c>
      <c r="S10" s="17">
        <v>96</v>
      </c>
      <c r="T10" s="17">
        <v>6</v>
      </c>
      <c r="U10" s="17">
        <v>16</v>
      </c>
      <c r="V10" s="17">
        <v>72</v>
      </c>
      <c r="W10" s="17">
        <v>31</v>
      </c>
      <c r="X10" s="17">
        <v>107</v>
      </c>
      <c r="Y10" s="17">
        <v>37</v>
      </c>
      <c r="Z10" s="17">
        <v>3</v>
      </c>
      <c r="AA10" s="17">
        <v>10</v>
      </c>
      <c r="AB10" s="17">
        <v>13</v>
      </c>
      <c r="AC10" s="17">
        <v>14</v>
      </c>
      <c r="AD10" s="17">
        <v>4</v>
      </c>
      <c r="AE10" s="17">
        <v>5</v>
      </c>
      <c r="AF10" s="17">
        <v>1029</v>
      </c>
      <c r="AG10" s="17">
        <v>741950</v>
      </c>
      <c r="AH10" s="17">
        <v>16020</v>
      </c>
      <c r="AI10" s="17">
        <v>473850</v>
      </c>
      <c r="AJ10" s="17">
        <v>17125</v>
      </c>
      <c r="AK10" s="17">
        <v>257250</v>
      </c>
      <c r="AL10" s="17">
        <v>0</v>
      </c>
      <c r="AM10" s="17">
        <v>20010</v>
      </c>
      <c r="AN10" s="17">
        <v>0</v>
      </c>
      <c r="AO10" s="17">
        <v>21000</v>
      </c>
      <c r="AP10" s="17">
        <v>8046</v>
      </c>
      <c r="AQ10" s="17">
        <v>131430</v>
      </c>
      <c r="AR10" s="17">
        <v>14250</v>
      </c>
      <c r="AS10" s="17">
        <v>36776</v>
      </c>
      <c r="AT10" s="17">
        <v>4500</v>
      </c>
      <c r="AU10" s="17">
        <v>243101.5</v>
      </c>
      <c r="AV10" s="17">
        <v>0</v>
      </c>
      <c r="AW10" s="17">
        <v>86800</v>
      </c>
      <c r="AX10" s="17">
        <v>6750</v>
      </c>
      <c r="AY10" s="17">
        <v>14750</v>
      </c>
      <c r="AZ10" s="17">
        <v>27600</v>
      </c>
      <c r="BA10" s="17">
        <v>35040</v>
      </c>
      <c r="BB10" s="17">
        <v>43800</v>
      </c>
      <c r="BC10" s="17">
        <v>39125</v>
      </c>
      <c r="BD10" s="12">
        <f t="shared" si="0"/>
        <v>2239173.5</v>
      </c>
    </row>
    <row r="11" spans="1:56" ht="18.75" customHeight="1" x14ac:dyDescent="0.15">
      <c r="A11" s="6">
        <v>8</v>
      </c>
      <c r="B11" s="13" t="s">
        <v>86</v>
      </c>
      <c r="C11" s="17">
        <v>0</v>
      </c>
      <c r="D11" s="17">
        <v>69</v>
      </c>
      <c r="E11" s="17">
        <v>69</v>
      </c>
      <c r="F11" s="14">
        <v>0</v>
      </c>
      <c r="G11" s="17">
        <v>4355</v>
      </c>
      <c r="H11" s="17">
        <v>317875</v>
      </c>
      <c r="I11" s="18">
        <v>16.84</v>
      </c>
      <c r="J11" s="17">
        <v>1662.15</v>
      </c>
      <c r="K11" s="14">
        <v>0.38166475315729048</v>
      </c>
      <c r="L11" s="19">
        <v>466.65000000000003</v>
      </c>
      <c r="M11" s="19">
        <v>1195.5</v>
      </c>
      <c r="N11" s="19">
        <v>20.13222</v>
      </c>
      <c r="O11" s="14">
        <v>0.71924916523779436</v>
      </c>
      <c r="P11" s="14">
        <v>0.27451205510907001</v>
      </c>
      <c r="Q11" s="17">
        <v>0</v>
      </c>
      <c r="R11" s="17">
        <v>23</v>
      </c>
      <c r="S11" s="17">
        <v>0</v>
      </c>
      <c r="T11" s="17">
        <v>0</v>
      </c>
      <c r="U11" s="17">
        <v>13</v>
      </c>
      <c r="V11" s="17">
        <v>0</v>
      </c>
      <c r="W11" s="17">
        <v>3</v>
      </c>
      <c r="X11" s="17">
        <v>4</v>
      </c>
      <c r="Y11" s="17">
        <v>0</v>
      </c>
      <c r="Z11" s="17">
        <v>0</v>
      </c>
      <c r="AA11" s="17">
        <v>3</v>
      </c>
      <c r="AB11" s="17">
        <v>0</v>
      </c>
      <c r="AC11" s="17">
        <v>0</v>
      </c>
      <c r="AD11" s="17">
        <v>0</v>
      </c>
      <c r="AE11" s="17">
        <v>0</v>
      </c>
      <c r="AF11" s="17">
        <v>46</v>
      </c>
      <c r="AG11" s="17">
        <v>0</v>
      </c>
      <c r="AH11" s="17">
        <v>0</v>
      </c>
      <c r="AI11" s="17">
        <v>12450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9750</v>
      </c>
      <c r="AP11" s="17">
        <v>0</v>
      </c>
      <c r="AQ11" s="17">
        <v>0</v>
      </c>
      <c r="AR11" s="17">
        <v>0</v>
      </c>
      <c r="AS11" s="17">
        <v>1050</v>
      </c>
      <c r="AT11" s="17">
        <v>0</v>
      </c>
      <c r="AU11" s="17">
        <v>1800</v>
      </c>
      <c r="AV11" s="17">
        <v>0</v>
      </c>
      <c r="AW11" s="17">
        <v>0</v>
      </c>
      <c r="AX11" s="17">
        <v>0</v>
      </c>
      <c r="AY11" s="17">
        <v>1050</v>
      </c>
      <c r="AZ11" s="17">
        <v>0</v>
      </c>
      <c r="BA11" s="17">
        <v>0</v>
      </c>
      <c r="BB11" s="17">
        <v>0</v>
      </c>
      <c r="BC11" s="17">
        <v>0</v>
      </c>
      <c r="BD11" s="12">
        <f t="shared" si="0"/>
        <v>26100</v>
      </c>
    </row>
    <row r="12" spans="1:56" ht="18.75" customHeight="1" x14ac:dyDescent="0.15">
      <c r="A12" s="6">
        <v>9</v>
      </c>
      <c r="B12" s="13" t="s">
        <v>65</v>
      </c>
      <c r="C12" s="17">
        <v>186</v>
      </c>
      <c r="D12" s="17">
        <v>1945</v>
      </c>
      <c r="E12" s="17">
        <v>2131</v>
      </c>
      <c r="F12" s="14">
        <v>6.5404475043029264E-2</v>
      </c>
      <c r="G12" s="17">
        <v>460638</v>
      </c>
      <c r="H12" s="17">
        <v>8821101</v>
      </c>
      <c r="I12" s="18">
        <v>19.149999999999999</v>
      </c>
      <c r="J12" s="17">
        <v>117311.23099999999</v>
      </c>
      <c r="K12" s="14">
        <v>0.25467119733934235</v>
      </c>
      <c r="L12" s="19">
        <v>36525.12249999999</v>
      </c>
      <c r="M12" s="19">
        <v>80786.108500000002</v>
      </c>
      <c r="N12" s="19">
        <v>1547.053977775</v>
      </c>
      <c r="O12" s="14">
        <v>0.68864769222309163</v>
      </c>
      <c r="P12" s="14">
        <v>0.17537873232342968</v>
      </c>
      <c r="Q12" s="17">
        <v>315</v>
      </c>
      <c r="R12" s="17">
        <v>322</v>
      </c>
      <c r="S12" s="17">
        <v>26</v>
      </c>
      <c r="T12" s="17">
        <v>22</v>
      </c>
      <c r="U12" s="17">
        <v>24</v>
      </c>
      <c r="V12" s="17">
        <v>239</v>
      </c>
      <c r="W12" s="17">
        <v>86</v>
      </c>
      <c r="X12" s="17">
        <v>17</v>
      </c>
      <c r="Y12" s="17">
        <v>0</v>
      </c>
      <c r="Z12" s="17">
        <v>41</v>
      </c>
      <c r="AA12" s="17">
        <v>17</v>
      </c>
      <c r="AB12" s="17">
        <v>47</v>
      </c>
      <c r="AC12" s="17">
        <v>6</v>
      </c>
      <c r="AD12" s="17">
        <v>14</v>
      </c>
      <c r="AE12" s="17">
        <v>8</v>
      </c>
      <c r="AF12" s="17">
        <v>1184</v>
      </c>
      <c r="AG12" s="17">
        <v>521028.5</v>
      </c>
      <c r="AH12" s="17">
        <v>0</v>
      </c>
      <c r="AI12" s="17">
        <v>135230</v>
      </c>
      <c r="AJ12" s="17">
        <v>188175</v>
      </c>
      <c r="AK12" s="17">
        <v>46900</v>
      </c>
      <c r="AL12" s="17">
        <v>0</v>
      </c>
      <c r="AM12" s="17">
        <v>11000</v>
      </c>
      <c r="AN12" s="17">
        <v>5200</v>
      </c>
      <c r="AO12" s="17">
        <v>104300</v>
      </c>
      <c r="AP12" s="17">
        <v>0</v>
      </c>
      <c r="AQ12" s="17">
        <v>153460</v>
      </c>
      <c r="AR12" s="17">
        <v>76865</v>
      </c>
      <c r="AS12" s="17">
        <v>135080</v>
      </c>
      <c r="AT12" s="17">
        <v>0</v>
      </c>
      <c r="AU12" s="17">
        <v>9220</v>
      </c>
      <c r="AV12" s="17">
        <v>3750</v>
      </c>
      <c r="AW12" s="17">
        <v>0</v>
      </c>
      <c r="AX12" s="17">
        <v>81275</v>
      </c>
      <c r="AY12" s="17">
        <v>62095</v>
      </c>
      <c r="AZ12" s="17">
        <v>76420</v>
      </c>
      <c r="BA12" s="17">
        <v>122640</v>
      </c>
      <c r="BB12" s="17">
        <v>70080</v>
      </c>
      <c r="BC12" s="17">
        <v>20768.5</v>
      </c>
      <c r="BD12" s="12">
        <f t="shared" si="0"/>
        <v>1823487</v>
      </c>
    </row>
    <row r="13" spans="1:56" ht="18.75" customHeight="1" x14ac:dyDescent="0.15">
      <c r="A13" s="6">
        <v>10</v>
      </c>
      <c r="B13" s="13" t="s">
        <v>66</v>
      </c>
      <c r="C13" s="17">
        <v>215</v>
      </c>
      <c r="D13" s="17">
        <v>1436</v>
      </c>
      <c r="E13" s="17">
        <v>1651</v>
      </c>
      <c r="F13" s="14">
        <v>0.1025974025974026</v>
      </c>
      <c r="G13" s="17">
        <v>332371</v>
      </c>
      <c r="H13" s="17">
        <v>6047825</v>
      </c>
      <c r="I13" s="18">
        <v>18.2</v>
      </c>
      <c r="J13" s="17">
        <v>92520.836999999985</v>
      </c>
      <c r="K13" s="14">
        <v>0.27836615408684867</v>
      </c>
      <c r="L13" s="19">
        <v>29780.5085</v>
      </c>
      <c r="M13" s="19">
        <v>62740.328499999996</v>
      </c>
      <c r="N13" s="19">
        <v>1141.8739787</v>
      </c>
      <c r="O13" s="14">
        <v>0.67812106477160394</v>
      </c>
      <c r="P13" s="14">
        <v>0.18876595280575018</v>
      </c>
      <c r="Q13" s="17">
        <v>430</v>
      </c>
      <c r="R13" s="17">
        <v>59</v>
      </c>
      <c r="S13" s="17">
        <v>114</v>
      </c>
      <c r="T13" s="17">
        <v>0</v>
      </c>
      <c r="U13" s="17">
        <v>29</v>
      </c>
      <c r="V13" s="17">
        <v>70</v>
      </c>
      <c r="W13" s="17">
        <v>14</v>
      </c>
      <c r="X13" s="17">
        <v>10</v>
      </c>
      <c r="Y13" s="17">
        <v>0</v>
      </c>
      <c r="Z13" s="17">
        <v>31</v>
      </c>
      <c r="AA13" s="17">
        <v>8</v>
      </c>
      <c r="AB13" s="17">
        <v>0</v>
      </c>
      <c r="AC13" s="17">
        <v>5</v>
      </c>
      <c r="AD13" s="17">
        <v>1</v>
      </c>
      <c r="AE13" s="17">
        <v>14</v>
      </c>
      <c r="AF13" s="17">
        <v>785</v>
      </c>
      <c r="AG13" s="17">
        <v>616651</v>
      </c>
      <c r="AH13" s="17">
        <v>14000</v>
      </c>
      <c r="AI13" s="17">
        <v>24200.5</v>
      </c>
      <c r="AJ13" s="17">
        <v>12500</v>
      </c>
      <c r="AK13" s="17">
        <v>203125</v>
      </c>
      <c r="AL13" s="17">
        <v>0</v>
      </c>
      <c r="AM13" s="17">
        <v>0</v>
      </c>
      <c r="AN13" s="17">
        <v>0</v>
      </c>
      <c r="AO13" s="17">
        <v>6250</v>
      </c>
      <c r="AP13" s="17">
        <v>0</v>
      </c>
      <c r="AQ13" s="17">
        <v>57750</v>
      </c>
      <c r="AR13" s="17">
        <v>375</v>
      </c>
      <c r="AS13" s="17">
        <v>15950.5</v>
      </c>
      <c r="AT13" s="17">
        <v>0</v>
      </c>
      <c r="AU13" s="17">
        <v>13250</v>
      </c>
      <c r="AV13" s="17">
        <v>0</v>
      </c>
      <c r="AW13" s="17">
        <v>0</v>
      </c>
      <c r="AX13" s="17">
        <v>62000</v>
      </c>
      <c r="AY13" s="17">
        <v>14125</v>
      </c>
      <c r="AZ13" s="17">
        <v>0</v>
      </c>
      <c r="BA13" s="17">
        <v>8760</v>
      </c>
      <c r="BB13" s="17">
        <v>122640</v>
      </c>
      <c r="BC13" s="17">
        <v>15000</v>
      </c>
      <c r="BD13" s="12">
        <f t="shared" si="0"/>
        <v>1186577</v>
      </c>
    </row>
    <row r="14" spans="1:56" ht="18.75" customHeight="1" x14ac:dyDescent="0.15">
      <c r="A14" s="6">
        <v>12</v>
      </c>
      <c r="B14" s="13" t="s">
        <v>67</v>
      </c>
      <c r="C14" s="17">
        <v>314</v>
      </c>
      <c r="D14" s="17">
        <v>1041</v>
      </c>
      <c r="E14" s="17">
        <v>1355</v>
      </c>
      <c r="F14" s="14">
        <v>0.18196721311475411</v>
      </c>
      <c r="G14" s="17">
        <v>237052</v>
      </c>
      <c r="H14" s="17">
        <v>4288381</v>
      </c>
      <c r="I14" s="18">
        <v>18.09</v>
      </c>
      <c r="J14" s="17">
        <v>62084.555299999985</v>
      </c>
      <c r="K14" s="14">
        <v>0.26190268506488024</v>
      </c>
      <c r="L14" s="19">
        <v>21545.253899999996</v>
      </c>
      <c r="M14" s="19">
        <v>40539.301399999989</v>
      </c>
      <c r="N14" s="19">
        <v>733.35596232599971</v>
      </c>
      <c r="O14" s="14">
        <v>0.65296918378668001</v>
      </c>
      <c r="P14" s="14">
        <v>0.17101438249835474</v>
      </c>
      <c r="Q14" s="17">
        <v>146</v>
      </c>
      <c r="R14" s="17">
        <v>213</v>
      </c>
      <c r="S14" s="17">
        <v>83</v>
      </c>
      <c r="T14" s="17">
        <v>0</v>
      </c>
      <c r="U14" s="17">
        <v>6</v>
      </c>
      <c r="V14" s="17">
        <v>25</v>
      </c>
      <c r="W14" s="17">
        <v>33</v>
      </c>
      <c r="X14" s="17">
        <v>21</v>
      </c>
      <c r="Y14" s="17">
        <v>10</v>
      </c>
      <c r="Z14" s="17">
        <v>3</v>
      </c>
      <c r="AA14" s="17">
        <v>33</v>
      </c>
      <c r="AB14" s="17">
        <v>0</v>
      </c>
      <c r="AC14" s="17">
        <v>37</v>
      </c>
      <c r="AD14" s="17">
        <v>4</v>
      </c>
      <c r="AE14" s="17">
        <v>1</v>
      </c>
      <c r="AF14" s="17">
        <v>615</v>
      </c>
      <c r="AG14" s="17">
        <v>238625</v>
      </c>
      <c r="AH14" s="17">
        <v>0</v>
      </c>
      <c r="AI14" s="17">
        <v>247865.29999999993</v>
      </c>
      <c r="AJ14" s="17">
        <v>1000</v>
      </c>
      <c r="AK14" s="17">
        <v>120000</v>
      </c>
      <c r="AL14" s="17">
        <v>0</v>
      </c>
      <c r="AM14" s="17">
        <v>0</v>
      </c>
      <c r="AN14" s="17">
        <v>0</v>
      </c>
      <c r="AO14" s="17">
        <v>9000</v>
      </c>
      <c r="AP14" s="17">
        <v>0</v>
      </c>
      <c r="AQ14" s="17">
        <v>20010.8</v>
      </c>
      <c r="AR14" s="17">
        <v>5000</v>
      </c>
      <c r="AS14" s="17">
        <v>48070.6</v>
      </c>
      <c r="AT14" s="17">
        <v>0</v>
      </c>
      <c r="AU14" s="17">
        <v>16491.3</v>
      </c>
      <c r="AV14" s="17">
        <v>0</v>
      </c>
      <c r="AW14" s="17">
        <v>13750</v>
      </c>
      <c r="AX14" s="17">
        <v>7500</v>
      </c>
      <c r="AY14" s="17">
        <v>36033.600000000006</v>
      </c>
      <c r="AZ14" s="17">
        <v>0</v>
      </c>
      <c r="BA14" s="17">
        <v>35040</v>
      </c>
      <c r="BB14" s="17">
        <v>8760</v>
      </c>
      <c r="BC14" s="17">
        <v>5591.5</v>
      </c>
      <c r="BD14" s="12">
        <f t="shared" si="0"/>
        <v>812738.1</v>
      </c>
    </row>
    <row r="15" spans="1:56" ht="18.75" customHeight="1" x14ac:dyDescent="0.15">
      <c r="A15" s="6">
        <v>13</v>
      </c>
      <c r="B15" s="13" t="s">
        <v>68</v>
      </c>
      <c r="C15" s="17">
        <v>296</v>
      </c>
      <c r="D15" s="17">
        <v>1104</v>
      </c>
      <c r="E15" s="17">
        <v>1400</v>
      </c>
      <c r="F15" s="14">
        <v>0.10699588477366255</v>
      </c>
      <c r="G15" s="17">
        <v>441129</v>
      </c>
      <c r="H15" s="17">
        <v>8076805</v>
      </c>
      <c r="I15" s="18">
        <v>18.309999999999999</v>
      </c>
      <c r="J15" s="17">
        <v>62050.822999999997</v>
      </c>
      <c r="K15" s="14">
        <v>0.14066366754396106</v>
      </c>
      <c r="L15" s="19">
        <v>18281.912500000002</v>
      </c>
      <c r="M15" s="19">
        <v>43768.910499999998</v>
      </c>
      <c r="N15" s="19">
        <v>801.40875125499986</v>
      </c>
      <c r="O15" s="14">
        <v>0.70537195775791728</v>
      </c>
      <c r="P15" s="14">
        <v>9.9220206560892615E-2</v>
      </c>
      <c r="Q15" s="17">
        <v>331</v>
      </c>
      <c r="R15" s="17">
        <v>83</v>
      </c>
      <c r="S15" s="17">
        <v>54</v>
      </c>
      <c r="T15" s="17">
        <v>3</v>
      </c>
      <c r="U15" s="17">
        <v>54</v>
      </c>
      <c r="V15" s="17">
        <v>14</v>
      </c>
      <c r="W15" s="17">
        <v>47</v>
      </c>
      <c r="X15" s="17">
        <v>0</v>
      </c>
      <c r="Y15" s="17">
        <v>0</v>
      </c>
      <c r="Z15" s="17">
        <v>0</v>
      </c>
      <c r="AA15" s="17">
        <v>60</v>
      </c>
      <c r="AB15" s="17">
        <v>1</v>
      </c>
      <c r="AC15" s="17">
        <v>82</v>
      </c>
      <c r="AD15" s="17">
        <v>15</v>
      </c>
      <c r="AE15" s="17">
        <v>10</v>
      </c>
      <c r="AF15" s="17">
        <v>754</v>
      </c>
      <c r="AG15" s="17">
        <v>449047.5</v>
      </c>
      <c r="AH15" s="17">
        <v>3000</v>
      </c>
      <c r="AI15" s="17">
        <v>32328</v>
      </c>
      <c r="AJ15" s="17">
        <v>0</v>
      </c>
      <c r="AK15" s="17">
        <v>75600</v>
      </c>
      <c r="AL15" s="17">
        <v>0</v>
      </c>
      <c r="AM15" s="17">
        <v>3000</v>
      </c>
      <c r="AN15" s="17">
        <v>0</v>
      </c>
      <c r="AO15" s="17">
        <v>60635</v>
      </c>
      <c r="AP15" s="17">
        <v>0</v>
      </c>
      <c r="AQ15" s="17">
        <v>1295</v>
      </c>
      <c r="AR15" s="17">
        <v>0</v>
      </c>
      <c r="AS15" s="17">
        <v>89000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44728</v>
      </c>
      <c r="AZ15" s="17">
        <v>3750</v>
      </c>
      <c r="BA15" s="17">
        <v>131400</v>
      </c>
      <c r="BB15" s="17">
        <v>87600</v>
      </c>
      <c r="BC15" s="17">
        <v>178740</v>
      </c>
      <c r="BD15" s="12">
        <f t="shared" si="0"/>
        <v>1160123.5</v>
      </c>
    </row>
    <row r="16" spans="1:56" ht="18.75" customHeight="1" x14ac:dyDescent="0.15">
      <c r="A16" s="6">
        <v>15</v>
      </c>
      <c r="B16" s="13" t="s">
        <v>69</v>
      </c>
      <c r="C16" s="17">
        <v>18</v>
      </c>
      <c r="D16" s="17">
        <v>2864</v>
      </c>
      <c r="E16" s="17">
        <v>2882</v>
      </c>
      <c r="F16" s="14">
        <v>9.8018018018018016E-2</v>
      </c>
      <c r="G16" s="17">
        <v>599635</v>
      </c>
      <c r="H16" s="17">
        <v>10791027</v>
      </c>
      <c r="I16" s="18">
        <v>18</v>
      </c>
      <c r="J16" s="17">
        <v>240639.28400000001</v>
      </c>
      <c r="K16" s="14">
        <v>0.40130960334203308</v>
      </c>
      <c r="L16" s="19">
        <v>86189.968999999997</v>
      </c>
      <c r="M16" s="19">
        <v>154449.31499999997</v>
      </c>
      <c r="N16" s="19">
        <v>2780.0876699999994</v>
      </c>
      <c r="O16" s="14">
        <v>0.64182918280292078</v>
      </c>
      <c r="P16" s="14">
        <v>0.2575722147639814</v>
      </c>
      <c r="Q16" s="17">
        <v>49</v>
      </c>
      <c r="R16" s="17">
        <v>137</v>
      </c>
      <c r="S16" s="17">
        <v>652</v>
      </c>
      <c r="T16" s="17">
        <v>37</v>
      </c>
      <c r="U16" s="17">
        <v>130</v>
      </c>
      <c r="V16" s="17">
        <v>626</v>
      </c>
      <c r="W16" s="17">
        <v>1</v>
      </c>
      <c r="X16" s="17">
        <v>77</v>
      </c>
      <c r="Y16" s="17">
        <v>93</v>
      </c>
      <c r="Z16" s="17">
        <v>0</v>
      </c>
      <c r="AA16" s="17">
        <v>153</v>
      </c>
      <c r="AB16" s="17">
        <v>787</v>
      </c>
      <c r="AC16" s="17">
        <v>33</v>
      </c>
      <c r="AD16" s="17">
        <v>32</v>
      </c>
      <c r="AE16" s="17">
        <v>29</v>
      </c>
      <c r="AF16" s="17">
        <v>2836</v>
      </c>
      <c r="AG16" s="17">
        <v>26026</v>
      </c>
      <c r="AH16" s="17">
        <v>0</v>
      </c>
      <c r="AI16" s="17">
        <v>98208</v>
      </c>
      <c r="AJ16" s="17">
        <v>24</v>
      </c>
      <c r="AK16" s="17">
        <v>535809</v>
      </c>
      <c r="AL16" s="17">
        <v>872500</v>
      </c>
      <c r="AM16" s="17">
        <v>85036</v>
      </c>
      <c r="AN16" s="17">
        <v>0</v>
      </c>
      <c r="AO16" s="17">
        <v>301290</v>
      </c>
      <c r="AP16" s="17">
        <v>0</v>
      </c>
      <c r="AQ16" s="17">
        <v>840476</v>
      </c>
      <c r="AR16" s="17">
        <v>107512</v>
      </c>
      <c r="AS16" s="17">
        <v>2500</v>
      </c>
      <c r="AT16" s="17">
        <v>0</v>
      </c>
      <c r="AU16" s="17">
        <v>151500</v>
      </c>
      <c r="AV16" s="17">
        <v>0</v>
      </c>
      <c r="AW16" s="17">
        <v>152980</v>
      </c>
      <c r="AX16" s="17">
        <v>0</v>
      </c>
      <c r="AY16" s="17">
        <v>173748</v>
      </c>
      <c r="AZ16" s="17">
        <v>1471640</v>
      </c>
      <c r="BA16" s="17">
        <v>280320</v>
      </c>
      <c r="BB16" s="17">
        <v>254040</v>
      </c>
      <c r="BC16" s="17">
        <v>84070</v>
      </c>
      <c r="BD16" s="12">
        <f t="shared" si="0"/>
        <v>5437679</v>
      </c>
    </row>
    <row r="17" spans="1:56" ht="18.75" customHeight="1" x14ac:dyDescent="0.15">
      <c r="A17" s="6">
        <v>16</v>
      </c>
      <c r="B17" s="13" t="s">
        <v>70</v>
      </c>
      <c r="C17" s="17">
        <v>692</v>
      </c>
      <c r="D17" s="17">
        <v>493</v>
      </c>
      <c r="E17" s="17">
        <v>1185</v>
      </c>
      <c r="F17" s="14">
        <v>1.2944983818770227E-2</v>
      </c>
      <c r="G17" s="17">
        <v>162126</v>
      </c>
      <c r="H17" s="17">
        <v>2879499</v>
      </c>
      <c r="I17" s="18">
        <v>17.760000000000002</v>
      </c>
      <c r="J17" s="17">
        <v>35481.630000000005</v>
      </c>
      <c r="K17" s="14">
        <v>0.21885218903815554</v>
      </c>
      <c r="L17" s="19">
        <v>11004.044999999998</v>
      </c>
      <c r="M17" s="19">
        <v>24477.584999999999</v>
      </c>
      <c r="N17" s="19">
        <v>434.7219096</v>
      </c>
      <c r="O17" s="14">
        <v>0.68986641820006567</v>
      </c>
      <c r="P17" s="14">
        <v>0.15097877576699603</v>
      </c>
      <c r="Q17" s="17">
        <v>135</v>
      </c>
      <c r="R17" s="17">
        <v>44</v>
      </c>
      <c r="S17" s="17">
        <v>0</v>
      </c>
      <c r="T17" s="17">
        <v>0</v>
      </c>
      <c r="U17" s="17">
        <v>0</v>
      </c>
      <c r="V17" s="17">
        <v>87</v>
      </c>
      <c r="W17" s="17">
        <v>15</v>
      </c>
      <c r="X17" s="17">
        <v>18</v>
      </c>
      <c r="Y17" s="17">
        <v>0</v>
      </c>
      <c r="Z17" s="17">
        <v>0</v>
      </c>
      <c r="AA17" s="17">
        <v>0</v>
      </c>
      <c r="AB17" s="17">
        <v>0</v>
      </c>
      <c r="AC17" s="17">
        <v>10</v>
      </c>
      <c r="AD17" s="17">
        <v>7</v>
      </c>
      <c r="AE17" s="17">
        <v>2</v>
      </c>
      <c r="AF17" s="17">
        <v>318</v>
      </c>
      <c r="AG17" s="17">
        <v>249750</v>
      </c>
      <c r="AH17" s="17">
        <v>0</v>
      </c>
      <c r="AI17" s="17">
        <v>21395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176180</v>
      </c>
      <c r="AR17" s="17">
        <v>0</v>
      </c>
      <c r="AS17" s="17">
        <v>45000</v>
      </c>
      <c r="AT17" s="17">
        <v>0</v>
      </c>
      <c r="AU17" s="17">
        <v>35860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61320</v>
      </c>
      <c r="BB17" s="17">
        <v>17520</v>
      </c>
      <c r="BC17" s="17">
        <v>30175</v>
      </c>
      <c r="BD17" s="12">
        <f t="shared" si="0"/>
        <v>637200</v>
      </c>
    </row>
    <row r="18" spans="1:56" ht="18.75" customHeight="1" x14ac:dyDescent="0.15">
      <c r="A18" s="6">
        <v>17</v>
      </c>
      <c r="B18" s="13" t="s">
        <v>71</v>
      </c>
      <c r="C18" s="17">
        <v>0</v>
      </c>
      <c r="D18" s="17">
        <v>37</v>
      </c>
      <c r="E18" s="17">
        <v>37</v>
      </c>
      <c r="F18" s="14">
        <v>0</v>
      </c>
      <c r="G18" s="17">
        <v>4777</v>
      </c>
      <c r="H18" s="17">
        <v>134672</v>
      </c>
      <c r="I18" s="18">
        <v>32.630000000000003</v>
      </c>
      <c r="J18" s="17">
        <v>1714.1120000000001</v>
      </c>
      <c r="K18" s="14">
        <v>0.35882604144860791</v>
      </c>
      <c r="L18" s="19">
        <v>459.69200000000006</v>
      </c>
      <c r="M18" s="19">
        <v>1254.4199999999998</v>
      </c>
      <c r="N18" s="19">
        <v>40.931724600000003</v>
      </c>
      <c r="O18" s="14">
        <v>0.73181915767464423</v>
      </c>
      <c r="P18" s="14">
        <v>0.26259577140464724</v>
      </c>
      <c r="Q18" s="17">
        <v>0</v>
      </c>
      <c r="R18" s="17">
        <v>14</v>
      </c>
      <c r="S18" s="17">
        <v>0</v>
      </c>
      <c r="T18" s="17">
        <v>0</v>
      </c>
      <c r="U18" s="17">
        <v>0</v>
      </c>
      <c r="V18" s="17">
        <v>2</v>
      </c>
      <c r="W18" s="17">
        <v>1</v>
      </c>
      <c r="X18" s="17">
        <v>5</v>
      </c>
      <c r="Y18" s="17">
        <v>0</v>
      </c>
      <c r="Z18" s="17">
        <v>0</v>
      </c>
      <c r="AA18" s="17">
        <v>2</v>
      </c>
      <c r="AB18" s="17">
        <v>1</v>
      </c>
      <c r="AC18" s="17">
        <v>0</v>
      </c>
      <c r="AD18" s="17">
        <v>0</v>
      </c>
      <c r="AE18" s="17">
        <v>0</v>
      </c>
      <c r="AF18" s="17">
        <v>25</v>
      </c>
      <c r="AG18" s="17">
        <v>0</v>
      </c>
      <c r="AH18" s="17">
        <v>0</v>
      </c>
      <c r="AI18" s="17">
        <v>15384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96</v>
      </c>
      <c r="AR18" s="17">
        <v>0</v>
      </c>
      <c r="AS18" s="17">
        <v>48</v>
      </c>
      <c r="AT18" s="17">
        <v>0</v>
      </c>
      <c r="AU18" s="17">
        <v>10048</v>
      </c>
      <c r="AV18" s="17">
        <v>0</v>
      </c>
      <c r="AW18" s="17">
        <v>0</v>
      </c>
      <c r="AX18" s="17">
        <v>0</v>
      </c>
      <c r="AY18" s="17">
        <v>2548</v>
      </c>
      <c r="AZ18" s="17">
        <v>48</v>
      </c>
      <c r="BA18" s="17">
        <v>0</v>
      </c>
      <c r="BB18" s="17">
        <v>0</v>
      </c>
      <c r="BC18" s="17">
        <v>0</v>
      </c>
      <c r="BD18" s="12">
        <f t="shared" si="0"/>
        <v>28172</v>
      </c>
    </row>
    <row r="19" spans="1:56" ht="18.75" customHeight="1" x14ac:dyDescent="0.15">
      <c r="A19" s="6">
        <v>18</v>
      </c>
      <c r="B19" s="13" t="s">
        <v>72</v>
      </c>
      <c r="C19" s="17">
        <v>32</v>
      </c>
      <c r="D19" s="17">
        <v>149</v>
      </c>
      <c r="E19" s="17">
        <v>181</v>
      </c>
      <c r="F19" s="14">
        <v>8.9285714285714281E-3</v>
      </c>
      <c r="G19" s="17">
        <v>7945</v>
      </c>
      <c r="H19" s="17">
        <v>353267</v>
      </c>
      <c r="I19" s="18">
        <v>16.84</v>
      </c>
      <c r="J19" s="17">
        <v>2965.7979999999998</v>
      </c>
      <c r="K19" s="14">
        <v>0.37329112649465068</v>
      </c>
      <c r="L19" s="19">
        <v>828.4820000000002</v>
      </c>
      <c r="M19" s="19">
        <v>2137.3160000000003</v>
      </c>
      <c r="N19" s="19">
        <v>35.992401440000002</v>
      </c>
      <c r="O19" s="14">
        <v>0.72065460965311878</v>
      </c>
      <c r="P19" s="14">
        <v>0.26901397105097546</v>
      </c>
      <c r="Q19" s="17">
        <v>1</v>
      </c>
      <c r="R19" s="17">
        <v>48</v>
      </c>
      <c r="S19" s="17">
        <v>0</v>
      </c>
      <c r="T19" s="17">
        <v>0</v>
      </c>
      <c r="U19" s="17">
        <v>1</v>
      </c>
      <c r="V19" s="17">
        <v>19</v>
      </c>
      <c r="W19" s="17">
        <v>1</v>
      </c>
      <c r="X19" s="17">
        <v>8</v>
      </c>
      <c r="Y19" s="17">
        <v>5</v>
      </c>
      <c r="Z19" s="17">
        <v>2</v>
      </c>
      <c r="AA19" s="17">
        <v>3</v>
      </c>
      <c r="AB19" s="17">
        <v>24</v>
      </c>
      <c r="AC19" s="17">
        <v>0</v>
      </c>
      <c r="AD19" s="17">
        <v>1</v>
      </c>
      <c r="AE19" s="17">
        <v>2</v>
      </c>
      <c r="AF19" s="17">
        <v>115</v>
      </c>
      <c r="AG19" s="17">
        <v>2500</v>
      </c>
      <c r="AH19" s="17">
        <v>0</v>
      </c>
      <c r="AI19" s="17">
        <v>192</v>
      </c>
      <c r="AJ19" s="17">
        <v>9182</v>
      </c>
      <c r="AK19" s="17">
        <v>0</v>
      </c>
      <c r="AL19" s="17">
        <v>0</v>
      </c>
      <c r="AM19" s="17">
        <v>0</v>
      </c>
      <c r="AN19" s="17">
        <v>0</v>
      </c>
      <c r="AO19" s="17">
        <v>250</v>
      </c>
      <c r="AP19" s="17">
        <v>0</v>
      </c>
      <c r="AQ19" s="17">
        <v>5846</v>
      </c>
      <c r="AR19" s="17">
        <v>96</v>
      </c>
      <c r="AS19" s="17">
        <v>48</v>
      </c>
      <c r="AT19" s="17">
        <v>0</v>
      </c>
      <c r="AU19" s="17">
        <v>5490</v>
      </c>
      <c r="AV19" s="17">
        <v>0</v>
      </c>
      <c r="AW19" s="17">
        <v>8000</v>
      </c>
      <c r="AX19" s="17">
        <v>500</v>
      </c>
      <c r="AY19" s="17">
        <v>144</v>
      </c>
      <c r="AZ19" s="17">
        <v>6864</v>
      </c>
      <c r="BA19" s="17">
        <v>8760</v>
      </c>
      <c r="BB19" s="17">
        <v>17520</v>
      </c>
      <c r="BC19" s="17">
        <v>0</v>
      </c>
      <c r="BD19" s="12">
        <f t="shared" si="0"/>
        <v>65392</v>
      </c>
    </row>
    <row r="20" spans="1:56" ht="18.75" customHeight="1" x14ac:dyDescent="0.15">
      <c r="A20" s="6">
        <v>19</v>
      </c>
      <c r="B20" s="13" t="s">
        <v>73</v>
      </c>
      <c r="C20" s="17">
        <v>72</v>
      </c>
      <c r="D20" s="17">
        <v>10</v>
      </c>
      <c r="E20" s="17">
        <v>82</v>
      </c>
      <c r="F20" s="14">
        <v>0</v>
      </c>
      <c r="G20" s="17">
        <v>2946</v>
      </c>
      <c r="H20" s="17">
        <v>77781</v>
      </c>
      <c r="I20" s="18">
        <v>29.14</v>
      </c>
      <c r="J20" s="17">
        <v>194.166</v>
      </c>
      <c r="K20" s="14">
        <v>6.5908350305498978E-2</v>
      </c>
      <c r="L20" s="19">
        <v>50.652000000000001</v>
      </c>
      <c r="M20" s="19">
        <v>143.51400000000001</v>
      </c>
      <c r="N20" s="19">
        <v>4.1819979600000003</v>
      </c>
      <c r="O20" s="14">
        <v>0.73913043478260876</v>
      </c>
      <c r="P20" s="14">
        <v>4.8714867617107943E-2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10</v>
      </c>
      <c r="Y20" s="17">
        <v>0</v>
      </c>
      <c r="Z20" s="17">
        <v>0</v>
      </c>
      <c r="AA20" s="17">
        <v>0</v>
      </c>
      <c r="AB20" s="17">
        <v>0</v>
      </c>
      <c r="AC20" s="17">
        <v>1</v>
      </c>
      <c r="AD20" s="17">
        <v>0</v>
      </c>
      <c r="AE20" s="17">
        <v>0</v>
      </c>
      <c r="AF20" s="17">
        <v>11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8442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24</v>
      </c>
      <c r="BD20" s="12">
        <f t="shared" si="0"/>
        <v>8466</v>
      </c>
    </row>
    <row r="21" spans="1:56" ht="18.75" customHeight="1" x14ac:dyDescent="0.15">
      <c r="A21" s="6">
        <v>20</v>
      </c>
      <c r="B21" s="13" t="s">
        <v>74</v>
      </c>
      <c r="C21" s="17">
        <v>39</v>
      </c>
      <c r="D21" s="17">
        <v>76</v>
      </c>
      <c r="E21" s="17">
        <v>115</v>
      </c>
      <c r="F21" s="14">
        <v>0.16666666666666666</v>
      </c>
      <c r="G21" s="17">
        <v>9694</v>
      </c>
      <c r="H21" s="17">
        <v>506731</v>
      </c>
      <c r="I21" s="18">
        <v>16.84</v>
      </c>
      <c r="J21" s="17">
        <v>1821.2097200000001</v>
      </c>
      <c r="K21" s="14">
        <v>0.18786978749742109</v>
      </c>
      <c r="L21" s="19">
        <v>711.13357200000007</v>
      </c>
      <c r="M21" s="19">
        <v>1110.0761480000001</v>
      </c>
      <c r="N21" s="19">
        <v>18.693682332320002</v>
      </c>
      <c r="O21" s="14">
        <v>0.60952680836779194</v>
      </c>
      <c r="P21" s="14">
        <v>0.11451167196203839</v>
      </c>
      <c r="Q21" s="17">
        <v>0</v>
      </c>
      <c r="R21" s="17">
        <v>1</v>
      </c>
      <c r="S21" s="17">
        <v>18</v>
      </c>
      <c r="T21" s="17">
        <v>0</v>
      </c>
      <c r="U21" s="17">
        <v>8</v>
      </c>
      <c r="V21" s="17">
        <v>11</v>
      </c>
      <c r="W21" s="17">
        <v>6</v>
      </c>
      <c r="X21" s="17">
        <v>4</v>
      </c>
      <c r="Y21" s="17">
        <v>0</v>
      </c>
      <c r="Z21" s="17">
        <v>1</v>
      </c>
      <c r="AA21" s="17">
        <v>5</v>
      </c>
      <c r="AB21" s="17">
        <v>0</v>
      </c>
      <c r="AC21" s="17">
        <v>0</v>
      </c>
      <c r="AD21" s="17">
        <v>1</v>
      </c>
      <c r="AE21" s="17">
        <v>0</v>
      </c>
      <c r="AF21" s="17">
        <v>55</v>
      </c>
      <c r="AG21" s="17">
        <v>0</v>
      </c>
      <c r="AH21" s="17">
        <v>0</v>
      </c>
      <c r="AI21" s="17">
        <v>0</v>
      </c>
      <c r="AJ21" s="17">
        <v>0</v>
      </c>
      <c r="AK21" s="17">
        <v>3264</v>
      </c>
      <c r="AL21" s="17">
        <v>0</v>
      </c>
      <c r="AM21" s="17">
        <v>0</v>
      </c>
      <c r="AN21" s="17">
        <v>0</v>
      </c>
      <c r="AO21" s="17">
        <v>15750</v>
      </c>
      <c r="AP21" s="17">
        <v>0</v>
      </c>
      <c r="AQ21" s="17">
        <v>11252.915999999999</v>
      </c>
      <c r="AR21" s="17">
        <v>0</v>
      </c>
      <c r="AS21" s="17">
        <v>701</v>
      </c>
      <c r="AT21" s="17">
        <v>0</v>
      </c>
      <c r="AU21" s="17">
        <v>6942</v>
      </c>
      <c r="AV21" s="17">
        <v>0</v>
      </c>
      <c r="AW21" s="17">
        <v>0</v>
      </c>
      <c r="AX21" s="17">
        <v>12.5</v>
      </c>
      <c r="AY21" s="17">
        <v>0</v>
      </c>
      <c r="AZ21" s="17">
        <v>0</v>
      </c>
      <c r="BA21" s="17">
        <v>8760</v>
      </c>
      <c r="BB21" s="17">
        <v>0</v>
      </c>
      <c r="BC21" s="17">
        <v>0</v>
      </c>
      <c r="BD21" s="12">
        <f t="shared" si="0"/>
        <v>46682.415999999997</v>
      </c>
    </row>
    <row r="22" spans="1:56" ht="18.75" customHeight="1" x14ac:dyDescent="0.15">
      <c r="A22" s="6">
        <v>21</v>
      </c>
      <c r="B22" s="13" t="s">
        <v>76</v>
      </c>
      <c r="C22" s="17">
        <v>4</v>
      </c>
      <c r="D22" s="17">
        <v>35</v>
      </c>
      <c r="E22" s="17">
        <v>39</v>
      </c>
      <c r="F22" s="14">
        <v>4.5454545454545456E-2</v>
      </c>
      <c r="G22" s="17">
        <v>5337</v>
      </c>
      <c r="H22" s="17">
        <v>220897</v>
      </c>
      <c r="I22" s="18">
        <v>16.84</v>
      </c>
      <c r="J22" s="17">
        <v>1784.0740000000001</v>
      </c>
      <c r="K22" s="14">
        <v>0.33428405471238526</v>
      </c>
      <c r="L22" s="19">
        <v>541.23599999999999</v>
      </c>
      <c r="M22" s="19">
        <v>1242.838</v>
      </c>
      <c r="N22" s="19">
        <v>20.929391919999997</v>
      </c>
      <c r="O22" s="14">
        <v>0.69662917569562688</v>
      </c>
      <c r="P22" s="14">
        <v>0.23287202548248079</v>
      </c>
      <c r="Q22" s="17">
        <v>0</v>
      </c>
      <c r="R22" s="17">
        <v>14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7</v>
      </c>
      <c r="Y22" s="17">
        <v>0</v>
      </c>
      <c r="Z22" s="17">
        <v>0</v>
      </c>
      <c r="AA22" s="17">
        <v>0</v>
      </c>
      <c r="AB22" s="17">
        <v>0</v>
      </c>
      <c r="AC22" s="17">
        <v>1</v>
      </c>
      <c r="AD22" s="17">
        <v>0</v>
      </c>
      <c r="AE22" s="17">
        <v>0</v>
      </c>
      <c r="AF22" s="17">
        <v>22</v>
      </c>
      <c r="AG22" s="17">
        <v>0</v>
      </c>
      <c r="AH22" s="17">
        <v>0</v>
      </c>
      <c r="AI22" s="17">
        <v>11826</v>
      </c>
      <c r="AJ22" s="17">
        <v>6750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12806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200</v>
      </c>
      <c r="BD22" s="12">
        <f t="shared" si="0"/>
        <v>31582</v>
      </c>
    </row>
    <row r="23" spans="1:56" ht="18.75" customHeight="1" x14ac:dyDescent="0.15">
      <c r="A23" s="6">
        <v>22</v>
      </c>
      <c r="B23" s="13" t="s">
        <v>75</v>
      </c>
      <c r="C23" s="17">
        <v>3</v>
      </c>
      <c r="D23" s="17">
        <v>107</v>
      </c>
      <c r="E23" s="17">
        <v>110</v>
      </c>
      <c r="F23" s="14">
        <v>3.7735849056603772E-2</v>
      </c>
      <c r="G23" s="17">
        <v>16789</v>
      </c>
      <c r="H23" s="17">
        <v>731336</v>
      </c>
      <c r="I23" s="18">
        <v>16.84</v>
      </c>
      <c r="J23" s="17">
        <v>6274.0899999999992</v>
      </c>
      <c r="K23" s="14">
        <v>0.37370242420632555</v>
      </c>
      <c r="L23" s="19">
        <v>1925.5300000000002</v>
      </c>
      <c r="M23" s="19">
        <v>4348.5599999999995</v>
      </c>
      <c r="N23" s="19">
        <v>73.229750399999986</v>
      </c>
      <c r="O23" s="14">
        <v>0.69309812259626491</v>
      </c>
      <c r="P23" s="14">
        <v>0.25901244862707723</v>
      </c>
      <c r="Q23" s="17">
        <v>2</v>
      </c>
      <c r="R23" s="17">
        <v>11</v>
      </c>
      <c r="S23" s="17">
        <v>18</v>
      </c>
      <c r="T23" s="17">
        <v>0</v>
      </c>
      <c r="U23" s="17">
        <v>0</v>
      </c>
      <c r="V23" s="17">
        <v>4</v>
      </c>
      <c r="W23" s="17">
        <v>0</v>
      </c>
      <c r="X23" s="17">
        <v>5</v>
      </c>
      <c r="Y23" s="17">
        <v>0</v>
      </c>
      <c r="Z23" s="17">
        <v>12</v>
      </c>
      <c r="AA23" s="17">
        <v>0</v>
      </c>
      <c r="AB23" s="17">
        <v>0</v>
      </c>
      <c r="AC23" s="17">
        <v>1</v>
      </c>
      <c r="AD23" s="17">
        <v>1</v>
      </c>
      <c r="AE23" s="17">
        <v>0</v>
      </c>
      <c r="AF23" s="17">
        <v>54</v>
      </c>
      <c r="AG23" s="17">
        <v>160</v>
      </c>
      <c r="AH23" s="17">
        <v>0</v>
      </c>
      <c r="AI23" s="17">
        <v>22500</v>
      </c>
      <c r="AJ23" s="17">
        <v>0</v>
      </c>
      <c r="AK23" s="17">
        <v>14400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2450</v>
      </c>
      <c r="AR23" s="17">
        <v>0</v>
      </c>
      <c r="AS23" s="17">
        <v>0</v>
      </c>
      <c r="AT23" s="17">
        <v>0</v>
      </c>
      <c r="AU23" s="17">
        <v>18610</v>
      </c>
      <c r="AV23" s="17">
        <v>0</v>
      </c>
      <c r="AW23" s="17">
        <v>0</v>
      </c>
      <c r="AX23" s="17">
        <v>14650</v>
      </c>
      <c r="AY23" s="17">
        <v>0</v>
      </c>
      <c r="AZ23" s="17">
        <v>0</v>
      </c>
      <c r="BA23" s="17">
        <v>8760</v>
      </c>
      <c r="BB23" s="17">
        <v>0</v>
      </c>
      <c r="BC23" s="17">
        <v>500</v>
      </c>
      <c r="BD23" s="12">
        <f t="shared" si="0"/>
        <v>82030</v>
      </c>
    </row>
    <row r="24" spans="1:56" ht="18.75" customHeight="1" x14ac:dyDescent="0.15">
      <c r="A24" s="6">
        <v>23</v>
      </c>
      <c r="B24" s="13" t="s">
        <v>78</v>
      </c>
      <c r="C24" s="17">
        <v>12</v>
      </c>
      <c r="D24" s="17">
        <v>79</v>
      </c>
      <c r="E24" s="17">
        <v>91</v>
      </c>
      <c r="F24" s="14">
        <v>0.11904761904761904</v>
      </c>
      <c r="G24" s="17">
        <v>4618</v>
      </c>
      <c r="H24" s="17">
        <v>128989</v>
      </c>
      <c r="I24" s="18">
        <v>32.630000000000003</v>
      </c>
      <c r="J24" s="17">
        <v>2917.12</v>
      </c>
      <c r="K24" s="14">
        <v>0.63168471199653531</v>
      </c>
      <c r="L24" s="19">
        <v>1098</v>
      </c>
      <c r="M24" s="19">
        <v>1819.12</v>
      </c>
      <c r="N24" s="19">
        <v>59.357885600000003</v>
      </c>
      <c r="O24" s="14">
        <v>0.62360136024572177</v>
      </c>
      <c r="P24" s="14">
        <v>0.39391944564746639</v>
      </c>
      <c r="Q24" s="17">
        <v>0</v>
      </c>
      <c r="R24" s="17">
        <v>0</v>
      </c>
      <c r="S24" s="17">
        <v>2</v>
      </c>
      <c r="T24" s="17">
        <v>35</v>
      </c>
      <c r="U24" s="17">
        <v>0</v>
      </c>
      <c r="V24" s="17">
        <v>0</v>
      </c>
      <c r="W24" s="17">
        <v>0</v>
      </c>
      <c r="X24" s="17">
        <v>5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42</v>
      </c>
      <c r="AG24" s="17">
        <v>0</v>
      </c>
      <c r="AH24" s="17">
        <v>0</v>
      </c>
      <c r="AI24" s="17">
        <v>0</v>
      </c>
      <c r="AJ24" s="17">
        <v>0</v>
      </c>
      <c r="AK24" s="17">
        <v>4000</v>
      </c>
      <c r="AL24" s="17">
        <v>0</v>
      </c>
      <c r="AM24" s="17">
        <v>29920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2">
        <f t="shared" si="0"/>
        <v>33920</v>
      </c>
    </row>
    <row r="25" spans="1:56" ht="18.75" customHeight="1" x14ac:dyDescent="0.15">
      <c r="A25" s="6">
        <v>24</v>
      </c>
      <c r="B25" s="13" t="s">
        <v>77</v>
      </c>
      <c r="C25" s="17">
        <v>2</v>
      </c>
      <c r="D25" s="17">
        <v>16</v>
      </c>
      <c r="E25" s="17">
        <v>18</v>
      </c>
      <c r="F25" s="14">
        <v>0.21428571428571427</v>
      </c>
      <c r="G25" s="17">
        <v>3375</v>
      </c>
      <c r="H25" s="17">
        <v>89924</v>
      </c>
      <c r="I25" s="18">
        <v>29.14</v>
      </c>
      <c r="J25" s="17">
        <v>743.85</v>
      </c>
      <c r="K25" s="14">
        <v>0.22040000000000001</v>
      </c>
      <c r="L25" s="19">
        <v>277.45</v>
      </c>
      <c r="M25" s="19">
        <v>466.40000000000003</v>
      </c>
      <c r="N25" s="19">
        <v>13.590896000000001</v>
      </c>
      <c r="O25" s="14">
        <v>0.62700813336022054</v>
      </c>
      <c r="P25" s="14">
        <v>0.13819259259259259</v>
      </c>
      <c r="Q25" s="17">
        <v>0</v>
      </c>
      <c r="R25" s="17">
        <v>4</v>
      </c>
      <c r="S25" s="17">
        <v>0</v>
      </c>
      <c r="T25" s="17">
        <v>0</v>
      </c>
      <c r="U25" s="17">
        <v>0</v>
      </c>
      <c r="V25" s="17">
        <v>1</v>
      </c>
      <c r="W25" s="17">
        <v>2</v>
      </c>
      <c r="X25" s="17">
        <v>3</v>
      </c>
      <c r="Y25" s="17">
        <v>0</v>
      </c>
      <c r="Z25" s="17">
        <v>0</v>
      </c>
      <c r="AA25" s="17">
        <v>0</v>
      </c>
      <c r="AB25" s="17">
        <v>0</v>
      </c>
      <c r="AC25" s="17">
        <v>4</v>
      </c>
      <c r="AD25" s="17">
        <v>0</v>
      </c>
      <c r="AE25" s="17">
        <v>0</v>
      </c>
      <c r="AF25" s="17">
        <v>14</v>
      </c>
      <c r="AG25" s="17">
        <v>0</v>
      </c>
      <c r="AH25" s="17">
        <v>0</v>
      </c>
      <c r="AI25" s="17">
        <v>2000</v>
      </c>
      <c r="AJ25" s="17">
        <v>4000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250</v>
      </c>
      <c r="AR25" s="17">
        <v>0</v>
      </c>
      <c r="AS25" s="17">
        <v>5975</v>
      </c>
      <c r="AT25" s="17">
        <v>0</v>
      </c>
      <c r="AU25" s="17">
        <v>250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1750</v>
      </c>
      <c r="BD25" s="12">
        <f t="shared" si="0"/>
        <v>14225</v>
      </c>
    </row>
    <row r="26" spans="1:56" ht="18.75" customHeight="1" x14ac:dyDescent="0.15">
      <c r="A26" s="6">
        <v>25</v>
      </c>
      <c r="B26" s="13" t="s">
        <v>79</v>
      </c>
      <c r="C26" s="17">
        <v>19</v>
      </c>
      <c r="D26" s="17">
        <v>80</v>
      </c>
      <c r="E26" s="17">
        <v>99</v>
      </c>
      <c r="F26" s="14">
        <v>0.17307692307692307</v>
      </c>
      <c r="G26" s="17">
        <v>17312</v>
      </c>
      <c r="H26" s="17">
        <v>636623</v>
      </c>
      <c r="I26" s="18">
        <v>27.55</v>
      </c>
      <c r="J26" s="17">
        <v>1823.2</v>
      </c>
      <c r="K26" s="14">
        <v>0.10531423290203328</v>
      </c>
      <c r="L26" s="19">
        <v>660</v>
      </c>
      <c r="M26" s="19">
        <v>1163.2</v>
      </c>
      <c r="N26" s="19">
        <v>32.04616</v>
      </c>
      <c r="O26" s="14">
        <v>0.63799912242211498</v>
      </c>
      <c r="P26" s="14">
        <v>6.7190388170055459E-2</v>
      </c>
      <c r="Q26" s="17">
        <v>36</v>
      </c>
      <c r="R26" s="17">
        <v>0</v>
      </c>
      <c r="S26" s="17">
        <v>0</v>
      </c>
      <c r="T26" s="17">
        <v>0</v>
      </c>
      <c r="U26" s="17">
        <v>0</v>
      </c>
      <c r="V26" s="17">
        <v>1</v>
      </c>
      <c r="W26" s="17">
        <v>2</v>
      </c>
      <c r="X26" s="17">
        <v>3</v>
      </c>
      <c r="Y26" s="17">
        <v>0</v>
      </c>
      <c r="Z26" s="17">
        <v>0</v>
      </c>
      <c r="AA26" s="17">
        <v>8</v>
      </c>
      <c r="AB26" s="17">
        <v>0</v>
      </c>
      <c r="AC26" s="17">
        <v>2</v>
      </c>
      <c r="AD26" s="17">
        <v>0</v>
      </c>
      <c r="AE26" s="17">
        <v>0</v>
      </c>
      <c r="AF26" s="17">
        <v>52</v>
      </c>
      <c r="AG26" s="17">
        <v>21200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8760</v>
      </c>
      <c r="BD26" s="12">
        <f t="shared" si="0"/>
        <v>29960</v>
      </c>
    </row>
    <row r="27" spans="1:56" ht="18.75" customHeight="1" x14ac:dyDescent="0.15">
      <c r="A27" s="6">
        <v>26</v>
      </c>
      <c r="B27" s="13" t="s">
        <v>80</v>
      </c>
      <c r="C27" s="17">
        <v>6</v>
      </c>
      <c r="D27" s="17">
        <v>23</v>
      </c>
      <c r="E27" s="17">
        <v>29</v>
      </c>
      <c r="F27" s="14">
        <v>7.6923076923076927E-2</v>
      </c>
      <c r="G27" s="17">
        <v>9168</v>
      </c>
      <c r="H27" s="17">
        <v>251904</v>
      </c>
      <c r="I27" s="18">
        <v>32.630000000000003</v>
      </c>
      <c r="J27" s="17">
        <v>1656.66</v>
      </c>
      <c r="K27" s="14">
        <v>0.18070026178010473</v>
      </c>
      <c r="L27" s="19">
        <v>495.81599999999997</v>
      </c>
      <c r="M27" s="19">
        <v>1160.8440000000001</v>
      </c>
      <c r="N27" s="19">
        <v>37.878339720000007</v>
      </c>
      <c r="O27" s="14">
        <v>0.70071348375647391</v>
      </c>
      <c r="P27" s="14">
        <v>0.12661910994764397</v>
      </c>
      <c r="Q27" s="17">
        <v>6</v>
      </c>
      <c r="R27" s="17">
        <v>0</v>
      </c>
      <c r="S27" s="17">
        <v>0</v>
      </c>
      <c r="T27" s="17">
        <v>0</v>
      </c>
      <c r="U27" s="17">
        <v>1</v>
      </c>
      <c r="V27" s="17">
        <v>0</v>
      </c>
      <c r="W27" s="17">
        <v>2</v>
      </c>
      <c r="X27" s="17">
        <v>0</v>
      </c>
      <c r="Y27" s="17">
        <v>0</v>
      </c>
      <c r="Z27" s="17">
        <v>2</v>
      </c>
      <c r="AA27" s="17">
        <v>0</v>
      </c>
      <c r="AB27" s="17">
        <v>0</v>
      </c>
      <c r="AC27" s="17">
        <v>2</v>
      </c>
      <c r="AD27" s="17">
        <v>0</v>
      </c>
      <c r="AE27" s="17">
        <v>0</v>
      </c>
      <c r="AF27" s="17">
        <v>13</v>
      </c>
      <c r="AG27" s="17">
        <v>15000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48</v>
      </c>
      <c r="AP27" s="17">
        <v>0</v>
      </c>
      <c r="AQ27" s="17">
        <v>0</v>
      </c>
      <c r="AR27" s="17">
        <v>0</v>
      </c>
      <c r="AS27" s="17">
        <v>2000</v>
      </c>
      <c r="AT27" s="17">
        <v>0</v>
      </c>
      <c r="AU27" s="17">
        <v>2500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2500</v>
      </c>
      <c r="BD27" s="12">
        <f t="shared" si="0"/>
        <v>22048</v>
      </c>
    </row>
    <row r="28" spans="1:56" ht="18.75" customHeight="1" x14ac:dyDescent="0.15">
      <c r="A28" s="6">
        <v>27</v>
      </c>
      <c r="B28" s="13" t="s">
        <v>81</v>
      </c>
      <c r="C28" s="17">
        <v>0</v>
      </c>
      <c r="D28" s="17">
        <v>62</v>
      </c>
      <c r="E28" s="17">
        <v>62</v>
      </c>
      <c r="F28" s="14">
        <v>9.0909090909090912E-2</v>
      </c>
      <c r="G28" s="17">
        <v>8542</v>
      </c>
      <c r="H28" s="17">
        <v>304887</v>
      </c>
      <c r="I28" s="18">
        <v>27.55</v>
      </c>
      <c r="J28" s="17">
        <v>2248.6819999999998</v>
      </c>
      <c r="K28" s="14">
        <v>0.26325005853430106</v>
      </c>
      <c r="L28" s="19">
        <v>834.8</v>
      </c>
      <c r="M28" s="19">
        <v>1413.8820000000001</v>
      </c>
      <c r="N28" s="19">
        <v>38.952449100000003</v>
      </c>
      <c r="O28" s="14">
        <v>0.62876031381938402</v>
      </c>
      <c r="P28" s="14">
        <v>0.16552118941699837</v>
      </c>
      <c r="Q28" s="17">
        <v>0</v>
      </c>
      <c r="R28" s="17">
        <v>28</v>
      </c>
      <c r="S28" s="17">
        <v>0</v>
      </c>
      <c r="T28" s="17">
        <v>0</v>
      </c>
      <c r="U28" s="17">
        <v>0</v>
      </c>
      <c r="V28" s="17">
        <v>2</v>
      </c>
      <c r="W28" s="17">
        <v>1</v>
      </c>
      <c r="X28" s="17">
        <v>2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33</v>
      </c>
      <c r="AG28" s="17">
        <v>0</v>
      </c>
      <c r="AH28" s="17">
        <v>0</v>
      </c>
      <c r="AI28" s="17">
        <v>23412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500</v>
      </c>
      <c r="AR28" s="17">
        <v>0</v>
      </c>
      <c r="AS28" s="17">
        <v>3000</v>
      </c>
      <c r="AT28" s="17">
        <v>0</v>
      </c>
      <c r="AU28" s="17">
        <v>3250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2">
        <f t="shared" si="0"/>
        <v>30162</v>
      </c>
    </row>
    <row r="29" spans="1:56" ht="18.75" customHeight="1" x14ac:dyDescent="0.15">
      <c r="A29" s="6">
        <v>28</v>
      </c>
      <c r="B29" s="13" t="s">
        <v>82</v>
      </c>
      <c r="C29" s="17">
        <v>720</v>
      </c>
      <c r="D29" s="17">
        <v>517</v>
      </c>
      <c r="E29" s="17">
        <v>1237</v>
      </c>
      <c r="F29" s="14">
        <v>0</v>
      </c>
      <c r="G29" s="17">
        <v>235601</v>
      </c>
      <c r="H29" s="17">
        <v>4658249</v>
      </c>
      <c r="I29" s="18">
        <v>19.77</v>
      </c>
      <c r="J29" s="17">
        <v>12135.489000000001</v>
      </c>
      <c r="K29" s="14">
        <v>5.1508648095721164E-2</v>
      </c>
      <c r="L29" s="19">
        <v>2996.66</v>
      </c>
      <c r="M29" s="19">
        <v>9138.8289999999997</v>
      </c>
      <c r="N29" s="19">
        <v>180.67464932999999</v>
      </c>
      <c r="O29" s="14">
        <v>0.75306639889006521</v>
      </c>
      <c r="P29" s="14">
        <v>3.8789432133140352E-2</v>
      </c>
      <c r="Q29" s="17">
        <v>55</v>
      </c>
      <c r="R29" s="17">
        <v>8</v>
      </c>
      <c r="S29" s="17">
        <v>41</v>
      </c>
      <c r="T29" s="17">
        <v>0</v>
      </c>
      <c r="U29" s="17">
        <v>4</v>
      </c>
      <c r="V29" s="17">
        <v>116</v>
      </c>
      <c r="W29" s="17">
        <v>0</v>
      </c>
      <c r="X29" s="17">
        <v>9</v>
      </c>
      <c r="Y29" s="17">
        <v>0</v>
      </c>
      <c r="Z29" s="17">
        <v>60</v>
      </c>
      <c r="AA29" s="17">
        <v>5</v>
      </c>
      <c r="AB29" s="17">
        <v>131</v>
      </c>
      <c r="AC29" s="17">
        <v>0</v>
      </c>
      <c r="AD29" s="17">
        <v>0</v>
      </c>
      <c r="AE29" s="17">
        <v>24</v>
      </c>
      <c r="AF29" s="17">
        <v>453</v>
      </c>
      <c r="AG29" s="17">
        <v>4859</v>
      </c>
      <c r="AH29" s="17">
        <v>50</v>
      </c>
      <c r="AI29" s="17">
        <v>1200</v>
      </c>
      <c r="AJ29" s="17">
        <v>0</v>
      </c>
      <c r="AK29" s="17">
        <v>3220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16575</v>
      </c>
      <c r="AR29" s="17">
        <v>0</v>
      </c>
      <c r="AS29" s="17">
        <v>0</v>
      </c>
      <c r="AT29" s="17">
        <v>0</v>
      </c>
      <c r="AU29" s="17">
        <v>18020</v>
      </c>
      <c r="AV29" s="17">
        <v>0</v>
      </c>
      <c r="AW29" s="17">
        <v>0</v>
      </c>
      <c r="AX29" s="17">
        <v>11740</v>
      </c>
      <c r="AY29" s="17">
        <v>7510</v>
      </c>
      <c r="AZ29" s="17">
        <v>228350</v>
      </c>
      <c r="BA29" s="17">
        <v>0</v>
      </c>
      <c r="BB29" s="17">
        <v>210240</v>
      </c>
      <c r="BC29" s="17">
        <v>0</v>
      </c>
      <c r="BD29" s="12">
        <f t="shared" si="0"/>
        <v>501764</v>
      </c>
    </row>
    <row r="30" spans="1:56" ht="18.75" customHeight="1" x14ac:dyDescent="0.15">
      <c r="A30" s="6">
        <v>29</v>
      </c>
      <c r="B30" s="13" t="s">
        <v>83</v>
      </c>
      <c r="C30" s="17">
        <v>105</v>
      </c>
      <c r="D30" s="17">
        <v>172</v>
      </c>
      <c r="E30" s="17">
        <v>277</v>
      </c>
      <c r="F30" s="14">
        <v>3.8095238095238099E-2</v>
      </c>
      <c r="G30" s="17">
        <v>39157</v>
      </c>
      <c r="H30" s="17">
        <v>1122297</v>
      </c>
      <c r="I30" s="18">
        <v>28.66</v>
      </c>
      <c r="J30" s="17">
        <v>8280.18</v>
      </c>
      <c r="K30" s="14">
        <v>0.21146104144852773</v>
      </c>
      <c r="L30" s="19">
        <v>2887.9949999999999</v>
      </c>
      <c r="M30" s="19">
        <v>5392.1850000000004</v>
      </c>
      <c r="N30" s="19">
        <v>154.54002210000002</v>
      </c>
      <c r="O30" s="14">
        <v>0.65121591559603775</v>
      </c>
      <c r="P30" s="14">
        <v>0.13770679571979469</v>
      </c>
      <c r="Q30" s="17">
        <v>76</v>
      </c>
      <c r="R30" s="17">
        <v>0</v>
      </c>
      <c r="S30" s="17">
        <v>0</v>
      </c>
      <c r="T30" s="17">
        <v>0</v>
      </c>
      <c r="U30" s="17">
        <v>0</v>
      </c>
      <c r="V30" s="17">
        <v>20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9</v>
      </c>
      <c r="AC30" s="17">
        <v>0</v>
      </c>
      <c r="AD30" s="17">
        <v>3</v>
      </c>
      <c r="AE30" s="17">
        <v>2</v>
      </c>
      <c r="AF30" s="17">
        <v>110</v>
      </c>
      <c r="AG30" s="17">
        <v>4000</v>
      </c>
      <c r="AH30" s="17">
        <v>85700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28000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11875</v>
      </c>
      <c r="BA30" s="17">
        <v>26280</v>
      </c>
      <c r="BB30" s="17">
        <v>17520</v>
      </c>
      <c r="BC30" s="17">
        <v>0</v>
      </c>
      <c r="BD30" s="12">
        <f t="shared" si="0"/>
        <v>173375</v>
      </c>
    </row>
    <row r="31" spans="1:56" ht="18.75" customHeight="1" x14ac:dyDescent="0.15">
      <c r="A31" s="6">
        <v>30</v>
      </c>
      <c r="B31" s="13" t="s">
        <v>84</v>
      </c>
      <c r="C31" s="17">
        <v>0</v>
      </c>
      <c r="D31" s="17">
        <v>107</v>
      </c>
      <c r="E31" s="17">
        <v>107</v>
      </c>
      <c r="F31" s="14">
        <v>0</v>
      </c>
      <c r="G31" s="17">
        <v>47547</v>
      </c>
      <c r="H31" s="17">
        <v>1387946</v>
      </c>
      <c r="I31" s="18">
        <v>27.55</v>
      </c>
      <c r="J31" s="17">
        <v>10238.549999999999</v>
      </c>
      <c r="K31" s="14">
        <v>0.21533535238816329</v>
      </c>
      <c r="L31" s="19">
        <v>2610.59</v>
      </c>
      <c r="M31" s="19">
        <v>7627.96</v>
      </c>
      <c r="N31" s="19">
        <v>210.15029800000002</v>
      </c>
      <c r="O31" s="14">
        <v>0.74502346523677676</v>
      </c>
      <c r="P31" s="14">
        <v>0.16042989042421182</v>
      </c>
      <c r="Q31" s="17">
        <v>0</v>
      </c>
      <c r="R31" s="17">
        <v>46</v>
      </c>
      <c r="S31" s="17">
        <v>0</v>
      </c>
      <c r="T31" s="17">
        <v>0</v>
      </c>
      <c r="U31" s="17">
        <v>0</v>
      </c>
      <c r="V31" s="17">
        <v>3</v>
      </c>
      <c r="W31" s="17">
        <v>6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17</v>
      </c>
      <c r="AE31" s="17">
        <v>0</v>
      </c>
      <c r="AF31" s="17">
        <v>72</v>
      </c>
      <c r="AG31" s="17">
        <v>0</v>
      </c>
      <c r="AH31" s="17">
        <v>0</v>
      </c>
      <c r="AI31" s="17">
        <v>86000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750</v>
      </c>
      <c r="AR31" s="17">
        <v>0</v>
      </c>
      <c r="AS31" s="17">
        <v>12500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148920</v>
      </c>
      <c r="BB31" s="17">
        <v>0</v>
      </c>
      <c r="BC31" s="17">
        <v>0</v>
      </c>
      <c r="BD31" s="12">
        <f t="shared" si="0"/>
        <v>248170</v>
      </c>
    </row>
    <row r="32" spans="1:56" ht="18.75" customHeight="1" x14ac:dyDescent="0.15">
      <c r="A32" s="26"/>
      <c r="B32" s="26" t="s">
        <v>9</v>
      </c>
      <c r="C32" s="27">
        <f>SUM(C5:C31)</f>
        <v>3830</v>
      </c>
      <c r="D32" s="27">
        <f>SUM(D5:D31)</f>
        <v>18252</v>
      </c>
      <c r="E32" s="27">
        <f>SUM(E5:E31)</f>
        <v>22082</v>
      </c>
      <c r="F32" s="28">
        <f>SUM(F5:F31)/20</f>
        <v>9.5561658117508302E-2</v>
      </c>
      <c r="G32" s="27">
        <f>SUM(G5:G31)</f>
        <v>4901825.5</v>
      </c>
      <c r="H32" s="27">
        <f>SUM(H5:H31)</f>
        <v>91262486</v>
      </c>
      <c r="I32" s="29">
        <f>H32/G32</f>
        <v>18.618060965246517</v>
      </c>
      <c r="J32" s="27">
        <f>SUM(J5:J31)</f>
        <v>1352546.22052</v>
      </c>
      <c r="K32" s="28">
        <f>J32/G32</f>
        <v>0.27592704402064089</v>
      </c>
      <c r="L32" s="27">
        <f>SUM(L5:L31)</f>
        <v>438699.414972</v>
      </c>
      <c r="M32" s="27">
        <f>SUM(M5:M31)</f>
        <v>913846.80554799992</v>
      </c>
      <c r="N32" s="27">
        <f>SUM(N5:N31)</f>
        <v>16558.829723308318</v>
      </c>
      <c r="O32" s="28">
        <f>M32/J32</f>
        <v>0.67564922490904777</v>
      </c>
      <c r="P32" s="28">
        <f>M32/G32</f>
        <v>0.18642989342399069</v>
      </c>
      <c r="Q32" s="27">
        <f t="shared" ref="Q32:BC32" si="1">SUM(Q5:Q31)</f>
        <v>2890</v>
      </c>
      <c r="R32" s="27">
        <f t="shared" si="1"/>
        <v>1486</v>
      </c>
      <c r="S32" s="27">
        <f t="shared" si="1"/>
        <v>2107</v>
      </c>
      <c r="T32" s="27">
        <f t="shared" si="1"/>
        <v>166</v>
      </c>
      <c r="U32" s="27">
        <f t="shared" si="1"/>
        <v>693</v>
      </c>
      <c r="V32" s="27">
        <f t="shared" si="1"/>
        <v>1913</v>
      </c>
      <c r="W32" s="27">
        <f t="shared" si="1"/>
        <v>328</v>
      </c>
      <c r="X32" s="27">
        <f t="shared" si="1"/>
        <v>369</v>
      </c>
      <c r="Y32" s="27">
        <f t="shared" si="1"/>
        <v>243</v>
      </c>
      <c r="Z32" s="27">
        <f t="shared" si="1"/>
        <v>198</v>
      </c>
      <c r="AA32" s="27">
        <f t="shared" si="1"/>
        <v>374</v>
      </c>
      <c r="AB32" s="27">
        <f t="shared" si="1"/>
        <v>1793</v>
      </c>
      <c r="AC32" s="27">
        <f t="shared" si="1"/>
        <v>565</v>
      </c>
      <c r="AD32" s="27">
        <f t="shared" si="1"/>
        <v>148</v>
      </c>
      <c r="AE32" s="27">
        <f t="shared" si="1"/>
        <v>327</v>
      </c>
      <c r="AF32" s="27">
        <f t="shared" si="1"/>
        <v>13600</v>
      </c>
      <c r="AG32" s="27">
        <f t="shared" si="1"/>
        <v>4530273</v>
      </c>
      <c r="AH32" s="27">
        <f t="shared" si="1"/>
        <v>195402</v>
      </c>
      <c r="AI32" s="27">
        <f t="shared" si="1"/>
        <v>1346376.7999999998</v>
      </c>
      <c r="AJ32" s="27">
        <f t="shared" si="1"/>
        <v>382429</v>
      </c>
      <c r="AK32" s="27">
        <f t="shared" si="1"/>
        <v>1302448</v>
      </c>
      <c r="AL32" s="27">
        <f t="shared" si="1"/>
        <v>2926565</v>
      </c>
      <c r="AM32" s="27">
        <f t="shared" si="1"/>
        <v>148966</v>
      </c>
      <c r="AN32" s="27">
        <f t="shared" si="1"/>
        <v>192400</v>
      </c>
      <c r="AO32" s="27">
        <f t="shared" si="1"/>
        <v>924909</v>
      </c>
      <c r="AP32" s="27">
        <f t="shared" si="1"/>
        <v>148329</v>
      </c>
      <c r="AQ32" s="27">
        <f t="shared" si="1"/>
        <v>1566221.716</v>
      </c>
      <c r="AR32" s="27">
        <f t="shared" si="1"/>
        <v>868214</v>
      </c>
      <c r="AS32" s="27">
        <f t="shared" si="1"/>
        <v>546039.1</v>
      </c>
      <c r="AT32" s="27">
        <f t="shared" si="1"/>
        <v>7720</v>
      </c>
      <c r="AU32" s="27">
        <f t="shared" si="1"/>
        <v>640524.80000000005</v>
      </c>
      <c r="AV32" s="27">
        <f t="shared" si="1"/>
        <v>26500</v>
      </c>
      <c r="AW32" s="27">
        <f t="shared" si="1"/>
        <v>485710</v>
      </c>
      <c r="AX32" s="27">
        <f t="shared" si="1"/>
        <v>305867.5</v>
      </c>
      <c r="AY32" s="27">
        <f t="shared" si="1"/>
        <v>507483.6</v>
      </c>
      <c r="AZ32" s="27">
        <f t="shared" si="1"/>
        <v>3972252</v>
      </c>
      <c r="BA32" s="27">
        <f t="shared" si="1"/>
        <v>1296480</v>
      </c>
      <c r="BB32" s="27">
        <f t="shared" si="1"/>
        <v>2864520</v>
      </c>
      <c r="BC32" s="27">
        <f t="shared" si="1"/>
        <v>1071779</v>
      </c>
      <c r="BD32" s="27">
        <f t="shared" si="0"/>
        <v>26257409.516000003</v>
      </c>
    </row>
    <row r="33" spans="1:56" ht="18.75" customHeight="1" x14ac:dyDescent="0.15">
      <c r="C33" s="30">
        <f>C32/E32</f>
        <v>0.17344443438094376</v>
      </c>
      <c r="D33" s="30">
        <f>D32/E32</f>
        <v>0.8265555656190563</v>
      </c>
    </row>
    <row r="34" spans="1:56" ht="18.75" customHeight="1" x14ac:dyDescent="0.15">
      <c r="C34" s="30"/>
      <c r="D34" s="30"/>
    </row>
    <row r="35" spans="1:56" ht="18.75" customHeight="1" x14ac:dyDescent="0.15">
      <c r="A35" s="21" t="s">
        <v>105</v>
      </c>
      <c r="AG35" s="69" t="s">
        <v>90</v>
      </c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1"/>
    </row>
    <row r="36" spans="1:56" s="3" customFormat="1" ht="18.75" customHeight="1" x14ac:dyDescent="0.15">
      <c r="B36" s="5"/>
      <c r="AG36" s="80" t="s">
        <v>0</v>
      </c>
      <c r="AH36" s="86"/>
      <c r="AI36" s="86"/>
      <c r="AJ36" s="81"/>
      <c r="AK36" s="80" t="s">
        <v>1</v>
      </c>
      <c r="AL36" s="86"/>
      <c r="AM36" s="86"/>
      <c r="AN36" s="81"/>
      <c r="AO36" s="80" t="s">
        <v>2</v>
      </c>
      <c r="AP36" s="86"/>
      <c r="AQ36" s="86"/>
      <c r="AR36" s="81"/>
      <c r="AS36" s="80" t="s">
        <v>3</v>
      </c>
      <c r="AT36" s="81"/>
      <c r="AU36" s="80" t="s">
        <v>4</v>
      </c>
      <c r="AV36" s="81"/>
      <c r="AW36" s="80" t="s">
        <v>5</v>
      </c>
      <c r="AX36" s="81"/>
      <c r="AY36" s="79" t="s">
        <v>6</v>
      </c>
      <c r="AZ36" s="79"/>
      <c r="BA36" s="80" t="s">
        <v>7</v>
      </c>
      <c r="BB36" s="86"/>
      <c r="BC36" s="78" t="s">
        <v>8</v>
      </c>
      <c r="BD36" s="78" t="s">
        <v>9</v>
      </c>
    </row>
    <row r="37" spans="1:56" s="3" customFormat="1" ht="39.75" customHeight="1" x14ac:dyDescent="0.15">
      <c r="A37" s="82" t="s">
        <v>10</v>
      </c>
      <c r="B37" s="82" t="s">
        <v>11</v>
      </c>
      <c r="C37" s="32" t="s">
        <v>12</v>
      </c>
      <c r="D37" s="32" t="s">
        <v>13</v>
      </c>
      <c r="E37" s="32" t="s">
        <v>14</v>
      </c>
      <c r="F37" s="32" t="s">
        <v>15</v>
      </c>
      <c r="G37" s="32" t="s">
        <v>16</v>
      </c>
      <c r="H37" s="32" t="s">
        <v>17</v>
      </c>
      <c r="I37" s="32" t="s">
        <v>18</v>
      </c>
      <c r="J37" s="32" t="s">
        <v>19</v>
      </c>
      <c r="K37" s="32" t="s">
        <v>20</v>
      </c>
      <c r="L37" s="32" t="s">
        <v>21</v>
      </c>
      <c r="M37" s="32" t="s">
        <v>22</v>
      </c>
      <c r="N37" s="32" t="s">
        <v>23</v>
      </c>
      <c r="O37" s="32" t="s">
        <v>24</v>
      </c>
      <c r="P37" s="32" t="s">
        <v>25</v>
      </c>
      <c r="Q37" s="24" t="s">
        <v>26</v>
      </c>
      <c r="R37" s="24" t="s">
        <v>27</v>
      </c>
      <c r="S37" s="24" t="s">
        <v>28</v>
      </c>
      <c r="T37" s="24" t="s">
        <v>29</v>
      </c>
      <c r="U37" s="24" t="s">
        <v>30</v>
      </c>
      <c r="V37" s="24" t="s">
        <v>31</v>
      </c>
      <c r="W37" s="24" t="s">
        <v>32</v>
      </c>
      <c r="X37" s="24" t="s">
        <v>33</v>
      </c>
      <c r="Y37" s="24" t="s">
        <v>34</v>
      </c>
      <c r="Z37" s="24" t="s">
        <v>35</v>
      </c>
      <c r="AA37" s="24" t="s">
        <v>36</v>
      </c>
      <c r="AB37" s="24" t="s">
        <v>85</v>
      </c>
      <c r="AC37" s="24" t="s">
        <v>37</v>
      </c>
      <c r="AD37" s="24" t="s">
        <v>38</v>
      </c>
      <c r="AE37" s="24" t="s">
        <v>39</v>
      </c>
      <c r="AF37" s="24" t="s">
        <v>9</v>
      </c>
      <c r="AG37" s="84" t="s">
        <v>40</v>
      </c>
      <c r="AH37" s="85"/>
      <c r="AI37" s="84" t="s">
        <v>41</v>
      </c>
      <c r="AJ37" s="85"/>
      <c r="AK37" s="84" t="s">
        <v>40</v>
      </c>
      <c r="AL37" s="85"/>
      <c r="AM37" s="84" t="s">
        <v>41</v>
      </c>
      <c r="AN37" s="85"/>
      <c r="AO37" s="84" t="s">
        <v>40</v>
      </c>
      <c r="AP37" s="85"/>
      <c r="AQ37" s="84" t="s">
        <v>42</v>
      </c>
      <c r="AR37" s="85"/>
      <c r="AS37" s="84" t="s">
        <v>41</v>
      </c>
      <c r="AT37" s="85"/>
      <c r="AU37" s="84" t="s">
        <v>42</v>
      </c>
      <c r="AV37" s="85"/>
      <c r="AW37" s="88" t="s">
        <v>43</v>
      </c>
      <c r="AX37" s="88" t="s">
        <v>44</v>
      </c>
      <c r="AY37" s="87" t="s">
        <v>45</v>
      </c>
      <c r="AZ37" s="87" t="s">
        <v>46</v>
      </c>
      <c r="BA37" s="89" t="s">
        <v>47</v>
      </c>
      <c r="BB37" s="91" t="s">
        <v>48</v>
      </c>
      <c r="BC37" s="78"/>
      <c r="BD37" s="78"/>
    </row>
    <row r="38" spans="1:56" s="3" customFormat="1" ht="18.75" customHeight="1" x14ac:dyDescent="0.15">
      <c r="A38" s="83"/>
      <c r="B38" s="83"/>
      <c r="C38" s="33" t="s">
        <v>49</v>
      </c>
      <c r="D38" s="33" t="s">
        <v>49</v>
      </c>
      <c r="E38" s="33" t="s">
        <v>49</v>
      </c>
      <c r="F38" s="33" t="s">
        <v>50</v>
      </c>
      <c r="G38" s="33" t="s">
        <v>51</v>
      </c>
      <c r="H38" s="33" t="s">
        <v>52</v>
      </c>
      <c r="I38" s="33" t="s">
        <v>53</v>
      </c>
      <c r="J38" s="33" t="s">
        <v>51</v>
      </c>
      <c r="K38" s="33" t="s">
        <v>50</v>
      </c>
      <c r="L38" s="33" t="s">
        <v>54</v>
      </c>
      <c r="M38" s="33" t="s">
        <v>54</v>
      </c>
      <c r="N38" s="33" t="s">
        <v>55</v>
      </c>
      <c r="O38" s="33" t="s">
        <v>50</v>
      </c>
      <c r="P38" s="33" t="s">
        <v>50</v>
      </c>
      <c r="Q38" s="25" t="s">
        <v>56</v>
      </c>
      <c r="R38" s="25" t="s">
        <v>56</v>
      </c>
      <c r="S38" s="25" t="s">
        <v>56</v>
      </c>
      <c r="T38" s="25" t="s">
        <v>56</v>
      </c>
      <c r="U38" s="25" t="s">
        <v>56</v>
      </c>
      <c r="V38" s="25" t="s">
        <v>56</v>
      </c>
      <c r="W38" s="25" t="s">
        <v>56</v>
      </c>
      <c r="X38" s="25" t="s">
        <v>56</v>
      </c>
      <c r="Y38" s="25" t="s">
        <v>56</v>
      </c>
      <c r="Z38" s="25" t="s">
        <v>56</v>
      </c>
      <c r="AA38" s="25" t="s">
        <v>56</v>
      </c>
      <c r="AB38" s="25" t="s">
        <v>56</v>
      </c>
      <c r="AC38" s="25" t="s">
        <v>56</v>
      </c>
      <c r="AD38" s="25" t="s">
        <v>56</v>
      </c>
      <c r="AE38" s="25" t="s">
        <v>56</v>
      </c>
      <c r="AF38" s="25" t="s">
        <v>56</v>
      </c>
      <c r="AG38" s="31" t="s">
        <v>57</v>
      </c>
      <c r="AH38" s="2" t="s">
        <v>58</v>
      </c>
      <c r="AI38" s="31" t="s">
        <v>57</v>
      </c>
      <c r="AJ38" s="2" t="s">
        <v>58</v>
      </c>
      <c r="AK38" s="31" t="s">
        <v>57</v>
      </c>
      <c r="AL38" s="2" t="s">
        <v>58</v>
      </c>
      <c r="AM38" s="31" t="s">
        <v>57</v>
      </c>
      <c r="AN38" s="2" t="s">
        <v>58</v>
      </c>
      <c r="AO38" s="31" t="s">
        <v>57</v>
      </c>
      <c r="AP38" s="2" t="s">
        <v>58</v>
      </c>
      <c r="AQ38" s="31" t="s">
        <v>57</v>
      </c>
      <c r="AR38" s="2" t="s">
        <v>58</v>
      </c>
      <c r="AS38" s="31" t="s">
        <v>57</v>
      </c>
      <c r="AT38" s="2" t="s">
        <v>58</v>
      </c>
      <c r="AU38" s="31" t="s">
        <v>57</v>
      </c>
      <c r="AV38" s="2" t="s">
        <v>58</v>
      </c>
      <c r="AW38" s="80"/>
      <c r="AX38" s="80"/>
      <c r="AY38" s="79"/>
      <c r="AZ38" s="79"/>
      <c r="BA38" s="90"/>
      <c r="BB38" s="92"/>
      <c r="BC38" s="79"/>
      <c r="BD38" s="79"/>
    </row>
    <row r="39" spans="1:56" s="3" customFormat="1" ht="18.75" customHeight="1" x14ac:dyDescent="0.15">
      <c r="A39" s="6">
        <v>1</v>
      </c>
      <c r="B39" s="7" t="s">
        <v>59</v>
      </c>
      <c r="C39" s="8">
        <v>164</v>
      </c>
      <c r="D39" s="9">
        <v>1175</v>
      </c>
      <c r="E39" s="9">
        <v>1339</v>
      </c>
      <c r="F39" s="10">
        <v>6.7204301075268813E-2</v>
      </c>
      <c r="G39" s="9">
        <v>322591</v>
      </c>
      <c r="H39" s="9">
        <v>5275527</v>
      </c>
      <c r="I39" s="11">
        <v>16.350000000000001</v>
      </c>
      <c r="J39" s="12">
        <v>109693.4</v>
      </c>
      <c r="K39" s="10">
        <v>0.34003862476014518</v>
      </c>
      <c r="L39" s="9">
        <v>37497.550000000003</v>
      </c>
      <c r="M39" s="9">
        <v>72195.850000000006</v>
      </c>
      <c r="N39" s="9">
        <v>1180.4021475000002</v>
      </c>
      <c r="O39" s="10">
        <v>0.65816038157263801</v>
      </c>
      <c r="P39" s="10">
        <v>0.22379995102157221</v>
      </c>
      <c r="Q39" s="12">
        <v>8</v>
      </c>
      <c r="R39" s="12">
        <v>27</v>
      </c>
      <c r="S39" s="12">
        <v>442</v>
      </c>
      <c r="T39" s="12">
        <v>0</v>
      </c>
      <c r="U39" s="12">
        <v>34</v>
      </c>
      <c r="V39" s="12">
        <v>19</v>
      </c>
      <c r="W39" s="12">
        <v>1</v>
      </c>
      <c r="X39" s="12">
        <v>13</v>
      </c>
      <c r="Y39" s="12">
        <v>46</v>
      </c>
      <c r="Z39" s="12">
        <v>5</v>
      </c>
      <c r="AA39" s="12">
        <v>5</v>
      </c>
      <c r="AB39" s="12">
        <v>143</v>
      </c>
      <c r="AC39" s="12">
        <v>1</v>
      </c>
      <c r="AD39" s="12">
        <v>0</v>
      </c>
      <c r="AE39" s="12">
        <v>35</v>
      </c>
      <c r="AF39" s="12">
        <v>779</v>
      </c>
      <c r="AG39" s="12">
        <v>0</v>
      </c>
      <c r="AH39" s="12">
        <v>15375</v>
      </c>
      <c r="AI39" s="12">
        <v>0</v>
      </c>
      <c r="AJ39" s="12">
        <v>33000</v>
      </c>
      <c r="AK39" s="12">
        <v>0</v>
      </c>
      <c r="AL39" s="12">
        <v>1061625</v>
      </c>
      <c r="AM39" s="12">
        <v>0</v>
      </c>
      <c r="AN39" s="12">
        <v>0</v>
      </c>
      <c r="AO39" s="12">
        <v>0</v>
      </c>
      <c r="AP39" s="12">
        <v>117000</v>
      </c>
      <c r="AQ39" s="12">
        <v>0</v>
      </c>
      <c r="AR39" s="12">
        <v>25000</v>
      </c>
      <c r="AS39" s="12">
        <v>0</v>
      </c>
      <c r="AT39" s="12">
        <v>2500</v>
      </c>
      <c r="AU39" s="12">
        <v>15000</v>
      </c>
      <c r="AV39" s="12">
        <v>20000</v>
      </c>
      <c r="AW39" s="12">
        <v>118000</v>
      </c>
      <c r="AX39" s="12">
        <v>24000</v>
      </c>
      <c r="AY39" s="12">
        <v>12500</v>
      </c>
      <c r="AZ39" s="12">
        <v>350250</v>
      </c>
      <c r="BA39" s="12">
        <v>0</v>
      </c>
      <c r="BB39" s="12">
        <v>306600</v>
      </c>
      <c r="BC39" s="12">
        <v>3000</v>
      </c>
      <c r="BD39" s="17">
        <f>SUM(AG39:BC39)</f>
        <v>2103850</v>
      </c>
    </row>
    <row r="40" spans="1:56" ht="18.75" customHeight="1" x14ac:dyDescent="0.15">
      <c r="A40" s="6">
        <v>2</v>
      </c>
      <c r="B40" s="13" t="s">
        <v>60</v>
      </c>
      <c r="C40" s="13">
        <v>0</v>
      </c>
      <c r="D40" s="13">
        <v>421</v>
      </c>
      <c r="E40" s="13">
        <v>421</v>
      </c>
      <c r="F40" s="14">
        <v>4.5977011494252873E-2</v>
      </c>
      <c r="G40" s="13">
        <v>127181</v>
      </c>
      <c r="H40" s="13">
        <v>2327366</v>
      </c>
      <c r="I40" s="15">
        <v>18.3</v>
      </c>
      <c r="J40" s="17">
        <v>34271.885000000002</v>
      </c>
      <c r="K40" s="14">
        <v>0.26947330969248551</v>
      </c>
      <c r="L40" s="16">
        <v>10944.345000000001</v>
      </c>
      <c r="M40" s="16">
        <v>23327.54</v>
      </c>
      <c r="N40" s="16">
        <v>426.89398199999999</v>
      </c>
      <c r="O40" s="14">
        <v>0.68066113083654434</v>
      </c>
      <c r="P40" s="14">
        <v>0.1834200077055535</v>
      </c>
      <c r="Q40" s="17">
        <v>36</v>
      </c>
      <c r="R40" s="17">
        <v>7</v>
      </c>
      <c r="S40" s="17">
        <v>71</v>
      </c>
      <c r="T40" s="17">
        <v>60</v>
      </c>
      <c r="U40" s="17">
        <v>9</v>
      </c>
      <c r="V40" s="17">
        <v>19</v>
      </c>
      <c r="W40" s="17">
        <v>0</v>
      </c>
      <c r="X40" s="17">
        <v>3</v>
      </c>
      <c r="Y40" s="17">
        <v>13</v>
      </c>
      <c r="Z40" s="17">
        <v>1</v>
      </c>
      <c r="AA40" s="17">
        <v>0</v>
      </c>
      <c r="AB40" s="17">
        <v>129</v>
      </c>
      <c r="AC40" s="17">
        <v>0</v>
      </c>
      <c r="AD40" s="17">
        <v>5</v>
      </c>
      <c r="AE40" s="17">
        <v>23</v>
      </c>
      <c r="AF40" s="17">
        <v>376</v>
      </c>
      <c r="AG40" s="17">
        <v>0</v>
      </c>
      <c r="AH40" s="17">
        <v>11805</v>
      </c>
      <c r="AI40" s="17">
        <v>0</v>
      </c>
      <c r="AJ40" s="17">
        <v>12265</v>
      </c>
      <c r="AK40" s="17">
        <v>0</v>
      </c>
      <c r="AL40" s="17">
        <v>55250</v>
      </c>
      <c r="AM40" s="17">
        <v>0</v>
      </c>
      <c r="AN40" s="17">
        <v>180000</v>
      </c>
      <c r="AO40" s="17">
        <v>0</v>
      </c>
      <c r="AP40" s="17">
        <v>4875</v>
      </c>
      <c r="AQ40" s="17">
        <v>0</v>
      </c>
      <c r="AR40" s="17">
        <v>6640</v>
      </c>
      <c r="AS40" s="17">
        <v>0</v>
      </c>
      <c r="AT40" s="17">
        <v>0</v>
      </c>
      <c r="AU40" s="17">
        <v>0</v>
      </c>
      <c r="AV40" s="17">
        <v>2750</v>
      </c>
      <c r="AW40" s="17">
        <v>35620</v>
      </c>
      <c r="AX40" s="17">
        <v>8640</v>
      </c>
      <c r="AY40" s="17">
        <v>0</v>
      </c>
      <c r="AZ40" s="17">
        <v>409710</v>
      </c>
      <c r="BA40" s="17">
        <v>43800</v>
      </c>
      <c r="BB40" s="17">
        <v>201480</v>
      </c>
      <c r="BC40" s="17">
        <v>0</v>
      </c>
      <c r="BD40" s="17">
        <f t="shared" ref="BD40:BD66" si="2">SUM(AG40:BC40)</f>
        <v>972835</v>
      </c>
    </row>
    <row r="41" spans="1:56" ht="18.75" customHeight="1" x14ac:dyDescent="0.15">
      <c r="A41" s="6">
        <v>4</v>
      </c>
      <c r="B41" s="13" t="s">
        <v>61</v>
      </c>
      <c r="C41" s="17">
        <v>331</v>
      </c>
      <c r="D41" s="17">
        <v>2234</v>
      </c>
      <c r="E41" s="17">
        <v>2565</v>
      </c>
      <c r="F41" s="14">
        <v>1.735357917570499E-2</v>
      </c>
      <c r="G41" s="17">
        <v>547235</v>
      </c>
      <c r="H41" s="17">
        <v>9290000</v>
      </c>
      <c r="I41" s="18">
        <v>16.98</v>
      </c>
      <c r="J41" s="17">
        <v>201409.35599999994</v>
      </c>
      <c r="K41" s="14">
        <v>0.368049112355752</v>
      </c>
      <c r="L41" s="19">
        <v>56447.580000000009</v>
      </c>
      <c r="M41" s="19">
        <v>144961.77600000001</v>
      </c>
      <c r="N41" s="19">
        <v>2461.4509564800001</v>
      </c>
      <c r="O41" s="14">
        <v>0.71973705134134913</v>
      </c>
      <c r="P41" s="14">
        <v>0.26489858287572982</v>
      </c>
      <c r="Q41" s="17">
        <v>751</v>
      </c>
      <c r="R41" s="17">
        <v>100</v>
      </c>
      <c r="S41" s="17">
        <v>16</v>
      </c>
      <c r="T41" s="17">
        <v>0</v>
      </c>
      <c r="U41" s="17">
        <v>110</v>
      </c>
      <c r="V41" s="17">
        <v>144</v>
      </c>
      <c r="W41" s="17">
        <v>60</v>
      </c>
      <c r="X41" s="17">
        <v>15</v>
      </c>
      <c r="Y41" s="17">
        <v>0</v>
      </c>
      <c r="Z41" s="17">
        <v>37</v>
      </c>
      <c r="AA41" s="17">
        <v>58</v>
      </c>
      <c r="AB41" s="17">
        <v>0</v>
      </c>
      <c r="AC41" s="17">
        <v>92</v>
      </c>
      <c r="AD41" s="17">
        <v>7</v>
      </c>
      <c r="AE41" s="17">
        <v>70</v>
      </c>
      <c r="AF41" s="17">
        <v>1460</v>
      </c>
      <c r="AG41" s="17">
        <v>1498116</v>
      </c>
      <c r="AH41" s="17">
        <v>12000</v>
      </c>
      <c r="AI41" s="17">
        <v>125376</v>
      </c>
      <c r="AJ41" s="17">
        <v>0</v>
      </c>
      <c r="AK41" s="17">
        <v>38400</v>
      </c>
      <c r="AL41" s="17">
        <v>0</v>
      </c>
      <c r="AM41" s="17">
        <v>0</v>
      </c>
      <c r="AN41" s="17">
        <v>0</v>
      </c>
      <c r="AO41" s="17">
        <v>195024</v>
      </c>
      <c r="AP41" s="17">
        <v>0</v>
      </c>
      <c r="AQ41" s="17">
        <v>152172</v>
      </c>
      <c r="AR41" s="17">
        <v>0</v>
      </c>
      <c r="AS41" s="17">
        <v>139920</v>
      </c>
      <c r="AT41" s="17">
        <v>720</v>
      </c>
      <c r="AU41" s="17">
        <v>19728</v>
      </c>
      <c r="AV41" s="17">
        <v>0</v>
      </c>
      <c r="AW41" s="17">
        <v>0</v>
      </c>
      <c r="AX41" s="17">
        <v>88800</v>
      </c>
      <c r="AY41" s="17">
        <v>133452</v>
      </c>
      <c r="AZ41" s="17">
        <v>0</v>
      </c>
      <c r="BA41" s="17">
        <v>61320</v>
      </c>
      <c r="BB41" s="17">
        <v>613200</v>
      </c>
      <c r="BC41" s="17">
        <v>155541</v>
      </c>
      <c r="BD41" s="17">
        <f t="shared" si="2"/>
        <v>3233769</v>
      </c>
    </row>
    <row r="42" spans="1:56" ht="18.75" customHeight="1" x14ac:dyDescent="0.15">
      <c r="A42" s="6">
        <v>5</v>
      </c>
      <c r="B42" s="13" t="s">
        <v>62</v>
      </c>
      <c r="C42" s="17">
        <v>104</v>
      </c>
      <c r="D42" s="17">
        <v>1957</v>
      </c>
      <c r="E42" s="17">
        <v>2061</v>
      </c>
      <c r="F42" s="14">
        <v>7.7928363988383348E-2</v>
      </c>
      <c r="G42" s="17">
        <v>695702</v>
      </c>
      <c r="H42" s="17">
        <v>12261168</v>
      </c>
      <c r="I42" s="18">
        <v>17.62</v>
      </c>
      <c r="J42" s="17">
        <v>161127.908</v>
      </c>
      <c r="K42" s="14">
        <v>0.23160477905769999</v>
      </c>
      <c r="L42" s="19">
        <v>58601.919000000009</v>
      </c>
      <c r="M42" s="19">
        <v>102525.98899999999</v>
      </c>
      <c r="N42" s="19">
        <v>1806.5079261799999</v>
      </c>
      <c r="O42" s="14">
        <v>0.63630186894749474</v>
      </c>
      <c r="P42" s="14">
        <v>0.14737055377158609</v>
      </c>
      <c r="Q42" s="17">
        <v>20</v>
      </c>
      <c r="R42" s="17">
        <v>73</v>
      </c>
      <c r="S42" s="17">
        <v>473</v>
      </c>
      <c r="T42" s="17">
        <v>0</v>
      </c>
      <c r="U42" s="17">
        <v>249</v>
      </c>
      <c r="V42" s="17">
        <v>413</v>
      </c>
      <c r="W42" s="17">
        <v>16</v>
      </c>
      <c r="X42" s="17">
        <v>23</v>
      </c>
      <c r="Y42" s="17">
        <v>36</v>
      </c>
      <c r="Z42" s="17">
        <v>0</v>
      </c>
      <c r="AA42" s="17">
        <v>0</v>
      </c>
      <c r="AB42" s="17">
        <v>505</v>
      </c>
      <c r="AC42" s="17">
        <v>258</v>
      </c>
      <c r="AD42" s="17">
        <v>36</v>
      </c>
      <c r="AE42" s="17">
        <v>98</v>
      </c>
      <c r="AF42" s="17">
        <v>2200</v>
      </c>
      <c r="AG42" s="17">
        <v>0</v>
      </c>
      <c r="AH42" s="17">
        <v>30252</v>
      </c>
      <c r="AI42" s="17">
        <v>0</v>
      </c>
      <c r="AJ42" s="17">
        <v>135828</v>
      </c>
      <c r="AK42" s="17">
        <v>0</v>
      </c>
      <c r="AL42" s="17">
        <v>1100160</v>
      </c>
      <c r="AM42" s="17">
        <v>0</v>
      </c>
      <c r="AN42" s="17">
        <v>0</v>
      </c>
      <c r="AO42" s="17">
        <v>200640</v>
      </c>
      <c r="AP42" s="17">
        <v>23328</v>
      </c>
      <c r="AQ42" s="17">
        <v>7692</v>
      </c>
      <c r="AR42" s="17">
        <v>723996</v>
      </c>
      <c r="AS42" s="17">
        <v>15620</v>
      </c>
      <c r="AT42" s="17">
        <v>0</v>
      </c>
      <c r="AU42" s="17">
        <v>55416</v>
      </c>
      <c r="AV42" s="17">
        <v>0</v>
      </c>
      <c r="AW42" s="17">
        <v>63360</v>
      </c>
      <c r="AX42" s="17">
        <v>0</v>
      </c>
      <c r="AY42" s="17">
        <v>0</v>
      </c>
      <c r="AZ42" s="17">
        <v>1753755</v>
      </c>
      <c r="BA42" s="17">
        <v>315360</v>
      </c>
      <c r="BB42" s="17">
        <v>858480</v>
      </c>
      <c r="BC42" s="17">
        <v>515270</v>
      </c>
      <c r="BD42" s="17">
        <f t="shared" si="2"/>
        <v>5799157</v>
      </c>
    </row>
    <row r="43" spans="1:56" ht="18.75" customHeight="1" x14ac:dyDescent="0.15">
      <c r="A43" s="6">
        <v>6</v>
      </c>
      <c r="B43" s="13" t="s">
        <v>63</v>
      </c>
      <c r="C43" s="17">
        <v>10</v>
      </c>
      <c r="D43" s="17">
        <v>232</v>
      </c>
      <c r="E43" s="17">
        <v>242</v>
      </c>
      <c r="F43" s="14">
        <v>0.1048951048951049</v>
      </c>
      <c r="G43" s="17">
        <v>161331.5</v>
      </c>
      <c r="H43" s="17">
        <v>2890724</v>
      </c>
      <c r="I43" s="18">
        <v>17.920000000000002</v>
      </c>
      <c r="J43" s="17">
        <v>19369.68</v>
      </c>
      <c r="K43" s="14">
        <v>0.12006136433368561</v>
      </c>
      <c r="L43" s="19">
        <v>6239.1839999999993</v>
      </c>
      <c r="M43" s="19">
        <v>13130.496000000001</v>
      </c>
      <c r="N43" s="19">
        <v>235.29848832000005</v>
      </c>
      <c r="O43" s="14">
        <v>0.67788915459625565</v>
      </c>
      <c r="P43" s="14">
        <v>8.1388296767835183E-2</v>
      </c>
      <c r="Q43" s="17">
        <v>86</v>
      </c>
      <c r="R43" s="17">
        <v>16</v>
      </c>
      <c r="S43" s="17">
        <v>1</v>
      </c>
      <c r="T43" s="17">
        <v>3</v>
      </c>
      <c r="U43" s="17">
        <v>5</v>
      </c>
      <c r="V43" s="17">
        <v>6</v>
      </c>
      <c r="W43" s="17">
        <v>0</v>
      </c>
      <c r="X43" s="17">
        <v>0</v>
      </c>
      <c r="Y43" s="17">
        <v>3</v>
      </c>
      <c r="Z43" s="17">
        <v>0</v>
      </c>
      <c r="AA43" s="17">
        <v>4</v>
      </c>
      <c r="AB43" s="17">
        <v>3</v>
      </c>
      <c r="AC43" s="17">
        <v>16</v>
      </c>
      <c r="AD43" s="17">
        <v>0</v>
      </c>
      <c r="AE43" s="17">
        <v>4</v>
      </c>
      <c r="AF43" s="17">
        <v>147</v>
      </c>
      <c r="AG43" s="17">
        <v>174720</v>
      </c>
      <c r="AH43" s="17">
        <v>7200</v>
      </c>
      <c r="AI43" s="17">
        <v>20160</v>
      </c>
      <c r="AJ43" s="17">
        <v>17760</v>
      </c>
      <c r="AK43" s="17">
        <v>480</v>
      </c>
      <c r="AL43" s="17">
        <v>0</v>
      </c>
      <c r="AM43" s="17">
        <v>0</v>
      </c>
      <c r="AN43" s="17">
        <v>7200</v>
      </c>
      <c r="AO43" s="17">
        <v>1932</v>
      </c>
      <c r="AP43" s="17">
        <v>0</v>
      </c>
      <c r="AQ43" s="17">
        <v>2436</v>
      </c>
      <c r="AR43" s="17">
        <v>5760</v>
      </c>
      <c r="AS43" s="17">
        <v>0</v>
      </c>
      <c r="AT43" s="17">
        <v>0</v>
      </c>
      <c r="AU43" s="17">
        <v>0</v>
      </c>
      <c r="AV43" s="17">
        <v>0</v>
      </c>
      <c r="AW43" s="17">
        <v>7200</v>
      </c>
      <c r="AX43" s="17">
        <v>0</v>
      </c>
      <c r="AY43" s="17">
        <v>9600</v>
      </c>
      <c r="AZ43" s="17">
        <v>7200</v>
      </c>
      <c r="BA43" s="17">
        <v>0</v>
      </c>
      <c r="BB43" s="17">
        <v>35040</v>
      </c>
      <c r="BC43" s="17">
        <v>24504</v>
      </c>
      <c r="BD43" s="17">
        <f t="shared" si="2"/>
        <v>321192</v>
      </c>
    </row>
    <row r="44" spans="1:56" ht="18.75" customHeight="1" x14ac:dyDescent="0.15">
      <c r="A44" s="6">
        <v>7</v>
      </c>
      <c r="B44" s="13" t="s">
        <v>64</v>
      </c>
      <c r="C44" s="17">
        <v>486</v>
      </c>
      <c r="D44" s="17">
        <v>1811</v>
      </c>
      <c r="E44" s="17">
        <v>2297</v>
      </c>
      <c r="F44" s="14">
        <v>5.8823529411764705E-2</v>
      </c>
      <c r="G44" s="17">
        <v>397671</v>
      </c>
      <c r="H44" s="17">
        <v>7389685</v>
      </c>
      <c r="I44" s="18">
        <v>18.579999999999998</v>
      </c>
      <c r="J44" s="17">
        <v>160126.30050000001</v>
      </c>
      <c r="K44" s="14">
        <v>0.40266024050031313</v>
      </c>
      <c r="L44" s="19">
        <v>48797.338999999993</v>
      </c>
      <c r="M44" s="19">
        <v>111328.9615</v>
      </c>
      <c r="N44" s="19">
        <v>2068.4921046699997</v>
      </c>
      <c r="O44" s="14">
        <v>0.69525718855910246</v>
      </c>
      <c r="P44" s="14">
        <v>0.27995242675477972</v>
      </c>
      <c r="Q44" s="17">
        <v>407</v>
      </c>
      <c r="R44" s="17">
        <v>208</v>
      </c>
      <c r="S44" s="17">
        <v>96</v>
      </c>
      <c r="T44" s="17">
        <v>6</v>
      </c>
      <c r="U44" s="17">
        <v>16</v>
      </c>
      <c r="V44" s="17">
        <v>72</v>
      </c>
      <c r="W44" s="17">
        <v>31</v>
      </c>
      <c r="X44" s="17">
        <v>107</v>
      </c>
      <c r="Y44" s="17">
        <v>37</v>
      </c>
      <c r="Z44" s="17">
        <v>3</v>
      </c>
      <c r="AA44" s="17">
        <v>10</v>
      </c>
      <c r="AB44" s="17">
        <v>13</v>
      </c>
      <c r="AC44" s="17">
        <v>14</v>
      </c>
      <c r="AD44" s="17">
        <v>4</v>
      </c>
      <c r="AE44" s="17">
        <v>5</v>
      </c>
      <c r="AF44" s="17">
        <v>1029</v>
      </c>
      <c r="AG44" s="17">
        <v>799230</v>
      </c>
      <c r="AH44" s="17">
        <v>16020</v>
      </c>
      <c r="AI44" s="17">
        <v>497600</v>
      </c>
      <c r="AJ44" s="17">
        <v>17125</v>
      </c>
      <c r="AK44" s="17">
        <v>261750</v>
      </c>
      <c r="AL44" s="17">
        <v>0</v>
      </c>
      <c r="AM44" s="17">
        <v>22260</v>
      </c>
      <c r="AN44" s="17">
        <v>0</v>
      </c>
      <c r="AO44" s="17">
        <v>21000</v>
      </c>
      <c r="AP44" s="17">
        <v>8046</v>
      </c>
      <c r="AQ44" s="17">
        <v>131805</v>
      </c>
      <c r="AR44" s="17">
        <v>14250</v>
      </c>
      <c r="AS44" s="17">
        <v>54776</v>
      </c>
      <c r="AT44" s="17">
        <v>4500</v>
      </c>
      <c r="AU44" s="17">
        <v>267101.5</v>
      </c>
      <c r="AV44" s="17">
        <v>0</v>
      </c>
      <c r="AW44" s="17">
        <v>96500</v>
      </c>
      <c r="AX44" s="17">
        <v>6750</v>
      </c>
      <c r="AY44" s="17">
        <v>17000</v>
      </c>
      <c r="AZ44" s="17">
        <v>31800</v>
      </c>
      <c r="BA44" s="17">
        <v>35040</v>
      </c>
      <c r="BB44" s="17">
        <v>43800</v>
      </c>
      <c r="BC44" s="17">
        <v>39125</v>
      </c>
      <c r="BD44" s="17">
        <f t="shared" si="2"/>
        <v>2385478.5</v>
      </c>
    </row>
    <row r="45" spans="1:56" ht="18.75" customHeight="1" x14ac:dyDescent="0.15">
      <c r="A45" s="6">
        <v>8</v>
      </c>
      <c r="B45" s="13" t="s">
        <v>86</v>
      </c>
      <c r="C45" s="17">
        <v>0</v>
      </c>
      <c r="D45" s="17">
        <v>69</v>
      </c>
      <c r="E45" s="17">
        <v>69</v>
      </c>
      <c r="F45" s="14">
        <v>0</v>
      </c>
      <c r="G45" s="17">
        <v>4355</v>
      </c>
      <c r="H45" s="17">
        <v>317875</v>
      </c>
      <c r="I45" s="18">
        <v>16.84</v>
      </c>
      <c r="J45" s="17">
        <v>1662.15</v>
      </c>
      <c r="K45" s="14">
        <v>0.38166475315729048</v>
      </c>
      <c r="L45" s="19">
        <v>466.65000000000003</v>
      </c>
      <c r="M45" s="19">
        <v>1195.5</v>
      </c>
      <c r="N45" s="19">
        <v>20.13222</v>
      </c>
      <c r="O45" s="14">
        <v>0.71924916523779436</v>
      </c>
      <c r="P45" s="14">
        <v>0.27451205510907001</v>
      </c>
      <c r="Q45" s="17">
        <v>0</v>
      </c>
      <c r="R45" s="17">
        <v>23</v>
      </c>
      <c r="S45" s="17">
        <v>0</v>
      </c>
      <c r="T45" s="17">
        <v>0</v>
      </c>
      <c r="U45" s="17">
        <v>13</v>
      </c>
      <c r="V45" s="17">
        <v>0</v>
      </c>
      <c r="W45" s="17">
        <v>3</v>
      </c>
      <c r="X45" s="17">
        <v>4</v>
      </c>
      <c r="Y45" s="17">
        <v>0</v>
      </c>
      <c r="Z45" s="17">
        <v>0</v>
      </c>
      <c r="AA45" s="17">
        <v>3</v>
      </c>
      <c r="AB45" s="17">
        <v>0</v>
      </c>
      <c r="AC45" s="17">
        <v>0</v>
      </c>
      <c r="AD45" s="17">
        <v>0</v>
      </c>
      <c r="AE45" s="17">
        <v>0</v>
      </c>
      <c r="AF45" s="17">
        <v>46</v>
      </c>
      <c r="AG45" s="17">
        <v>0</v>
      </c>
      <c r="AH45" s="17">
        <v>0</v>
      </c>
      <c r="AI45" s="17">
        <v>12450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9750</v>
      </c>
      <c r="AP45" s="17">
        <v>0</v>
      </c>
      <c r="AQ45" s="17">
        <v>0</v>
      </c>
      <c r="AR45" s="17">
        <v>0</v>
      </c>
      <c r="AS45" s="17">
        <v>1050</v>
      </c>
      <c r="AT45" s="17">
        <v>0</v>
      </c>
      <c r="AU45" s="17">
        <v>1800</v>
      </c>
      <c r="AV45" s="17">
        <v>0</v>
      </c>
      <c r="AW45" s="17">
        <v>0</v>
      </c>
      <c r="AX45" s="17">
        <v>0</v>
      </c>
      <c r="AY45" s="17">
        <v>1050</v>
      </c>
      <c r="AZ45" s="17">
        <v>0</v>
      </c>
      <c r="BA45" s="17">
        <v>0</v>
      </c>
      <c r="BB45" s="17">
        <v>0</v>
      </c>
      <c r="BC45" s="17">
        <v>0</v>
      </c>
      <c r="BD45" s="17">
        <f t="shared" si="2"/>
        <v>26100</v>
      </c>
    </row>
    <row r="46" spans="1:56" ht="18.75" customHeight="1" x14ac:dyDescent="0.15">
      <c r="A46" s="6">
        <v>9</v>
      </c>
      <c r="B46" s="13" t="s">
        <v>65</v>
      </c>
      <c r="C46" s="17">
        <v>186</v>
      </c>
      <c r="D46" s="17">
        <v>1945</v>
      </c>
      <c r="E46" s="17">
        <v>2131</v>
      </c>
      <c r="F46" s="14">
        <v>6.5404475043029264E-2</v>
      </c>
      <c r="G46" s="17">
        <v>460638</v>
      </c>
      <c r="H46" s="17">
        <v>8821101</v>
      </c>
      <c r="I46" s="18">
        <v>19.149999999999999</v>
      </c>
      <c r="J46" s="17">
        <v>117311.23099999999</v>
      </c>
      <c r="K46" s="14">
        <v>0.25467119733934235</v>
      </c>
      <c r="L46" s="19">
        <v>36525.12249999999</v>
      </c>
      <c r="M46" s="19">
        <v>80786.108500000002</v>
      </c>
      <c r="N46" s="19">
        <v>1547.053977775</v>
      </c>
      <c r="O46" s="14">
        <v>0.68864769222309163</v>
      </c>
      <c r="P46" s="14">
        <v>0.17537873232342968</v>
      </c>
      <c r="Q46" s="17">
        <v>315</v>
      </c>
      <c r="R46" s="17">
        <v>322</v>
      </c>
      <c r="S46" s="17">
        <v>26</v>
      </c>
      <c r="T46" s="17">
        <v>22</v>
      </c>
      <c r="U46" s="17">
        <v>24</v>
      </c>
      <c r="V46" s="17">
        <v>239</v>
      </c>
      <c r="W46" s="17">
        <v>86</v>
      </c>
      <c r="X46" s="17">
        <v>17</v>
      </c>
      <c r="Y46" s="17">
        <v>0</v>
      </c>
      <c r="Z46" s="17">
        <v>41</v>
      </c>
      <c r="AA46" s="17">
        <v>17</v>
      </c>
      <c r="AB46" s="17">
        <v>47</v>
      </c>
      <c r="AC46" s="17">
        <v>6</v>
      </c>
      <c r="AD46" s="17">
        <v>14</v>
      </c>
      <c r="AE46" s="17">
        <v>8</v>
      </c>
      <c r="AF46" s="17">
        <v>1184</v>
      </c>
      <c r="AG46" s="17">
        <v>525728.5</v>
      </c>
      <c r="AH46" s="17">
        <v>0</v>
      </c>
      <c r="AI46" s="17">
        <v>178230</v>
      </c>
      <c r="AJ46" s="17">
        <v>196625</v>
      </c>
      <c r="AK46" s="17">
        <v>46900</v>
      </c>
      <c r="AL46" s="17">
        <v>0</v>
      </c>
      <c r="AM46" s="17">
        <v>11000</v>
      </c>
      <c r="AN46" s="17">
        <v>5400</v>
      </c>
      <c r="AO46" s="17">
        <v>143720</v>
      </c>
      <c r="AP46" s="17">
        <v>0</v>
      </c>
      <c r="AQ46" s="17">
        <v>172335</v>
      </c>
      <c r="AR46" s="17">
        <v>76865</v>
      </c>
      <c r="AS46" s="17">
        <v>135080</v>
      </c>
      <c r="AT46" s="17">
        <v>0</v>
      </c>
      <c r="AU46" s="17">
        <v>9220</v>
      </c>
      <c r="AV46" s="17">
        <v>3750</v>
      </c>
      <c r="AW46" s="17">
        <v>0</v>
      </c>
      <c r="AX46" s="17">
        <v>90275</v>
      </c>
      <c r="AY46" s="17">
        <v>62095</v>
      </c>
      <c r="AZ46" s="17">
        <v>104420</v>
      </c>
      <c r="BA46" s="17">
        <v>122640</v>
      </c>
      <c r="BB46" s="17">
        <v>70080</v>
      </c>
      <c r="BC46" s="17">
        <v>20768.5</v>
      </c>
      <c r="BD46" s="17">
        <f t="shared" si="2"/>
        <v>1975132</v>
      </c>
    </row>
    <row r="47" spans="1:56" ht="18.75" customHeight="1" x14ac:dyDescent="0.15">
      <c r="A47" s="6">
        <v>10</v>
      </c>
      <c r="B47" s="13" t="s">
        <v>66</v>
      </c>
      <c r="C47" s="17">
        <v>215</v>
      </c>
      <c r="D47" s="17">
        <v>1436</v>
      </c>
      <c r="E47" s="17">
        <v>1651</v>
      </c>
      <c r="F47" s="14">
        <v>0.1025974025974026</v>
      </c>
      <c r="G47" s="17">
        <v>332371</v>
      </c>
      <c r="H47" s="17">
        <v>6047825</v>
      </c>
      <c r="I47" s="18">
        <v>18.2</v>
      </c>
      <c r="J47" s="17">
        <v>92520.836999999985</v>
      </c>
      <c r="K47" s="14">
        <v>0.27836615408684867</v>
      </c>
      <c r="L47" s="19">
        <v>29780.5085</v>
      </c>
      <c r="M47" s="19">
        <v>62740.328499999996</v>
      </c>
      <c r="N47" s="19">
        <v>1141.8739787</v>
      </c>
      <c r="O47" s="14">
        <v>0.67812106477160394</v>
      </c>
      <c r="P47" s="14">
        <v>0.18876595280575018</v>
      </c>
      <c r="Q47" s="17">
        <v>430</v>
      </c>
      <c r="R47" s="17">
        <v>59</v>
      </c>
      <c r="S47" s="17">
        <v>114</v>
      </c>
      <c r="T47" s="17">
        <v>0</v>
      </c>
      <c r="U47" s="17">
        <v>29</v>
      </c>
      <c r="V47" s="17">
        <v>70</v>
      </c>
      <c r="W47" s="17">
        <v>14</v>
      </c>
      <c r="X47" s="17">
        <v>10</v>
      </c>
      <c r="Y47" s="17">
        <v>0</v>
      </c>
      <c r="Z47" s="17">
        <v>31</v>
      </c>
      <c r="AA47" s="17">
        <v>8</v>
      </c>
      <c r="AB47" s="17">
        <v>0</v>
      </c>
      <c r="AC47" s="17">
        <v>5</v>
      </c>
      <c r="AD47" s="17">
        <v>1</v>
      </c>
      <c r="AE47" s="17">
        <v>14</v>
      </c>
      <c r="AF47" s="17">
        <v>785</v>
      </c>
      <c r="AG47" s="17">
        <v>734276</v>
      </c>
      <c r="AH47" s="17">
        <v>18000</v>
      </c>
      <c r="AI47" s="17">
        <v>24450.5</v>
      </c>
      <c r="AJ47" s="17">
        <v>12500</v>
      </c>
      <c r="AK47" s="17">
        <v>209250</v>
      </c>
      <c r="AL47" s="17">
        <v>0</v>
      </c>
      <c r="AM47" s="17">
        <v>0</v>
      </c>
      <c r="AN47" s="17">
        <v>0</v>
      </c>
      <c r="AO47" s="17">
        <v>7375</v>
      </c>
      <c r="AP47" s="17">
        <v>0</v>
      </c>
      <c r="AQ47" s="17">
        <v>57875</v>
      </c>
      <c r="AR47" s="17">
        <v>375</v>
      </c>
      <c r="AS47" s="17">
        <v>15950.5</v>
      </c>
      <c r="AT47" s="17">
        <v>0</v>
      </c>
      <c r="AU47" s="17">
        <v>13250</v>
      </c>
      <c r="AV47" s="17">
        <v>0</v>
      </c>
      <c r="AW47" s="17">
        <v>0</v>
      </c>
      <c r="AX47" s="17">
        <v>62000</v>
      </c>
      <c r="AY47" s="17">
        <v>14125</v>
      </c>
      <c r="AZ47" s="17">
        <v>0</v>
      </c>
      <c r="BA47" s="17">
        <v>8760</v>
      </c>
      <c r="BB47" s="17">
        <v>122640</v>
      </c>
      <c r="BC47" s="17">
        <v>15000</v>
      </c>
      <c r="BD47" s="17">
        <f t="shared" si="2"/>
        <v>1315827</v>
      </c>
    </row>
    <row r="48" spans="1:56" ht="18.75" customHeight="1" x14ac:dyDescent="0.15">
      <c r="A48" s="6">
        <v>12</v>
      </c>
      <c r="B48" s="13" t="s">
        <v>67</v>
      </c>
      <c r="C48" s="17">
        <v>314</v>
      </c>
      <c r="D48" s="17">
        <v>1041</v>
      </c>
      <c r="E48" s="17">
        <v>1355</v>
      </c>
      <c r="F48" s="14">
        <v>0.18196721311475411</v>
      </c>
      <c r="G48" s="17">
        <v>237052</v>
      </c>
      <c r="H48" s="17">
        <v>4288381</v>
      </c>
      <c r="I48" s="18">
        <v>18.09</v>
      </c>
      <c r="J48" s="17">
        <v>62084.555299999985</v>
      </c>
      <c r="K48" s="14">
        <v>0.26190268506488024</v>
      </c>
      <c r="L48" s="19">
        <v>21545.253899999996</v>
      </c>
      <c r="M48" s="19">
        <v>40539.301399999989</v>
      </c>
      <c r="N48" s="19">
        <v>733.35596232599971</v>
      </c>
      <c r="O48" s="14">
        <v>0.65296918378668001</v>
      </c>
      <c r="P48" s="14">
        <v>0.17101438249835474</v>
      </c>
      <c r="Q48" s="17">
        <v>146</v>
      </c>
      <c r="R48" s="17">
        <v>213</v>
      </c>
      <c r="S48" s="17">
        <v>83</v>
      </c>
      <c r="T48" s="17">
        <v>0</v>
      </c>
      <c r="U48" s="17">
        <v>6</v>
      </c>
      <c r="V48" s="17">
        <v>25</v>
      </c>
      <c r="W48" s="17">
        <v>33</v>
      </c>
      <c r="X48" s="17">
        <v>21</v>
      </c>
      <c r="Y48" s="17">
        <v>10</v>
      </c>
      <c r="Z48" s="17">
        <v>3</v>
      </c>
      <c r="AA48" s="17">
        <v>33</v>
      </c>
      <c r="AB48" s="17">
        <v>0</v>
      </c>
      <c r="AC48" s="17">
        <v>37</v>
      </c>
      <c r="AD48" s="17">
        <v>4</v>
      </c>
      <c r="AE48" s="17">
        <v>1</v>
      </c>
      <c r="AF48" s="17">
        <v>615</v>
      </c>
      <c r="AG48" s="17">
        <v>322500</v>
      </c>
      <c r="AH48" s="17">
        <v>0</v>
      </c>
      <c r="AI48" s="17">
        <v>316220.49999999994</v>
      </c>
      <c r="AJ48" s="17">
        <v>1000</v>
      </c>
      <c r="AK48" s="17">
        <v>125000</v>
      </c>
      <c r="AL48" s="17">
        <v>0</v>
      </c>
      <c r="AM48" s="17">
        <v>0</v>
      </c>
      <c r="AN48" s="17">
        <v>0</v>
      </c>
      <c r="AO48" s="17">
        <v>9000</v>
      </c>
      <c r="AP48" s="17">
        <v>0</v>
      </c>
      <c r="AQ48" s="17">
        <v>27512</v>
      </c>
      <c r="AR48" s="17">
        <v>10000</v>
      </c>
      <c r="AS48" s="17">
        <v>53865.799999999996</v>
      </c>
      <c r="AT48" s="17">
        <v>0</v>
      </c>
      <c r="AU48" s="17">
        <v>16611.3</v>
      </c>
      <c r="AV48" s="17">
        <v>0</v>
      </c>
      <c r="AW48" s="17">
        <v>13750</v>
      </c>
      <c r="AX48" s="17">
        <v>7500</v>
      </c>
      <c r="AY48" s="17">
        <v>36033.600000000006</v>
      </c>
      <c r="AZ48" s="17">
        <v>0</v>
      </c>
      <c r="BA48" s="17">
        <v>35040</v>
      </c>
      <c r="BB48" s="17">
        <v>8760</v>
      </c>
      <c r="BC48" s="17">
        <v>5760</v>
      </c>
      <c r="BD48" s="17">
        <f t="shared" si="2"/>
        <v>988553.20000000007</v>
      </c>
    </row>
    <row r="49" spans="1:56" ht="18.75" customHeight="1" x14ac:dyDescent="0.15">
      <c r="A49" s="6">
        <v>13</v>
      </c>
      <c r="B49" s="13" t="s">
        <v>68</v>
      </c>
      <c r="C49" s="17">
        <v>296</v>
      </c>
      <c r="D49" s="17">
        <v>1104</v>
      </c>
      <c r="E49" s="17">
        <v>1400</v>
      </c>
      <c r="F49" s="14">
        <v>0.10699588477366255</v>
      </c>
      <c r="G49" s="17">
        <v>441129</v>
      </c>
      <c r="H49" s="17">
        <v>8076805</v>
      </c>
      <c r="I49" s="18">
        <v>18.309999999999999</v>
      </c>
      <c r="J49" s="17">
        <v>62050.822999999997</v>
      </c>
      <c r="K49" s="14">
        <v>0.14066366754396106</v>
      </c>
      <c r="L49" s="19">
        <v>18281.912500000002</v>
      </c>
      <c r="M49" s="19">
        <v>43768.910499999998</v>
      </c>
      <c r="N49" s="19">
        <v>801.40875125499986</v>
      </c>
      <c r="O49" s="14">
        <v>0.70537195775791728</v>
      </c>
      <c r="P49" s="14">
        <v>9.9220206560892615E-2</v>
      </c>
      <c r="Q49" s="17">
        <v>331</v>
      </c>
      <c r="R49" s="17">
        <v>83</v>
      </c>
      <c r="S49" s="17">
        <v>54</v>
      </c>
      <c r="T49" s="17">
        <v>3</v>
      </c>
      <c r="U49" s="17">
        <v>54</v>
      </c>
      <c r="V49" s="17">
        <v>14</v>
      </c>
      <c r="W49" s="17">
        <v>47</v>
      </c>
      <c r="X49" s="17">
        <v>0</v>
      </c>
      <c r="Y49" s="17">
        <v>0</v>
      </c>
      <c r="Z49" s="17">
        <v>0</v>
      </c>
      <c r="AA49" s="17">
        <v>60</v>
      </c>
      <c r="AB49" s="17">
        <v>1</v>
      </c>
      <c r="AC49" s="17">
        <v>82</v>
      </c>
      <c r="AD49" s="17">
        <v>15</v>
      </c>
      <c r="AE49" s="17">
        <v>10</v>
      </c>
      <c r="AF49" s="17">
        <v>754</v>
      </c>
      <c r="AG49" s="17">
        <v>488030.5</v>
      </c>
      <c r="AH49" s="17">
        <v>3000</v>
      </c>
      <c r="AI49" s="17">
        <v>32758</v>
      </c>
      <c r="AJ49" s="17">
        <v>0</v>
      </c>
      <c r="AK49" s="17">
        <v>75600</v>
      </c>
      <c r="AL49" s="17">
        <v>0</v>
      </c>
      <c r="AM49" s="17">
        <v>9000</v>
      </c>
      <c r="AN49" s="17">
        <v>0</v>
      </c>
      <c r="AO49" s="17">
        <v>66165</v>
      </c>
      <c r="AP49" s="17">
        <v>0</v>
      </c>
      <c r="AQ49" s="17">
        <v>2185</v>
      </c>
      <c r="AR49" s="17">
        <v>0</v>
      </c>
      <c r="AS49" s="17">
        <v>99080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90068</v>
      </c>
      <c r="AZ49" s="17">
        <v>3750</v>
      </c>
      <c r="BA49" s="17">
        <v>131400</v>
      </c>
      <c r="BB49" s="17">
        <v>87600</v>
      </c>
      <c r="BC49" s="17">
        <v>178740</v>
      </c>
      <c r="BD49" s="17">
        <f t="shared" si="2"/>
        <v>1267376.5</v>
      </c>
    </row>
    <row r="50" spans="1:56" ht="18.75" customHeight="1" x14ac:dyDescent="0.15">
      <c r="A50" s="6">
        <v>15</v>
      </c>
      <c r="B50" s="13" t="s">
        <v>69</v>
      </c>
      <c r="C50" s="17">
        <v>18</v>
      </c>
      <c r="D50" s="17">
        <v>2864</v>
      </c>
      <c r="E50" s="17">
        <v>2882</v>
      </c>
      <c r="F50" s="14">
        <v>9.8018018018018016E-2</v>
      </c>
      <c r="G50" s="17">
        <v>599635</v>
      </c>
      <c r="H50" s="17">
        <v>10791027</v>
      </c>
      <c r="I50" s="18">
        <v>18</v>
      </c>
      <c r="J50" s="17">
        <v>240639.28400000001</v>
      </c>
      <c r="K50" s="14">
        <v>0.40130960334203308</v>
      </c>
      <c r="L50" s="19">
        <v>86189.968999999997</v>
      </c>
      <c r="M50" s="19">
        <v>154449.31499999997</v>
      </c>
      <c r="N50" s="19">
        <v>2780.0876699999994</v>
      </c>
      <c r="O50" s="14">
        <v>0.64182918280292078</v>
      </c>
      <c r="P50" s="14">
        <v>0.2575722147639814</v>
      </c>
      <c r="Q50" s="17">
        <v>49</v>
      </c>
      <c r="R50" s="17">
        <v>137</v>
      </c>
      <c r="S50" s="17">
        <v>652</v>
      </c>
      <c r="T50" s="17">
        <v>37</v>
      </c>
      <c r="U50" s="17">
        <v>130</v>
      </c>
      <c r="V50" s="17">
        <v>626</v>
      </c>
      <c r="W50" s="17">
        <v>1</v>
      </c>
      <c r="X50" s="17">
        <v>77</v>
      </c>
      <c r="Y50" s="17">
        <v>93</v>
      </c>
      <c r="Z50" s="17">
        <v>0</v>
      </c>
      <c r="AA50" s="17">
        <v>153</v>
      </c>
      <c r="AB50" s="17">
        <v>787</v>
      </c>
      <c r="AC50" s="17">
        <v>33</v>
      </c>
      <c r="AD50" s="17">
        <v>32</v>
      </c>
      <c r="AE50" s="17">
        <v>29</v>
      </c>
      <c r="AF50" s="17">
        <v>2836</v>
      </c>
      <c r="AG50" s="17">
        <v>26038</v>
      </c>
      <c r="AH50" s="17">
        <v>0</v>
      </c>
      <c r="AI50" s="17">
        <v>170780</v>
      </c>
      <c r="AJ50" s="17">
        <v>48</v>
      </c>
      <c r="AK50" s="17">
        <v>550809</v>
      </c>
      <c r="AL50" s="17">
        <v>1075000</v>
      </c>
      <c r="AM50" s="17">
        <v>85036</v>
      </c>
      <c r="AN50" s="17">
        <v>0</v>
      </c>
      <c r="AO50" s="17">
        <v>306290</v>
      </c>
      <c r="AP50" s="17">
        <v>0</v>
      </c>
      <c r="AQ50" s="17">
        <v>840500</v>
      </c>
      <c r="AR50" s="17">
        <v>107512</v>
      </c>
      <c r="AS50" s="17">
        <v>2500</v>
      </c>
      <c r="AT50" s="17">
        <v>0</v>
      </c>
      <c r="AU50" s="17">
        <v>154000</v>
      </c>
      <c r="AV50" s="17">
        <v>0</v>
      </c>
      <c r="AW50" s="17">
        <v>152980</v>
      </c>
      <c r="AX50" s="17">
        <v>0</v>
      </c>
      <c r="AY50" s="17">
        <v>173748</v>
      </c>
      <c r="AZ50" s="17">
        <v>1826640</v>
      </c>
      <c r="BA50" s="17">
        <v>280320</v>
      </c>
      <c r="BB50" s="17">
        <v>254040</v>
      </c>
      <c r="BC50" s="17">
        <v>84070</v>
      </c>
      <c r="BD50" s="17">
        <f t="shared" si="2"/>
        <v>6090311</v>
      </c>
    </row>
    <row r="51" spans="1:56" ht="18.75" customHeight="1" x14ac:dyDescent="0.15">
      <c r="A51" s="6">
        <v>16</v>
      </c>
      <c r="B51" s="13" t="s">
        <v>70</v>
      </c>
      <c r="C51" s="17">
        <v>692</v>
      </c>
      <c r="D51" s="17">
        <v>493</v>
      </c>
      <c r="E51" s="17">
        <v>1185</v>
      </c>
      <c r="F51" s="14">
        <v>1.2944983818770227E-2</v>
      </c>
      <c r="G51" s="17">
        <v>162126</v>
      </c>
      <c r="H51" s="17">
        <v>2879499</v>
      </c>
      <c r="I51" s="18">
        <v>17.760000000000002</v>
      </c>
      <c r="J51" s="17">
        <v>35481.630000000005</v>
      </c>
      <c r="K51" s="14">
        <v>0.21885218903815554</v>
      </c>
      <c r="L51" s="19">
        <v>11004.044999999998</v>
      </c>
      <c r="M51" s="19">
        <v>24477.584999999999</v>
      </c>
      <c r="N51" s="19">
        <v>434.7219096</v>
      </c>
      <c r="O51" s="14">
        <v>0.68986641820006567</v>
      </c>
      <c r="P51" s="14">
        <v>0.15097877576699603</v>
      </c>
      <c r="Q51" s="17">
        <v>135</v>
      </c>
      <c r="R51" s="17">
        <v>44</v>
      </c>
      <c r="S51" s="17">
        <v>0</v>
      </c>
      <c r="T51" s="17">
        <v>0</v>
      </c>
      <c r="U51" s="17">
        <v>0</v>
      </c>
      <c r="V51" s="17">
        <v>87</v>
      </c>
      <c r="W51" s="17">
        <v>15</v>
      </c>
      <c r="X51" s="17">
        <v>18</v>
      </c>
      <c r="Y51" s="17">
        <v>0</v>
      </c>
      <c r="Z51" s="17">
        <v>0</v>
      </c>
      <c r="AA51" s="17">
        <v>0</v>
      </c>
      <c r="AB51" s="17">
        <v>0</v>
      </c>
      <c r="AC51" s="17">
        <v>10</v>
      </c>
      <c r="AD51" s="17">
        <v>7</v>
      </c>
      <c r="AE51" s="17">
        <v>2</v>
      </c>
      <c r="AF51" s="17">
        <v>318</v>
      </c>
      <c r="AG51" s="17">
        <v>261750</v>
      </c>
      <c r="AH51" s="17">
        <v>0</v>
      </c>
      <c r="AI51" s="17">
        <v>21395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176180</v>
      </c>
      <c r="AR51" s="17">
        <v>0</v>
      </c>
      <c r="AS51" s="17">
        <v>45000</v>
      </c>
      <c r="AT51" s="17">
        <v>0</v>
      </c>
      <c r="AU51" s="17">
        <v>35860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61320</v>
      </c>
      <c r="BB51" s="17">
        <v>17520</v>
      </c>
      <c r="BC51" s="17">
        <v>30175</v>
      </c>
      <c r="BD51" s="17">
        <f t="shared" si="2"/>
        <v>649200</v>
      </c>
    </row>
    <row r="52" spans="1:56" ht="18.75" customHeight="1" x14ac:dyDescent="0.15">
      <c r="A52" s="6">
        <v>17</v>
      </c>
      <c r="B52" s="13" t="s">
        <v>71</v>
      </c>
      <c r="C52" s="17">
        <v>0</v>
      </c>
      <c r="D52" s="17">
        <v>37</v>
      </c>
      <c r="E52" s="17">
        <v>37</v>
      </c>
      <c r="F52" s="14">
        <v>0</v>
      </c>
      <c r="G52" s="17">
        <v>4777</v>
      </c>
      <c r="H52" s="17">
        <v>134672</v>
      </c>
      <c r="I52" s="18">
        <v>32.630000000000003</v>
      </c>
      <c r="J52" s="17">
        <v>1714.1120000000001</v>
      </c>
      <c r="K52" s="14">
        <v>0.35882604144860791</v>
      </c>
      <c r="L52" s="19">
        <v>459.69200000000006</v>
      </c>
      <c r="M52" s="19">
        <v>1254.4199999999998</v>
      </c>
      <c r="N52" s="19">
        <v>40.931724600000003</v>
      </c>
      <c r="O52" s="14">
        <v>0.73181915767464423</v>
      </c>
      <c r="P52" s="14">
        <v>0.26259577140464724</v>
      </c>
      <c r="Q52" s="17">
        <v>0</v>
      </c>
      <c r="R52" s="17">
        <v>14</v>
      </c>
      <c r="S52" s="17">
        <v>0</v>
      </c>
      <c r="T52" s="17">
        <v>0</v>
      </c>
      <c r="U52" s="17">
        <v>0</v>
      </c>
      <c r="V52" s="17">
        <v>2</v>
      </c>
      <c r="W52" s="17">
        <v>1</v>
      </c>
      <c r="X52" s="17">
        <v>5</v>
      </c>
      <c r="Y52" s="17">
        <v>0</v>
      </c>
      <c r="Z52" s="17">
        <v>0</v>
      </c>
      <c r="AA52" s="17">
        <v>2</v>
      </c>
      <c r="AB52" s="17">
        <v>1</v>
      </c>
      <c r="AC52" s="17">
        <v>0</v>
      </c>
      <c r="AD52" s="17">
        <v>0</v>
      </c>
      <c r="AE52" s="17">
        <v>0</v>
      </c>
      <c r="AF52" s="17">
        <v>25</v>
      </c>
      <c r="AG52" s="17">
        <v>0</v>
      </c>
      <c r="AH52" s="17">
        <v>0</v>
      </c>
      <c r="AI52" s="17">
        <v>15384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96</v>
      </c>
      <c r="AR52" s="17">
        <v>0</v>
      </c>
      <c r="AS52" s="17">
        <v>48</v>
      </c>
      <c r="AT52" s="17">
        <v>0</v>
      </c>
      <c r="AU52" s="17">
        <v>10048</v>
      </c>
      <c r="AV52" s="17">
        <v>0</v>
      </c>
      <c r="AW52" s="17">
        <v>0</v>
      </c>
      <c r="AX52" s="17">
        <v>0</v>
      </c>
      <c r="AY52" s="17">
        <v>2548</v>
      </c>
      <c r="AZ52" s="17">
        <v>48</v>
      </c>
      <c r="BA52" s="17">
        <v>0</v>
      </c>
      <c r="BB52" s="17">
        <v>0</v>
      </c>
      <c r="BC52" s="17">
        <v>0</v>
      </c>
      <c r="BD52" s="17">
        <f t="shared" si="2"/>
        <v>28172</v>
      </c>
    </row>
    <row r="53" spans="1:56" ht="18.75" customHeight="1" x14ac:dyDescent="0.15">
      <c r="A53" s="6">
        <v>18</v>
      </c>
      <c r="B53" s="13" t="s">
        <v>72</v>
      </c>
      <c r="C53" s="17">
        <v>32</v>
      </c>
      <c r="D53" s="17">
        <v>149</v>
      </c>
      <c r="E53" s="17">
        <v>181</v>
      </c>
      <c r="F53" s="14">
        <v>8.9285714285714281E-3</v>
      </c>
      <c r="G53" s="17">
        <v>7945</v>
      </c>
      <c r="H53" s="17">
        <v>353267</v>
      </c>
      <c r="I53" s="18">
        <v>16.84</v>
      </c>
      <c r="J53" s="17">
        <v>2965.7979999999998</v>
      </c>
      <c r="K53" s="14">
        <v>0.37329112649465068</v>
      </c>
      <c r="L53" s="19">
        <v>828.4820000000002</v>
      </c>
      <c r="M53" s="19">
        <v>2137.3160000000003</v>
      </c>
      <c r="N53" s="19">
        <v>35.992401440000002</v>
      </c>
      <c r="O53" s="14">
        <v>0.72065460965311878</v>
      </c>
      <c r="P53" s="14">
        <v>0.26901397105097546</v>
      </c>
      <c r="Q53" s="17">
        <v>1</v>
      </c>
      <c r="R53" s="17">
        <v>48</v>
      </c>
      <c r="S53" s="17">
        <v>0</v>
      </c>
      <c r="T53" s="17">
        <v>0</v>
      </c>
      <c r="U53" s="17">
        <v>1</v>
      </c>
      <c r="V53" s="17">
        <v>19</v>
      </c>
      <c r="W53" s="17">
        <v>1</v>
      </c>
      <c r="X53" s="17">
        <v>8</v>
      </c>
      <c r="Y53" s="17">
        <v>5</v>
      </c>
      <c r="Z53" s="17">
        <v>2</v>
      </c>
      <c r="AA53" s="17">
        <v>3</v>
      </c>
      <c r="AB53" s="17">
        <v>24</v>
      </c>
      <c r="AC53" s="17">
        <v>0</v>
      </c>
      <c r="AD53" s="17">
        <v>1</v>
      </c>
      <c r="AE53" s="17">
        <v>2</v>
      </c>
      <c r="AF53" s="17">
        <v>115</v>
      </c>
      <c r="AG53" s="17">
        <v>2500</v>
      </c>
      <c r="AH53" s="17">
        <v>0</v>
      </c>
      <c r="AI53" s="17">
        <v>192</v>
      </c>
      <c r="AJ53" s="17">
        <v>9182</v>
      </c>
      <c r="AK53" s="17">
        <v>0</v>
      </c>
      <c r="AL53" s="17">
        <v>0</v>
      </c>
      <c r="AM53" s="17">
        <v>0</v>
      </c>
      <c r="AN53" s="17">
        <v>0</v>
      </c>
      <c r="AO53" s="17">
        <v>250</v>
      </c>
      <c r="AP53" s="17">
        <v>0</v>
      </c>
      <c r="AQ53" s="17">
        <v>8346</v>
      </c>
      <c r="AR53" s="17">
        <v>96</v>
      </c>
      <c r="AS53" s="17">
        <v>48</v>
      </c>
      <c r="AT53" s="17">
        <v>0</v>
      </c>
      <c r="AU53" s="17">
        <v>5490</v>
      </c>
      <c r="AV53" s="17">
        <v>0</v>
      </c>
      <c r="AW53" s="17">
        <v>8000</v>
      </c>
      <c r="AX53" s="17">
        <v>500</v>
      </c>
      <c r="AY53" s="17">
        <v>144</v>
      </c>
      <c r="AZ53" s="17">
        <v>6864</v>
      </c>
      <c r="BA53" s="17">
        <v>8760</v>
      </c>
      <c r="BB53" s="17">
        <v>17520</v>
      </c>
      <c r="BC53" s="17">
        <v>0</v>
      </c>
      <c r="BD53" s="17">
        <f t="shared" si="2"/>
        <v>67892</v>
      </c>
    </row>
    <row r="54" spans="1:56" ht="18.75" customHeight="1" x14ac:dyDescent="0.15">
      <c r="A54" s="6">
        <v>19</v>
      </c>
      <c r="B54" s="13" t="s">
        <v>73</v>
      </c>
      <c r="C54" s="17">
        <v>72</v>
      </c>
      <c r="D54" s="17">
        <v>10</v>
      </c>
      <c r="E54" s="17">
        <v>82</v>
      </c>
      <c r="F54" s="14">
        <v>0</v>
      </c>
      <c r="G54" s="17">
        <v>2946</v>
      </c>
      <c r="H54" s="17">
        <v>77781</v>
      </c>
      <c r="I54" s="18">
        <v>29.14</v>
      </c>
      <c r="J54" s="17">
        <v>194.166</v>
      </c>
      <c r="K54" s="14">
        <v>6.5908350305498978E-2</v>
      </c>
      <c r="L54" s="19">
        <v>50.652000000000001</v>
      </c>
      <c r="M54" s="19">
        <v>143.51400000000001</v>
      </c>
      <c r="N54" s="19">
        <v>4.1819979600000003</v>
      </c>
      <c r="O54" s="14">
        <v>0.73913043478260876</v>
      </c>
      <c r="P54" s="14">
        <v>4.8714867617107943E-2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10</v>
      </c>
      <c r="Y54" s="17">
        <v>0</v>
      </c>
      <c r="Z54" s="17">
        <v>0</v>
      </c>
      <c r="AA54" s="17">
        <v>0</v>
      </c>
      <c r="AB54" s="17">
        <v>0</v>
      </c>
      <c r="AC54" s="17">
        <v>1</v>
      </c>
      <c r="AD54" s="17">
        <v>0</v>
      </c>
      <c r="AE54" s="17">
        <v>0</v>
      </c>
      <c r="AF54" s="17">
        <v>11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8442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24</v>
      </c>
      <c r="BD54" s="17">
        <f t="shared" si="2"/>
        <v>8466</v>
      </c>
    </row>
    <row r="55" spans="1:56" ht="18.75" customHeight="1" x14ac:dyDescent="0.15">
      <c r="A55" s="6">
        <v>20</v>
      </c>
      <c r="B55" s="13" t="s">
        <v>74</v>
      </c>
      <c r="C55" s="17">
        <v>39</v>
      </c>
      <c r="D55" s="17">
        <v>76</v>
      </c>
      <c r="E55" s="17">
        <v>115</v>
      </c>
      <c r="F55" s="14">
        <v>0.16666666666666666</v>
      </c>
      <c r="G55" s="17">
        <v>9694</v>
      </c>
      <c r="H55" s="17">
        <v>506731</v>
      </c>
      <c r="I55" s="18">
        <v>16.84</v>
      </c>
      <c r="J55" s="17">
        <v>1821.2097200000001</v>
      </c>
      <c r="K55" s="14">
        <v>0.18786978749742109</v>
      </c>
      <c r="L55" s="19">
        <v>711.13357200000007</v>
      </c>
      <c r="M55" s="19">
        <v>1110.0761480000001</v>
      </c>
      <c r="N55" s="19">
        <v>18.693682332320002</v>
      </c>
      <c r="O55" s="14">
        <v>0.60952680836779194</v>
      </c>
      <c r="P55" s="14">
        <v>0.11451167196203839</v>
      </c>
      <c r="Q55" s="17">
        <v>0</v>
      </c>
      <c r="R55" s="17">
        <v>1</v>
      </c>
      <c r="S55" s="17">
        <v>18</v>
      </c>
      <c r="T55" s="17">
        <v>0</v>
      </c>
      <c r="U55" s="17">
        <v>8</v>
      </c>
      <c r="V55" s="17">
        <v>11</v>
      </c>
      <c r="W55" s="17">
        <v>6</v>
      </c>
      <c r="X55" s="17">
        <v>4</v>
      </c>
      <c r="Y55" s="17">
        <v>0</v>
      </c>
      <c r="Z55" s="17">
        <v>1</v>
      </c>
      <c r="AA55" s="17">
        <v>5</v>
      </c>
      <c r="AB55" s="17">
        <v>0</v>
      </c>
      <c r="AC55" s="17">
        <v>0</v>
      </c>
      <c r="AD55" s="17">
        <v>1</v>
      </c>
      <c r="AE55" s="17">
        <v>0</v>
      </c>
      <c r="AF55" s="17">
        <v>55</v>
      </c>
      <c r="AG55" s="17">
        <v>0</v>
      </c>
      <c r="AH55" s="17">
        <v>0</v>
      </c>
      <c r="AI55" s="17">
        <v>0</v>
      </c>
      <c r="AJ55" s="17">
        <v>0</v>
      </c>
      <c r="AK55" s="17">
        <v>3456</v>
      </c>
      <c r="AL55" s="17">
        <v>0</v>
      </c>
      <c r="AM55" s="17">
        <v>0</v>
      </c>
      <c r="AN55" s="17">
        <v>0</v>
      </c>
      <c r="AO55" s="17">
        <v>18000</v>
      </c>
      <c r="AP55" s="17">
        <v>0</v>
      </c>
      <c r="AQ55" s="17">
        <v>11252.915999999999</v>
      </c>
      <c r="AR55" s="17">
        <v>0</v>
      </c>
      <c r="AS55" s="17">
        <v>951</v>
      </c>
      <c r="AT55" s="17">
        <v>0</v>
      </c>
      <c r="AU55" s="17">
        <v>6942</v>
      </c>
      <c r="AV55" s="17">
        <v>0</v>
      </c>
      <c r="AW55" s="17">
        <v>0</v>
      </c>
      <c r="AX55" s="17">
        <v>12.5</v>
      </c>
      <c r="AY55" s="17">
        <v>11250</v>
      </c>
      <c r="AZ55" s="17">
        <v>0</v>
      </c>
      <c r="BA55" s="17">
        <v>8760</v>
      </c>
      <c r="BB55" s="17">
        <v>0</v>
      </c>
      <c r="BC55" s="17">
        <v>0</v>
      </c>
      <c r="BD55" s="17">
        <f t="shared" si="2"/>
        <v>60624.415999999997</v>
      </c>
    </row>
    <row r="56" spans="1:56" ht="18.75" customHeight="1" x14ac:dyDescent="0.15">
      <c r="A56" s="6">
        <v>21</v>
      </c>
      <c r="B56" s="13" t="s">
        <v>76</v>
      </c>
      <c r="C56" s="17">
        <v>4</v>
      </c>
      <c r="D56" s="17">
        <v>35</v>
      </c>
      <c r="E56" s="17">
        <v>39</v>
      </c>
      <c r="F56" s="14">
        <v>4.5454545454545456E-2</v>
      </c>
      <c r="G56" s="17">
        <v>5337</v>
      </c>
      <c r="H56" s="17">
        <v>220897</v>
      </c>
      <c r="I56" s="18">
        <v>16.84</v>
      </c>
      <c r="J56" s="17">
        <v>1784.0740000000001</v>
      </c>
      <c r="K56" s="14">
        <v>0.33428405471238526</v>
      </c>
      <c r="L56" s="19">
        <v>541.23599999999999</v>
      </c>
      <c r="M56" s="19">
        <v>1242.838</v>
      </c>
      <c r="N56" s="19">
        <v>20.929391919999997</v>
      </c>
      <c r="O56" s="14">
        <v>0.69662917569562688</v>
      </c>
      <c r="P56" s="14">
        <v>0.23287202548248079</v>
      </c>
      <c r="Q56" s="17">
        <v>0</v>
      </c>
      <c r="R56" s="17">
        <v>14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7</v>
      </c>
      <c r="Y56" s="17">
        <v>0</v>
      </c>
      <c r="Z56" s="17">
        <v>0</v>
      </c>
      <c r="AA56" s="17">
        <v>0</v>
      </c>
      <c r="AB56" s="17">
        <v>0</v>
      </c>
      <c r="AC56" s="17">
        <v>1</v>
      </c>
      <c r="AD56" s="17">
        <v>0</v>
      </c>
      <c r="AE56" s="17">
        <v>0</v>
      </c>
      <c r="AF56" s="17">
        <v>22</v>
      </c>
      <c r="AG56" s="17">
        <v>0</v>
      </c>
      <c r="AH56" s="17">
        <v>0</v>
      </c>
      <c r="AI56" s="17">
        <v>11826</v>
      </c>
      <c r="AJ56" s="17">
        <v>6750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12806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200</v>
      </c>
      <c r="BD56" s="17">
        <f t="shared" si="2"/>
        <v>31582</v>
      </c>
    </row>
    <row r="57" spans="1:56" ht="18.75" customHeight="1" x14ac:dyDescent="0.15">
      <c r="A57" s="6">
        <v>22</v>
      </c>
      <c r="B57" s="13" t="s">
        <v>75</v>
      </c>
      <c r="C57" s="17">
        <v>3</v>
      </c>
      <c r="D57" s="17">
        <v>107</v>
      </c>
      <c r="E57" s="17">
        <v>110</v>
      </c>
      <c r="F57" s="14">
        <v>3.7735849056603772E-2</v>
      </c>
      <c r="G57" s="17">
        <v>16789</v>
      </c>
      <c r="H57" s="17">
        <v>731336</v>
      </c>
      <c r="I57" s="18">
        <v>16.84</v>
      </c>
      <c r="J57" s="17">
        <v>6274.0899999999992</v>
      </c>
      <c r="K57" s="14">
        <v>0.37370242420632555</v>
      </c>
      <c r="L57" s="19">
        <v>1925.5300000000002</v>
      </c>
      <c r="M57" s="19">
        <v>4348.5599999999995</v>
      </c>
      <c r="N57" s="19">
        <v>73.229750399999986</v>
      </c>
      <c r="O57" s="14">
        <v>0.69309812259626491</v>
      </c>
      <c r="P57" s="14">
        <v>0.25901244862707723</v>
      </c>
      <c r="Q57" s="17">
        <v>2</v>
      </c>
      <c r="R57" s="17">
        <v>11</v>
      </c>
      <c r="S57" s="17">
        <v>18</v>
      </c>
      <c r="T57" s="17">
        <v>0</v>
      </c>
      <c r="U57" s="17">
        <v>0</v>
      </c>
      <c r="V57" s="17">
        <v>4</v>
      </c>
      <c r="W57" s="17">
        <v>0</v>
      </c>
      <c r="X57" s="17">
        <v>5</v>
      </c>
      <c r="Y57" s="17">
        <v>0</v>
      </c>
      <c r="Z57" s="17">
        <v>12</v>
      </c>
      <c r="AA57" s="17">
        <v>0</v>
      </c>
      <c r="AB57" s="17">
        <v>0</v>
      </c>
      <c r="AC57" s="17">
        <v>1</v>
      </c>
      <c r="AD57" s="17">
        <v>1</v>
      </c>
      <c r="AE57" s="17">
        <v>0</v>
      </c>
      <c r="AF57" s="17">
        <v>54</v>
      </c>
      <c r="AG57" s="17">
        <v>160</v>
      </c>
      <c r="AH57" s="17">
        <v>0</v>
      </c>
      <c r="AI57" s="17">
        <v>27500</v>
      </c>
      <c r="AJ57" s="17">
        <v>0</v>
      </c>
      <c r="AK57" s="17">
        <v>14400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2450</v>
      </c>
      <c r="AR57" s="17">
        <v>0</v>
      </c>
      <c r="AS57" s="17">
        <v>0</v>
      </c>
      <c r="AT57" s="17">
        <v>0</v>
      </c>
      <c r="AU57" s="17">
        <v>18610</v>
      </c>
      <c r="AV57" s="17">
        <v>0</v>
      </c>
      <c r="AW57" s="17">
        <v>0</v>
      </c>
      <c r="AX57" s="17">
        <v>14650</v>
      </c>
      <c r="AY57" s="17">
        <v>0</v>
      </c>
      <c r="AZ57" s="17">
        <v>0</v>
      </c>
      <c r="BA57" s="17">
        <v>8760</v>
      </c>
      <c r="BB57" s="17">
        <v>0</v>
      </c>
      <c r="BC57" s="17">
        <v>500</v>
      </c>
      <c r="BD57" s="17">
        <f t="shared" si="2"/>
        <v>87030</v>
      </c>
    </row>
    <row r="58" spans="1:56" ht="18.75" customHeight="1" x14ac:dyDescent="0.15">
      <c r="A58" s="6">
        <v>23</v>
      </c>
      <c r="B58" s="13" t="s">
        <v>78</v>
      </c>
      <c r="C58" s="17">
        <v>12</v>
      </c>
      <c r="D58" s="17">
        <v>79</v>
      </c>
      <c r="E58" s="17">
        <v>91</v>
      </c>
      <c r="F58" s="14">
        <v>0.11904761904761904</v>
      </c>
      <c r="G58" s="17">
        <v>4618</v>
      </c>
      <c r="H58" s="17">
        <v>128989</v>
      </c>
      <c r="I58" s="18">
        <v>32.630000000000003</v>
      </c>
      <c r="J58" s="17">
        <v>2917.12</v>
      </c>
      <c r="K58" s="14">
        <v>0.63168471199653531</v>
      </c>
      <c r="L58" s="19">
        <v>1098</v>
      </c>
      <c r="M58" s="19">
        <v>1819.12</v>
      </c>
      <c r="N58" s="19">
        <v>59.357885600000003</v>
      </c>
      <c r="O58" s="14">
        <v>0.62360136024572177</v>
      </c>
      <c r="P58" s="14">
        <v>0.39391944564746639</v>
      </c>
      <c r="Q58" s="17">
        <v>0</v>
      </c>
      <c r="R58" s="17">
        <v>0</v>
      </c>
      <c r="S58" s="17">
        <v>2</v>
      </c>
      <c r="T58" s="17">
        <v>35</v>
      </c>
      <c r="U58" s="17">
        <v>0</v>
      </c>
      <c r="V58" s="17">
        <v>0</v>
      </c>
      <c r="W58" s="17">
        <v>0</v>
      </c>
      <c r="X58" s="17">
        <v>5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42</v>
      </c>
      <c r="AG58" s="17">
        <v>0</v>
      </c>
      <c r="AH58" s="17">
        <v>0</v>
      </c>
      <c r="AI58" s="17">
        <v>0</v>
      </c>
      <c r="AJ58" s="17">
        <v>0</v>
      </c>
      <c r="AK58" s="17">
        <v>4000</v>
      </c>
      <c r="AL58" s="17">
        <v>0</v>
      </c>
      <c r="AM58" s="17">
        <v>39920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f t="shared" si="2"/>
        <v>43920</v>
      </c>
    </row>
    <row r="59" spans="1:56" ht="18.75" customHeight="1" x14ac:dyDescent="0.15">
      <c r="A59" s="6">
        <v>24</v>
      </c>
      <c r="B59" s="13" t="s">
        <v>77</v>
      </c>
      <c r="C59" s="17">
        <v>2</v>
      </c>
      <c r="D59" s="17">
        <v>16</v>
      </c>
      <c r="E59" s="17">
        <v>18</v>
      </c>
      <c r="F59" s="14">
        <v>0.21428571428571427</v>
      </c>
      <c r="G59" s="17">
        <v>3375</v>
      </c>
      <c r="H59" s="17">
        <v>89924</v>
      </c>
      <c r="I59" s="18">
        <v>29.14</v>
      </c>
      <c r="J59" s="17">
        <v>743.85</v>
      </c>
      <c r="K59" s="14">
        <v>0.22040000000000001</v>
      </c>
      <c r="L59" s="19">
        <v>277.45</v>
      </c>
      <c r="M59" s="19">
        <v>466.40000000000003</v>
      </c>
      <c r="N59" s="19">
        <v>13.590896000000001</v>
      </c>
      <c r="O59" s="14">
        <v>0.62700813336022054</v>
      </c>
      <c r="P59" s="14">
        <v>0.13819259259259259</v>
      </c>
      <c r="Q59" s="17">
        <v>0</v>
      </c>
      <c r="R59" s="17">
        <v>4</v>
      </c>
      <c r="S59" s="17">
        <v>0</v>
      </c>
      <c r="T59" s="17">
        <v>0</v>
      </c>
      <c r="U59" s="17">
        <v>0</v>
      </c>
      <c r="V59" s="17">
        <v>1</v>
      </c>
      <c r="W59" s="17">
        <v>2</v>
      </c>
      <c r="X59" s="17">
        <v>3</v>
      </c>
      <c r="Y59" s="17">
        <v>0</v>
      </c>
      <c r="Z59" s="17">
        <v>0</v>
      </c>
      <c r="AA59" s="17">
        <v>0</v>
      </c>
      <c r="AB59" s="17">
        <v>0</v>
      </c>
      <c r="AC59" s="17">
        <v>4</v>
      </c>
      <c r="AD59" s="17">
        <v>0</v>
      </c>
      <c r="AE59" s="17">
        <v>0</v>
      </c>
      <c r="AF59" s="17">
        <v>14</v>
      </c>
      <c r="AG59" s="17">
        <v>0</v>
      </c>
      <c r="AH59" s="17">
        <v>0</v>
      </c>
      <c r="AI59" s="17">
        <v>4000</v>
      </c>
      <c r="AJ59" s="17">
        <v>4000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250</v>
      </c>
      <c r="AR59" s="17">
        <v>0</v>
      </c>
      <c r="AS59" s="17">
        <v>5975</v>
      </c>
      <c r="AT59" s="17">
        <v>0</v>
      </c>
      <c r="AU59" s="17">
        <v>250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1750</v>
      </c>
      <c r="BD59" s="17">
        <f t="shared" si="2"/>
        <v>16225</v>
      </c>
    </row>
    <row r="60" spans="1:56" ht="18.75" customHeight="1" x14ac:dyDescent="0.15">
      <c r="A60" s="6">
        <v>25</v>
      </c>
      <c r="B60" s="13" t="s">
        <v>79</v>
      </c>
      <c r="C60" s="17">
        <v>19</v>
      </c>
      <c r="D60" s="17">
        <v>80</v>
      </c>
      <c r="E60" s="17">
        <v>99</v>
      </c>
      <c r="F60" s="14">
        <v>0.17307692307692307</v>
      </c>
      <c r="G60" s="17">
        <v>17312</v>
      </c>
      <c r="H60" s="17">
        <v>636623</v>
      </c>
      <c r="I60" s="18">
        <v>27.55</v>
      </c>
      <c r="J60" s="17">
        <v>1823.2</v>
      </c>
      <c r="K60" s="14">
        <v>0.10531423290203328</v>
      </c>
      <c r="L60" s="19">
        <v>660</v>
      </c>
      <c r="M60" s="19">
        <v>1163.2</v>
      </c>
      <c r="N60" s="19">
        <v>32.04616</v>
      </c>
      <c r="O60" s="14">
        <v>0.63799912242211498</v>
      </c>
      <c r="P60" s="14">
        <v>6.7190388170055459E-2</v>
      </c>
      <c r="Q60" s="17">
        <v>36</v>
      </c>
      <c r="R60" s="17">
        <v>0</v>
      </c>
      <c r="S60" s="17">
        <v>0</v>
      </c>
      <c r="T60" s="17">
        <v>0</v>
      </c>
      <c r="U60" s="17">
        <v>0</v>
      </c>
      <c r="V60" s="17">
        <v>1</v>
      </c>
      <c r="W60" s="17">
        <v>2</v>
      </c>
      <c r="X60" s="17">
        <v>3</v>
      </c>
      <c r="Y60" s="17">
        <v>0</v>
      </c>
      <c r="Z60" s="17">
        <v>0</v>
      </c>
      <c r="AA60" s="17">
        <v>8</v>
      </c>
      <c r="AB60" s="17">
        <v>0</v>
      </c>
      <c r="AC60" s="17">
        <v>2</v>
      </c>
      <c r="AD60" s="17">
        <v>0</v>
      </c>
      <c r="AE60" s="17">
        <v>0</v>
      </c>
      <c r="AF60" s="17">
        <v>52</v>
      </c>
      <c r="AG60" s="17">
        <v>23200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16000</v>
      </c>
      <c r="AZ60" s="17">
        <v>0</v>
      </c>
      <c r="BA60" s="17">
        <v>0</v>
      </c>
      <c r="BB60" s="17">
        <v>0</v>
      </c>
      <c r="BC60" s="17">
        <v>8760</v>
      </c>
      <c r="BD60" s="17">
        <f t="shared" si="2"/>
        <v>47960</v>
      </c>
    </row>
    <row r="61" spans="1:56" ht="18.75" customHeight="1" x14ac:dyDescent="0.15">
      <c r="A61" s="6">
        <v>26</v>
      </c>
      <c r="B61" s="13" t="s">
        <v>80</v>
      </c>
      <c r="C61" s="17">
        <v>6</v>
      </c>
      <c r="D61" s="17">
        <v>23</v>
      </c>
      <c r="E61" s="17">
        <v>29</v>
      </c>
      <c r="F61" s="14">
        <v>7.6923076923076927E-2</v>
      </c>
      <c r="G61" s="17">
        <v>9168</v>
      </c>
      <c r="H61" s="17">
        <v>251904</v>
      </c>
      <c r="I61" s="18">
        <v>32.630000000000003</v>
      </c>
      <c r="J61" s="17">
        <v>1656.66</v>
      </c>
      <c r="K61" s="14">
        <v>0.18070026178010473</v>
      </c>
      <c r="L61" s="19">
        <v>495.81599999999997</v>
      </c>
      <c r="M61" s="19">
        <v>1160.8440000000001</v>
      </c>
      <c r="N61" s="19">
        <v>37.878339720000007</v>
      </c>
      <c r="O61" s="14">
        <v>0.70071348375647391</v>
      </c>
      <c r="P61" s="14">
        <v>0.12661910994764397</v>
      </c>
      <c r="Q61" s="17">
        <v>6</v>
      </c>
      <c r="R61" s="17">
        <v>0</v>
      </c>
      <c r="S61" s="17">
        <v>0</v>
      </c>
      <c r="T61" s="17">
        <v>0</v>
      </c>
      <c r="U61" s="17">
        <v>1</v>
      </c>
      <c r="V61" s="17">
        <v>0</v>
      </c>
      <c r="W61" s="17">
        <v>2</v>
      </c>
      <c r="X61" s="17">
        <v>0</v>
      </c>
      <c r="Y61" s="17">
        <v>0</v>
      </c>
      <c r="Z61" s="17">
        <v>2</v>
      </c>
      <c r="AA61" s="17">
        <v>0</v>
      </c>
      <c r="AB61" s="17">
        <v>0</v>
      </c>
      <c r="AC61" s="17">
        <v>2</v>
      </c>
      <c r="AD61" s="17">
        <v>0</v>
      </c>
      <c r="AE61" s="17">
        <v>0</v>
      </c>
      <c r="AF61" s="17">
        <v>13</v>
      </c>
      <c r="AG61" s="17">
        <v>15000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48</v>
      </c>
      <c r="AP61" s="17">
        <v>0</v>
      </c>
      <c r="AQ61" s="17">
        <v>0</v>
      </c>
      <c r="AR61" s="17">
        <v>0</v>
      </c>
      <c r="AS61" s="17">
        <v>2000</v>
      </c>
      <c r="AT61" s="17">
        <v>0</v>
      </c>
      <c r="AU61" s="17">
        <v>2500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2500</v>
      </c>
      <c r="BD61" s="17">
        <f t="shared" si="2"/>
        <v>22048</v>
      </c>
    </row>
    <row r="62" spans="1:56" ht="18.75" customHeight="1" x14ac:dyDescent="0.15">
      <c r="A62" s="6">
        <v>27</v>
      </c>
      <c r="B62" s="13" t="s">
        <v>81</v>
      </c>
      <c r="C62" s="17">
        <v>0</v>
      </c>
      <c r="D62" s="17">
        <v>62</v>
      </c>
      <c r="E62" s="17">
        <v>62</v>
      </c>
      <c r="F62" s="14">
        <v>9.0909090909090912E-2</v>
      </c>
      <c r="G62" s="17">
        <v>8542</v>
      </c>
      <c r="H62" s="17">
        <v>304887</v>
      </c>
      <c r="I62" s="18">
        <v>27.55</v>
      </c>
      <c r="J62" s="17">
        <v>2248.6819999999998</v>
      </c>
      <c r="K62" s="14">
        <v>0.26325005853430106</v>
      </c>
      <c r="L62" s="19">
        <v>834.8</v>
      </c>
      <c r="M62" s="19">
        <v>1413.8820000000001</v>
      </c>
      <c r="N62" s="19">
        <v>38.952449100000003</v>
      </c>
      <c r="O62" s="14">
        <v>0.62876031381938402</v>
      </c>
      <c r="P62" s="14">
        <v>0.16552118941699837</v>
      </c>
      <c r="Q62" s="17">
        <v>0</v>
      </c>
      <c r="R62" s="17">
        <v>28</v>
      </c>
      <c r="S62" s="17">
        <v>0</v>
      </c>
      <c r="T62" s="17">
        <v>0</v>
      </c>
      <c r="U62" s="17">
        <v>0</v>
      </c>
      <c r="V62" s="17">
        <v>2</v>
      </c>
      <c r="W62" s="17">
        <v>1</v>
      </c>
      <c r="X62" s="17">
        <v>2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33</v>
      </c>
      <c r="AG62" s="17">
        <v>0</v>
      </c>
      <c r="AH62" s="17">
        <v>0</v>
      </c>
      <c r="AI62" s="17">
        <v>30912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500</v>
      </c>
      <c r="AR62" s="17">
        <v>0</v>
      </c>
      <c r="AS62" s="17">
        <v>3000</v>
      </c>
      <c r="AT62" s="17">
        <v>0</v>
      </c>
      <c r="AU62" s="17">
        <v>3250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f t="shared" si="2"/>
        <v>37662</v>
      </c>
    </row>
    <row r="63" spans="1:56" ht="18.75" customHeight="1" x14ac:dyDescent="0.15">
      <c r="A63" s="6">
        <v>28</v>
      </c>
      <c r="B63" s="13" t="s">
        <v>82</v>
      </c>
      <c r="C63" s="17">
        <v>720</v>
      </c>
      <c r="D63" s="17">
        <v>517</v>
      </c>
      <c r="E63" s="17">
        <v>1237</v>
      </c>
      <c r="F63" s="14">
        <v>0</v>
      </c>
      <c r="G63" s="17">
        <v>235601</v>
      </c>
      <c r="H63" s="17">
        <v>4658249</v>
      </c>
      <c r="I63" s="18">
        <v>19.77</v>
      </c>
      <c r="J63" s="17">
        <v>12135.489000000001</v>
      </c>
      <c r="K63" s="14">
        <v>5.1508648095721164E-2</v>
      </c>
      <c r="L63" s="19">
        <v>2996.66</v>
      </c>
      <c r="M63" s="19">
        <v>9138.8289999999997</v>
      </c>
      <c r="N63" s="19">
        <v>180.67464932999999</v>
      </c>
      <c r="O63" s="14">
        <v>0.75306639889006521</v>
      </c>
      <c r="P63" s="14">
        <v>3.8789432133140352E-2</v>
      </c>
      <c r="Q63" s="17">
        <v>55</v>
      </c>
      <c r="R63" s="17">
        <v>8</v>
      </c>
      <c r="S63" s="17">
        <v>41</v>
      </c>
      <c r="T63" s="17">
        <v>0</v>
      </c>
      <c r="U63" s="17">
        <v>4</v>
      </c>
      <c r="V63" s="17">
        <v>116</v>
      </c>
      <c r="W63" s="17">
        <v>0</v>
      </c>
      <c r="X63" s="17">
        <v>9</v>
      </c>
      <c r="Y63" s="17">
        <v>0</v>
      </c>
      <c r="Z63" s="17">
        <v>60</v>
      </c>
      <c r="AA63" s="17">
        <v>5</v>
      </c>
      <c r="AB63" s="17">
        <v>131</v>
      </c>
      <c r="AC63" s="17">
        <v>0</v>
      </c>
      <c r="AD63" s="17">
        <v>0</v>
      </c>
      <c r="AE63" s="17">
        <v>24</v>
      </c>
      <c r="AF63" s="17">
        <v>453</v>
      </c>
      <c r="AG63" s="17">
        <v>4859</v>
      </c>
      <c r="AH63" s="17">
        <v>50</v>
      </c>
      <c r="AI63" s="17">
        <v>1200</v>
      </c>
      <c r="AJ63" s="17">
        <v>0</v>
      </c>
      <c r="AK63" s="17">
        <v>3220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16575</v>
      </c>
      <c r="AR63" s="17">
        <v>0</v>
      </c>
      <c r="AS63" s="17">
        <v>0</v>
      </c>
      <c r="AT63" s="17">
        <v>0</v>
      </c>
      <c r="AU63" s="17">
        <v>18020</v>
      </c>
      <c r="AV63" s="17">
        <v>0</v>
      </c>
      <c r="AW63" s="17">
        <v>0</v>
      </c>
      <c r="AX63" s="17">
        <v>11740</v>
      </c>
      <c r="AY63" s="17">
        <v>7510</v>
      </c>
      <c r="AZ63" s="17">
        <v>228350</v>
      </c>
      <c r="BA63" s="17">
        <v>0</v>
      </c>
      <c r="BB63" s="17">
        <v>210240</v>
      </c>
      <c r="BC63" s="17">
        <v>0</v>
      </c>
      <c r="BD63" s="17">
        <f t="shared" si="2"/>
        <v>501764</v>
      </c>
    </row>
    <row r="64" spans="1:56" ht="18.75" customHeight="1" x14ac:dyDescent="0.15">
      <c r="A64" s="6">
        <v>29</v>
      </c>
      <c r="B64" s="13" t="s">
        <v>83</v>
      </c>
      <c r="C64" s="17">
        <v>105</v>
      </c>
      <c r="D64" s="17">
        <v>172</v>
      </c>
      <c r="E64" s="17">
        <v>277</v>
      </c>
      <c r="F64" s="14">
        <v>3.8095238095238099E-2</v>
      </c>
      <c r="G64" s="17">
        <v>39157</v>
      </c>
      <c r="H64" s="17">
        <v>1122297</v>
      </c>
      <c r="I64" s="18">
        <v>28.66</v>
      </c>
      <c r="J64" s="17">
        <v>8280.18</v>
      </c>
      <c r="K64" s="14">
        <v>0.21146104144852773</v>
      </c>
      <c r="L64" s="19">
        <v>2887.9949999999999</v>
      </c>
      <c r="M64" s="19">
        <v>5392.1850000000004</v>
      </c>
      <c r="N64" s="19">
        <v>154.54002210000002</v>
      </c>
      <c r="O64" s="14">
        <v>0.65121591559603775</v>
      </c>
      <c r="P64" s="14">
        <v>0.13770679571979469</v>
      </c>
      <c r="Q64" s="17">
        <v>76</v>
      </c>
      <c r="R64" s="17">
        <v>0</v>
      </c>
      <c r="S64" s="17">
        <v>0</v>
      </c>
      <c r="T64" s="17">
        <v>0</v>
      </c>
      <c r="U64" s="17">
        <v>0</v>
      </c>
      <c r="V64" s="17">
        <v>20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9</v>
      </c>
      <c r="AC64" s="17">
        <v>0</v>
      </c>
      <c r="AD64" s="17">
        <v>3</v>
      </c>
      <c r="AE64" s="17">
        <v>2</v>
      </c>
      <c r="AF64" s="17">
        <v>110</v>
      </c>
      <c r="AG64" s="17">
        <v>4000</v>
      </c>
      <c r="AH64" s="17">
        <v>85700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28000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12875</v>
      </c>
      <c r="BA64" s="17">
        <v>26280</v>
      </c>
      <c r="BB64" s="17">
        <v>17520</v>
      </c>
      <c r="BC64" s="17">
        <v>0</v>
      </c>
      <c r="BD64" s="17">
        <f t="shared" si="2"/>
        <v>174375</v>
      </c>
    </row>
    <row r="65" spans="1:57" ht="18.75" customHeight="1" x14ac:dyDescent="0.15">
      <c r="A65" s="6">
        <v>30</v>
      </c>
      <c r="B65" s="13" t="s">
        <v>84</v>
      </c>
      <c r="C65" s="17">
        <v>0</v>
      </c>
      <c r="D65" s="17">
        <v>107</v>
      </c>
      <c r="E65" s="17">
        <v>107</v>
      </c>
      <c r="F65" s="14">
        <v>0</v>
      </c>
      <c r="G65" s="17">
        <v>47547</v>
      </c>
      <c r="H65" s="17">
        <v>1387946</v>
      </c>
      <c r="I65" s="18">
        <v>27.55</v>
      </c>
      <c r="J65" s="17">
        <v>10238.549999999999</v>
      </c>
      <c r="K65" s="14">
        <v>0.21533535238816329</v>
      </c>
      <c r="L65" s="19">
        <v>2610.59</v>
      </c>
      <c r="M65" s="19">
        <v>7627.96</v>
      </c>
      <c r="N65" s="19">
        <v>210.15029800000002</v>
      </c>
      <c r="O65" s="14">
        <v>0.74502346523677676</v>
      </c>
      <c r="P65" s="14">
        <v>0.16042989042421182</v>
      </c>
      <c r="Q65" s="17">
        <v>0</v>
      </c>
      <c r="R65" s="17">
        <v>46</v>
      </c>
      <c r="S65" s="17">
        <v>0</v>
      </c>
      <c r="T65" s="17">
        <v>0</v>
      </c>
      <c r="U65" s="17">
        <v>0</v>
      </c>
      <c r="V65" s="17">
        <v>3</v>
      </c>
      <c r="W65" s="17">
        <v>6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17</v>
      </c>
      <c r="AE65" s="17">
        <v>0</v>
      </c>
      <c r="AF65" s="17">
        <v>72</v>
      </c>
      <c r="AG65" s="17">
        <v>0</v>
      </c>
      <c r="AH65" s="17">
        <v>0</v>
      </c>
      <c r="AI65" s="17">
        <v>86000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750</v>
      </c>
      <c r="AR65" s="17">
        <v>0</v>
      </c>
      <c r="AS65" s="17">
        <v>12500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148920</v>
      </c>
      <c r="BB65" s="17">
        <v>0</v>
      </c>
      <c r="BC65" s="17">
        <v>0</v>
      </c>
      <c r="BD65" s="17">
        <f t="shared" si="2"/>
        <v>248170</v>
      </c>
    </row>
    <row r="66" spans="1:57" ht="18.75" customHeight="1" x14ac:dyDescent="0.15">
      <c r="A66" s="26"/>
      <c r="B66" s="26" t="s">
        <v>9</v>
      </c>
      <c r="C66" s="27">
        <f>SUM(C39:C65)</f>
        <v>3830</v>
      </c>
      <c r="D66" s="27">
        <f>SUM(D39:D65)</f>
        <v>18252</v>
      </c>
      <c r="E66" s="27">
        <f>SUM(E39:E65)</f>
        <v>22082</v>
      </c>
      <c r="F66" s="28">
        <f>SUM(F39:F65)/20</f>
        <v>9.5561658117508302E-2</v>
      </c>
      <c r="G66" s="27">
        <f>SUM(G39:G65)</f>
        <v>4901825.5</v>
      </c>
      <c r="H66" s="27">
        <f>SUM(H39:H65)</f>
        <v>91262486</v>
      </c>
      <c r="I66" s="29">
        <f>H66/G66</f>
        <v>18.618060965246517</v>
      </c>
      <c r="J66" s="27">
        <f>SUM(J39:J65)</f>
        <v>1352546.22052</v>
      </c>
      <c r="K66" s="28">
        <f>J66/G66</f>
        <v>0.27592704402064089</v>
      </c>
      <c r="L66" s="27">
        <f>SUM(L39:L65)</f>
        <v>438699.414972</v>
      </c>
      <c r="M66" s="27">
        <f>SUM(M39:M65)</f>
        <v>913846.80554799992</v>
      </c>
      <c r="N66" s="27">
        <f>SUM(N39:N65)</f>
        <v>16558.829723308318</v>
      </c>
      <c r="O66" s="28">
        <f>M66/J66</f>
        <v>0.67564922490904777</v>
      </c>
      <c r="P66" s="28">
        <f>M66/G66</f>
        <v>0.18642989342399069</v>
      </c>
      <c r="Q66" s="27">
        <f t="shared" ref="Q66:BC66" si="3">SUM(Q39:Q65)</f>
        <v>2890</v>
      </c>
      <c r="R66" s="27">
        <f t="shared" si="3"/>
        <v>1486</v>
      </c>
      <c r="S66" s="27">
        <f t="shared" si="3"/>
        <v>2107</v>
      </c>
      <c r="T66" s="27">
        <f t="shared" si="3"/>
        <v>166</v>
      </c>
      <c r="U66" s="27">
        <f t="shared" si="3"/>
        <v>693</v>
      </c>
      <c r="V66" s="27">
        <f t="shared" si="3"/>
        <v>1913</v>
      </c>
      <c r="W66" s="27">
        <f t="shared" si="3"/>
        <v>328</v>
      </c>
      <c r="X66" s="27">
        <f t="shared" si="3"/>
        <v>369</v>
      </c>
      <c r="Y66" s="27">
        <f t="shared" si="3"/>
        <v>243</v>
      </c>
      <c r="Z66" s="27">
        <f t="shared" si="3"/>
        <v>198</v>
      </c>
      <c r="AA66" s="27">
        <f t="shared" si="3"/>
        <v>374</v>
      </c>
      <c r="AB66" s="27">
        <f t="shared" si="3"/>
        <v>1793</v>
      </c>
      <c r="AC66" s="27">
        <f t="shared" si="3"/>
        <v>565</v>
      </c>
      <c r="AD66" s="27">
        <f t="shared" si="3"/>
        <v>148</v>
      </c>
      <c r="AE66" s="27">
        <f t="shared" si="3"/>
        <v>327</v>
      </c>
      <c r="AF66" s="27">
        <f t="shared" si="3"/>
        <v>13600</v>
      </c>
      <c r="AG66" s="27">
        <f t="shared" si="3"/>
        <v>4880108</v>
      </c>
      <c r="AH66" s="27">
        <f t="shared" si="3"/>
        <v>199402</v>
      </c>
      <c r="AI66" s="27">
        <f t="shared" si="3"/>
        <v>1576434</v>
      </c>
      <c r="AJ66" s="27">
        <f t="shared" si="3"/>
        <v>446083</v>
      </c>
      <c r="AK66" s="27">
        <f t="shared" si="3"/>
        <v>1333265</v>
      </c>
      <c r="AL66" s="27">
        <f t="shared" si="3"/>
        <v>3292035</v>
      </c>
      <c r="AM66" s="27">
        <f t="shared" si="3"/>
        <v>167216</v>
      </c>
      <c r="AN66" s="27">
        <f t="shared" si="3"/>
        <v>192600</v>
      </c>
      <c r="AO66" s="27">
        <f t="shared" si="3"/>
        <v>979194</v>
      </c>
      <c r="AP66" s="27">
        <f t="shared" si="3"/>
        <v>153249</v>
      </c>
      <c r="AQ66" s="27">
        <f t="shared" si="3"/>
        <v>1610911.916</v>
      </c>
      <c r="AR66" s="27">
        <f t="shared" si="3"/>
        <v>998494</v>
      </c>
      <c r="AS66" s="27">
        <f t="shared" si="3"/>
        <v>587364.30000000005</v>
      </c>
      <c r="AT66" s="27">
        <f t="shared" si="3"/>
        <v>7720</v>
      </c>
      <c r="AU66" s="27">
        <f t="shared" si="3"/>
        <v>674344.8</v>
      </c>
      <c r="AV66" s="27">
        <f t="shared" si="3"/>
        <v>26500</v>
      </c>
      <c r="AW66" s="27">
        <f t="shared" si="3"/>
        <v>495410</v>
      </c>
      <c r="AX66" s="27">
        <f t="shared" si="3"/>
        <v>314867.5</v>
      </c>
      <c r="AY66" s="27">
        <f t="shared" si="3"/>
        <v>587123.6</v>
      </c>
      <c r="AZ66" s="27">
        <f t="shared" si="3"/>
        <v>4735662</v>
      </c>
      <c r="BA66" s="27">
        <f t="shared" si="3"/>
        <v>1296480</v>
      </c>
      <c r="BB66" s="27">
        <f t="shared" si="3"/>
        <v>2864520</v>
      </c>
      <c r="BC66" s="27">
        <f t="shared" si="3"/>
        <v>1085687.5</v>
      </c>
      <c r="BD66" s="27">
        <f t="shared" si="2"/>
        <v>28504671.616</v>
      </c>
    </row>
    <row r="67" spans="1:57" ht="18.75" customHeight="1" x14ac:dyDescent="0.15">
      <c r="C67" s="30">
        <f>C66/E66</f>
        <v>0.17344443438094376</v>
      </c>
      <c r="D67" s="30">
        <f>D66/E66</f>
        <v>0.8265555656190563</v>
      </c>
    </row>
    <row r="68" spans="1:57" ht="33.75" customHeight="1" x14ac:dyDescent="0.15">
      <c r="AE68" s="76" t="s">
        <v>100</v>
      </c>
      <c r="AF68" s="93"/>
      <c r="AG68" s="55">
        <v>86</v>
      </c>
      <c r="AH68" s="55">
        <v>70</v>
      </c>
      <c r="AI68" s="55">
        <v>86</v>
      </c>
      <c r="AJ68" s="55">
        <v>70</v>
      </c>
      <c r="AK68" s="55">
        <v>86</v>
      </c>
      <c r="AL68" s="55">
        <v>70</v>
      </c>
      <c r="AM68" s="55">
        <v>86</v>
      </c>
      <c r="AN68" s="55">
        <v>70</v>
      </c>
      <c r="AO68" s="55">
        <v>45</v>
      </c>
      <c r="AP68" s="55">
        <v>35</v>
      </c>
      <c r="AQ68" s="55">
        <v>45</v>
      </c>
      <c r="AR68" s="55">
        <v>35</v>
      </c>
      <c r="AS68" s="55">
        <v>46</v>
      </c>
      <c r="AT68" s="55">
        <v>35</v>
      </c>
      <c r="AU68" s="55">
        <v>23</v>
      </c>
      <c r="AV68" s="55">
        <v>18</v>
      </c>
      <c r="AW68" s="55">
        <v>120</v>
      </c>
      <c r="AX68" s="55">
        <v>165</v>
      </c>
      <c r="AY68" s="55">
        <v>60</v>
      </c>
      <c r="AZ68" s="55">
        <v>12</v>
      </c>
      <c r="BA68" s="55">
        <v>15</v>
      </c>
      <c r="BB68" s="55">
        <v>24</v>
      </c>
      <c r="BC68" s="56"/>
    </row>
    <row r="69" spans="1:57" ht="33.75" customHeight="1" x14ac:dyDescent="0.15">
      <c r="AE69" s="76" t="s">
        <v>101</v>
      </c>
      <c r="AF69" s="93"/>
      <c r="AG69" s="55">
        <f>器具の消費電力!C4</f>
        <v>0</v>
      </c>
      <c r="AH69" s="55">
        <f>器具の消費電力!C4</f>
        <v>0</v>
      </c>
      <c r="AI69" s="55">
        <f>器具の消費電力!D4</f>
        <v>0</v>
      </c>
      <c r="AJ69" s="55">
        <f>器具の消費電力!D4</f>
        <v>0</v>
      </c>
      <c r="AK69" s="55">
        <f>器具の消費電力!E4</f>
        <v>0</v>
      </c>
      <c r="AL69" s="55">
        <f>器具の消費電力!E4</f>
        <v>0</v>
      </c>
      <c r="AM69" s="55">
        <f>器具の消費電力!F4</f>
        <v>0</v>
      </c>
      <c r="AN69" s="55">
        <f>器具の消費電力!F4</f>
        <v>0</v>
      </c>
      <c r="AO69" s="55">
        <f>器具の消費電力!G4</f>
        <v>0</v>
      </c>
      <c r="AP69" s="55">
        <f>器具の消費電力!G4</f>
        <v>0</v>
      </c>
      <c r="AQ69" s="55">
        <f>器具の消費電力!H4</f>
        <v>0</v>
      </c>
      <c r="AR69" s="55">
        <f>器具の消費電力!H4</f>
        <v>0</v>
      </c>
      <c r="AS69" s="55">
        <f>器具の消費電力!I4</f>
        <v>0</v>
      </c>
      <c r="AT69" s="55">
        <f>器具の消費電力!I4</f>
        <v>0</v>
      </c>
      <c r="AU69" s="55">
        <f>器具の消費電力!J4</f>
        <v>0</v>
      </c>
      <c r="AV69" s="55">
        <f>器具の消費電力!J4</f>
        <v>0</v>
      </c>
      <c r="AW69" s="55">
        <f>器具の消費電力!K4</f>
        <v>0</v>
      </c>
      <c r="AX69" s="55">
        <f>器具の消費電力!L4</f>
        <v>0</v>
      </c>
      <c r="AY69" s="55">
        <f>器具の消費電力!M4</f>
        <v>0</v>
      </c>
      <c r="AZ69" s="55">
        <f>器具の消費電力!N4</f>
        <v>0</v>
      </c>
      <c r="BA69" s="55">
        <f>器具の消費電力!O4</f>
        <v>0</v>
      </c>
      <c r="BB69" s="55">
        <f>器具の消費電力!P4</f>
        <v>0</v>
      </c>
      <c r="BC69" s="56"/>
    </row>
    <row r="71" spans="1:57" ht="18.75" customHeight="1" x14ac:dyDescent="0.15">
      <c r="AG71" s="69" t="s">
        <v>87</v>
      </c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1"/>
    </row>
    <row r="72" spans="1:57" ht="18.75" customHeight="1" x14ac:dyDescent="0.15">
      <c r="AG72" s="80" t="s">
        <v>0</v>
      </c>
      <c r="AH72" s="86"/>
      <c r="AI72" s="86"/>
      <c r="AJ72" s="81"/>
      <c r="AK72" s="80" t="s">
        <v>1</v>
      </c>
      <c r="AL72" s="86"/>
      <c r="AM72" s="86"/>
      <c r="AN72" s="81"/>
      <c r="AO72" s="80" t="s">
        <v>2</v>
      </c>
      <c r="AP72" s="86"/>
      <c r="AQ72" s="86"/>
      <c r="AR72" s="81"/>
      <c r="AS72" s="80" t="s">
        <v>3</v>
      </c>
      <c r="AT72" s="81"/>
      <c r="AU72" s="80" t="s">
        <v>4</v>
      </c>
      <c r="AV72" s="81"/>
      <c r="AW72" s="80" t="s">
        <v>5</v>
      </c>
      <c r="AX72" s="81"/>
      <c r="AY72" s="79" t="s">
        <v>6</v>
      </c>
      <c r="AZ72" s="79"/>
      <c r="BA72" s="80" t="s">
        <v>7</v>
      </c>
      <c r="BB72" s="86"/>
      <c r="BC72" s="78" t="s">
        <v>8</v>
      </c>
      <c r="BD72" s="78" t="s">
        <v>9</v>
      </c>
      <c r="BE72" s="75" t="s">
        <v>93</v>
      </c>
    </row>
    <row r="73" spans="1:57" ht="18.75" customHeight="1" x14ac:dyDescent="0.15">
      <c r="AG73" s="84" t="s">
        <v>40</v>
      </c>
      <c r="AH73" s="85"/>
      <c r="AI73" s="84" t="s">
        <v>41</v>
      </c>
      <c r="AJ73" s="85"/>
      <c r="AK73" s="84" t="s">
        <v>40</v>
      </c>
      <c r="AL73" s="85"/>
      <c r="AM73" s="84" t="s">
        <v>41</v>
      </c>
      <c r="AN73" s="85"/>
      <c r="AO73" s="84" t="s">
        <v>40</v>
      </c>
      <c r="AP73" s="85"/>
      <c r="AQ73" s="84" t="s">
        <v>42</v>
      </c>
      <c r="AR73" s="85"/>
      <c r="AS73" s="84" t="s">
        <v>41</v>
      </c>
      <c r="AT73" s="85"/>
      <c r="AU73" s="84" t="s">
        <v>42</v>
      </c>
      <c r="AV73" s="85"/>
      <c r="AW73" s="88" t="s">
        <v>43</v>
      </c>
      <c r="AX73" s="88" t="s">
        <v>44</v>
      </c>
      <c r="AY73" s="87" t="s">
        <v>45</v>
      </c>
      <c r="AZ73" s="87" t="s">
        <v>46</v>
      </c>
      <c r="BA73" s="89" t="s">
        <v>47</v>
      </c>
      <c r="BB73" s="91" t="s">
        <v>48</v>
      </c>
      <c r="BC73" s="78"/>
      <c r="BD73" s="78"/>
      <c r="BE73" s="75"/>
    </row>
    <row r="74" spans="1:57" ht="18.75" customHeight="1" x14ac:dyDescent="0.15">
      <c r="AG74" s="31" t="s">
        <v>57</v>
      </c>
      <c r="AH74" s="2" t="s">
        <v>58</v>
      </c>
      <c r="AI74" s="31" t="s">
        <v>57</v>
      </c>
      <c r="AJ74" s="2" t="s">
        <v>58</v>
      </c>
      <c r="AK74" s="31" t="s">
        <v>57</v>
      </c>
      <c r="AL74" s="2" t="s">
        <v>58</v>
      </c>
      <c r="AM74" s="31" t="s">
        <v>57</v>
      </c>
      <c r="AN74" s="2" t="s">
        <v>58</v>
      </c>
      <c r="AO74" s="31" t="s">
        <v>57</v>
      </c>
      <c r="AP74" s="2" t="s">
        <v>58</v>
      </c>
      <c r="AQ74" s="31" t="s">
        <v>57</v>
      </c>
      <c r="AR74" s="2" t="s">
        <v>58</v>
      </c>
      <c r="AS74" s="31" t="s">
        <v>57</v>
      </c>
      <c r="AT74" s="2" t="s">
        <v>58</v>
      </c>
      <c r="AU74" s="31" t="s">
        <v>57</v>
      </c>
      <c r="AV74" s="2" t="s">
        <v>58</v>
      </c>
      <c r="AW74" s="80"/>
      <c r="AX74" s="80"/>
      <c r="AY74" s="79"/>
      <c r="AZ74" s="79"/>
      <c r="BA74" s="90"/>
      <c r="BB74" s="92"/>
      <c r="BC74" s="79"/>
      <c r="BD74" s="79"/>
      <c r="BE74" s="75"/>
    </row>
    <row r="75" spans="1:57" ht="18.75" customHeight="1" x14ac:dyDescent="0.15">
      <c r="AE75" s="94" t="s">
        <v>59</v>
      </c>
      <c r="AF75" s="94"/>
      <c r="AG75" s="12">
        <f t="shared" ref="AG75:BC75" si="4">AG5*AG$68/1000</f>
        <v>0</v>
      </c>
      <c r="AH75" s="12">
        <f t="shared" si="4"/>
        <v>1076.25</v>
      </c>
      <c r="AI75" s="12">
        <f t="shared" si="4"/>
        <v>0</v>
      </c>
      <c r="AJ75" s="12">
        <f t="shared" si="4"/>
        <v>2135</v>
      </c>
      <c r="AK75" s="12">
        <f t="shared" si="4"/>
        <v>0</v>
      </c>
      <c r="AL75" s="12">
        <f t="shared" si="4"/>
        <v>71356.25</v>
      </c>
      <c r="AM75" s="12">
        <f t="shared" si="4"/>
        <v>0</v>
      </c>
      <c r="AN75" s="12">
        <f t="shared" si="4"/>
        <v>0</v>
      </c>
      <c r="AO75" s="12">
        <f t="shared" si="4"/>
        <v>0</v>
      </c>
      <c r="AP75" s="12">
        <f t="shared" si="4"/>
        <v>3990</v>
      </c>
      <c r="AQ75" s="12">
        <f t="shared" si="4"/>
        <v>0</v>
      </c>
      <c r="AR75" s="12">
        <f t="shared" si="4"/>
        <v>875</v>
      </c>
      <c r="AS75" s="12">
        <f t="shared" si="4"/>
        <v>0</v>
      </c>
      <c r="AT75" s="12">
        <f t="shared" si="4"/>
        <v>87.5</v>
      </c>
      <c r="AU75" s="12">
        <f t="shared" si="4"/>
        <v>345</v>
      </c>
      <c r="AV75" s="12">
        <f t="shared" si="4"/>
        <v>360</v>
      </c>
      <c r="AW75" s="12">
        <f t="shared" si="4"/>
        <v>14160</v>
      </c>
      <c r="AX75" s="12">
        <f t="shared" si="4"/>
        <v>3960</v>
      </c>
      <c r="AY75" s="12">
        <f t="shared" si="4"/>
        <v>750</v>
      </c>
      <c r="AZ75" s="12">
        <f t="shared" si="4"/>
        <v>3240</v>
      </c>
      <c r="BA75" s="12">
        <f t="shared" si="4"/>
        <v>0</v>
      </c>
      <c r="BB75" s="12">
        <f t="shared" si="4"/>
        <v>7358.4</v>
      </c>
      <c r="BC75" s="12">
        <f t="shared" si="4"/>
        <v>0</v>
      </c>
      <c r="BD75" s="12">
        <f>SUM(AG75:BC75)</f>
        <v>109693.4</v>
      </c>
      <c r="BE75" s="17">
        <f t="shared" ref="BE75:BE101" si="5">I5*BD75</f>
        <v>1793487.09</v>
      </c>
    </row>
    <row r="76" spans="1:57" ht="18.75" customHeight="1" x14ac:dyDescent="0.15">
      <c r="AE76" s="94" t="s">
        <v>60</v>
      </c>
      <c r="AF76" s="94"/>
      <c r="AG76" s="12">
        <f t="shared" ref="AG76:BC76" si="6">AG6*AG$68/1000</f>
        <v>0</v>
      </c>
      <c r="AH76" s="12">
        <f t="shared" si="6"/>
        <v>826.35</v>
      </c>
      <c r="AI76" s="12">
        <f t="shared" si="6"/>
        <v>0</v>
      </c>
      <c r="AJ76" s="12">
        <f t="shared" si="6"/>
        <v>858.55</v>
      </c>
      <c r="AK76" s="12">
        <f t="shared" si="6"/>
        <v>0</v>
      </c>
      <c r="AL76" s="12">
        <f t="shared" si="6"/>
        <v>3867.5</v>
      </c>
      <c r="AM76" s="12">
        <f t="shared" si="6"/>
        <v>0</v>
      </c>
      <c r="AN76" s="12">
        <f t="shared" si="6"/>
        <v>12600</v>
      </c>
      <c r="AO76" s="12">
        <f t="shared" si="6"/>
        <v>0</v>
      </c>
      <c r="AP76" s="12">
        <f t="shared" si="6"/>
        <v>170.625</v>
      </c>
      <c r="AQ76" s="12">
        <f t="shared" si="6"/>
        <v>0</v>
      </c>
      <c r="AR76" s="12">
        <f t="shared" si="6"/>
        <v>232.4</v>
      </c>
      <c r="AS76" s="12">
        <f t="shared" si="6"/>
        <v>0</v>
      </c>
      <c r="AT76" s="12">
        <f t="shared" si="6"/>
        <v>0</v>
      </c>
      <c r="AU76" s="12">
        <f t="shared" si="6"/>
        <v>0</v>
      </c>
      <c r="AV76" s="12">
        <f t="shared" si="6"/>
        <v>49.5</v>
      </c>
      <c r="AW76" s="12">
        <f t="shared" si="6"/>
        <v>4274.3999999999996</v>
      </c>
      <c r="AX76" s="12">
        <f t="shared" si="6"/>
        <v>1425.6</v>
      </c>
      <c r="AY76" s="12">
        <f t="shared" si="6"/>
        <v>0</v>
      </c>
      <c r="AZ76" s="12">
        <f t="shared" si="6"/>
        <v>4474.4399999999996</v>
      </c>
      <c r="BA76" s="12">
        <f t="shared" si="6"/>
        <v>657</v>
      </c>
      <c r="BB76" s="12">
        <f t="shared" si="6"/>
        <v>4835.5200000000004</v>
      </c>
      <c r="BC76" s="12">
        <f t="shared" si="6"/>
        <v>0</v>
      </c>
      <c r="BD76" s="12">
        <f t="shared" ref="BD76:BD102" si="7">SUM(AG76:BC76)</f>
        <v>34271.885000000002</v>
      </c>
      <c r="BE76" s="17">
        <f t="shared" si="5"/>
        <v>627175.49550000008</v>
      </c>
    </row>
    <row r="77" spans="1:57" ht="18.75" customHeight="1" x14ac:dyDescent="0.15">
      <c r="AE77" s="94" t="s">
        <v>61</v>
      </c>
      <c r="AF77" s="94"/>
      <c r="AG77" s="12">
        <f t="shared" ref="AG77:BC77" si="8">AG7*AG$68/1000</f>
        <v>127207.416</v>
      </c>
      <c r="AH77" s="12">
        <f t="shared" si="8"/>
        <v>840</v>
      </c>
      <c r="AI77" s="12">
        <f t="shared" si="8"/>
        <v>10369.536</v>
      </c>
      <c r="AJ77" s="12">
        <f t="shared" si="8"/>
        <v>0</v>
      </c>
      <c r="AK77" s="12">
        <f t="shared" si="8"/>
        <v>3302.4</v>
      </c>
      <c r="AL77" s="12">
        <f t="shared" si="8"/>
        <v>0</v>
      </c>
      <c r="AM77" s="12">
        <f t="shared" si="8"/>
        <v>0</v>
      </c>
      <c r="AN77" s="12">
        <f t="shared" si="8"/>
        <v>0</v>
      </c>
      <c r="AO77" s="12">
        <f t="shared" si="8"/>
        <v>8776.08</v>
      </c>
      <c r="AP77" s="12">
        <f t="shared" si="8"/>
        <v>0</v>
      </c>
      <c r="AQ77" s="12">
        <f t="shared" si="8"/>
        <v>6199.74</v>
      </c>
      <c r="AR77" s="12">
        <f t="shared" si="8"/>
        <v>0</v>
      </c>
      <c r="AS77" s="12">
        <f t="shared" si="8"/>
        <v>6105.12</v>
      </c>
      <c r="AT77" s="12">
        <f t="shared" si="8"/>
        <v>25.2</v>
      </c>
      <c r="AU77" s="12">
        <f t="shared" si="8"/>
        <v>288.14400000000001</v>
      </c>
      <c r="AV77" s="12">
        <f t="shared" si="8"/>
        <v>0</v>
      </c>
      <c r="AW77" s="12">
        <f t="shared" si="8"/>
        <v>0</v>
      </c>
      <c r="AX77" s="12">
        <f t="shared" si="8"/>
        <v>14652</v>
      </c>
      <c r="AY77" s="12">
        <f t="shared" si="8"/>
        <v>8007.12</v>
      </c>
      <c r="AZ77" s="12">
        <f t="shared" si="8"/>
        <v>0</v>
      </c>
      <c r="BA77" s="12">
        <f t="shared" si="8"/>
        <v>919.8</v>
      </c>
      <c r="BB77" s="12">
        <f t="shared" si="8"/>
        <v>14716.8</v>
      </c>
      <c r="BC77" s="12">
        <f t="shared" si="8"/>
        <v>0</v>
      </c>
      <c r="BD77" s="12">
        <f t="shared" si="7"/>
        <v>201409.35599999994</v>
      </c>
      <c r="BE77" s="17">
        <f t="shared" si="5"/>
        <v>3419930.8648799993</v>
      </c>
    </row>
    <row r="78" spans="1:57" ht="18.75" customHeight="1" x14ac:dyDescent="0.15">
      <c r="AE78" s="94" t="s">
        <v>62</v>
      </c>
      <c r="AF78" s="94"/>
      <c r="AG78" s="12">
        <f t="shared" ref="AG78:BC78" si="9">AG8*AG$68/1000</f>
        <v>0</v>
      </c>
      <c r="AH78" s="12">
        <f t="shared" si="9"/>
        <v>2117.64</v>
      </c>
      <c r="AI78" s="12">
        <f t="shared" si="9"/>
        <v>0</v>
      </c>
      <c r="AJ78" s="12">
        <f t="shared" si="9"/>
        <v>6492.36</v>
      </c>
      <c r="AK78" s="12">
        <f t="shared" si="9"/>
        <v>0</v>
      </c>
      <c r="AL78" s="12">
        <f t="shared" si="9"/>
        <v>68560.800000000003</v>
      </c>
      <c r="AM78" s="12">
        <f t="shared" si="9"/>
        <v>0</v>
      </c>
      <c r="AN78" s="12">
        <f t="shared" si="9"/>
        <v>0</v>
      </c>
      <c r="AO78" s="12">
        <f t="shared" si="9"/>
        <v>9028.7999999999993</v>
      </c>
      <c r="AP78" s="12">
        <f t="shared" si="9"/>
        <v>749.28</v>
      </c>
      <c r="AQ78" s="12">
        <f t="shared" si="9"/>
        <v>346.14</v>
      </c>
      <c r="AR78" s="12">
        <f t="shared" si="9"/>
        <v>20955.060000000001</v>
      </c>
      <c r="AS78" s="12">
        <f t="shared" si="9"/>
        <v>718.52</v>
      </c>
      <c r="AT78" s="12">
        <f t="shared" si="9"/>
        <v>0</v>
      </c>
      <c r="AU78" s="12">
        <f t="shared" si="9"/>
        <v>1274.568</v>
      </c>
      <c r="AV78" s="12">
        <f t="shared" si="9"/>
        <v>0</v>
      </c>
      <c r="AW78" s="12">
        <f t="shared" si="9"/>
        <v>7603.2</v>
      </c>
      <c r="AX78" s="12">
        <f t="shared" si="9"/>
        <v>0</v>
      </c>
      <c r="AY78" s="12">
        <f t="shared" si="9"/>
        <v>0</v>
      </c>
      <c r="AZ78" s="12">
        <f t="shared" si="9"/>
        <v>17947.62</v>
      </c>
      <c r="BA78" s="12">
        <f t="shared" si="9"/>
        <v>4730.3999999999996</v>
      </c>
      <c r="BB78" s="12">
        <f t="shared" si="9"/>
        <v>20603.52</v>
      </c>
      <c r="BC78" s="12">
        <f t="shared" si="9"/>
        <v>0</v>
      </c>
      <c r="BD78" s="12">
        <f t="shared" si="7"/>
        <v>161127.908</v>
      </c>
      <c r="BE78" s="17">
        <f t="shared" si="5"/>
        <v>2839073.7389600002</v>
      </c>
    </row>
    <row r="79" spans="1:57" ht="18.75" customHeight="1" x14ac:dyDescent="0.15">
      <c r="AE79" s="94" t="s">
        <v>63</v>
      </c>
      <c r="AF79" s="94"/>
      <c r="AG79" s="12">
        <f t="shared" ref="AG79:BC79" si="10">AG9*AG$68/1000</f>
        <v>13787.52</v>
      </c>
      <c r="AH79" s="12">
        <f t="shared" si="10"/>
        <v>504</v>
      </c>
      <c r="AI79" s="12">
        <f t="shared" si="10"/>
        <v>1527.36</v>
      </c>
      <c r="AJ79" s="12">
        <f t="shared" si="10"/>
        <v>571.20000000000005</v>
      </c>
      <c r="AK79" s="12">
        <f t="shared" si="10"/>
        <v>41.28</v>
      </c>
      <c r="AL79" s="12">
        <f t="shared" si="10"/>
        <v>0</v>
      </c>
      <c r="AM79" s="12">
        <f t="shared" si="10"/>
        <v>0</v>
      </c>
      <c r="AN79" s="12">
        <f t="shared" si="10"/>
        <v>504</v>
      </c>
      <c r="AO79" s="12">
        <f t="shared" si="10"/>
        <v>43.74</v>
      </c>
      <c r="AP79" s="12">
        <f t="shared" si="10"/>
        <v>0</v>
      </c>
      <c r="AQ79" s="12">
        <f t="shared" si="10"/>
        <v>109.62</v>
      </c>
      <c r="AR79" s="12">
        <f t="shared" si="10"/>
        <v>201.6</v>
      </c>
      <c r="AS79" s="12">
        <f t="shared" si="10"/>
        <v>0</v>
      </c>
      <c r="AT79" s="12">
        <f t="shared" si="10"/>
        <v>0</v>
      </c>
      <c r="AU79" s="12">
        <f t="shared" si="10"/>
        <v>0</v>
      </c>
      <c r="AV79" s="12">
        <f t="shared" si="10"/>
        <v>0</v>
      </c>
      <c r="AW79" s="12">
        <f t="shared" si="10"/>
        <v>864</v>
      </c>
      <c r="AX79" s="12">
        <f t="shared" si="10"/>
        <v>0</v>
      </c>
      <c r="AY79" s="12">
        <f t="shared" si="10"/>
        <v>288</v>
      </c>
      <c r="AZ79" s="12">
        <f t="shared" si="10"/>
        <v>86.4</v>
      </c>
      <c r="BA79" s="12">
        <f t="shared" si="10"/>
        <v>0</v>
      </c>
      <c r="BB79" s="12">
        <f t="shared" si="10"/>
        <v>840.96</v>
      </c>
      <c r="BC79" s="12">
        <f t="shared" si="10"/>
        <v>0</v>
      </c>
      <c r="BD79" s="12">
        <f t="shared" si="7"/>
        <v>19369.68</v>
      </c>
      <c r="BE79" s="17">
        <f t="shared" si="5"/>
        <v>347104.66560000007</v>
      </c>
    </row>
    <row r="80" spans="1:57" ht="18.75" customHeight="1" x14ac:dyDescent="0.15">
      <c r="AE80" s="94" t="s">
        <v>64</v>
      </c>
      <c r="AF80" s="94"/>
      <c r="AG80" s="12">
        <f t="shared" ref="AG80:BC80" si="11">AG10*AG$68/1000</f>
        <v>63807.7</v>
      </c>
      <c r="AH80" s="12">
        <f t="shared" si="11"/>
        <v>1121.4000000000001</v>
      </c>
      <c r="AI80" s="12">
        <f t="shared" si="11"/>
        <v>40751.1</v>
      </c>
      <c r="AJ80" s="12">
        <f t="shared" si="11"/>
        <v>1198.75</v>
      </c>
      <c r="AK80" s="12">
        <f t="shared" si="11"/>
        <v>22123.5</v>
      </c>
      <c r="AL80" s="12">
        <f t="shared" si="11"/>
        <v>0</v>
      </c>
      <c r="AM80" s="12">
        <f t="shared" si="11"/>
        <v>1720.86</v>
      </c>
      <c r="AN80" s="12">
        <f t="shared" si="11"/>
        <v>0</v>
      </c>
      <c r="AO80" s="12">
        <f t="shared" si="11"/>
        <v>945</v>
      </c>
      <c r="AP80" s="12">
        <f t="shared" si="11"/>
        <v>281.61</v>
      </c>
      <c r="AQ80" s="12">
        <f t="shared" si="11"/>
        <v>5914.35</v>
      </c>
      <c r="AR80" s="12">
        <f t="shared" si="11"/>
        <v>498.75</v>
      </c>
      <c r="AS80" s="12">
        <f t="shared" si="11"/>
        <v>1691.6959999999999</v>
      </c>
      <c r="AT80" s="12">
        <f t="shared" si="11"/>
        <v>157.5</v>
      </c>
      <c r="AU80" s="12">
        <f t="shared" si="11"/>
        <v>5591.3344999999999</v>
      </c>
      <c r="AV80" s="12">
        <f t="shared" si="11"/>
        <v>0</v>
      </c>
      <c r="AW80" s="12">
        <f t="shared" si="11"/>
        <v>10416</v>
      </c>
      <c r="AX80" s="12">
        <f t="shared" si="11"/>
        <v>1113.75</v>
      </c>
      <c r="AY80" s="12">
        <f t="shared" si="11"/>
        <v>885</v>
      </c>
      <c r="AZ80" s="12">
        <f t="shared" si="11"/>
        <v>331.2</v>
      </c>
      <c r="BA80" s="12">
        <f t="shared" si="11"/>
        <v>525.6</v>
      </c>
      <c r="BB80" s="12">
        <f t="shared" si="11"/>
        <v>1051.2</v>
      </c>
      <c r="BC80" s="12">
        <f t="shared" si="11"/>
        <v>0</v>
      </c>
      <c r="BD80" s="12">
        <f t="shared" si="7"/>
        <v>160126.30050000001</v>
      </c>
      <c r="BE80" s="17">
        <f t="shared" si="5"/>
        <v>2975146.6632900001</v>
      </c>
    </row>
    <row r="81" spans="31:57" ht="18.75" customHeight="1" x14ac:dyDescent="0.15">
      <c r="AE81" s="94" t="s">
        <v>86</v>
      </c>
      <c r="AF81" s="94"/>
      <c r="AG81" s="12">
        <f t="shared" ref="AG81:BC81" si="12">AG11*AG$68/1000</f>
        <v>0</v>
      </c>
      <c r="AH81" s="12">
        <f t="shared" si="12"/>
        <v>0</v>
      </c>
      <c r="AI81" s="12">
        <f t="shared" si="12"/>
        <v>1070.7</v>
      </c>
      <c r="AJ81" s="12">
        <f t="shared" si="12"/>
        <v>0</v>
      </c>
      <c r="AK81" s="12">
        <f t="shared" si="12"/>
        <v>0</v>
      </c>
      <c r="AL81" s="12">
        <f t="shared" si="12"/>
        <v>0</v>
      </c>
      <c r="AM81" s="12">
        <f t="shared" si="12"/>
        <v>0</v>
      </c>
      <c r="AN81" s="12">
        <f t="shared" si="12"/>
        <v>0</v>
      </c>
      <c r="AO81" s="12">
        <f t="shared" si="12"/>
        <v>438.75</v>
      </c>
      <c r="AP81" s="12">
        <f t="shared" si="12"/>
        <v>0</v>
      </c>
      <c r="AQ81" s="12">
        <f t="shared" si="12"/>
        <v>0</v>
      </c>
      <c r="AR81" s="12">
        <f t="shared" si="12"/>
        <v>0</v>
      </c>
      <c r="AS81" s="12">
        <f t="shared" si="12"/>
        <v>48.3</v>
      </c>
      <c r="AT81" s="12">
        <f t="shared" si="12"/>
        <v>0</v>
      </c>
      <c r="AU81" s="12">
        <f t="shared" si="12"/>
        <v>41.4</v>
      </c>
      <c r="AV81" s="12">
        <f t="shared" si="12"/>
        <v>0</v>
      </c>
      <c r="AW81" s="12">
        <f t="shared" si="12"/>
        <v>0</v>
      </c>
      <c r="AX81" s="12">
        <f t="shared" si="12"/>
        <v>0</v>
      </c>
      <c r="AY81" s="12">
        <f t="shared" si="12"/>
        <v>63</v>
      </c>
      <c r="AZ81" s="12">
        <f t="shared" si="12"/>
        <v>0</v>
      </c>
      <c r="BA81" s="12">
        <f t="shared" si="12"/>
        <v>0</v>
      </c>
      <c r="BB81" s="12">
        <f t="shared" si="12"/>
        <v>0</v>
      </c>
      <c r="BC81" s="12">
        <f t="shared" si="12"/>
        <v>0</v>
      </c>
      <c r="BD81" s="12">
        <f t="shared" si="7"/>
        <v>1662.15</v>
      </c>
      <c r="BE81" s="17">
        <f t="shared" si="5"/>
        <v>27990.606</v>
      </c>
    </row>
    <row r="82" spans="31:57" ht="18.75" customHeight="1" x14ac:dyDescent="0.15">
      <c r="AE82" s="94" t="s">
        <v>65</v>
      </c>
      <c r="AF82" s="94"/>
      <c r="AG82" s="12">
        <f t="shared" ref="AG82:BC82" si="13">AG12*AG$68/1000</f>
        <v>44808.451000000001</v>
      </c>
      <c r="AH82" s="12">
        <f t="shared" si="13"/>
        <v>0</v>
      </c>
      <c r="AI82" s="12">
        <f t="shared" si="13"/>
        <v>11629.78</v>
      </c>
      <c r="AJ82" s="12">
        <f t="shared" si="13"/>
        <v>13172.25</v>
      </c>
      <c r="AK82" s="12">
        <f t="shared" si="13"/>
        <v>4033.4</v>
      </c>
      <c r="AL82" s="12">
        <f t="shared" si="13"/>
        <v>0</v>
      </c>
      <c r="AM82" s="12">
        <f t="shared" si="13"/>
        <v>946</v>
      </c>
      <c r="AN82" s="12">
        <f t="shared" si="13"/>
        <v>364</v>
      </c>
      <c r="AO82" s="12">
        <f t="shared" si="13"/>
        <v>4693.5</v>
      </c>
      <c r="AP82" s="12">
        <f t="shared" si="13"/>
        <v>0</v>
      </c>
      <c r="AQ82" s="12">
        <f t="shared" si="13"/>
        <v>6905.7</v>
      </c>
      <c r="AR82" s="12">
        <f t="shared" si="13"/>
        <v>2690.2750000000001</v>
      </c>
      <c r="AS82" s="12">
        <f t="shared" si="13"/>
        <v>6213.68</v>
      </c>
      <c r="AT82" s="12">
        <f t="shared" si="13"/>
        <v>0</v>
      </c>
      <c r="AU82" s="12">
        <f t="shared" si="13"/>
        <v>212.06</v>
      </c>
      <c r="AV82" s="12">
        <f t="shared" si="13"/>
        <v>67.5</v>
      </c>
      <c r="AW82" s="12">
        <f t="shared" si="13"/>
        <v>0</v>
      </c>
      <c r="AX82" s="12">
        <f t="shared" si="13"/>
        <v>13410.375</v>
      </c>
      <c r="AY82" s="12">
        <f t="shared" si="13"/>
        <v>3725.7</v>
      </c>
      <c r="AZ82" s="12">
        <f t="shared" si="13"/>
        <v>917.04</v>
      </c>
      <c r="BA82" s="12">
        <f t="shared" si="13"/>
        <v>1839.6</v>
      </c>
      <c r="BB82" s="12">
        <f t="shared" si="13"/>
        <v>1681.92</v>
      </c>
      <c r="BC82" s="12">
        <f t="shared" si="13"/>
        <v>0</v>
      </c>
      <c r="BD82" s="12">
        <f t="shared" si="7"/>
        <v>117311.23099999999</v>
      </c>
      <c r="BE82" s="17">
        <f t="shared" si="5"/>
        <v>2246510.0736499997</v>
      </c>
    </row>
    <row r="83" spans="31:57" ht="18.75" customHeight="1" x14ac:dyDescent="0.15">
      <c r="AE83" s="94" t="s">
        <v>66</v>
      </c>
      <c r="AF83" s="94"/>
      <c r="AG83" s="12">
        <f t="shared" ref="AG83:BC83" si="14">AG13*AG$68/1000</f>
        <v>53031.985999999997</v>
      </c>
      <c r="AH83" s="12">
        <f t="shared" si="14"/>
        <v>980</v>
      </c>
      <c r="AI83" s="12">
        <f t="shared" si="14"/>
        <v>2081.2429999999999</v>
      </c>
      <c r="AJ83" s="12">
        <f t="shared" si="14"/>
        <v>875</v>
      </c>
      <c r="AK83" s="12">
        <f t="shared" si="14"/>
        <v>17468.75</v>
      </c>
      <c r="AL83" s="12">
        <f t="shared" si="14"/>
        <v>0</v>
      </c>
      <c r="AM83" s="12">
        <f t="shared" si="14"/>
        <v>0</v>
      </c>
      <c r="AN83" s="12">
        <f t="shared" si="14"/>
        <v>0</v>
      </c>
      <c r="AO83" s="12">
        <f t="shared" si="14"/>
        <v>281.25</v>
      </c>
      <c r="AP83" s="12">
        <f t="shared" si="14"/>
        <v>0</v>
      </c>
      <c r="AQ83" s="12">
        <f t="shared" si="14"/>
        <v>2598.75</v>
      </c>
      <c r="AR83" s="12">
        <f t="shared" si="14"/>
        <v>13.125</v>
      </c>
      <c r="AS83" s="12">
        <f t="shared" si="14"/>
        <v>733.72299999999996</v>
      </c>
      <c r="AT83" s="12">
        <f t="shared" si="14"/>
        <v>0</v>
      </c>
      <c r="AU83" s="12">
        <f t="shared" si="14"/>
        <v>304.75</v>
      </c>
      <c r="AV83" s="12">
        <f t="shared" si="14"/>
        <v>0</v>
      </c>
      <c r="AW83" s="12">
        <f t="shared" si="14"/>
        <v>0</v>
      </c>
      <c r="AX83" s="12">
        <f t="shared" si="14"/>
        <v>10230</v>
      </c>
      <c r="AY83" s="12">
        <f t="shared" si="14"/>
        <v>847.5</v>
      </c>
      <c r="AZ83" s="12">
        <f t="shared" si="14"/>
        <v>0</v>
      </c>
      <c r="BA83" s="12">
        <f t="shared" si="14"/>
        <v>131.4</v>
      </c>
      <c r="BB83" s="12">
        <f t="shared" si="14"/>
        <v>2943.36</v>
      </c>
      <c r="BC83" s="12">
        <f t="shared" si="14"/>
        <v>0</v>
      </c>
      <c r="BD83" s="12">
        <f t="shared" si="7"/>
        <v>92520.836999999985</v>
      </c>
      <c r="BE83" s="17">
        <f t="shared" si="5"/>
        <v>1683879.2333999996</v>
      </c>
    </row>
    <row r="84" spans="31:57" ht="18.75" customHeight="1" x14ac:dyDescent="0.15">
      <c r="AE84" s="94" t="s">
        <v>67</v>
      </c>
      <c r="AF84" s="94"/>
      <c r="AG84" s="12">
        <f t="shared" ref="AG84:BC84" si="15">AG14*AG$68/1000</f>
        <v>20521.75</v>
      </c>
      <c r="AH84" s="12">
        <f t="shared" si="15"/>
        <v>0</v>
      </c>
      <c r="AI84" s="12">
        <f t="shared" si="15"/>
        <v>21316.415799999992</v>
      </c>
      <c r="AJ84" s="12">
        <f t="shared" si="15"/>
        <v>70</v>
      </c>
      <c r="AK84" s="12">
        <f t="shared" si="15"/>
        <v>10320</v>
      </c>
      <c r="AL84" s="12">
        <f t="shared" si="15"/>
        <v>0</v>
      </c>
      <c r="AM84" s="12">
        <f t="shared" si="15"/>
        <v>0</v>
      </c>
      <c r="AN84" s="12">
        <f t="shared" si="15"/>
        <v>0</v>
      </c>
      <c r="AO84" s="12">
        <f t="shared" si="15"/>
        <v>405</v>
      </c>
      <c r="AP84" s="12">
        <f t="shared" si="15"/>
        <v>0</v>
      </c>
      <c r="AQ84" s="12">
        <f t="shared" si="15"/>
        <v>900.48599999999999</v>
      </c>
      <c r="AR84" s="12">
        <f t="shared" si="15"/>
        <v>175</v>
      </c>
      <c r="AS84" s="12">
        <f t="shared" si="15"/>
        <v>2211.2476000000001</v>
      </c>
      <c r="AT84" s="12">
        <f t="shared" si="15"/>
        <v>0</v>
      </c>
      <c r="AU84" s="12">
        <f t="shared" si="15"/>
        <v>379.29989999999998</v>
      </c>
      <c r="AV84" s="12">
        <f t="shared" si="15"/>
        <v>0</v>
      </c>
      <c r="AW84" s="12">
        <f t="shared" si="15"/>
        <v>1650</v>
      </c>
      <c r="AX84" s="12">
        <f t="shared" si="15"/>
        <v>1237.5</v>
      </c>
      <c r="AY84" s="12">
        <f t="shared" si="15"/>
        <v>2162.0160000000005</v>
      </c>
      <c r="AZ84" s="12">
        <f t="shared" si="15"/>
        <v>0</v>
      </c>
      <c r="BA84" s="12">
        <f t="shared" si="15"/>
        <v>525.6</v>
      </c>
      <c r="BB84" s="12">
        <f t="shared" si="15"/>
        <v>210.24</v>
      </c>
      <c r="BC84" s="12">
        <f t="shared" si="15"/>
        <v>0</v>
      </c>
      <c r="BD84" s="12">
        <f t="shared" si="7"/>
        <v>62084.555299999985</v>
      </c>
      <c r="BE84" s="17">
        <f t="shared" si="5"/>
        <v>1123109.6053769998</v>
      </c>
    </row>
    <row r="85" spans="31:57" ht="18.75" customHeight="1" x14ac:dyDescent="0.15">
      <c r="AE85" s="94" t="s">
        <v>68</v>
      </c>
      <c r="AF85" s="94"/>
      <c r="AG85" s="12">
        <f t="shared" ref="AG85:BC85" si="16">AG15*AG$68/1000</f>
        <v>38618.084999999999</v>
      </c>
      <c r="AH85" s="12">
        <f t="shared" si="16"/>
        <v>210</v>
      </c>
      <c r="AI85" s="12">
        <f t="shared" si="16"/>
        <v>2780.2080000000001</v>
      </c>
      <c r="AJ85" s="12">
        <f t="shared" si="16"/>
        <v>0</v>
      </c>
      <c r="AK85" s="12">
        <f t="shared" si="16"/>
        <v>6501.6</v>
      </c>
      <c r="AL85" s="12">
        <f t="shared" si="16"/>
        <v>0</v>
      </c>
      <c r="AM85" s="12">
        <f t="shared" si="16"/>
        <v>258</v>
      </c>
      <c r="AN85" s="12">
        <f t="shared" si="16"/>
        <v>0</v>
      </c>
      <c r="AO85" s="12">
        <f t="shared" si="16"/>
        <v>2728.5749999999998</v>
      </c>
      <c r="AP85" s="12">
        <f t="shared" si="16"/>
        <v>0</v>
      </c>
      <c r="AQ85" s="12">
        <f t="shared" si="16"/>
        <v>58.274999999999999</v>
      </c>
      <c r="AR85" s="12">
        <f t="shared" si="16"/>
        <v>0</v>
      </c>
      <c r="AS85" s="12">
        <f t="shared" si="16"/>
        <v>4094</v>
      </c>
      <c r="AT85" s="12">
        <f t="shared" si="16"/>
        <v>0</v>
      </c>
      <c r="AU85" s="12">
        <f t="shared" si="16"/>
        <v>0</v>
      </c>
      <c r="AV85" s="12">
        <f t="shared" si="16"/>
        <v>0</v>
      </c>
      <c r="AW85" s="12">
        <f t="shared" si="16"/>
        <v>0</v>
      </c>
      <c r="AX85" s="12">
        <f t="shared" si="16"/>
        <v>0</v>
      </c>
      <c r="AY85" s="12">
        <f t="shared" si="16"/>
        <v>2683.68</v>
      </c>
      <c r="AZ85" s="12">
        <f t="shared" si="16"/>
        <v>45</v>
      </c>
      <c r="BA85" s="12">
        <f t="shared" si="16"/>
        <v>1971</v>
      </c>
      <c r="BB85" s="12">
        <f t="shared" si="16"/>
        <v>2102.4</v>
      </c>
      <c r="BC85" s="12">
        <f t="shared" si="16"/>
        <v>0</v>
      </c>
      <c r="BD85" s="12">
        <f t="shared" si="7"/>
        <v>62050.822999999997</v>
      </c>
      <c r="BE85" s="17">
        <f t="shared" si="5"/>
        <v>1136150.56913</v>
      </c>
    </row>
    <row r="86" spans="31:57" ht="18.75" customHeight="1" x14ac:dyDescent="0.15">
      <c r="AE86" s="94" t="s">
        <v>69</v>
      </c>
      <c r="AF86" s="94"/>
      <c r="AG86" s="12">
        <f t="shared" ref="AG86:BC86" si="17">AG16*AG$68/1000</f>
        <v>2238.2359999999999</v>
      </c>
      <c r="AH86" s="12">
        <f t="shared" si="17"/>
        <v>0</v>
      </c>
      <c r="AI86" s="12">
        <f t="shared" si="17"/>
        <v>8445.8880000000008</v>
      </c>
      <c r="AJ86" s="12">
        <f t="shared" si="17"/>
        <v>1.68</v>
      </c>
      <c r="AK86" s="12">
        <f t="shared" si="17"/>
        <v>46079.574000000001</v>
      </c>
      <c r="AL86" s="12">
        <f t="shared" si="17"/>
        <v>61075</v>
      </c>
      <c r="AM86" s="12">
        <f t="shared" si="17"/>
        <v>7313.0959999999995</v>
      </c>
      <c r="AN86" s="12">
        <f t="shared" si="17"/>
        <v>0</v>
      </c>
      <c r="AO86" s="12">
        <f t="shared" si="17"/>
        <v>13558.05</v>
      </c>
      <c r="AP86" s="12">
        <f t="shared" si="17"/>
        <v>0</v>
      </c>
      <c r="AQ86" s="12">
        <f t="shared" si="17"/>
        <v>37821.42</v>
      </c>
      <c r="AR86" s="12">
        <f t="shared" si="17"/>
        <v>3762.92</v>
      </c>
      <c r="AS86" s="12">
        <f t="shared" si="17"/>
        <v>115</v>
      </c>
      <c r="AT86" s="12">
        <f t="shared" si="17"/>
        <v>0</v>
      </c>
      <c r="AU86" s="12">
        <f t="shared" si="17"/>
        <v>3484.5</v>
      </c>
      <c r="AV86" s="12">
        <f t="shared" si="17"/>
        <v>0</v>
      </c>
      <c r="AW86" s="12">
        <f t="shared" si="17"/>
        <v>18357.599999999999</v>
      </c>
      <c r="AX86" s="12">
        <f t="shared" si="17"/>
        <v>0</v>
      </c>
      <c r="AY86" s="12">
        <f t="shared" si="17"/>
        <v>10424.879999999999</v>
      </c>
      <c r="AZ86" s="12">
        <f t="shared" si="17"/>
        <v>17659.68</v>
      </c>
      <c r="BA86" s="12">
        <f t="shared" si="17"/>
        <v>4204.8</v>
      </c>
      <c r="BB86" s="12">
        <f t="shared" si="17"/>
        <v>6096.96</v>
      </c>
      <c r="BC86" s="12">
        <f t="shared" si="17"/>
        <v>0</v>
      </c>
      <c r="BD86" s="12">
        <f t="shared" si="7"/>
        <v>240639.28400000001</v>
      </c>
      <c r="BE86" s="17">
        <f t="shared" si="5"/>
        <v>4331507.1120000007</v>
      </c>
    </row>
    <row r="87" spans="31:57" ht="18.75" customHeight="1" x14ac:dyDescent="0.15">
      <c r="AE87" s="94" t="s">
        <v>70</v>
      </c>
      <c r="AF87" s="94"/>
      <c r="AG87" s="12">
        <f t="shared" ref="AG87:BC87" si="18">AG17*AG$68/1000</f>
        <v>21478.5</v>
      </c>
      <c r="AH87" s="12">
        <f t="shared" si="18"/>
        <v>0</v>
      </c>
      <c r="AI87" s="12">
        <f t="shared" si="18"/>
        <v>1839.97</v>
      </c>
      <c r="AJ87" s="12">
        <f t="shared" si="18"/>
        <v>0</v>
      </c>
      <c r="AK87" s="12">
        <f t="shared" si="18"/>
        <v>0</v>
      </c>
      <c r="AL87" s="12">
        <f t="shared" si="18"/>
        <v>0</v>
      </c>
      <c r="AM87" s="12">
        <f t="shared" si="18"/>
        <v>0</v>
      </c>
      <c r="AN87" s="12">
        <f t="shared" si="18"/>
        <v>0</v>
      </c>
      <c r="AO87" s="12">
        <f t="shared" si="18"/>
        <v>0</v>
      </c>
      <c r="AP87" s="12">
        <f t="shared" si="18"/>
        <v>0</v>
      </c>
      <c r="AQ87" s="12">
        <f t="shared" si="18"/>
        <v>7928.1</v>
      </c>
      <c r="AR87" s="12">
        <f t="shared" si="18"/>
        <v>0</v>
      </c>
      <c r="AS87" s="12">
        <f t="shared" si="18"/>
        <v>2070</v>
      </c>
      <c r="AT87" s="12">
        <f t="shared" si="18"/>
        <v>0</v>
      </c>
      <c r="AU87" s="12">
        <f t="shared" si="18"/>
        <v>824.78</v>
      </c>
      <c r="AV87" s="12">
        <f t="shared" si="18"/>
        <v>0</v>
      </c>
      <c r="AW87" s="12">
        <f t="shared" si="18"/>
        <v>0</v>
      </c>
      <c r="AX87" s="12">
        <f t="shared" si="18"/>
        <v>0</v>
      </c>
      <c r="AY87" s="12">
        <f t="shared" si="18"/>
        <v>0</v>
      </c>
      <c r="AZ87" s="12">
        <f t="shared" si="18"/>
        <v>0</v>
      </c>
      <c r="BA87" s="12">
        <f t="shared" si="18"/>
        <v>919.8</v>
      </c>
      <c r="BB87" s="12">
        <f t="shared" si="18"/>
        <v>420.48</v>
      </c>
      <c r="BC87" s="12">
        <f t="shared" si="18"/>
        <v>0</v>
      </c>
      <c r="BD87" s="12">
        <f t="shared" si="7"/>
        <v>35481.630000000005</v>
      </c>
      <c r="BE87" s="17">
        <f t="shared" si="5"/>
        <v>630153.74880000018</v>
      </c>
    </row>
    <row r="88" spans="31:57" ht="18.75" customHeight="1" x14ac:dyDescent="0.15">
      <c r="AE88" s="94" t="s">
        <v>71</v>
      </c>
      <c r="AF88" s="94"/>
      <c r="AG88" s="12">
        <f t="shared" ref="AG88:BC88" si="19">AG18*AG$68/1000</f>
        <v>0</v>
      </c>
      <c r="AH88" s="12">
        <f t="shared" si="19"/>
        <v>0</v>
      </c>
      <c r="AI88" s="12">
        <f t="shared" si="19"/>
        <v>1323.0239999999999</v>
      </c>
      <c r="AJ88" s="12">
        <f t="shared" si="19"/>
        <v>0</v>
      </c>
      <c r="AK88" s="12">
        <f t="shared" si="19"/>
        <v>0</v>
      </c>
      <c r="AL88" s="12">
        <f t="shared" si="19"/>
        <v>0</v>
      </c>
      <c r="AM88" s="12">
        <f t="shared" si="19"/>
        <v>0</v>
      </c>
      <c r="AN88" s="12">
        <f t="shared" si="19"/>
        <v>0</v>
      </c>
      <c r="AO88" s="12">
        <f t="shared" si="19"/>
        <v>0</v>
      </c>
      <c r="AP88" s="12">
        <f t="shared" si="19"/>
        <v>0</v>
      </c>
      <c r="AQ88" s="12">
        <f t="shared" si="19"/>
        <v>4.32</v>
      </c>
      <c r="AR88" s="12">
        <f t="shared" si="19"/>
        <v>0</v>
      </c>
      <c r="AS88" s="12">
        <f t="shared" si="19"/>
        <v>2.2080000000000002</v>
      </c>
      <c r="AT88" s="12">
        <f t="shared" si="19"/>
        <v>0</v>
      </c>
      <c r="AU88" s="12">
        <f t="shared" si="19"/>
        <v>231.10400000000001</v>
      </c>
      <c r="AV88" s="12">
        <f t="shared" si="19"/>
        <v>0</v>
      </c>
      <c r="AW88" s="12">
        <f t="shared" si="19"/>
        <v>0</v>
      </c>
      <c r="AX88" s="12">
        <f t="shared" si="19"/>
        <v>0</v>
      </c>
      <c r="AY88" s="12">
        <f t="shared" si="19"/>
        <v>152.88</v>
      </c>
      <c r="AZ88" s="12">
        <f t="shared" si="19"/>
        <v>0.57599999999999996</v>
      </c>
      <c r="BA88" s="12">
        <f t="shared" si="19"/>
        <v>0</v>
      </c>
      <c r="BB88" s="12">
        <f t="shared" si="19"/>
        <v>0</v>
      </c>
      <c r="BC88" s="12">
        <f t="shared" si="19"/>
        <v>0</v>
      </c>
      <c r="BD88" s="12">
        <f t="shared" si="7"/>
        <v>1714.1120000000001</v>
      </c>
      <c r="BE88" s="17">
        <f t="shared" si="5"/>
        <v>55931.47456000001</v>
      </c>
    </row>
    <row r="89" spans="31:57" ht="18.75" customHeight="1" x14ac:dyDescent="0.15">
      <c r="AE89" s="94" t="s">
        <v>72</v>
      </c>
      <c r="AF89" s="94"/>
      <c r="AG89" s="12">
        <f t="shared" ref="AG89:BC89" si="20">AG19*AG$68/1000</f>
        <v>215</v>
      </c>
      <c r="AH89" s="12">
        <f t="shared" si="20"/>
        <v>0</v>
      </c>
      <c r="AI89" s="12">
        <f t="shared" si="20"/>
        <v>16.512</v>
      </c>
      <c r="AJ89" s="12">
        <f t="shared" si="20"/>
        <v>642.74</v>
      </c>
      <c r="AK89" s="12">
        <f t="shared" si="20"/>
        <v>0</v>
      </c>
      <c r="AL89" s="12">
        <f t="shared" si="20"/>
        <v>0</v>
      </c>
      <c r="AM89" s="12">
        <f t="shared" si="20"/>
        <v>0</v>
      </c>
      <c r="AN89" s="12">
        <f t="shared" si="20"/>
        <v>0</v>
      </c>
      <c r="AO89" s="12">
        <f t="shared" si="20"/>
        <v>11.25</v>
      </c>
      <c r="AP89" s="12">
        <f t="shared" si="20"/>
        <v>0</v>
      </c>
      <c r="AQ89" s="12">
        <f t="shared" si="20"/>
        <v>263.07</v>
      </c>
      <c r="AR89" s="12">
        <f t="shared" si="20"/>
        <v>3.36</v>
      </c>
      <c r="AS89" s="12">
        <f t="shared" si="20"/>
        <v>2.2080000000000002</v>
      </c>
      <c r="AT89" s="12">
        <f t="shared" si="20"/>
        <v>0</v>
      </c>
      <c r="AU89" s="12">
        <f t="shared" si="20"/>
        <v>126.27</v>
      </c>
      <c r="AV89" s="12">
        <f t="shared" si="20"/>
        <v>0</v>
      </c>
      <c r="AW89" s="12">
        <f t="shared" si="20"/>
        <v>960</v>
      </c>
      <c r="AX89" s="12">
        <f t="shared" si="20"/>
        <v>82.5</v>
      </c>
      <c r="AY89" s="12">
        <f t="shared" si="20"/>
        <v>8.64</v>
      </c>
      <c r="AZ89" s="12">
        <f t="shared" si="20"/>
        <v>82.367999999999995</v>
      </c>
      <c r="BA89" s="12">
        <f t="shared" si="20"/>
        <v>131.4</v>
      </c>
      <c r="BB89" s="12">
        <f t="shared" si="20"/>
        <v>420.48</v>
      </c>
      <c r="BC89" s="12">
        <f t="shared" si="20"/>
        <v>0</v>
      </c>
      <c r="BD89" s="12">
        <f t="shared" si="7"/>
        <v>2965.7979999999998</v>
      </c>
      <c r="BE89" s="17">
        <f t="shared" si="5"/>
        <v>49944.038319999992</v>
      </c>
    </row>
    <row r="90" spans="31:57" ht="18.75" customHeight="1" x14ac:dyDescent="0.15">
      <c r="AE90" s="94" t="s">
        <v>73</v>
      </c>
      <c r="AF90" s="94"/>
      <c r="AG90" s="12">
        <f t="shared" ref="AG90:BC90" si="21">AG20*AG$68/1000</f>
        <v>0</v>
      </c>
      <c r="AH90" s="12">
        <f t="shared" si="21"/>
        <v>0</v>
      </c>
      <c r="AI90" s="12">
        <f t="shared" si="21"/>
        <v>0</v>
      </c>
      <c r="AJ90" s="12">
        <f t="shared" si="21"/>
        <v>0</v>
      </c>
      <c r="AK90" s="12">
        <f t="shared" si="21"/>
        <v>0</v>
      </c>
      <c r="AL90" s="12">
        <f t="shared" si="21"/>
        <v>0</v>
      </c>
      <c r="AM90" s="12">
        <f t="shared" si="21"/>
        <v>0</v>
      </c>
      <c r="AN90" s="12">
        <f t="shared" si="21"/>
        <v>0</v>
      </c>
      <c r="AO90" s="12">
        <f t="shared" si="21"/>
        <v>0</v>
      </c>
      <c r="AP90" s="12">
        <f t="shared" si="21"/>
        <v>0</v>
      </c>
      <c r="AQ90" s="12">
        <f t="shared" si="21"/>
        <v>0</v>
      </c>
      <c r="AR90" s="12">
        <f t="shared" si="21"/>
        <v>0</v>
      </c>
      <c r="AS90" s="12">
        <f t="shared" si="21"/>
        <v>0</v>
      </c>
      <c r="AT90" s="12">
        <f t="shared" si="21"/>
        <v>0</v>
      </c>
      <c r="AU90" s="12">
        <f t="shared" si="21"/>
        <v>194.166</v>
      </c>
      <c r="AV90" s="12">
        <f t="shared" si="21"/>
        <v>0</v>
      </c>
      <c r="AW90" s="12">
        <f t="shared" si="21"/>
        <v>0</v>
      </c>
      <c r="AX90" s="12">
        <f t="shared" si="21"/>
        <v>0</v>
      </c>
      <c r="AY90" s="12">
        <f t="shared" si="21"/>
        <v>0</v>
      </c>
      <c r="AZ90" s="12">
        <f t="shared" si="21"/>
        <v>0</v>
      </c>
      <c r="BA90" s="12">
        <f t="shared" si="21"/>
        <v>0</v>
      </c>
      <c r="BB90" s="12">
        <f t="shared" si="21"/>
        <v>0</v>
      </c>
      <c r="BC90" s="12">
        <f t="shared" si="21"/>
        <v>0</v>
      </c>
      <c r="BD90" s="12">
        <f t="shared" si="7"/>
        <v>194.166</v>
      </c>
      <c r="BE90" s="17">
        <f t="shared" si="5"/>
        <v>5657.9972399999997</v>
      </c>
    </row>
    <row r="91" spans="31:57" ht="18.75" customHeight="1" x14ac:dyDescent="0.15">
      <c r="AE91" s="94" t="s">
        <v>74</v>
      </c>
      <c r="AF91" s="94"/>
      <c r="AG91" s="12">
        <f t="shared" ref="AG91:BC91" si="22">AG21*AG$68/1000</f>
        <v>0</v>
      </c>
      <c r="AH91" s="12">
        <f t="shared" si="22"/>
        <v>0</v>
      </c>
      <c r="AI91" s="12">
        <f t="shared" si="22"/>
        <v>0</v>
      </c>
      <c r="AJ91" s="12">
        <f t="shared" si="22"/>
        <v>0</v>
      </c>
      <c r="AK91" s="12">
        <f t="shared" si="22"/>
        <v>280.70400000000001</v>
      </c>
      <c r="AL91" s="12">
        <f t="shared" si="22"/>
        <v>0</v>
      </c>
      <c r="AM91" s="12">
        <f t="shared" si="22"/>
        <v>0</v>
      </c>
      <c r="AN91" s="12">
        <f t="shared" si="22"/>
        <v>0</v>
      </c>
      <c r="AO91" s="12">
        <f t="shared" si="22"/>
        <v>708.75</v>
      </c>
      <c r="AP91" s="12">
        <f t="shared" si="22"/>
        <v>0</v>
      </c>
      <c r="AQ91" s="12">
        <f t="shared" si="22"/>
        <v>506.38121999999998</v>
      </c>
      <c r="AR91" s="12">
        <f t="shared" si="22"/>
        <v>0</v>
      </c>
      <c r="AS91" s="12">
        <f t="shared" si="22"/>
        <v>32.246000000000002</v>
      </c>
      <c r="AT91" s="12">
        <f t="shared" si="22"/>
        <v>0</v>
      </c>
      <c r="AU91" s="12">
        <f t="shared" si="22"/>
        <v>159.666</v>
      </c>
      <c r="AV91" s="12">
        <f t="shared" si="22"/>
        <v>0</v>
      </c>
      <c r="AW91" s="12">
        <f t="shared" si="22"/>
        <v>0</v>
      </c>
      <c r="AX91" s="12">
        <f t="shared" si="22"/>
        <v>2.0625</v>
      </c>
      <c r="AY91" s="12">
        <f t="shared" si="22"/>
        <v>0</v>
      </c>
      <c r="AZ91" s="12">
        <f t="shared" si="22"/>
        <v>0</v>
      </c>
      <c r="BA91" s="12">
        <f t="shared" si="22"/>
        <v>131.4</v>
      </c>
      <c r="BB91" s="12">
        <f t="shared" si="22"/>
        <v>0</v>
      </c>
      <c r="BC91" s="12">
        <f t="shared" si="22"/>
        <v>0</v>
      </c>
      <c r="BD91" s="12">
        <f t="shared" si="7"/>
        <v>1821.2097200000001</v>
      </c>
      <c r="BE91" s="17">
        <f t="shared" si="5"/>
        <v>30669.1716848</v>
      </c>
    </row>
    <row r="92" spans="31:57" ht="18.75" customHeight="1" x14ac:dyDescent="0.15">
      <c r="AE92" s="94" t="s">
        <v>76</v>
      </c>
      <c r="AF92" s="94"/>
      <c r="AG92" s="12">
        <f t="shared" ref="AG92:BC92" si="23">AG22*AG$68/1000</f>
        <v>0</v>
      </c>
      <c r="AH92" s="12">
        <f t="shared" si="23"/>
        <v>0</v>
      </c>
      <c r="AI92" s="12">
        <f t="shared" si="23"/>
        <v>1017.0359999999999</v>
      </c>
      <c r="AJ92" s="12">
        <f t="shared" si="23"/>
        <v>472.5</v>
      </c>
      <c r="AK92" s="12">
        <f t="shared" si="23"/>
        <v>0</v>
      </c>
      <c r="AL92" s="12">
        <f t="shared" si="23"/>
        <v>0</v>
      </c>
      <c r="AM92" s="12">
        <f t="shared" si="23"/>
        <v>0</v>
      </c>
      <c r="AN92" s="12">
        <f t="shared" si="23"/>
        <v>0</v>
      </c>
      <c r="AO92" s="12">
        <f t="shared" si="23"/>
        <v>0</v>
      </c>
      <c r="AP92" s="12">
        <f t="shared" si="23"/>
        <v>0</v>
      </c>
      <c r="AQ92" s="12">
        <f t="shared" si="23"/>
        <v>0</v>
      </c>
      <c r="AR92" s="12">
        <f t="shared" si="23"/>
        <v>0</v>
      </c>
      <c r="AS92" s="12">
        <f t="shared" si="23"/>
        <v>0</v>
      </c>
      <c r="AT92" s="12">
        <f t="shared" si="23"/>
        <v>0</v>
      </c>
      <c r="AU92" s="12">
        <f t="shared" si="23"/>
        <v>294.53800000000001</v>
      </c>
      <c r="AV92" s="12">
        <f t="shared" si="23"/>
        <v>0</v>
      </c>
      <c r="AW92" s="12">
        <f t="shared" si="23"/>
        <v>0</v>
      </c>
      <c r="AX92" s="12">
        <f t="shared" si="23"/>
        <v>0</v>
      </c>
      <c r="AY92" s="12">
        <f t="shared" si="23"/>
        <v>0</v>
      </c>
      <c r="AZ92" s="12">
        <f t="shared" si="23"/>
        <v>0</v>
      </c>
      <c r="BA92" s="12">
        <f t="shared" si="23"/>
        <v>0</v>
      </c>
      <c r="BB92" s="12">
        <f t="shared" si="23"/>
        <v>0</v>
      </c>
      <c r="BC92" s="12">
        <f t="shared" si="23"/>
        <v>0</v>
      </c>
      <c r="BD92" s="12">
        <f t="shared" si="7"/>
        <v>1784.0740000000001</v>
      </c>
      <c r="BE92" s="17">
        <f t="shared" si="5"/>
        <v>30043.80616</v>
      </c>
    </row>
    <row r="93" spans="31:57" ht="18.75" customHeight="1" x14ac:dyDescent="0.15">
      <c r="AE93" s="94" t="s">
        <v>75</v>
      </c>
      <c r="AF93" s="94"/>
      <c r="AG93" s="12">
        <f t="shared" ref="AG93:BC93" si="24">AG23*AG$68/1000</f>
        <v>13.76</v>
      </c>
      <c r="AH93" s="12">
        <f t="shared" si="24"/>
        <v>0</v>
      </c>
      <c r="AI93" s="12">
        <f t="shared" si="24"/>
        <v>1935</v>
      </c>
      <c r="AJ93" s="12">
        <f t="shared" si="24"/>
        <v>0</v>
      </c>
      <c r="AK93" s="12">
        <f t="shared" si="24"/>
        <v>1238.4000000000001</v>
      </c>
      <c r="AL93" s="12">
        <f t="shared" si="24"/>
        <v>0</v>
      </c>
      <c r="AM93" s="12">
        <f t="shared" si="24"/>
        <v>0</v>
      </c>
      <c r="AN93" s="12">
        <f t="shared" si="24"/>
        <v>0</v>
      </c>
      <c r="AO93" s="12">
        <f t="shared" si="24"/>
        <v>0</v>
      </c>
      <c r="AP93" s="12">
        <f t="shared" si="24"/>
        <v>0</v>
      </c>
      <c r="AQ93" s="12">
        <f t="shared" si="24"/>
        <v>110.25</v>
      </c>
      <c r="AR93" s="12">
        <f t="shared" si="24"/>
        <v>0</v>
      </c>
      <c r="AS93" s="12">
        <f t="shared" si="24"/>
        <v>0</v>
      </c>
      <c r="AT93" s="12">
        <f t="shared" si="24"/>
        <v>0</v>
      </c>
      <c r="AU93" s="12">
        <f t="shared" si="24"/>
        <v>428.03</v>
      </c>
      <c r="AV93" s="12">
        <f t="shared" si="24"/>
        <v>0</v>
      </c>
      <c r="AW93" s="12">
        <f t="shared" si="24"/>
        <v>0</v>
      </c>
      <c r="AX93" s="12">
        <f t="shared" si="24"/>
        <v>2417.25</v>
      </c>
      <c r="AY93" s="12">
        <f t="shared" si="24"/>
        <v>0</v>
      </c>
      <c r="AZ93" s="12">
        <f t="shared" si="24"/>
        <v>0</v>
      </c>
      <c r="BA93" s="12">
        <f t="shared" si="24"/>
        <v>131.4</v>
      </c>
      <c r="BB93" s="12">
        <f t="shared" si="24"/>
        <v>0</v>
      </c>
      <c r="BC93" s="12">
        <f t="shared" si="24"/>
        <v>0</v>
      </c>
      <c r="BD93" s="12">
        <f t="shared" si="7"/>
        <v>6274.0899999999992</v>
      </c>
      <c r="BE93" s="17">
        <f t="shared" si="5"/>
        <v>105655.67559999999</v>
      </c>
    </row>
    <row r="94" spans="31:57" ht="18.75" customHeight="1" x14ac:dyDescent="0.15">
      <c r="AE94" s="94" t="s">
        <v>78</v>
      </c>
      <c r="AF94" s="94"/>
      <c r="AG94" s="12">
        <f t="shared" ref="AG94:BC94" si="25">AG24*AG$68/1000</f>
        <v>0</v>
      </c>
      <c r="AH94" s="12">
        <f t="shared" si="25"/>
        <v>0</v>
      </c>
      <c r="AI94" s="12">
        <f t="shared" si="25"/>
        <v>0</v>
      </c>
      <c r="AJ94" s="12">
        <f t="shared" si="25"/>
        <v>0</v>
      </c>
      <c r="AK94" s="12">
        <f t="shared" si="25"/>
        <v>344</v>
      </c>
      <c r="AL94" s="12">
        <f t="shared" si="25"/>
        <v>0</v>
      </c>
      <c r="AM94" s="12">
        <f t="shared" si="25"/>
        <v>2573.12</v>
      </c>
      <c r="AN94" s="12">
        <f t="shared" si="25"/>
        <v>0</v>
      </c>
      <c r="AO94" s="12">
        <f t="shared" si="25"/>
        <v>0</v>
      </c>
      <c r="AP94" s="12">
        <f t="shared" si="25"/>
        <v>0</v>
      </c>
      <c r="AQ94" s="12">
        <f t="shared" si="25"/>
        <v>0</v>
      </c>
      <c r="AR94" s="12">
        <f t="shared" si="25"/>
        <v>0</v>
      </c>
      <c r="AS94" s="12">
        <f t="shared" si="25"/>
        <v>0</v>
      </c>
      <c r="AT94" s="12">
        <f t="shared" si="25"/>
        <v>0</v>
      </c>
      <c r="AU94" s="12">
        <f t="shared" si="25"/>
        <v>0</v>
      </c>
      <c r="AV94" s="12">
        <f t="shared" si="25"/>
        <v>0</v>
      </c>
      <c r="AW94" s="12">
        <f t="shared" si="25"/>
        <v>0</v>
      </c>
      <c r="AX94" s="12">
        <f t="shared" si="25"/>
        <v>0</v>
      </c>
      <c r="AY94" s="12">
        <f t="shared" si="25"/>
        <v>0</v>
      </c>
      <c r="AZ94" s="12">
        <f t="shared" si="25"/>
        <v>0</v>
      </c>
      <c r="BA94" s="12">
        <f t="shared" si="25"/>
        <v>0</v>
      </c>
      <c r="BB94" s="12">
        <f t="shared" si="25"/>
        <v>0</v>
      </c>
      <c r="BC94" s="12">
        <f t="shared" si="25"/>
        <v>0</v>
      </c>
      <c r="BD94" s="12">
        <f t="shared" si="7"/>
        <v>2917.12</v>
      </c>
      <c r="BE94" s="17">
        <f t="shared" si="5"/>
        <v>95185.625599999999</v>
      </c>
    </row>
    <row r="95" spans="31:57" ht="18.75" customHeight="1" x14ac:dyDescent="0.15">
      <c r="AE95" s="94" t="s">
        <v>77</v>
      </c>
      <c r="AF95" s="94"/>
      <c r="AG95" s="12">
        <f t="shared" ref="AG95:BC95" si="26">AG25*AG$68/1000</f>
        <v>0</v>
      </c>
      <c r="AH95" s="12">
        <f t="shared" si="26"/>
        <v>0</v>
      </c>
      <c r="AI95" s="12">
        <f t="shared" si="26"/>
        <v>172</v>
      </c>
      <c r="AJ95" s="12">
        <f t="shared" si="26"/>
        <v>280</v>
      </c>
      <c r="AK95" s="12">
        <f t="shared" si="26"/>
        <v>0</v>
      </c>
      <c r="AL95" s="12">
        <f t="shared" si="26"/>
        <v>0</v>
      </c>
      <c r="AM95" s="12">
        <f t="shared" si="26"/>
        <v>0</v>
      </c>
      <c r="AN95" s="12">
        <f t="shared" si="26"/>
        <v>0</v>
      </c>
      <c r="AO95" s="12">
        <f t="shared" si="26"/>
        <v>0</v>
      </c>
      <c r="AP95" s="12">
        <f t="shared" si="26"/>
        <v>0</v>
      </c>
      <c r="AQ95" s="12">
        <f t="shared" si="26"/>
        <v>11.25</v>
      </c>
      <c r="AR95" s="12">
        <f t="shared" si="26"/>
        <v>0</v>
      </c>
      <c r="AS95" s="12">
        <f t="shared" si="26"/>
        <v>274.85000000000002</v>
      </c>
      <c r="AT95" s="12">
        <f t="shared" si="26"/>
        <v>0</v>
      </c>
      <c r="AU95" s="12">
        <f t="shared" si="26"/>
        <v>5.75</v>
      </c>
      <c r="AV95" s="12">
        <f t="shared" si="26"/>
        <v>0</v>
      </c>
      <c r="AW95" s="12">
        <f t="shared" si="26"/>
        <v>0</v>
      </c>
      <c r="AX95" s="12">
        <f t="shared" si="26"/>
        <v>0</v>
      </c>
      <c r="AY95" s="12">
        <f t="shared" si="26"/>
        <v>0</v>
      </c>
      <c r="AZ95" s="12">
        <f t="shared" si="26"/>
        <v>0</v>
      </c>
      <c r="BA95" s="12">
        <f t="shared" si="26"/>
        <v>0</v>
      </c>
      <c r="BB95" s="12">
        <f t="shared" si="26"/>
        <v>0</v>
      </c>
      <c r="BC95" s="12">
        <f t="shared" si="26"/>
        <v>0</v>
      </c>
      <c r="BD95" s="12">
        <f t="shared" si="7"/>
        <v>743.85</v>
      </c>
      <c r="BE95" s="17">
        <f t="shared" si="5"/>
        <v>21675.789000000001</v>
      </c>
    </row>
    <row r="96" spans="31:57" ht="18.75" customHeight="1" x14ac:dyDescent="0.15">
      <c r="AE96" s="94" t="s">
        <v>79</v>
      </c>
      <c r="AF96" s="94"/>
      <c r="AG96" s="12">
        <f t="shared" ref="AG96:BC96" si="27">AG26*AG$68/1000</f>
        <v>1823.2</v>
      </c>
      <c r="AH96" s="12">
        <f t="shared" si="27"/>
        <v>0</v>
      </c>
      <c r="AI96" s="12">
        <f t="shared" si="27"/>
        <v>0</v>
      </c>
      <c r="AJ96" s="12">
        <f t="shared" si="27"/>
        <v>0</v>
      </c>
      <c r="AK96" s="12">
        <f t="shared" si="27"/>
        <v>0</v>
      </c>
      <c r="AL96" s="12">
        <f t="shared" si="27"/>
        <v>0</v>
      </c>
      <c r="AM96" s="12">
        <f t="shared" si="27"/>
        <v>0</v>
      </c>
      <c r="AN96" s="12">
        <f t="shared" si="27"/>
        <v>0</v>
      </c>
      <c r="AO96" s="12">
        <f t="shared" si="27"/>
        <v>0</v>
      </c>
      <c r="AP96" s="12">
        <f t="shared" si="27"/>
        <v>0</v>
      </c>
      <c r="AQ96" s="12">
        <f t="shared" si="27"/>
        <v>0</v>
      </c>
      <c r="AR96" s="12">
        <f t="shared" si="27"/>
        <v>0</v>
      </c>
      <c r="AS96" s="12">
        <f t="shared" si="27"/>
        <v>0</v>
      </c>
      <c r="AT96" s="12">
        <f t="shared" si="27"/>
        <v>0</v>
      </c>
      <c r="AU96" s="12">
        <f t="shared" si="27"/>
        <v>0</v>
      </c>
      <c r="AV96" s="12">
        <f t="shared" si="27"/>
        <v>0</v>
      </c>
      <c r="AW96" s="12">
        <f t="shared" si="27"/>
        <v>0</v>
      </c>
      <c r="AX96" s="12">
        <f t="shared" si="27"/>
        <v>0</v>
      </c>
      <c r="AY96" s="12">
        <f t="shared" si="27"/>
        <v>0</v>
      </c>
      <c r="AZ96" s="12">
        <f t="shared" si="27"/>
        <v>0</v>
      </c>
      <c r="BA96" s="12">
        <f t="shared" si="27"/>
        <v>0</v>
      </c>
      <c r="BB96" s="12">
        <f t="shared" si="27"/>
        <v>0</v>
      </c>
      <c r="BC96" s="12">
        <f t="shared" si="27"/>
        <v>0</v>
      </c>
      <c r="BD96" s="12">
        <f t="shared" si="7"/>
        <v>1823.2</v>
      </c>
      <c r="BE96" s="17">
        <f t="shared" si="5"/>
        <v>50229.16</v>
      </c>
    </row>
    <row r="97" spans="31:57" ht="18.75" customHeight="1" x14ac:dyDescent="0.15">
      <c r="AE97" s="94" t="s">
        <v>80</v>
      </c>
      <c r="AF97" s="94"/>
      <c r="AG97" s="12">
        <f t="shared" ref="AG97:BC97" si="28">AG27*AG$68/1000</f>
        <v>1290</v>
      </c>
      <c r="AH97" s="12">
        <f t="shared" si="28"/>
        <v>0</v>
      </c>
      <c r="AI97" s="12">
        <f t="shared" si="28"/>
        <v>0</v>
      </c>
      <c r="AJ97" s="12">
        <f t="shared" si="28"/>
        <v>0</v>
      </c>
      <c r="AK97" s="12">
        <f t="shared" si="28"/>
        <v>0</v>
      </c>
      <c r="AL97" s="12">
        <f t="shared" si="28"/>
        <v>0</v>
      </c>
      <c r="AM97" s="12">
        <f t="shared" si="28"/>
        <v>0</v>
      </c>
      <c r="AN97" s="12">
        <f t="shared" si="28"/>
        <v>0</v>
      </c>
      <c r="AO97" s="12">
        <f t="shared" si="28"/>
        <v>2.16</v>
      </c>
      <c r="AP97" s="12">
        <f t="shared" si="28"/>
        <v>0</v>
      </c>
      <c r="AQ97" s="12">
        <f t="shared" si="28"/>
        <v>0</v>
      </c>
      <c r="AR97" s="12">
        <f t="shared" si="28"/>
        <v>0</v>
      </c>
      <c r="AS97" s="12">
        <f t="shared" si="28"/>
        <v>92</v>
      </c>
      <c r="AT97" s="12">
        <f t="shared" si="28"/>
        <v>0</v>
      </c>
      <c r="AU97" s="12">
        <f t="shared" si="28"/>
        <v>57.5</v>
      </c>
      <c r="AV97" s="12">
        <f t="shared" si="28"/>
        <v>0</v>
      </c>
      <c r="AW97" s="12">
        <f t="shared" si="28"/>
        <v>0</v>
      </c>
      <c r="AX97" s="12">
        <f t="shared" si="28"/>
        <v>0</v>
      </c>
      <c r="AY97" s="12">
        <f t="shared" si="28"/>
        <v>0</v>
      </c>
      <c r="AZ97" s="12">
        <f t="shared" si="28"/>
        <v>0</v>
      </c>
      <c r="BA97" s="12">
        <f t="shared" si="28"/>
        <v>0</v>
      </c>
      <c r="BB97" s="12">
        <f t="shared" si="28"/>
        <v>0</v>
      </c>
      <c r="BC97" s="12">
        <f t="shared" si="28"/>
        <v>0</v>
      </c>
      <c r="BD97" s="12">
        <f t="shared" si="7"/>
        <v>1441.66</v>
      </c>
      <c r="BE97" s="17">
        <f t="shared" si="5"/>
        <v>47041.365800000007</v>
      </c>
    </row>
    <row r="98" spans="31:57" ht="18.75" customHeight="1" x14ac:dyDescent="0.15">
      <c r="AE98" s="94" t="s">
        <v>81</v>
      </c>
      <c r="AF98" s="94"/>
      <c r="AG98" s="12">
        <f t="shared" ref="AG98:BC98" si="29">AG28*AG$68/1000</f>
        <v>0</v>
      </c>
      <c r="AH98" s="12">
        <f t="shared" si="29"/>
        <v>0</v>
      </c>
      <c r="AI98" s="12">
        <f t="shared" si="29"/>
        <v>2013.432</v>
      </c>
      <c r="AJ98" s="12">
        <f t="shared" si="29"/>
        <v>0</v>
      </c>
      <c r="AK98" s="12">
        <f t="shared" si="29"/>
        <v>0</v>
      </c>
      <c r="AL98" s="12">
        <f t="shared" si="29"/>
        <v>0</v>
      </c>
      <c r="AM98" s="12">
        <f t="shared" si="29"/>
        <v>0</v>
      </c>
      <c r="AN98" s="12">
        <f t="shared" si="29"/>
        <v>0</v>
      </c>
      <c r="AO98" s="12">
        <f t="shared" si="29"/>
        <v>0</v>
      </c>
      <c r="AP98" s="12">
        <f t="shared" si="29"/>
        <v>0</v>
      </c>
      <c r="AQ98" s="12">
        <f t="shared" si="29"/>
        <v>22.5</v>
      </c>
      <c r="AR98" s="12">
        <f t="shared" si="29"/>
        <v>0</v>
      </c>
      <c r="AS98" s="12">
        <f t="shared" si="29"/>
        <v>138</v>
      </c>
      <c r="AT98" s="12">
        <f t="shared" si="29"/>
        <v>0</v>
      </c>
      <c r="AU98" s="12">
        <f t="shared" si="29"/>
        <v>74.75</v>
      </c>
      <c r="AV98" s="12">
        <f t="shared" si="29"/>
        <v>0</v>
      </c>
      <c r="AW98" s="12">
        <f t="shared" si="29"/>
        <v>0</v>
      </c>
      <c r="AX98" s="12">
        <f t="shared" si="29"/>
        <v>0</v>
      </c>
      <c r="AY98" s="12">
        <f t="shared" si="29"/>
        <v>0</v>
      </c>
      <c r="AZ98" s="12">
        <f t="shared" si="29"/>
        <v>0</v>
      </c>
      <c r="BA98" s="12">
        <f t="shared" si="29"/>
        <v>0</v>
      </c>
      <c r="BB98" s="12">
        <f t="shared" si="29"/>
        <v>0</v>
      </c>
      <c r="BC98" s="12">
        <f t="shared" si="29"/>
        <v>0</v>
      </c>
      <c r="BD98" s="12">
        <f t="shared" si="7"/>
        <v>2248.6819999999998</v>
      </c>
      <c r="BE98" s="17">
        <f t="shared" si="5"/>
        <v>61951.189099999996</v>
      </c>
    </row>
    <row r="99" spans="31:57" ht="18.75" customHeight="1" x14ac:dyDescent="0.15">
      <c r="AE99" s="94" t="s">
        <v>82</v>
      </c>
      <c r="AF99" s="94"/>
      <c r="AG99" s="12">
        <f t="shared" ref="AG99:BC99" si="30">AG29*AG$68/1000</f>
        <v>417.87400000000002</v>
      </c>
      <c r="AH99" s="12">
        <f t="shared" si="30"/>
        <v>3.5</v>
      </c>
      <c r="AI99" s="12">
        <f t="shared" si="30"/>
        <v>103.2</v>
      </c>
      <c r="AJ99" s="12">
        <f t="shared" si="30"/>
        <v>0</v>
      </c>
      <c r="AK99" s="12">
        <f t="shared" si="30"/>
        <v>276.92</v>
      </c>
      <c r="AL99" s="12">
        <f t="shared" si="30"/>
        <v>0</v>
      </c>
      <c r="AM99" s="12">
        <f t="shared" si="30"/>
        <v>0</v>
      </c>
      <c r="AN99" s="12">
        <f t="shared" si="30"/>
        <v>0</v>
      </c>
      <c r="AO99" s="12">
        <f t="shared" si="30"/>
        <v>0</v>
      </c>
      <c r="AP99" s="12">
        <f t="shared" si="30"/>
        <v>0</v>
      </c>
      <c r="AQ99" s="12">
        <f t="shared" si="30"/>
        <v>745.875</v>
      </c>
      <c r="AR99" s="12">
        <f t="shared" si="30"/>
        <v>0</v>
      </c>
      <c r="AS99" s="12">
        <f t="shared" si="30"/>
        <v>0</v>
      </c>
      <c r="AT99" s="12">
        <f t="shared" si="30"/>
        <v>0</v>
      </c>
      <c r="AU99" s="12">
        <f t="shared" si="30"/>
        <v>414.46</v>
      </c>
      <c r="AV99" s="12">
        <f t="shared" si="30"/>
        <v>0</v>
      </c>
      <c r="AW99" s="12">
        <f t="shared" si="30"/>
        <v>0</v>
      </c>
      <c r="AX99" s="12">
        <f t="shared" si="30"/>
        <v>1937.1</v>
      </c>
      <c r="AY99" s="12">
        <f t="shared" si="30"/>
        <v>450.6</v>
      </c>
      <c r="AZ99" s="12">
        <f t="shared" si="30"/>
        <v>2740.2</v>
      </c>
      <c r="BA99" s="12">
        <f t="shared" si="30"/>
        <v>0</v>
      </c>
      <c r="BB99" s="12">
        <f t="shared" si="30"/>
        <v>5045.76</v>
      </c>
      <c r="BC99" s="12">
        <f t="shared" si="30"/>
        <v>0</v>
      </c>
      <c r="BD99" s="12">
        <f t="shared" si="7"/>
        <v>12135.489000000001</v>
      </c>
      <c r="BE99" s="17">
        <f t="shared" si="5"/>
        <v>239918.61753000002</v>
      </c>
    </row>
    <row r="100" spans="31:57" ht="18.75" customHeight="1" x14ac:dyDescent="0.15">
      <c r="AE100" s="94" t="s">
        <v>83</v>
      </c>
      <c r="AF100" s="94"/>
      <c r="AG100" s="12">
        <f t="shared" ref="AG100:BC100" si="31">AG30*AG$68/1000</f>
        <v>344</v>
      </c>
      <c r="AH100" s="12">
        <f t="shared" si="31"/>
        <v>5999</v>
      </c>
      <c r="AI100" s="12">
        <f t="shared" si="31"/>
        <v>0</v>
      </c>
      <c r="AJ100" s="12">
        <f t="shared" si="31"/>
        <v>0</v>
      </c>
      <c r="AK100" s="12">
        <f t="shared" si="31"/>
        <v>0</v>
      </c>
      <c r="AL100" s="12">
        <f t="shared" si="31"/>
        <v>0</v>
      </c>
      <c r="AM100" s="12">
        <f t="shared" si="31"/>
        <v>0</v>
      </c>
      <c r="AN100" s="12">
        <f t="shared" si="31"/>
        <v>0</v>
      </c>
      <c r="AO100" s="12">
        <f t="shared" si="31"/>
        <v>0</v>
      </c>
      <c r="AP100" s="12">
        <f t="shared" si="31"/>
        <v>0</v>
      </c>
      <c r="AQ100" s="12">
        <f t="shared" si="31"/>
        <v>0</v>
      </c>
      <c r="AR100" s="12">
        <f t="shared" si="31"/>
        <v>980</v>
      </c>
      <c r="AS100" s="12">
        <f t="shared" si="31"/>
        <v>0</v>
      </c>
      <c r="AT100" s="12">
        <f t="shared" si="31"/>
        <v>0</v>
      </c>
      <c r="AU100" s="12">
        <f t="shared" si="31"/>
        <v>0</v>
      </c>
      <c r="AV100" s="12">
        <f t="shared" si="31"/>
        <v>0</v>
      </c>
      <c r="AW100" s="12">
        <f t="shared" si="31"/>
        <v>0</v>
      </c>
      <c r="AX100" s="12">
        <f t="shared" si="31"/>
        <v>0</v>
      </c>
      <c r="AY100" s="12">
        <f t="shared" si="31"/>
        <v>0</v>
      </c>
      <c r="AZ100" s="12">
        <f t="shared" si="31"/>
        <v>142.5</v>
      </c>
      <c r="BA100" s="12">
        <f t="shared" si="31"/>
        <v>394.2</v>
      </c>
      <c r="BB100" s="12">
        <f t="shared" si="31"/>
        <v>420.48</v>
      </c>
      <c r="BC100" s="12">
        <f t="shared" si="31"/>
        <v>0</v>
      </c>
      <c r="BD100" s="12">
        <f t="shared" si="7"/>
        <v>8280.18</v>
      </c>
      <c r="BE100" s="17">
        <f t="shared" si="5"/>
        <v>237309.95880000002</v>
      </c>
    </row>
    <row r="101" spans="31:57" ht="18.75" customHeight="1" x14ac:dyDescent="0.15">
      <c r="AE101" s="94" t="s">
        <v>84</v>
      </c>
      <c r="AF101" s="94"/>
      <c r="AG101" s="12">
        <f t="shared" ref="AG101:BC101" si="32">AG31*AG$68/1000</f>
        <v>0</v>
      </c>
      <c r="AH101" s="12">
        <f t="shared" si="32"/>
        <v>0</v>
      </c>
      <c r="AI101" s="12">
        <f t="shared" si="32"/>
        <v>7396</v>
      </c>
      <c r="AJ101" s="12">
        <f t="shared" si="32"/>
        <v>0</v>
      </c>
      <c r="AK101" s="12">
        <f t="shared" si="32"/>
        <v>0</v>
      </c>
      <c r="AL101" s="12">
        <f t="shared" si="32"/>
        <v>0</v>
      </c>
      <c r="AM101" s="12">
        <f t="shared" si="32"/>
        <v>0</v>
      </c>
      <c r="AN101" s="12">
        <f t="shared" si="32"/>
        <v>0</v>
      </c>
      <c r="AO101" s="12">
        <f t="shared" si="32"/>
        <v>0</v>
      </c>
      <c r="AP101" s="12">
        <f t="shared" si="32"/>
        <v>0</v>
      </c>
      <c r="AQ101" s="12">
        <f t="shared" si="32"/>
        <v>33.75</v>
      </c>
      <c r="AR101" s="12">
        <f t="shared" si="32"/>
        <v>0</v>
      </c>
      <c r="AS101" s="12">
        <f t="shared" si="32"/>
        <v>575</v>
      </c>
      <c r="AT101" s="12">
        <f t="shared" si="32"/>
        <v>0</v>
      </c>
      <c r="AU101" s="12">
        <f t="shared" si="32"/>
        <v>0</v>
      </c>
      <c r="AV101" s="12">
        <f t="shared" si="32"/>
        <v>0</v>
      </c>
      <c r="AW101" s="12">
        <f t="shared" si="32"/>
        <v>0</v>
      </c>
      <c r="AX101" s="12">
        <f t="shared" si="32"/>
        <v>0</v>
      </c>
      <c r="AY101" s="12">
        <f t="shared" si="32"/>
        <v>0</v>
      </c>
      <c r="AZ101" s="12">
        <f t="shared" si="32"/>
        <v>0</v>
      </c>
      <c r="BA101" s="12">
        <f t="shared" si="32"/>
        <v>2233.8000000000002</v>
      </c>
      <c r="BB101" s="12">
        <f t="shared" si="32"/>
        <v>0</v>
      </c>
      <c r="BC101" s="12">
        <f t="shared" si="32"/>
        <v>0</v>
      </c>
      <c r="BD101" s="12">
        <f t="shared" si="7"/>
        <v>10238.549999999999</v>
      </c>
      <c r="BE101" s="17">
        <f t="shared" si="5"/>
        <v>282072.05249999999</v>
      </c>
    </row>
    <row r="102" spans="31:57" ht="18.75" customHeight="1" x14ac:dyDescent="0.15">
      <c r="AE102" s="95" t="s">
        <v>102</v>
      </c>
      <c r="AF102" s="95"/>
      <c r="AG102" s="27">
        <f t="shared" ref="AG102:BC102" si="33">SUM(AG75:AG101)</f>
        <v>389603.478</v>
      </c>
      <c r="AH102" s="27">
        <f t="shared" si="33"/>
        <v>13678.14</v>
      </c>
      <c r="AI102" s="27">
        <f t="shared" si="33"/>
        <v>115788.40479999999</v>
      </c>
      <c r="AJ102" s="27">
        <f t="shared" si="33"/>
        <v>26770.030000000002</v>
      </c>
      <c r="AK102" s="27">
        <f t="shared" si="33"/>
        <v>112010.52799999999</v>
      </c>
      <c r="AL102" s="27">
        <f t="shared" si="33"/>
        <v>204859.55</v>
      </c>
      <c r="AM102" s="27">
        <f t="shared" si="33"/>
        <v>12811.075999999997</v>
      </c>
      <c r="AN102" s="27">
        <f t="shared" si="33"/>
        <v>13468</v>
      </c>
      <c r="AO102" s="27">
        <f t="shared" si="33"/>
        <v>41620.904999999999</v>
      </c>
      <c r="AP102" s="27">
        <f t="shared" si="33"/>
        <v>5191.5149999999994</v>
      </c>
      <c r="AQ102" s="27">
        <f t="shared" si="33"/>
        <v>70479.977220000015</v>
      </c>
      <c r="AR102" s="27">
        <f t="shared" si="33"/>
        <v>30387.490000000005</v>
      </c>
      <c r="AS102" s="27">
        <f t="shared" si="33"/>
        <v>25117.798599999995</v>
      </c>
      <c r="AT102" s="27">
        <f t="shared" si="33"/>
        <v>270.2</v>
      </c>
      <c r="AU102" s="27">
        <f t="shared" si="33"/>
        <v>14732.070400000001</v>
      </c>
      <c r="AV102" s="27">
        <f t="shared" si="33"/>
        <v>477</v>
      </c>
      <c r="AW102" s="27">
        <f t="shared" si="33"/>
        <v>58285.200000000004</v>
      </c>
      <c r="AX102" s="27">
        <f t="shared" si="33"/>
        <v>50468.137499999997</v>
      </c>
      <c r="AY102" s="27">
        <f t="shared" si="33"/>
        <v>30449.016</v>
      </c>
      <c r="AZ102" s="27">
        <f t="shared" si="33"/>
        <v>47667.024000000005</v>
      </c>
      <c r="BA102" s="27">
        <f t="shared" si="33"/>
        <v>19447.200000000004</v>
      </c>
      <c r="BB102" s="27">
        <f t="shared" si="33"/>
        <v>68748.479999999996</v>
      </c>
      <c r="BC102" s="27">
        <f t="shared" si="33"/>
        <v>0</v>
      </c>
      <c r="BD102" s="12">
        <f t="shared" si="7"/>
        <v>1352331.2205200002</v>
      </c>
      <c r="BE102" s="27">
        <f>SUM(BE75:BE101)</f>
        <v>24494505.3884818</v>
      </c>
    </row>
    <row r="104" spans="31:57" ht="18.75" customHeight="1" x14ac:dyDescent="0.15">
      <c r="AG104" s="69" t="s">
        <v>88</v>
      </c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1"/>
    </row>
    <row r="105" spans="31:57" ht="18.75" customHeight="1" x14ac:dyDescent="0.15">
      <c r="AG105" s="80" t="s">
        <v>0</v>
      </c>
      <c r="AH105" s="86"/>
      <c r="AI105" s="86"/>
      <c r="AJ105" s="81"/>
      <c r="AK105" s="80" t="s">
        <v>1</v>
      </c>
      <c r="AL105" s="86"/>
      <c r="AM105" s="86"/>
      <c r="AN105" s="81"/>
      <c r="AO105" s="80" t="s">
        <v>2</v>
      </c>
      <c r="AP105" s="86"/>
      <c r="AQ105" s="86"/>
      <c r="AR105" s="81"/>
      <c r="AS105" s="80" t="s">
        <v>3</v>
      </c>
      <c r="AT105" s="81"/>
      <c r="AU105" s="80" t="s">
        <v>4</v>
      </c>
      <c r="AV105" s="81"/>
      <c r="AW105" s="80" t="s">
        <v>5</v>
      </c>
      <c r="AX105" s="81"/>
      <c r="AY105" s="79" t="s">
        <v>6</v>
      </c>
      <c r="AZ105" s="79"/>
      <c r="BA105" s="80" t="s">
        <v>7</v>
      </c>
      <c r="BB105" s="86"/>
      <c r="BC105" s="78" t="s">
        <v>8</v>
      </c>
      <c r="BD105" s="78" t="s">
        <v>9</v>
      </c>
      <c r="BE105" s="75" t="s">
        <v>93</v>
      </c>
    </row>
    <row r="106" spans="31:57" ht="18.75" customHeight="1" x14ac:dyDescent="0.15">
      <c r="AG106" s="84" t="s">
        <v>40</v>
      </c>
      <c r="AH106" s="85"/>
      <c r="AI106" s="84" t="s">
        <v>41</v>
      </c>
      <c r="AJ106" s="85"/>
      <c r="AK106" s="84" t="s">
        <v>40</v>
      </c>
      <c r="AL106" s="85"/>
      <c r="AM106" s="84" t="s">
        <v>41</v>
      </c>
      <c r="AN106" s="85"/>
      <c r="AO106" s="84" t="s">
        <v>40</v>
      </c>
      <c r="AP106" s="85"/>
      <c r="AQ106" s="84" t="s">
        <v>42</v>
      </c>
      <c r="AR106" s="85"/>
      <c r="AS106" s="84" t="s">
        <v>41</v>
      </c>
      <c r="AT106" s="85"/>
      <c r="AU106" s="84" t="s">
        <v>42</v>
      </c>
      <c r="AV106" s="85"/>
      <c r="AW106" s="88" t="s">
        <v>43</v>
      </c>
      <c r="AX106" s="88" t="s">
        <v>44</v>
      </c>
      <c r="AY106" s="87" t="s">
        <v>45</v>
      </c>
      <c r="AZ106" s="87" t="s">
        <v>46</v>
      </c>
      <c r="BA106" s="89" t="s">
        <v>47</v>
      </c>
      <c r="BB106" s="91" t="s">
        <v>48</v>
      </c>
      <c r="BC106" s="78"/>
      <c r="BD106" s="78"/>
      <c r="BE106" s="75"/>
    </row>
    <row r="107" spans="31:57" ht="18.75" customHeight="1" x14ac:dyDescent="0.15">
      <c r="AG107" s="31" t="s">
        <v>57</v>
      </c>
      <c r="AH107" s="2" t="s">
        <v>58</v>
      </c>
      <c r="AI107" s="31" t="s">
        <v>57</v>
      </c>
      <c r="AJ107" s="2" t="s">
        <v>58</v>
      </c>
      <c r="AK107" s="31" t="s">
        <v>57</v>
      </c>
      <c r="AL107" s="2" t="s">
        <v>58</v>
      </c>
      <c r="AM107" s="31" t="s">
        <v>57</v>
      </c>
      <c r="AN107" s="2" t="s">
        <v>58</v>
      </c>
      <c r="AO107" s="31" t="s">
        <v>57</v>
      </c>
      <c r="AP107" s="2" t="s">
        <v>58</v>
      </c>
      <c r="AQ107" s="31" t="s">
        <v>57</v>
      </c>
      <c r="AR107" s="2" t="s">
        <v>58</v>
      </c>
      <c r="AS107" s="31" t="s">
        <v>57</v>
      </c>
      <c r="AT107" s="2" t="s">
        <v>58</v>
      </c>
      <c r="AU107" s="31" t="s">
        <v>57</v>
      </c>
      <c r="AV107" s="2" t="s">
        <v>58</v>
      </c>
      <c r="AW107" s="80"/>
      <c r="AX107" s="80"/>
      <c r="AY107" s="79"/>
      <c r="AZ107" s="79"/>
      <c r="BA107" s="90"/>
      <c r="BB107" s="92"/>
      <c r="BC107" s="79"/>
      <c r="BD107" s="79"/>
      <c r="BE107" s="75"/>
    </row>
    <row r="108" spans="31:57" ht="18.75" customHeight="1" x14ac:dyDescent="0.15">
      <c r="AE108" s="94" t="s">
        <v>59</v>
      </c>
      <c r="AF108" s="94"/>
      <c r="AG108" s="12">
        <f t="shared" ref="AG108:BC108" si="34">AG39*AG$69/1000</f>
        <v>0</v>
      </c>
      <c r="AH108" s="12">
        <f t="shared" si="34"/>
        <v>0</v>
      </c>
      <c r="AI108" s="12">
        <f t="shared" si="34"/>
        <v>0</v>
      </c>
      <c r="AJ108" s="12">
        <f t="shared" si="34"/>
        <v>0</v>
      </c>
      <c r="AK108" s="12">
        <f t="shared" si="34"/>
        <v>0</v>
      </c>
      <c r="AL108" s="12">
        <f t="shared" si="34"/>
        <v>0</v>
      </c>
      <c r="AM108" s="12">
        <f t="shared" si="34"/>
        <v>0</v>
      </c>
      <c r="AN108" s="12">
        <f t="shared" si="34"/>
        <v>0</v>
      </c>
      <c r="AO108" s="12">
        <f t="shared" si="34"/>
        <v>0</v>
      </c>
      <c r="AP108" s="12">
        <f t="shared" si="34"/>
        <v>0</v>
      </c>
      <c r="AQ108" s="12">
        <f t="shared" si="34"/>
        <v>0</v>
      </c>
      <c r="AR108" s="12">
        <f t="shared" si="34"/>
        <v>0</v>
      </c>
      <c r="AS108" s="12">
        <f t="shared" si="34"/>
        <v>0</v>
      </c>
      <c r="AT108" s="12">
        <f t="shared" si="34"/>
        <v>0</v>
      </c>
      <c r="AU108" s="12">
        <f t="shared" si="34"/>
        <v>0</v>
      </c>
      <c r="AV108" s="12">
        <f t="shared" si="34"/>
        <v>0</v>
      </c>
      <c r="AW108" s="12">
        <f t="shared" si="34"/>
        <v>0</v>
      </c>
      <c r="AX108" s="12">
        <f t="shared" si="34"/>
        <v>0</v>
      </c>
      <c r="AY108" s="12">
        <f t="shared" si="34"/>
        <v>0</v>
      </c>
      <c r="AZ108" s="12">
        <f t="shared" si="34"/>
        <v>0</v>
      </c>
      <c r="BA108" s="12">
        <f t="shared" si="34"/>
        <v>0</v>
      </c>
      <c r="BB108" s="12">
        <f t="shared" si="34"/>
        <v>0</v>
      </c>
      <c r="BC108" s="12">
        <f t="shared" si="34"/>
        <v>0</v>
      </c>
      <c r="BD108" s="12">
        <f t="shared" ref="BD108:BD134" si="35">SUM(AG108:BC108)</f>
        <v>0</v>
      </c>
      <c r="BE108" s="17">
        <f t="shared" ref="BE108:BE134" si="36">I5*BD108</f>
        <v>0</v>
      </c>
    </row>
    <row r="109" spans="31:57" ht="18.75" customHeight="1" x14ac:dyDescent="0.15">
      <c r="AE109" s="94" t="s">
        <v>60</v>
      </c>
      <c r="AF109" s="94"/>
      <c r="AG109" s="12">
        <f t="shared" ref="AG109:BC109" si="37">AG40*AG$69/1000</f>
        <v>0</v>
      </c>
      <c r="AH109" s="12">
        <f t="shared" si="37"/>
        <v>0</v>
      </c>
      <c r="AI109" s="12">
        <f t="shared" si="37"/>
        <v>0</v>
      </c>
      <c r="AJ109" s="12">
        <f t="shared" si="37"/>
        <v>0</v>
      </c>
      <c r="AK109" s="12">
        <f t="shared" si="37"/>
        <v>0</v>
      </c>
      <c r="AL109" s="12">
        <f t="shared" si="37"/>
        <v>0</v>
      </c>
      <c r="AM109" s="12">
        <f t="shared" si="37"/>
        <v>0</v>
      </c>
      <c r="AN109" s="12">
        <f t="shared" si="37"/>
        <v>0</v>
      </c>
      <c r="AO109" s="12">
        <f t="shared" si="37"/>
        <v>0</v>
      </c>
      <c r="AP109" s="12">
        <f t="shared" si="37"/>
        <v>0</v>
      </c>
      <c r="AQ109" s="12">
        <f t="shared" si="37"/>
        <v>0</v>
      </c>
      <c r="AR109" s="12">
        <f t="shared" si="37"/>
        <v>0</v>
      </c>
      <c r="AS109" s="12">
        <f t="shared" si="37"/>
        <v>0</v>
      </c>
      <c r="AT109" s="12">
        <f t="shared" si="37"/>
        <v>0</v>
      </c>
      <c r="AU109" s="12">
        <f t="shared" si="37"/>
        <v>0</v>
      </c>
      <c r="AV109" s="12">
        <f t="shared" si="37"/>
        <v>0</v>
      </c>
      <c r="AW109" s="12">
        <f t="shared" si="37"/>
        <v>0</v>
      </c>
      <c r="AX109" s="12">
        <f t="shared" si="37"/>
        <v>0</v>
      </c>
      <c r="AY109" s="12">
        <f t="shared" si="37"/>
        <v>0</v>
      </c>
      <c r="AZ109" s="12">
        <f t="shared" si="37"/>
        <v>0</v>
      </c>
      <c r="BA109" s="12">
        <f t="shared" si="37"/>
        <v>0</v>
      </c>
      <c r="BB109" s="12">
        <f t="shared" si="37"/>
        <v>0</v>
      </c>
      <c r="BC109" s="12">
        <f t="shared" si="37"/>
        <v>0</v>
      </c>
      <c r="BD109" s="12">
        <f t="shared" si="35"/>
        <v>0</v>
      </c>
      <c r="BE109" s="17">
        <f t="shared" si="36"/>
        <v>0</v>
      </c>
    </row>
    <row r="110" spans="31:57" ht="18.75" customHeight="1" x14ac:dyDescent="0.15">
      <c r="AE110" s="94" t="s">
        <v>61</v>
      </c>
      <c r="AF110" s="94"/>
      <c r="AG110" s="12">
        <f t="shared" ref="AG110:BC110" si="38">AG41*AG$69/1000</f>
        <v>0</v>
      </c>
      <c r="AH110" s="12">
        <f t="shared" si="38"/>
        <v>0</v>
      </c>
      <c r="AI110" s="12">
        <f t="shared" si="38"/>
        <v>0</v>
      </c>
      <c r="AJ110" s="12">
        <f t="shared" si="38"/>
        <v>0</v>
      </c>
      <c r="AK110" s="12">
        <f t="shared" si="38"/>
        <v>0</v>
      </c>
      <c r="AL110" s="12">
        <f t="shared" si="38"/>
        <v>0</v>
      </c>
      <c r="AM110" s="12">
        <f t="shared" si="38"/>
        <v>0</v>
      </c>
      <c r="AN110" s="12">
        <f t="shared" si="38"/>
        <v>0</v>
      </c>
      <c r="AO110" s="12">
        <f t="shared" si="38"/>
        <v>0</v>
      </c>
      <c r="AP110" s="12">
        <f t="shared" si="38"/>
        <v>0</v>
      </c>
      <c r="AQ110" s="12">
        <f t="shared" si="38"/>
        <v>0</v>
      </c>
      <c r="AR110" s="12">
        <f t="shared" si="38"/>
        <v>0</v>
      </c>
      <c r="AS110" s="12">
        <f t="shared" si="38"/>
        <v>0</v>
      </c>
      <c r="AT110" s="12">
        <f t="shared" si="38"/>
        <v>0</v>
      </c>
      <c r="AU110" s="12">
        <f t="shared" si="38"/>
        <v>0</v>
      </c>
      <c r="AV110" s="12">
        <f t="shared" si="38"/>
        <v>0</v>
      </c>
      <c r="AW110" s="12">
        <f t="shared" si="38"/>
        <v>0</v>
      </c>
      <c r="AX110" s="12">
        <f t="shared" si="38"/>
        <v>0</v>
      </c>
      <c r="AY110" s="12">
        <f t="shared" si="38"/>
        <v>0</v>
      </c>
      <c r="AZ110" s="12">
        <f t="shared" si="38"/>
        <v>0</v>
      </c>
      <c r="BA110" s="12">
        <f t="shared" si="38"/>
        <v>0</v>
      </c>
      <c r="BB110" s="12">
        <f t="shared" si="38"/>
        <v>0</v>
      </c>
      <c r="BC110" s="12">
        <f t="shared" si="38"/>
        <v>0</v>
      </c>
      <c r="BD110" s="12">
        <f t="shared" si="35"/>
        <v>0</v>
      </c>
      <c r="BE110" s="17">
        <f t="shared" si="36"/>
        <v>0</v>
      </c>
    </row>
    <row r="111" spans="31:57" ht="18.75" customHeight="1" x14ac:dyDescent="0.15">
      <c r="AE111" s="94" t="s">
        <v>62</v>
      </c>
      <c r="AF111" s="94"/>
      <c r="AG111" s="12">
        <f t="shared" ref="AG111:BC111" si="39">AG42*AG$69/1000</f>
        <v>0</v>
      </c>
      <c r="AH111" s="12">
        <f t="shared" si="39"/>
        <v>0</v>
      </c>
      <c r="AI111" s="12">
        <f t="shared" si="39"/>
        <v>0</v>
      </c>
      <c r="AJ111" s="12">
        <f t="shared" si="39"/>
        <v>0</v>
      </c>
      <c r="AK111" s="12">
        <f t="shared" si="39"/>
        <v>0</v>
      </c>
      <c r="AL111" s="12">
        <f t="shared" si="39"/>
        <v>0</v>
      </c>
      <c r="AM111" s="12">
        <f t="shared" si="39"/>
        <v>0</v>
      </c>
      <c r="AN111" s="12">
        <f t="shared" si="39"/>
        <v>0</v>
      </c>
      <c r="AO111" s="12">
        <f t="shared" si="39"/>
        <v>0</v>
      </c>
      <c r="AP111" s="12">
        <f t="shared" si="39"/>
        <v>0</v>
      </c>
      <c r="AQ111" s="12">
        <f t="shared" si="39"/>
        <v>0</v>
      </c>
      <c r="AR111" s="12">
        <f t="shared" si="39"/>
        <v>0</v>
      </c>
      <c r="AS111" s="12">
        <f t="shared" si="39"/>
        <v>0</v>
      </c>
      <c r="AT111" s="12">
        <f t="shared" si="39"/>
        <v>0</v>
      </c>
      <c r="AU111" s="12">
        <f t="shared" si="39"/>
        <v>0</v>
      </c>
      <c r="AV111" s="12">
        <f t="shared" si="39"/>
        <v>0</v>
      </c>
      <c r="AW111" s="12">
        <f t="shared" si="39"/>
        <v>0</v>
      </c>
      <c r="AX111" s="12">
        <f t="shared" si="39"/>
        <v>0</v>
      </c>
      <c r="AY111" s="12">
        <f t="shared" si="39"/>
        <v>0</v>
      </c>
      <c r="AZ111" s="12">
        <f t="shared" si="39"/>
        <v>0</v>
      </c>
      <c r="BA111" s="12">
        <f t="shared" si="39"/>
        <v>0</v>
      </c>
      <c r="BB111" s="12">
        <f t="shared" si="39"/>
        <v>0</v>
      </c>
      <c r="BC111" s="12">
        <f t="shared" si="39"/>
        <v>0</v>
      </c>
      <c r="BD111" s="12">
        <f t="shared" si="35"/>
        <v>0</v>
      </c>
      <c r="BE111" s="17">
        <f t="shared" si="36"/>
        <v>0</v>
      </c>
    </row>
    <row r="112" spans="31:57" ht="18.75" customHeight="1" x14ac:dyDescent="0.15">
      <c r="AE112" s="94" t="s">
        <v>63</v>
      </c>
      <c r="AF112" s="94"/>
      <c r="AG112" s="12">
        <f t="shared" ref="AG112:BC112" si="40">AG43*AG$69/1000</f>
        <v>0</v>
      </c>
      <c r="AH112" s="12">
        <f t="shared" si="40"/>
        <v>0</v>
      </c>
      <c r="AI112" s="12">
        <f t="shared" si="40"/>
        <v>0</v>
      </c>
      <c r="AJ112" s="12">
        <f t="shared" si="40"/>
        <v>0</v>
      </c>
      <c r="AK112" s="12">
        <f t="shared" si="40"/>
        <v>0</v>
      </c>
      <c r="AL112" s="12">
        <f t="shared" si="40"/>
        <v>0</v>
      </c>
      <c r="AM112" s="12">
        <f t="shared" si="40"/>
        <v>0</v>
      </c>
      <c r="AN112" s="12">
        <f t="shared" si="40"/>
        <v>0</v>
      </c>
      <c r="AO112" s="12">
        <f t="shared" si="40"/>
        <v>0</v>
      </c>
      <c r="AP112" s="12">
        <f t="shared" si="40"/>
        <v>0</v>
      </c>
      <c r="AQ112" s="12">
        <f t="shared" si="40"/>
        <v>0</v>
      </c>
      <c r="AR112" s="12">
        <f t="shared" si="40"/>
        <v>0</v>
      </c>
      <c r="AS112" s="12">
        <f t="shared" si="40"/>
        <v>0</v>
      </c>
      <c r="AT112" s="12">
        <f t="shared" si="40"/>
        <v>0</v>
      </c>
      <c r="AU112" s="12">
        <f t="shared" si="40"/>
        <v>0</v>
      </c>
      <c r="AV112" s="12">
        <f t="shared" si="40"/>
        <v>0</v>
      </c>
      <c r="AW112" s="12">
        <f t="shared" si="40"/>
        <v>0</v>
      </c>
      <c r="AX112" s="12">
        <f t="shared" si="40"/>
        <v>0</v>
      </c>
      <c r="AY112" s="12">
        <f t="shared" si="40"/>
        <v>0</v>
      </c>
      <c r="AZ112" s="12">
        <f t="shared" si="40"/>
        <v>0</v>
      </c>
      <c r="BA112" s="12">
        <f t="shared" si="40"/>
        <v>0</v>
      </c>
      <c r="BB112" s="12">
        <f t="shared" si="40"/>
        <v>0</v>
      </c>
      <c r="BC112" s="12">
        <f t="shared" si="40"/>
        <v>0</v>
      </c>
      <c r="BD112" s="12">
        <f t="shared" si="35"/>
        <v>0</v>
      </c>
      <c r="BE112" s="17">
        <f t="shared" si="36"/>
        <v>0</v>
      </c>
    </row>
    <row r="113" spans="31:57" ht="18.75" customHeight="1" x14ac:dyDescent="0.15">
      <c r="AE113" s="94" t="s">
        <v>64</v>
      </c>
      <c r="AF113" s="94"/>
      <c r="AG113" s="12">
        <f t="shared" ref="AG113:BC113" si="41">AG44*AG$69/1000</f>
        <v>0</v>
      </c>
      <c r="AH113" s="12">
        <f t="shared" si="41"/>
        <v>0</v>
      </c>
      <c r="AI113" s="12">
        <f t="shared" si="41"/>
        <v>0</v>
      </c>
      <c r="AJ113" s="12">
        <f t="shared" si="41"/>
        <v>0</v>
      </c>
      <c r="AK113" s="12">
        <f t="shared" si="41"/>
        <v>0</v>
      </c>
      <c r="AL113" s="12">
        <f t="shared" si="41"/>
        <v>0</v>
      </c>
      <c r="AM113" s="12">
        <f t="shared" si="41"/>
        <v>0</v>
      </c>
      <c r="AN113" s="12">
        <f t="shared" si="41"/>
        <v>0</v>
      </c>
      <c r="AO113" s="12">
        <f t="shared" si="41"/>
        <v>0</v>
      </c>
      <c r="AP113" s="12">
        <f t="shared" si="41"/>
        <v>0</v>
      </c>
      <c r="AQ113" s="12">
        <f t="shared" si="41"/>
        <v>0</v>
      </c>
      <c r="AR113" s="12">
        <f t="shared" si="41"/>
        <v>0</v>
      </c>
      <c r="AS113" s="12">
        <f t="shared" si="41"/>
        <v>0</v>
      </c>
      <c r="AT113" s="12">
        <f t="shared" si="41"/>
        <v>0</v>
      </c>
      <c r="AU113" s="12">
        <f t="shared" si="41"/>
        <v>0</v>
      </c>
      <c r="AV113" s="12">
        <f t="shared" si="41"/>
        <v>0</v>
      </c>
      <c r="AW113" s="12">
        <f t="shared" si="41"/>
        <v>0</v>
      </c>
      <c r="AX113" s="12">
        <f t="shared" si="41"/>
        <v>0</v>
      </c>
      <c r="AY113" s="12">
        <f t="shared" si="41"/>
        <v>0</v>
      </c>
      <c r="AZ113" s="12">
        <f t="shared" si="41"/>
        <v>0</v>
      </c>
      <c r="BA113" s="12">
        <f t="shared" si="41"/>
        <v>0</v>
      </c>
      <c r="BB113" s="12">
        <f t="shared" si="41"/>
        <v>0</v>
      </c>
      <c r="BC113" s="12">
        <f t="shared" si="41"/>
        <v>0</v>
      </c>
      <c r="BD113" s="12">
        <f t="shared" si="35"/>
        <v>0</v>
      </c>
      <c r="BE113" s="17">
        <f t="shared" si="36"/>
        <v>0</v>
      </c>
    </row>
    <row r="114" spans="31:57" ht="18.75" customHeight="1" x14ac:dyDescent="0.15">
      <c r="AE114" s="94" t="s">
        <v>86</v>
      </c>
      <c r="AF114" s="94"/>
      <c r="AG114" s="12">
        <f t="shared" ref="AG114:BC114" si="42">AG45*AG$69/1000</f>
        <v>0</v>
      </c>
      <c r="AH114" s="12">
        <f t="shared" si="42"/>
        <v>0</v>
      </c>
      <c r="AI114" s="12">
        <f t="shared" si="42"/>
        <v>0</v>
      </c>
      <c r="AJ114" s="12">
        <f t="shared" si="42"/>
        <v>0</v>
      </c>
      <c r="AK114" s="12">
        <f t="shared" si="42"/>
        <v>0</v>
      </c>
      <c r="AL114" s="12">
        <f t="shared" si="42"/>
        <v>0</v>
      </c>
      <c r="AM114" s="12">
        <f t="shared" si="42"/>
        <v>0</v>
      </c>
      <c r="AN114" s="12">
        <f t="shared" si="42"/>
        <v>0</v>
      </c>
      <c r="AO114" s="12">
        <f t="shared" si="42"/>
        <v>0</v>
      </c>
      <c r="AP114" s="12">
        <f t="shared" si="42"/>
        <v>0</v>
      </c>
      <c r="AQ114" s="12">
        <f t="shared" si="42"/>
        <v>0</v>
      </c>
      <c r="AR114" s="12">
        <f t="shared" si="42"/>
        <v>0</v>
      </c>
      <c r="AS114" s="12">
        <f t="shared" si="42"/>
        <v>0</v>
      </c>
      <c r="AT114" s="12">
        <f t="shared" si="42"/>
        <v>0</v>
      </c>
      <c r="AU114" s="12">
        <f t="shared" si="42"/>
        <v>0</v>
      </c>
      <c r="AV114" s="12">
        <f t="shared" si="42"/>
        <v>0</v>
      </c>
      <c r="AW114" s="12">
        <f t="shared" si="42"/>
        <v>0</v>
      </c>
      <c r="AX114" s="12">
        <f t="shared" si="42"/>
        <v>0</v>
      </c>
      <c r="AY114" s="12">
        <f t="shared" si="42"/>
        <v>0</v>
      </c>
      <c r="AZ114" s="12">
        <f t="shared" si="42"/>
        <v>0</v>
      </c>
      <c r="BA114" s="12">
        <f t="shared" si="42"/>
        <v>0</v>
      </c>
      <c r="BB114" s="12">
        <f t="shared" si="42"/>
        <v>0</v>
      </c>
      <c r="BC114" s="12">
        <f t="shared" si="42"/>
        <v>0</v>
      </c>
      <c r="BD114" s="12">
        <f t="shared" si="35"/>
        <v>0</v>
      </c>
      <c r="BE114" s="17">
        <f t="shared" si="36"/>
        <v>0</v>
      </c>
    </row>
    <row r="115" spans="31:57" ht="18.75" customHeight="1" x14ac:dyDescent="0.15">
      <c r="AE115" s="94" t="s">
        <v>65</v>
      </c>
      <c r="AF115" s="94"/>
      <c r="AG115" s="12">
        <f t="shared" ref="AG115:BC115" si="43">AG46*AG$69/1000</f>
        <v>0</v>
      </c>
      <c r="AH115" s="12">
        <f t="shared" si="43"/>
        <v>0</v>
      </c>
      <c r="AI115" s="12">
        <f t="shared" si="43"/>
        <v>0</v>
      </c>
      <c r="AJ115" s="12">
        <f t="shared" si="43"/>
        <v>0</v>
      </c>
      <c r="AK115" s="12">
        <f t="shared" si="43"/>
        <v>0</v>
      </c>
      <c r="AL115" s="12">
        <f t="shared" si="43"/>
        <v>0</v>
      </c>
      <c r="AM115" s="12">
        <f t="shared" si="43"/>
        <v>0</v>
      </c>
      <c r="AN115" s="12">
        <f t="shared" si="43"/>
        <v>0</v>
      </c>
      <c r="AO115" s="12">
        <f t="shared" si="43"/>
        <v>0</v>
      </c>
      <c r="AP115" s="12">
        <f t="shared" si="43"/>
        <v>0</v>
      </c>
      <c r="AQ115" s="12">
        <f t="shared" si="43"/>
        <v>0</v>
      </c>
      <c r="AR115" s="12">
        <f t="shared" si="43"/>
        <v>0</v>
      </c>
      <c r="AS115" s="12">
        <f t="shared" si="43"/>
        <v>0</v>
      </c>
      <c r="AT115" s="12">
        <f t="shared" si="43"/>
        <v>0</v>
      </c>
      <c r="AU115" s="12">
        <f t="shared" si="43"/>
        <v>0</v>
      </c>
      <c r="AV115" s="12">
        <f t="shared" si="43"/>
        <v>0</v>
      </c>
      <c r="AW115" s="12">
        <f t="shared" si="43"/>
        <v>0</v>
      </c>
      <c r="AX115" s="12">
        <f t="shared" si="43"/>
        <v>0</v>
      </c>
      <c r="AY115" s="12">
        <f t="shared" si="43"/>
        <v>0</v>
      </c>
      <c r="AZ115" s="12">
        <f t="shared" si="43"/>
        <v>0</v>
      </c>
      <c r="BA115" s="12">
        <f t="shared" si="43"/>
        <v>0</v>
      </c>
      <c r="BB115" s="12">
        <f t="shared" si="43"/>
        <v>0</v>
      </c>
      <c r="BC115" s="12">
        <f t="shared" si="43"/>
        <v>0</v>
      </c>
      <c r="BD115" s="12">
        <f t="shared" si="35"/>
        <v>0</v>
      </c>
      <c r="BE115" s="17">
        <f t="shared" si="36"/>
        <v>0</v>
      </c>
    </row>
    <row r="116" spans="31:57" ht="18.75" customHeight="1" x14ac:dyDescent="0.15">
      <c r="AE116" s="94" t="s">
        <v>66</v>
      </c>
      <c r="AF116" s="94"/>
      <c r="AG116" s="12">
        <f t="shared" ref="AG116:BC116" si="44">AG47*AG$69/1000</f>
        <v>0</v>
      </c>
      <c r="AH116" s="12">
        <f t="shared" si="44"/>
        <v>0</v>
      </c>
      <c r="AI116" s="12">
        <f t="shared" si="44"/>
        <v>0</v>
      </c>
      <c r="AJ116" s="12">
        <f t="shared" si="44"/>
        <v>0</v>
      </c>
      <c r="AK116" s="12">
        <f t="shared" si="44"/>
        <v>0</v>
      </c>
      <c r="AL116" s="12">
        <f t="shared" si="44"/>
        <v>0</v>
      </c>
      <c r="AM116" s="12">
        <f t="shared" si="44"/>
        <v>0</v>
      </c>
      <c r="AN116" s="12">
        <f t="shared" si="44"/>
        <v>0</v>
      </c>
      <c r="AO116" s="12">
        <f t="shared" si="44"/>
        <v>0</v>
      </c>
      <c r="AP116" s="12">
        <f t="shared" si="44"/>
        <v>0</v>
      </c>
      <c r="AQ116" s="12">
        <f t="shared" si="44"/>
        <v>0</v>
      </c>
      <c r="AR116" s="12">
        <f t="shared" si="44"/>
        <v>0</v>
      </c>
      <c r="AS116" s="12">
        <f t="shared" si="44"/>
        <v>0</v>
      </c>
      <c r="AT116" s="12">
        <f t="shared" si="44"/>
        <v>0</v>
      </c>
      <c r="AU116" s="12">
        <f t="shared" si="44"/>
        <v>0</v>
      </c>
      <c r="AV116" s="12">
        <f t="shared" si="44"/>
        <v>0</v>
      </c>
      <c r="AW116" s="12">
        <f t="shared" si="44"/>
        <v>0</v>
      </c>
      <c r="AX116" s="12">
        <f t="shared" si="44"/>
        <v>0</v>
      </c>
      <c r="AY116" s="12">
        <f t="shared" si="44"/>
        <v>0</v>
      </c>
      <c r="AZ116" s="12">
        <f t="shared" si="44"/>
        <v>0</v>
      </c>
      <c r="BA116" s="12">
        <f t="shared" si="44"/>
        <v>0</v>
      </c>
      <c r="BB116" s="12">
        <f t="shared" si="44"/>
        <v>0</v>
      </c>
      <c r="BC116" s="12">
        <f t="shared" si="44"/>
        <v>0</v>
      </c>
      <c r="BD116" s="12">
        <f t="shared" si="35"/>
        <v>0</v>
      </c>
      <c r="BE116" s="17">
        <f t="shared" si="36"/>
        <v>0</v>
      </c>
    </row>
    <row r="117" spans="31:57" ht="18.75" customHeight="1" x14ac:dyDescent="0.15">
      <c r="AE117" s="94" t="s">
        <v>67</v>
      </c>
      <c r="AF117" s="94"/>
      <c r="AG117" s="12">
        <f t="shared" ref="AG117:BC117" si="45">AG48*AG$69/1000</f>
        <v>0</v>
      </c>
      <c r="AH117" s="12">
        <f t="shared" si="45"/>
        <v>0</v>
      </c>
      <c r="AI117" s="12">
        <f t="shared" si="45"/>
        <v>0</v>
      </c>
      <c r="AJ117" s="12">
        <f t="shared" si="45"/>
        <v>0</v>
      </c>
      <c r="AK117" s="12">
        <f t="shared" si="45"/>
        <v>0</v>
      </c>
      <c r="AL117" s="12">
        <f t="shared" si="45"/>
        <v>0</v>
      </c>
      <c r="AM117" s="12">
        <f t="shared" si="45"/>
        <v>0</v>
      </c>
      <c r="AN117" s="12">
        <f t="shared" si="45"/>
        <v>0</v>
      </c>
      <c r="AO117" s="12">
        <f t="shared" si="45"/>
        <v>0</v>
      </c>
      <c r="AP117" s="12">
        <f t="shared" si="45"/>
        <v>0</v>
      </c>
      <c r="AQ117" s="12">
        <f t="shared" si="45"/>
        <v>0</v>
      </c>
      <c r="AR117" s="12">
        <f t="shared" si="45"/>
        <v>0</v>
      </c>
      <c r="AS117" s="12">
        <f t="shared" si="45"/>
        <v>0</v>
      </c>
      <c r="AT117" s="12">
        <f t="shared" si="45"/>
        <v>0</v>
      </c>
      <c r="AU117" s="12">
        <f t="shared" si="45"/>
        <v>0</v>
      </c>
      <c r="AV117" s="12">
        <f t="shared" si="45"/>
        <v>0</v>
      </c>
      <c r="AW117" s="12">
        <f t="shared" si="45"/>
        <v>0</v>
      </c>
      <c r="AX117" s="12">
        <f t="shared" si="45"/>
        <v>0</v>
      </c>
      <c r="AY117" s="12">
        <f t="shared" si="45"/>
        <v>0</v>
      </c>
      <c r="AZ117" s="12">
        <f t="shared" si="45"/>
        <v>0</v>
      </c>
      <c r="BA117" s="12">
        <f t="shared" si="45"/>
        <v>0</v>
      </c>
      <c r="BB117" s="12">
        <f t="shared" si="45"/>
        <v>0</v>
      </c>
      <c r="BC117" s="12">
        <f t="shared" si="45"/>
        <v>0</v>
      </c>
      <c r="BD117" s="12">
        <f t="shared" si="35"/>
        <v>0</v>
      </c>
      <c r="BE117" s="17">
        <f t="shared" si="36"/>
        <v>0</v>
      </c>
    </row>
    <row r="118" spans="31:57" ht="18.75" customHeight="1" x14ac:dyDescent="0.15">
      <c r="AE118" s="94" t="s">
        <v>68</v>
      </c>
      <c r="AF118" s="94"/>
      <c r="AG118" s="12">
        <f t="shared" ref="AG118:BC118" si="46">AG49*AG$69/1000</f>
        <v>0</v>
      </c>
      <c r="AH118" s="12">
        <f t="shared" si="46"/>
        <v>0</v>
      </c>
      <c r="AI118" s="12">
        <f t="shared" si="46"/>
        <v>0</v>
      </c>
      <c r="AJ118" s="12">
        <f t="shared" si="46"/>
        <v>0</v>
      </c>
      <c r="AK118" s="12">
        <f t="shared" si="46"/>
        <v>0</v>
      </c>
      <c r="AL118" s="12">
        <f t="shared" si="46"/>
        <v>0</v>
      </c>
      <c r="AM118" s="12">
        <f t="shared" si="46"/>
        <v>0</v>
      </c>
      <c r="AN118" s="12">
        <f t="shared" si="46"/>
        <v>0</v>
      </c>
      <c r="AO118" s="12">
        <f t="shared" si="46"/>
        <v>0</v>
      </c>
      <c r="AP118" s="12">
        <f t="shared" si="46"/>
        <v>0</v>
      </c>
      <c r="AQ118" s="12">
        <f t="shared" si="46"/>
        <v>0</v>
      </c>
      <c r="AR118" s="12">
        <f t="shared" si="46"/>
        <v>0</v>
      </c>
      <c r="AS118" s="12">
        <f t="shared" si="46"/>
        <v>0</v>
      </c>
      <c r="AT118" s="12">
        <f t="shared" si="46"/>
        <v>0</v>
      </c>
      <c r="AU118" s="12">
        <f t="shared" si="46"/>
        <v>0</v>
      </c>
      <c r="AV118" s="12">
        <f t="shared" si="46"/>
        <v>0</v>
      </c>
      <c r="AW118" s="12">
        <f t="shared" si="46"/>
        <v>0</v>
      </c>
      <c r="AX118" s="12">
        <f t="shared" si="46"/>
        <v>0</v>
      </c>
      <c r="AY118" s="12">
        <f t="shared" si="46"/>
        <v>0</v>
      </c>
      <c r="AZ118" s="12">
        <f t="shared" si="46"/>
        <v>0</v>
      </c>
      <c r="BA118" s="12">
        <f t="shared" si="46"/>
        <v>0</v>
      </c>
      <c r="BB118" s="12">
        <f t="shared" si="46"/>
        <v>0</v>
      </c>
      <c r="BC118" s="12">
        <f t="shared" si="46"/>
        <v>0</v>
      </c>
      <c r="BD118" s="12">
        <f t="shared" si="35"/>
        <v>0</v>
      </c>
      <c r="BE118" s="17">
        <f t="shared" si="36"/>
        <v>0</v>
      </c>
    </row>
    <row r="119" spans="31:57" ht="18.75" customHeight="1" x14ac:dyDescent="0.15">
      <c r="AE119" s="94" t="s">
        <v>69</v>
      </c>
      <c r="AF119" s="94"/>
      <c r="AG119" s="12">
        <f t="shared" ref="AG119:BC119" si="47">AG50*AG$69/1000</f>
        <v>0</v>
      </c>
      <c r="AH119" s="12">
        <f t="shared" si="47"/>
        <v>0</v>
      </c>
      <c r="AI119" s="12">
        <f t="shared" si="47"/>
        <v>0</v>
      </c>
      <c r="AJ119" s="12">
        <f t="shared" si="47"/>
        <v>0</v>
      </c>
      <c r="AK119" s="12">
        <f t="shared" si="47"/>
        <v>0</v>
      </c>
      <c r="AL119" s="12">
        <f t="shared" si="47"/>
        <v>0</v>
      </c>
      <c r="AM119" s="12">
        <f t="shared" si="47"/>
        <v>0</v>
      </c>
      <c r="AN119" s="12">
        <f t="shared" si="47"/>
        <v>0</v>
      </c>
      <c r="AO119" s="12">
        <f t="shared" si="47"/>
        <v>0</v>
      </c>
      <c r="AP119" s="12">
        <f t="shared" si="47"/>
        <v>0</v>
      </c>
      <c r="AQ119" s="12">
        <f t="shared" si="47"/>
        <v>0</v>
      </c>
      <c r="AR119" s="12">
        <f t="shared" si="47"/>
        <v>0</v>
      </c>
      <c r="AS119" s="12">
        <f t="shared" si="47"/>
        <v>0</v>
      </c>
      <c r="AT119" s="12">
        <f t="shared" si="47"/>
        <v>0</v>
      </c>
      <c r="AU119" s="12">
        <f t="shared" si="47"/>
        <v>0</v>
      </c>
      <c r="AV119" s="12">
        <f t="shared" si="47"/>
        <v>0</v>
      </c>
      <c r="AW119" s="12">
        <f t="shared" si="47"/>
        <v>0</v>
      </c>
      <c r="AX119" s="12">
        <f t="shared" si="47"/>
        <v>0</v>
      </c>
      <c r="AY119" s="12">
        <f t="shared" si="47"/>
        <v>0</v>
      </c>
      <c r="AZ119" s="12">
        <f t="shared" si="47"/>
        <v>0</v>
      </c>
      <c r="BA119" s="12">
        <f t="shared" si="47"/>
        <v>0</v>
      </c>
      <c r="BB119" s="12">
        <f t="shared" si="47"/>
        <v>0</v>
      </c>
      <c r="BC119" s="12">
        <f t="shared" si="47"/>
        <v>0</v>
      </c>
      <c r="BD119" s="12">
        <f t="shared" si="35"/>
        <v>0</v>
      </c>
      <c r="BE119" s="17">
        <f t="shared" si="36"/>
        <v>0</v>
      </c>
    </row>
    <row r="120" spans="31:57" ht="18.75" customHeight="1" x14ac:dyDescent="0.15">
      <c r="AE120" s="94" t="s">
        <v>70</v>
      </c>
      <c r="AF120" s="94"/>
      <c r="AG120" s="12">
        <f t="shared" ref="AG120:BC120" si="48">AG51*AG$69/1000</f>
        <v>0</v>
      </c>
      <c r="AH120" s="12">
        <f t="shared" si="48"/>
        <v>0</v>
      </c>
      <c r="AI120" s="12">
        <f t="shared" si="48"/>
        <v>0</v>
      </c>
      <c r="AJ120" s="12">
        <f t="shared" si="48"/>
        <v>0</v>
      </c>
      <c r="AK120" s="12">
        <f t="shared" si="48"/>
        <v>0</v>
      </c>
      <c r="AL120" s="12">
        <f t="shared" si="48"/>
        <v>0</v>
      </c>
      <c r="AM120" s="12">
        <f t="shared" si="48"/>
        <v>0</v>
      </c>
      <c r="AN120" s="12">
        <f t="shared" si="48"/>
        <v>0</v>
      </c>
      <c r="AO120" s="12">
        <f t="shared" si="48"/>
        <v>0</v>
      </c>
      <c r="AP120" s="12">
        <f t="shared" si="48"/>
        <v>0</v>
      </c>
      <c r="AQ120" s="12">
        <f t="shared" si="48"/>
        <v>0</v>
      </c>
      <c r="AR120" s="12">
        <f t="shared" si="48"/>
        <v>0</v>
      </c>
      <c r="AS120" s="12">
        <f t="shared" si="48"/>
        <v>0</v>
      </c>
      <c r="AT120" s="12">
        <f t="shared" si="48"/>
        <v>0</v>
      </c>
      <c r="AU120" s="12">
        <f t="shared" si="48"/>
        <v>0</v>
      </c>
      <c r="AV120" s="12">
        <f t="shared" si="48"/>
        <v>0</v>
      </c>
      <c r="AW120" s="12">
        <f t="shared" si="48"/>
        <v>0</v>
      </c>
      <c r="AX120" s="12">
        <f t="shared" si="48"/>
        <v>0</v>
      </c>
      <c r="AY120" s="12">
        <f t="shared" si="48"/>
        <v>0</v>
      </c>
      <c r="AZ120" s="12">
        <f t="shared" si="48"/>
        <v>0</v>
      </c>
      <c r="BA120" s="12">
        <f t="shared" si="48"/>
        <v>0</v>
      </c>
      <c r="BB120" s="12">
        <f t="shared" si="48"/>
        <v>0</v>
      </c>
      <c r="BC120" s="12">
        <f t="shared" si="48"/>
        <v>0</v>
      </c>
      <c r="BD120" s="12">
        <f t="shared" si="35"/>
        <v>0</v>
      </c>
      <c r="BE120" s="17">
        <f t="shared" si="36"/>
        <v>0</v>
      </c>
    </row>
    <row r="121" spans="31:57" ht="18.75" customHeight="1" x14ac:dyDescent="0.15">
      <c r="AE121" s="94" t="s">
        <v>71</v>
      </c>
      <c r="AF121" s="94"/>
      <c r="AG121" s="12">
        <f t="shared" ref="AG121:BC121" si="49">AG52*AG$69/1000</f>
        <v>0</v>
      </c>
      <c r="AH121" s="12">
        <f t="shared" si="49"/>
        <v>0</v>
      </c>
      <c r="AI121" s="12">
        <f t="shared" si="49"/>
        <v>0</v>
      </c>
      <c r="AJ121" s="12">
        <f t="shared" si="49"/>
        <v>0</v>
      </c>
      <c r="AK121" s="12">
        <f t="shared" si="49"/>
        <v>0</v>
      </c>
      <c r="AL121" s="12">
        <f t="shared" si="49"/>
        <v>0</v>
      </c>
      <c r="AM121" s="12">
        <f t="shared" si="49"/>
        <v>0</v>
      </c>
      <c r="AN121" s="12">
        <f t="shared" si="49"/>
        <v>0</v>
      </c>
      <c r="AO121" s="12">
        <f t="shared" si="49"/>
        <v>0</v>
      </c>
      <c r="AP121" s="12">
        <f t="shared" si="49"/>
        <v>0</v>
      </c>
      <c r="AQ121" s="12">
        <f t="shared" si="49"/>
        <v>0</v>
      </c>
      <c r="AR121" s="12">
        <f t="shared" si="49"/>
        <v>0</v>
      </c>
      <c r="AS121" s="12">
        <f t="shared" si="49"/>
        <v>0</v>
      </c>
      <c r="AT121" s="12">
        <f t="shared" si="49"/>
        <v>0</v>
      </c>
      <c r="AU121" s="12">
        <f t="shared" si="49"/>
        <v>0</v>
      </c>
      <c r="AV121" s="12">
        <f t="shared" si="49"/>
        <v>0</v>
      </c>
      <c r="AW121" s="12">
        <f t="shared" si="49"/>
        <v>0</v>
      </c>
      <c r="AX121" s="12">
        <f t="shared" si="49"/>
        <v>0</v>
      </c>
      <c r="AY121" s="12">
        <f t="shared" si="49"/>
        <v>0</v>
      </c>
      <c r="AZ121" s="12">
        <f t="shared" si="49"/>
        <v>0</v>
      </c>
      <c r="BA121" s="12">
        <f t="shared" si="49"/>
        <v>0</v>
      </c>
      <c r="BB121" s="12">
        <f t="shared" si="49"/>
        <v>0</v>
      </c>
      <c r="BC121" s="12">
        <f t="shared" si="49"/>
        <v>0</v>
      </c>
      <c r="BD121" s="12">
        <f t="shared" si="35"/>
        <v>0</v>
      </c>
      <c r="BE121" s="17">
        <f t="shared" si="36"/>
        <v>0</v>
      </c>
    </row>
    <row r="122" spans="31:57" ht="18.75" customHeight="1" x14ac:dyDescent="0.15">
      <c r="AE122" s="94" t="s">
        <v>72</v>
      </c>
      <c r="AF122" s="94"/>
      <c r="AG122" s="12">
        <f t="shared" ref="AG122:BC122" si="50">AG53*AG$69/1000</f>
        <v>0</v>
      </c>
      <c r="AH122" s="12">
        <f t="shared" si="50"/>
        <v>0</v>
      </c>
      <c r="AI122" s="12">
        <f t="shared" si="50"/>
        <v>0</v>
      </c>
      <c r="AJ122" s="12">
        <f t="shared" si="50"/>
        <v>0</v>
      </c>
      <c r="AK122" s="12">
        <f t="shared" si="50"/>
        <v>0</v>
      </c>
      <c r="AL122" s="12">
        <f t="shared" si="50"/>
        <v>0</v>
      </c>
      <c r="AM122" s="12">
        <f t="shared" si="50"/>
        <v>0</v>
      </c>
      <c r="AN122" s="12">
        <f t="shared" si="50"/>
        <v>0</v>
      </c>
      <c r="AO122" s="12">
        <f t="shared" si="50"/>
        <v>0</v>
      </c>
      <c r="AP122" s="12">
        <f t="shared" si="50"/>
        <v>0</v>
      </c>
      <c r="AQ122" s="12">
        <f t="shared" si="50"/>
        <v>0</v>
      </c>
      <c r="AR122" s="12">
        <f t="shared" si="50"/>
        <v>0</v>
      </c>
      <c r="AS122" s="12">
        <f t="shared" si="50"/>
        <v>0</v>
      </c>
      <c r="AT122" s="12">
        <f t="shared" si="50"/>
        <v>0</v>
      </c>
      <c r="AU122" s="12">
        <f t="shared" si="50"/>
        <v>0</v>
      </c>
      <c r="AV122" s="12">
        <f t="shared" si="50"/>
        <v>0</v>
      </c>
      <c r="AW122" s="12">
        <f t="shared" si="50"/>
        <v>0</v>
      </c>
      <c r="AX122" s="12">
        <f t="shared" si="50"/>
        <v>0</v>
      </c>
      <c r="AY122" s="12">
        <f t="shared" si="50"/>
        <v>0</v>
      </c>
      <c r="AZ122" s="12">
        <f t="shared" si="50"/>
        <v>0</v>
      </c>
      <c r="BA122" s="12">
        <f t="shared" si="50"/>
        <v>0</v>
      </c>
      <c r="BB122" s="12">
        <f t="shared" si="50"/>
        <v>0</v>
      </c>
      <c r="BC122" s="12">
        <f t="shared" si="50"/>
        <v>0</v>
      </c>
      <c r="BD122" s="12">
        <f t="shared" si="35"/>
        <v>0</v>
      </c>
      <c r="BE122" s="17">
        <f t="shared" si="36"/>
        <v>0</v>
      </c>
    </row>
    <row r="123" spans="31:57" ht="18.75" customHeight="1" x14ac:dyDescent="0.15">
      <c r="AE123" s="94" t="s">
        <v>73</v>
      </c>
      <c r="AF123" s="94"/>
      <c r="AG123" s="12">
        <f t="shared" ref="AG123:BC123" si="51">AG54*AG$69/1000</f>
        <v>0</v>
      </c>
      <c r="AH123" s="12">
        <f t="shared" si="51"/>
        <v>0</v>
      </c>
      <c r="AI123" s="12">
        <f t="shared" si="51"/>
        <v>0</v>
      </c>
      <c r="AJ123" s="12">
        <f t="shared" si="51"/>
        <v>0</v>
      </c>
      <c r="AK123" s="12">
        <f t="shared" si="51"/>
        <v>0</v>
      </c>
      <c r="AL123" s="12">
        <f t="shared" si="51"/>
        <v>0</v>
      </c>
      <c r="AM123" s="12">
        <f t="shared" si="51"/>
        <v>0</v>
      </c>
      <c r="AN123" s="12">
        <f t="shared" si="51"/>
        <v>0</v>
      </c>
      <c r="AO123" s="12">
        <f t="shared" si="51"/>
        <v>0</v>
      </c>
      <c r="AP123" s="12">
        <f t="shared" si="51"/>
        <v>0</v>
      </c>
      <c r="AQ123" s="12">
        <f t="shared" si="51"/>
        <v>0</v>
      </c>
      <c r="AR123" s="12">
        <f t="shared" si="51"/>
        <v>0</v>
      </c>
      <c r="AS123" s="12">
        <f t="shared" si="51"/>
        <v>0</v>
      </c>
      <c r="AT123" s="12">
        <f t="shared" si="51"/>
        <v>0</v>
      </c>
      <c r="AU123" s="12">
        <f t="shared" si="51"/>
        <v>0</v>
      </c>
      <c r="AV123" s="12">
        <f t="shared" si="51"/>
        <v>0</v>
      </c>
      <c r="AW123" s="12">
        <f t="shared" si="51"/>
        <v>0</v>
      </c>
      <c r="AX123" s="12">
        <f t="shared" si="51"/>
        <v>0</v>
      </c>
      <c r="AY123" s="12">
        <f t="shared" si="51"/>
        <v>0</v>
      </c>
      <c r="AZ123" s="12">
        <f t="shared" si="51"/>
        <v>0</v>
      </c>
      <c r="BA123" s="12">
        <f t="shared" si="51"/>
        <v>0</v>
      </c>
      <c r="BB123" s="12">
        <f t="shared" si="51"/>
        <v>0</v>
      </c>
      <c r="BC123" s="12">
        <f t="shared" si="51"/>
        <v>0</v>
      </c>
      <c r="BD123" s="12">
        <f t="shared" si="35"/>
        <v>0</v>
      </c>
      <c r="BE123" s="17">
        <f t="shared" si="36"/>
        <v>0</v>
      </c>
    </row>
    <row r="124" spans="31:57" ht="18.75" customHeight="1" x14ac:dyDescent="0.15">
      <c r="AE124" s="94" t="s">
        <v>74</v>
      </c>
      <c r="AF124" s="94"/>
      <c r="AG124" s="12">
        <f t="shared" ref="AG124:BC124" si="52">AG55*AG$69/1000</f>
        <v>0</v>
      </c>
      <c r="AH124" s="12">
        <f t="shared" si="52"/>
        <v>0</v>
      </c>
      <c r="AI124" s="12">
        <f t="shared" si="52"/>
        <v>0</v>
      </c>
      <c r="AJ124" s="12">
        <f t="shared" si="52"/>
        <v>0</v>
      </c>
      <c r="AK124" s="12">
        <f t="shared" si="52"/>
        <v>0</v>
      </c>
      <c r="AL124" s="12">
        <f t="shared" si="52"/>
        <v>0</v>
      </c>
      <c r="AM124" s="12">
        <f t="shared" si="52"/>
        <v>0</v>
      </c>
      <c r="AN124" s="12">
        <f t="shared" si="52"/>
        <v>0</v>
      </c>
      <c r="AO124" s="12">
        <f t="shared" si="52"/>
        <v>0</v>
      </c>
      <c r="AP124" s="12">
        <f t="shared" si="52"/>
        <v>0</v>
      </c>
      <c r="AQ124" s="12">
        <f t="shared" si="52"/>
        <v>0</v>
      </c>
      <c r="AR124" s="12">
        <f t="shared" si="52"/>
        <v>0</v>
      </c>
      <c r="AS124" s="12">
        <f t="shared" si="52"/>
        <v>0</v>
      </c>
      <c r="AT124" s="12">
        <f t="shared" si="52"/>
        <v>0</v>
      </c>
      <c r="AU124" s="12">
        <f t="shared" si="52"/>
        <v>0</v>
      </c>
      <c r="AV124" s="12">
        <f t="shared" si="52"/>
        <v>0</v>
      </c>
      <c r="AW124" s="12">
        <f t="shared" si="52"/>
        <v>0</v>
      </c>
      <c r="AX124" s="12">
        <f t="shared" si="52"/>
        <v>0</v>
      </c>
      <c r="AY124" s="12">
        <f t="shared" si="52"/>
        <v>0</v>
      </c>
      <c r="AZ124" s="12">
        <f t="shared" si="52"/>
        <v>0</v>
      </c>
      <c r="BA124" s="12">
        <f t="shared" si="52"/>
        <v>0</v>
      </c>
      <c r="BB124" s="12">
        <f t="shared" si="52"/>
        <v>0</v>
      </c>
      <c r="BC124" s="12">
        <f t="shared" si="52"/>
        <v>0</v>
      </c>
      <c r="BD124" s="12">
        <f t="shared" si="35"/>
        <v>0</v>
      </c>
      <c r="BE124" s="17">
        <f t="shared" si="36"/>
        <v>0</v>
      </c>
    </row>
    <row r="125" spans="31:57" ht="18.75" customHeight="1" x14ac:dyDescent="0.15">
      <c r="AE125" s="94" t="s">
        <v>76</v>
      </c>
      <c r="AF125" s="94"/>
      <c r="AG125" s="12">
        <f t="shared" ref="AG125:BC125" si="53">AG56*AG$69/1000</f>
        <v>0</v>
      </c>
      <c r="AH125" s="12">
        <f t="shared" si="53"/>
        <v>0</v>
      </c>
      <c r="AI125" s="12">
        <f t="shared" si="53"/>
        <v>0</v>
      </c>
      <c r="AJ125" s="12">
        <f t="shared" si="53"/>
        <v>0</v>
      </c>
      <c r="AK125" s="12">
        <f t="shared" si="53"/>
        <v>0</v>
      </c>
      <c r="AL125" s="12">
        <f t="shared" si="53"/>
        <v>0</v>
      </c>
      <c r="AM125" s="12">
        <f t="shared" si="53"/>
        <v>0</v>
      </c>
      <c r="AN125" s="12">
        <f t="shared" si="53"/>
        <v>0</v>
      </c>
      <c r="AO125" s="12">
        <f t="shared" si="53"/>
        <v>0</v>
      </c>
      <c r="AP125" s="12">
        <f t="shared" si="53"/>
        <v>0</v>
      </c>
      <c r="AQ125" s="12">
        <f t="shared" si="53"/>
        <v>0</v>
      </c>
      <c r="AR125" s="12">
        <f t="shared" si="53"/>
        <v>0</v>
      </c>
      <c r="AS125" s="12">
        <f t="shared" si="53"/>
        <v>0</v>
      </c>
      <c r="AT125" s="12">
        <f t="shared" si="53"/>
        <v>0</v>
      </c>
      <c r="AU125" s="12">
        <f t="shared" si="53"/>
        <v>0</v>
      </c>
      <c r="AV125" s="12">
        <f t="shared" si="53"/>
        <v>0</v>
      </c>
      <c r="AW125" s="12">
        <f t="shared" si="53"/>
        <v>0</v>
      </c>
      <c r="AX125" s="12">
        <f t="shared" si="53"/>
        <v>0</v>
      </c>
      <c r="AY125" s="12">
        <f t="shared" si="53"/>
        <v>0</v>
      </c>
      <c r="AZ125" s="12">
        <f t="shared" si="53"/>
        <v>0</v>
      </c>
      <c r="BA125" s="12">
        <f t="shared" si="53"/>
        <v>0</v>
      </c>
      <c r="BB125" s="12">
        <f t="shared" si="53"/>
        <v>0</v>
      </c>
      <c r="BC125" s="12">
        <f t="shared" si="53"/>
        <v>0</v>
      </c>
      <c r="BD125" s="12">
        <f t="shared" si="35"/>
        <v>0</v>
      </c>
      <c r="BE125" s="17">
        <f t="shared" si="36"/>
        <v>0</v>
      </c>
    </row>
    <row r="126" spans="31:57" ht="18.75" customHeight="1" x14ac:dyDescent="0.15">
      <c r="AE126" s="94" t="s">
        <v>75</v>
      </c>
      <c r="AF126" s="94"/>
      <c r="AG126" s="12">
        <f t="shared" ref="AG126:BC126" si="54">AG57*AG$69/1000</f>
        <v>0</v>
      </c>
      <c r="AH126" s="12">
        <f t="shared" si="54"/>
        <v>0</v>
      </c>
      <c r="AI126" s="12">
        <f t="shared" si="54"/>
        <v>0</v>
      </c>
      <c r="AJ126" s="12">
        <f t="shared" si="54"/>
        <v>0</v>
      </c>
      <c r="AK126" s="12">
        <f t="shared" si="54"/>
        <v>0</v>
      </c>
      <c r="AL126" s="12">
        <f t="shared" si="54"/>
        <v>0</v>
      </c>
      <c r="AM126" s="12">
        <f t="shared" si="54"/>
        <v>0</v>
      </c>
      <c r="AN126" s="12">
        <f t="shared" si="54"/>
        <v>0</v>
      </c>
      <c r="AO126" s="12">
        <f t="shared" si="54"/>
        <v>0</v>
      </c>
      <c r="AP126" s="12">
        <f t="shared" si="54"/>
        <v>0</v>
      </c>
      <c r="AQ126" s="12">
        <f t="shared" si="54"/>
        <v>0</v>
      </c>
      <c r="AR126" s="12">
        <f t="shared" si="54"/>
        <v>0</v>
      </c>
      <c r="AS126" s="12">
        <f t="shared" si="54"/>
        <v>0</v>
      </c>
      <c r="AT126" s="12">
        <f t="shared" si="54"/>
        <v>0</v>
      </c>
      <c r="AU126" s="12">
        <f t="shared" si="54"/>
        <v>0</v>
      </c>
      <c r="AV126" s="12">
        <f t="shared" si="54"/>
        <v>0</v>
      </c>
      <c r="AW126" s="12">
        <f t="shared" si="54"/>
        <v>0</v>
      </c>
      <c r="AX126" s="12">
        <f t="shared" si="54"/>
        <v>0</v>
      </c>
      <c r="AY126" s="12">
        <f t="shared" si="54"/>
        <v>0</v>
      </c>
      <c r="AZ126" s="12">
        <f t="shared" si="54"/>
        <v>0</v>
      </c>
      <c r="BA126" s="12">
        <f t="shared" si="54"/>
        <v>0</v>
      </c>
      <c r="BB126" s="12">
        <f t="shared" si="54"/>
        <v>0</v>
      </c>
      <c r="BC126" s="12">
        <f t="shared" si="54"/>
        <v>0</v>
      </c>
      <c r="BD126" s="12">
        <f t="shared" si="35"/>
        <v>0</v>
      </c>
      <c r="BE126" s="17">
        <f t="shared" si="36"/>
        <v>0</v>
      </c>
    </row>
    <row r="127" spans="31:57" ht="18.75" customHeight="1" x14ac:dyDescent="0.15">
      <c r="AE127" s="94" t="s">
        <v>78</v>
      </c>
      <c r="AF127" s="94"/>
      <c r="AG127" s="12">
        <f t="shared" ref="AG127:BC127" si="55">AG58*AG$69/1000</f>
        <v>0</v>
      </c>
      <c r="AH127" s="12">
        <f t="shared" si="55"/>
        <v>0</v>
      </c>
      <c r="AI127" s="12">
        <f t="shared" si="55"/>
        <v>0</v>
      </c>
      <c r="AJ127" s="12">
        <f t="shared" si="55"/>
        <v>0</v>
      </c>
      <c r="AK127" s="12">
        <f t="shared" si="55"/>
        <v>0</v>
      </c>
      <c r="AL127" s="12">
        <f t="shared" si="55"/>
        <v>0</v>
      </c>
      <c r="AM127" s="12">
        <f t="shared" si="55"/>
        <v>0</v>
      </c>
      <c r="AN127" s="12">
        <f t="shared" si="55"/>
        <v>0</v>
      </c>
      <c r="AO127" s="12">
        <f t="shared" si="55"/>
        <v>0</v>
      </c>
      <c r="AP127" s="12">
        <f t="shared" si="55"/>
        <v>0</v>
      </c>
      <c r="AQ127" s="12">
        <f t="shared" si="55"/>
        <v>0</v>
      </c>
      <c r="AR127" s="12">
        <f t="shared" si="55"/>
        <v>0</v>
      </c>
      <c r="AS127" s="12">
        <f t="shared" si="55"/>
        <v>0</v>
      </c>
      <c r="AT127" s="12">
        <f t="shared" si="55"/>
        <v>0</v>
      </c>
      <c r="AU127" s="12">
        <f t="shared" si="55"/>
        <v>0</v>
      </c>
      <c r="AV127" s="12">
        <f t="shared" si="55"/>
        <v>0</v>
      </c>
      <c r="AW127" s="12">
        <f t="shared" si="55"/>
        <v>0</v>
      </c>
      <c r="AX127" s="12">
        <f t="shared" si="55"/>
        <v>0</v>
      </c>
      <c r="AY127" s="12">
        <f t="shared" si="55"/>
        <v>0</v>
      </c>
      <c r="AZ127" s="12">
        <f t="shared" si="55"/>
        <v>0</v>
      </c>
      <c r="BA127" s="12">
        <f t="shared" si="55"/>
        <v>0</v>
      </c>
      <c r="BB127" s="12">
        <f t="shared" si="55"/>
        <v>0</v>
      </c>
      <c r="BC127" s="12">
        <f t="shared" si="55"/>
        <v>0</v>
      </c>
      <c r="BD127" s="12">
        <f t="shared" si="35"/>
        <v>0</v>
      </c>
      <c r="BE127" s="17">
        <f t="shared" si="36"/>
        <v>0</v>
      </c>
    </row>
    <row r="128" spans="31:57" ht="18.75" customHeight="1" x14ac:dyDescent="0.15">
      <c r="AE128" s="94" t="s">
        <v>77</v>
      </c>
      <c r="AF128" s="94"/>
      <c r="AG128" s="12">
        <f t="shared" ref="AG128:BC128" si="56">AG59*AG$69/1000</f>
        <v>0</v>
      </c>
      <c r="AH128" s="12">
        <f t="shared" si="56"/>
        <v>0</v>
      </c>
      <c r="AI128" s="12">
        <f t="shared" si="56"/>
        <v>0</v>
      </c>
      <c r="AJ128" s="12">
        <f t="shared" si="56"/>
        <v>0</v>
      </c>
      <c r="AK128" s="12">
        <f t="shared" si="56"/>
        <v>0</v>
      </c>
      <c r="AL128" s="12">
        <f t="shared" si="56"/>
        <v>0</v>
      </c>
      <c r="AM128" s="12">
        <f t="shared" si="56"/>
        <v>0</v>
      </c>
      <c r="AN128" s="12">
        <f t="shared" si="56"/>
        <v>0</v>
      </c>
      <c r="AO128" s="12">
        <f t="shared" si="56"/>
        <v>0</v>
      </c>
      <c r="AP128" s="12">
        <f t="shared" si="56"/>
        <v>0</v>
      </c>
      <c r="AQ128" s="12">
        <f t="shared" si="56"/>
        <v>0</v>
      </c>
      <c r="AR128" s="12">
        <f t="shared" si="56"/>
        <v>0</v>
      </c>
      <c r="AS128" s="12">
        <f t="shared" si="56"/>
        <v>0</v>
      </c>
      <c r="AT128" s="12">
        <f t="shared" si="56"/>
        <v>0</v>
      </c>
      <c r="AU128" s="12">
        <f t="shared" si="56"/>
        <v>0</v>
      </c>
      <c r="AV128" s="12">
        <f t="shared" si="56"/>
        <v>0</v>
      </c>
      <c r="AW128" s="12">
        <f t="shared" si="56"/>
        <v>0</v>
      </c>
      <c r="AX128" s="12">
        <f t="shared" si="56"/>
        <v>0</v>
      </c>
      <c r="AY128" s="12">
        <f t="shared" si="56"/>
        <v>0</v>
      </c>
      <c r="AZ128" s="12">
        <f t="shared" si="56"/>
        <v>0</v>
      </c>
      <c r="BA128" s="12">
        <f t="shared" si="56"/>
        <v>0</v>
      </c>
      <c r="BB128" s="12">
        <f t="shared" si="56"/>
        <v>0</v>
      </c>
      <c r="BC128" s="12">
        <f t="shared" si="56"/>
        <v>0</v>
      </c>
      <c r="BD128" s="12">
        <f t="shared" si="35"/>
        <v>0</v>
      </c>
      <c r="BE128" s="17">
        <f t="shared" si="36"/>
        <v>0</v>
      </c>
    </row>
    <row r="129" spans="31:57" ht="18.75" customHeight="1" x14ac:dyDescent="0.15">
      <c r="AE129" s="94" t="s">
        <v>79</v>
      </c>
      <c r="AF129" s="94"/>
      <c r="AG129" s="12">
        <f t="shared" ref="AG129:BC129" si="57">AG60*AG$69/1000</f>
        <v>0</v>
      </c>
      <c r="AH129" s="12">
        <f t="shared" si="57"/>
        <v>0</v>
      </c>
      <c r="AI129" s="12">
        <f t="shared" si="57"/>
        <v>0</v>
      </c>
      <c r="AJ129" s="12">
        <f t="shared" si="57"/>
        <v>0</v>
      </c>
      <c r="AK129" s="12">
        <f t="shared" si="57"/>
        <v>0</v>
      </c>
      <c r="AL129" s="12">
        <f t="shared" si="57"/>
        <v>0</v>
      </c>
      <c r="AM129" s="12">
        <f t="shared" si="57"/>
        <v>0</v>
      </c>
      <c r="AN129" s="12">
        <f t="shared" si="57"/>
        <v>0</v>
      </c>
      <c r="AO129" s="12">
        <f t="shared" si="57"/>
        <v>0</v>
      </c>
      <c r="AP129" s="12">
        <f t="shared" si="57"/>
        <v>0</v>
      </c>
      <c r="AQ129" s="12">
        <f t="shared" si="57"/>
        <v>0</v>
      </c>
      <c r="AR129" s="12">
        <f t="shared" si="57"/>
        <v>0</v>
      </c>
      <c r="AS129" s="12">
        <f t="shared" si="57"/>
        <v>0</v>
      </c>
      <c r="AT129" s="12">
        <f t="shared" si="57"/>
        <v>0</v>
      </c>
      <c r="AU129" s="12">
        <f t="shared" si="57"/>
        <v>0</v>
      </c>
      <c r="AV129" s="12">
        <f t="shared" si="57"/>
        <v>0</v>
      </c>
      <c r="AW129" s="12">
        <f t="shared" si="57"/>
        <v>0</v>
      </c>
      <c r="AX129" s="12">
        <f t="shared" si="57"/>
        <v>0</v>
      </c>
      <c r="AY129" s="12">
        <f t="shared" si="57"/>
        <v>0</v>
      </c>
      <c r="AZ129" s="12">
        <f t="shared" si="57"/>
        <v>0</v>
      </c>
      <c r="BA129" s="12">
        <f t="shared" si="57"/>
        <v>0</v>
      </c>
      <c r="BB129" s="12">
        <f t="shared" si="57"/>
        <v>0</v>
      </c>
      <c r="BC129" s="12">
        <f t="shared" si="57"/>
        <v>0</v>
      </c>
      <c r="BD129" s="12">
        <f t="shared" si="35"/>
        <v>0</v>
      </c>
      <c r="BE129" s="17">
        <f t="shared" si="36"/>
        <v>0</v>
      </c>
    </row>
    <row r="130" spans="31:57" ht="18.75" customHeight="1" x14ac:dyDescent="0.15">
      <c r="AE130" s="94" t="s">
        <v>80</v>
      </c>
      <c r="AF130" s="94"/>
      <c r="AG130" s="12">
        <f t="shared" ref="AG130:BC130" si="58">AG61*AG$69/1000</f>
        <v>0</v>
      </c>
      <c r="AH130" s="12">
        <f t="shared" si="58"/>
        <v>0</v>
      </c>
      <c r="AI130" s="12">
        <f t="shared" si="58"/>
        <v>0</v>
      </c>
      <c r="AJ130" s="12">
        <f t="shared" si="58"/>
        <v>0</v>
      </c>
      <c r="AK130" s="12">
        <f t="shared" si="58"/>
        <v>0</v>
      </c>
      <c r="AL130" s="12">
        <f t="shared" si="58"/>
        <v>0</v>
      </c>
      <c r="AM130" s="12">
        <f t="shared" si="58"/>
        <v>0</v>
      </c>
      <c r="AN130" s="12">
        <f t="shared" si="58"/>
        <v>0</v>
      </c>
      <c r="AO130" s="12">
        <f t="shared" si="58"/>
        <v>0</v>
      </c>
      <c r="AP130" s="12">
        <f t="shared" si="58"/>
        <v>0</v>
      </c>
      <c r="AQ130" s="12">
        <f t="shared" si="58"/>
        <v>0</v>
      </c>
      <c r="AR130" s="12">
        <f t="shared" si="58"/>
        <v>0</v>
      </c>
      <c r="AS130" s="12">
        <f t="shared" si="58"/>
        <v>0</v>
      </c>
      <c r="AT130" s="12">
        <f t="shared" si="58"/>
        <v>0</v>
      </c>
      <c r="AU130" s="12">
        <f t="shared" si="58"/>
        <v>0</v>
      </c>
      <c r="AV130" s="12">
        <f t="shared" si="58"/>
        <v>0</v>
      </c>
      <c r="AW130" s="12">
        <f t="shared" si="58"/>
        <v>0</v>
      </c>
      <c r="AX130" s="12">
        <f t="shared" si="58"/>
        <v>0</v>
      </c>
      <c r="AY130" s="12">
        <f t="shared" si="58"/>
        <v>0</v>
      </c>
      <c r="AZ130" s="12">
        <f t="shared" si="58"/>
        <v>0</v>
      </c>
      <c r="BA130" s="12">
        <f t="shared" si="58"/>
        <v>0</v>
      </c>
      <c r="BB130" s="12">
        <f t="shared" si="58"/>
        <v>0</v>
      </c>
      <c r="BC130" s="12">
        <f t="shared" si="58"/>
        <v>0</v>
      </c>
      <c r="BD130" s="12">
        <f t="shared" si="35"/>
        <v>0</v>
      </c>
      <c r="BE130" s="17">
        <f t="shared" si="36"/>
        <v>0</v>
      </c>
    </row>
    <row r="131" spans="31:57" ht="18.75" customHeight="1" x14ac:dyDescent="0.15">
      <c r="AE131" s="94" t="s">
        <v>81</v>
      </c>
      <c r="AF131" s="94"/>
      <c r="AG131" s="12">
        <f t="shared" ref="AG131:BC131" si="59">AG62*AG$69/1000</f>
        <v>0</v>
      </c>
      <c r="AH131" s="12">
        <f t="shared" si="59"/>
        <v>0</v>
      </c>
      <c r="AI131" s="12">
        <f t="shared" si="59"/>
        <v>0</v>
      </c>
      <c r="AJ131" s="12">
        <f t="shared" si="59"/>
        <v>0</v>
      </c>
      <c r="AK131" s="12">
        <f t="shared" si="59"/>
        <v>0</v>
      </c>
      <c r="AL131" s="12">
        <f t="shared" si="59"/>
        <v>0</v>
      </c>
      <c r="AM131" s="12">
        <f t="shared" si="59"/>
        <v>0</v>
      </c>
      <c r="AN131" s="12">
        <f t="shared" si="59"/>
        <v>0</v>
      </c>
      <c r="AO131" s="12">
        <f t="shared" si="59"/>
        <v>0</v>
      </c>
      <c r="AP131" s="12">
        <f t="shared" si="59"/>
        <v>0</v>
      </c>
      <c r="AQ131" s="12">
        <f t="shared" si="59"/>
        <v>0</v>
      </c>
      <c r="AR131" s="12">
        <f t="shared" si="59"/>
        <v>0</v>
      </c>
      <c r="AS131" s="12">
        <f t="shared" si="59"/>
        <v>0</v>
      </c>
      <c r="AT131" s="12">
        <f t="shared" si="59"/>
        <v>0</v>
      </c>
      <c r="AU131" s="12">
        <f t="shared" si="59"/>
        <v>0</v>
      </c>
      <c r="AV131" s="12">
        <f t="shared" si="59"/>
        <v>0</v>
      </c>
      <c r="AW131" s="12">
        <f t="shared" si="59"/>
        <v>0</v>
      </c>
      <c r="AX131" s="12">
        <f t="shared" si="59"/>
        <v>0</v>
      </c>
      <c r="AY131" s="12">
        <f t="shared" si="59"/>
        <v>0</v>
      </c>
      <c r="AZ131" s="12">
        <f t="shared" si="59"/>
        <v>0</v>
      </c>
      <c r="BA131" s="12">
        <f t="shared" si="59"/>
        <v>0</v>
      </c>
      <c r="BB131" s="12">
        <f t="shared" si="59"/>
        <v>0</v>
      </c>
      <c r="BC131" s="12">
        <f t="shared" si="59"/>
        <v>0</v>
      </c>
      <c r="BD131" s="12">
        <f t="shared" si="35"/>
        <v>0</v>
      </c>
      <c r="BE131" s="17">
        <f t="shared" si="36"/>
        <v>0</v>
      </c>
    </row>
    <row r="132" spans="31:57" ht="18.75" customHeight="1" x14ac:dyDescent="0.15">
      <c r="AE132" s="94" t="s">
        <v>82</v>
      </c>
      <c r="AF132" s="94"/>
      <c r="AG132" s="12">
        <f t="shared" ref="AG132:BC132" si="60">AG63*AG$69/1000</f>
        <v>0</v>
      </c>
      <c r="AH132" s="12">
        <f t="shared" si="60"/>
        <v>0</v>
      </c>
      <c r="AI132" s="12">
        <f t="shared" si="60"/>
        <v>0</v>
      </c>
      <c r="AJ132" s="12">
        <f t="shared" si="60"/>
        <v>0</v>
      </c>
      <c r="AK132" s="12">
        <f t="shared" si="60"/>
        <v>0</v>
      </c>
      <c r="AL132" s="12">
        <f t="shared" si="60"/>
        <v>0</v>
      </c>
      <c r="AM132" s="12">
        <f t="shared" si="60"/>
        <v>0</v>
      </c>
      <c r="AN132" s="12">
        <f t="shared" si="60"/>
        <v>0</v>
      </c>
      <c r="AO132" s="12">
        <f t="shared" si="60"/>
        <v>0</v>
      </c>
      <c r="AP132" s="12">
        <f t="shared" si="60"/>
        <v>0</v>
      </c>
      <c r="AQ132" s="12">
        <f t="shared" si="60"/>
        <v>0</v>
      </c>
      <c r="AR132" s="12">
        <f t="shared" si="60"/>
        <v>0</v>
      </c>
      <c r="AS132" s="12">
        <f t="shared" si="60"/>
        <v>0</v>
      </c>
      <c r="AT132" s="12">
        <f t="shared" si="60"/>
        <v>0</v>
      </c>
      <c r="AU132" s="12">
        <f t="shared" si="60"/>
        <v>0</v>
      </c>
      <c r="AV132" s="12">
        <f t="shared" si="60"/>
        <v>0</v>
      </c>
      <c r="AW132" s="12">
        <f t="shared" si="60"/>
        <v>0</v>
      </c>
      <c r="AX132" s="12">
        <f t="shared" si="60"/>
        <v>0</v>
      </c>
      <c r="AY132" s="12">
        <f t="shared" si="60"/>
        <v>0</v>
      </c>
      <c r="AZ132" s="12">
        <f t="shared" si="60"/>
        <v>0</v>
      </c>
      <c r="BA132" s="12">
        <f t="shared" si="60"/>
        <v>0</v>
      </c>
      <c r="BB132" s="12">
        <f t="shared" si="60"/>
        <v>0</v>
      </c>
      <c r="BC132" s="12">
        <f t="shared" si="60"/>
        <v>0</v>
      </c>
      <c r="BD132" s="12">
        <f t="shared" si="35"/>
        <v>0</v>
      </c>
      <c r="BE132" s="17">
        <f t="shared" si="36"/>
        <v>0</v>
      </c>
    </row>
    <row r="133" spans="31:57" ht="18.75" customHeight="1" x14ac:dyDescent="0.15">
      <c r="AE133" s="94" t="s">
        <v>83</v>
      </c>
      <c r="AF133" s="94"/>
      <c r="AG133" s="12">
        <f t="shared" ref="AG133:BC133" si="61">AG64*AG$69/1000</f>
        <v>0</v>
      </c>
      <c r="AH133" s="12">
        <f t="shared" si="61"/>
        <v>0</v>
      </c>
      <c r="AI133" s="12">
        <f t="shared" si="61"/>
        <v>0</v>
      </c>
      <c r="AJ133" s="12">
        <f t="shared" si="61"/>
        <v>0</v>
      </c>
      <c r="AK133" s="12">
        <f t="shared" si="61"/>
        <v>0</v>
      </c>
      <c r="AL133" s="12">
        <f t="shared" si="61"/>
        <v>0</v>
      </c>
      <c r="AM133" s="12">
        <f t="shared" si="61"/>
        <v>0</v>
      </c>
      <c r="AN133" s="12">
        <f t="shared" si="61"/>
        <v>0</v>
      </c>
      <c r="AO133" s="12">
        <f t="shared" si="61"/>
        <v>0</v>
      </c>
      <c r="AP133" s="12">
        <f t="shared" si="61"/>
        <v>0</v>
      </c>
      <c r="AQ133" s="12">
        <f t="shared" si="61"/>
        <v>0</v>
      </c>
      <c r="AR133" s="12">
        <f t="shared" si="61"/>
        <v>0</v>
      </c>
      <c r="AS133" s="12">
        <f t="shared" si="61"/>
        <v>0</v>
      </c>
      <c r="AT133" s="12">
        <f t="shared" si="61"/>
        <v>0</v>
      </c>
      <c r="AU133" s="12">
        <f t="shared" si="61"/>
        <v>0</v>
      </c>
      <c r="AV133" s="12">
        <f t="shared" si="61"/>
        <v>0</v>
      </c>
      <c r="AW133" s="12">
        <f t="shared" si="61"/>
        <v>0</v>
      </c>
      <c r="AX133" s="12">
        <f t="shared" si="61"/>
        <v>0</v>
      </c>
      <c r="AY133" s="12">
        <f t="shared" si="61"/>
        <v>0</v>
      </c>
      <c r="AZ133" s="12">
        <f t="shared" si="61"/>
        <v>0</v>
      </c>
      <c r="BA133" s="12">
        <f t="shared" si="61"/>
        <v>0</v>
      </c>
      <c r="BB133" s="12">
        <f t="shared" si="61"/>
        <v>0</v>
      </c>
      <c r="BC133" s="12">
        <f t="shared" si="61"/>
        <v>0</v>
      </c>
      <c r="BD133" s="12">
        <f t="shared" si="35"/>
        <v>0</v>
      </c>
      <c r="BE133" s="17">
        <f t="shared" si="36"/>
        <v>0</v>
      </c>
    </row>
    <row r="134" spans="31:57" ht="18.75" customHeight="1" x14ac:dyDescent="0.15">
      <c r="AE134" s="94" t="s">
        <v>84</v>
      </c>
      <c r="AF134" s="94"/>
      <c r="AG134" s="12">
        <f t="shared" ref="AG134:BC134" si="62">AG65*AG$69/1000</f>
        <v>0</v>
      </c>
      <c r="AH134" s="12">
        <f t="shared" si="62"/>
        <v>0</v>
      </c>
      <c r="AI134" s="12">
        <f t="shared" si="62"/>
        <v>0</v>
      </c>
      <c r="AJ134" s="12">
        <f t="shared" si="62"/>
        <v>0</v>
      </c>
      <c r="AK134" s="12">
        <f t="shared" si="62"/>
        <v>0</v>
      </c>
      <c r="AL134" s="12">
        <f t="shared" si="62"/>
        <v>0</v>
      </c>
      <c r="AM134" s="12">
        <f t="shared" si="62"/>
        <v>0</v>
      </c>
      <c r="AN134" s="12">
        <f t="shared" si="62"/>
        <v>0</v>
      </c>
      <c r="AO134" s="12">
        <f t="shared" si="62"/>
        <v>0</v>
      </c>
      <c r="AP134" s="12">
        <f t="shared" si="62"/>
        <v>0</v>
      </c>
      <c r="AQ134" s="12">
        <f t="shared" si="62"/>
        <v>0</v>
      </c>
      <c r="AR134" s="12">
        <f t="shared" si="62"/>
        <v>0</v>
      </c>
      <c r="AS134" s="12">
        <f t="shared" si="62"/>
        <v>0</v>
      </c>
      <c r="AT134" s="12">
        <f t="shared" si="62"/>
        <v>0</v>
      </c>
      <c r="AU134" s="12">
        <f t="shared" si="62"/>
        <v>0</v>
      </c>
      <c r="AV134" s="12">
        <f t="shared" si="62"/>
        <v>0</v>
      </c>
      <c r="AW134" s="12">
        <f t="shared" si="62"/>
        <v>0</v>
      </c>
      <c r="AX134" s="12">
        <f t="shared" si="62"/>
        <v>0</v>
      </c>
      <c r="AY134" s="12">
        <f t="shared" si="62"/>
        <v>0</v>
      </c>
      <c r="AZ134" s="12">
        <f t="shared" si="62"/>
        <v>0</v>
      </c>
      <c r="BA134" s="12">
        <f t="shared" si="62"/>
        <v>0</v>
      </c>
      <c r="BB134" s="12">
        <f t="shared" si="62"/>
        <v>0</v>
      </c>
      <c r="BC134" s="12">
        <f t="shared" si="62"/>
        <v>0</v>
      </c>
      <c r="BD134" s="12">
        <f t="shared" si="35"/>
        <v>0</v>
      </c>
      <c r="BE134" s="17">
        <f t="shared" si="36"/>
        <v>0</v>
      </c>
    </row>
    <row r="135" spans="31:57" ht="18.75" customHeight="1" x14ac:dyDescent="0.15">
      <c r="AE135" s="95" t="s">
        <v>102</v>
      </c>
      <c r="AF135" s="95"/>
      <c r="AG135" s="27">
        <f t="shared" ref="AG135:BC135" si="63">SUM(AG108:AG134)</f>
        <v>0</v>
      </c>
      <c r="AH135" s="27">
        <f t="shared" si="63"/>
        <v>0</v>
      </c>
      <c r="AI135" s="27">
        <f t="shared" si="63"/>
        <v>0</v>
      </c>
      <c r="AJ135" s="27">
        <f t="shared" si="63"/>
        <v>0</v>
      </c>
      <c r="AK135" s="27">
        <f t="shared" si="63"/>
        <v>0</v>
      </c>
      <c r="AL135" s="27">
        <f t="shared" si="63"/>
        <v>0</v>
      </c>
      <c r="AM135" s="27">
        <f t="shared" si="63"/>
        <v>0</v>
      </c>
      <c r="AN135" s="27">
        <f t="shared" si="63"/>
        <v>0</v>
      </c>
      <c r="AO135" s="27">
        <f t="shared" si="63"/>
        <v>0</v>
      </c>
      <c r="AP135" s="27">
        <f t="shared" si="63"/>
        <v>0</v>
      </c>
      <c r="AQ135" s="27">
        <f t="shared" si="63"/>
        <v>0</v>
      </c>
      <c r="AR135" s="27">
        <f t="shared" si="63"/>
        <v>0</v>
      </c>
      <c r="AS135" s="27">
        <f t="shared" si="63"/>
        <v>0</v>
      </c>
      <c r="AT135" s="27">
        <f t="shared" si="63"/>
        <v>0</v>
      </c>
      <c r="AU135" s="27">
        <f t="shared" si="63"/>
        <v>0</v>
      </c>
      <c r="AV135" s="27">
        <f t="shared" si="63"/>
        <v>0</v>
      </c>
      <c r="AW135" s="27">
        <f t="shared" si="63"/>
        <v>0</v>
      </c>
      <c r="AX135" s="27">
        <f t="shared" si="63"/>
        <v>0</v>
      </c>
      <c r="AY135" s="27">
        <f t="shared" si="63"/>
        <v>0</v>
      </c>
      <c r="AZ135" s="27">
        <f t="shared" si="63"/>
        <v>0</v>
      </c>
      <c r="BA135" s="27">
        <f t="shared" si="63"/>
        <v>0</v>
      </c>
      <c r="BB135" s="27">
        <f t="shared" si="63"/>
        <v>0</v>
      </c>
      <c r="BC135" s="27">
        <f t="shared" si="63"/>
        <v>0</v>
      </c>
      <c r="BD135" s="27">
        <f t="shared" ref="BD135" si="64">SUM(BD108:BD134)</f>
        <v>0</v>
      </c>
      <c r="BE135" s="27">
        <f>SUM(BE108:BE134)</f>
        <v>0</v>
      </c>
    </row>
  </sheetData>
  <sheetProtection algorithmName="SHA-512" hashValue="0iS4O06C+i0msk0JtnkOcQ70Z42e5j0o1MtNx9+LzqLqZJgOyL13JfbsRX8uQfzwsDtYeThizlAp+7D/aVMX+A==" saltValue="Dj44W1lxcydUGyt3MGdNMg==" spinCount="100000" sheet="1" objects="1" scenarios="1"/>
  <mergeCells count="164">
    <mergeCell ref="AE135:AF135"/>
    <mergeCell ref="AE126:AF126"/>
    <mergeCell ref="AE127:AF127"/>
    <mergeCell ref="AE128:AF128"/>
    <mergeCell ref="AE129:AF129"/>
    <mergeCell ref="AE130:AF130"/>
    <mergeCell ref="AE131:AF131"/>
    <mergeCell ref="AE132:AF132"/>
    <mergeCell ref="AE133:AF133"/>
    <mergeCell ref="AE134:AF134"/>
    <mergeCell ref="AE118:AF118"/>
    <mergeCell ref="AE119:AF119"/>
    <mergeCell ref="AE120:AF120"/>
    <mergeCell ref="AE121:AF121"/>
    <mergeCell ref="AE122:AF122"/>
    <mergeCell ref="AE123:AF123"/>
    <mergeCell ref="AE124:AF124"/>
    <mergeCell ref="AE125:AF125"/>
    <mergeCell ref="AE110:AF110"/>
    <mergeCell ref="AE111:AF111"/>
    <mergeCell ref="AE112:AF112"/>
    <mergeCell ref="AE113:AF113"/>
    <mergeCell ref="AE114:AF114"/>
    <mergeCell ref="AE115:AF115"/>
    <mergeCell ref="AE116:AF116"/>
    <mergeCell ref="AE117:AF117"/>
    <mergeCell ref="AE97:AF97"/>
    <mergeCell ref="AE98:AF98"/>
    <mergeCell ref="AE99:AF99"/>
    <mergeCell ref="AE100:AF100"/>
    <mergeCell ref="AE101:AF101"/>
    <mergeCell ref="AE102:AF102"/>
    <mergeCell ref="AE108:AF108"/>
    <mergeCell ref="AE109:AF109"/>
    <mergeCell ref="AE88:AF88"/>
    <mergeCell ref="AE89:AF89"/>
    <mergeCell ref="AE90:AF90"/>
    <mergeCell ref="AE91:AF91"/>
    <mergeCell ref="AE92:AF92"/>
    <mergeCell ref="AE93:AF93"/>
    <mergeCell ref="AE94:AF94"/>
    <mergeCell ref="AE95:AF95"/>
    <mergeCell ref="AE96:AF96"/>
    <mergeCell ref="AE81:AF81"/>
    <mergeCell ref="AE82:AF82"/>
    <mergeCell ref="AE83:AF83"/>
    <mergeCell ref="AE84:AF84"/>
    <mergeCell ref="AE85:AF85"/>
    <mergeCell ref="AE86:AF86"/>
    <mergeCell ref="AE87:AF87"/>
    <mergeCell ref="AE69:AF69"/>
    <mergeCell ref="AE75:AF75"/>
    <mergeCell ref="AE76:AF76"/>
    <mergeCell ref="AE77:AF77"/>
    <mergeCell ref="AE78:AF78"/>
    <mergeCell ref="AE79:AF79"/>
    <mergeCell ref="AE80:AF80"/>
    <mergeCell ref="AY37:AY38"/>
    <mergeCell ref="AZ37:AZ38"/>
    <mergeCell ref="BA37:BA38"/>
    <mergeCell ref="A37:A38"/>
    <mergeCell ref="B37:B38"/>
    <mergeCell ref="AG37:AH37"/>
    <mergeCell ref="AI37:AJ37"/>
    <mergeCell ref="AK37:AL37"/>
    <mergeCell ref="AE68:AF68"/>
    <mergeCell ref="AG106:AH106"/>
    <mergeCell ref="AI106:AJ106"/>
    <mergeCell ref="AK106:AL106"/>
    <mergeCell ref="AM106:AN106"/>
    <mergeCell ref="AO106:AP106"/>
    <mergeCell ref="AG35:BD35"/>
    <mergeCell ref="AG36:AJ36"/>
    <mergeCell ref="AK36:AN36"/>
    <mergeCell ref="AO36:AR36"/>
    <mergeCell ref="AS36:AT36"/>
    <mergeCell ref="AU36:AV36"/>
    <mergeCell ref="AW36:AX36"/>
    <mergeCell ref="AY36:AZ36"/>
    <mergeCell ref="BA36:BB36"/>
    <mergeCell ref="BC36:BC38"/>
    <mergeCell ref="BD36:BD38"/>
    <mergeCell ref="AM37:AN37"/>
    <mergeCell ref="AO37:AP37"/>
    <mergeCell ref="AQ37:AR37"/>
    <mergeCell ref="AS37:AT37"/>
    <mergeCell ref="AU37:AV37"/>
    <mergeCell ref="BB37:BB38"/>
    <mergeCell ref="AW37:AW38"/>
    <mergeCell ref="AX37:AX38"/>
    <mergeCell ref="BA105:BB105"/>
    <mergeCell ref="BC105:BC107"/>
    <mergeCell ref="BD105:BD107"/>
    <mergeCell ref="AY106:AY107"/>
    <mergeCell ref="AZ106:AZ107"/>
    <mergeCell ref="BA106:BA107"/>
    <mergeCell ref="BB106:BB107"/>
    <mergeCell ref="AQ106:AR106"/>
    <mergeCell ref="AS106:AT106"/>
    <mergeCell ref="AU106:AV106"/>
    <mergeCell ref="AW106:AW107"/>
    <mergeCell ref="AX106:AX107"/>
    <mergeCell ref="AZ73:AZ74"/>
    <mergeCell ref="BA73:BA74"/>
    <mergeCell ref="BB73:BB74"/>
    <mergeCell ref="AG104:BD104"/>
    <mergeCell ref="AQ73:AR73"/>
    <mergeCell ref="AS73:AT73"/>
    <mergeCell ref="AU73:AV73"/>
    <mergeCell ref="AW73:AW74"/>
    <mergeCell ref="AX73:AX74"/>
    <mergeCell ref="AK73:AL73"/>
    <mergeCell ref="AM73:AN73"/>
    <mergeCell ref="AO73:AP73"/>
    <mergeCell ref="AG73:AH73"/>
    <mergeCell ref="AI73:AJ73"/>
    <mergeCell ref="AG105:AJ105"/>
    <mergeCell ref="AK105:AN105"/>
    <mergeCell ref="AO105:AR105"/>
    <mergeCell ref="AS105:AT105"/>
    <mergeCell ref="AU105:AV105"/>
    <mergeCell ref="AY73:AY74"/>
    <mergeCell ref="AW105:AX105"/>
    <mergeCell ref="AY105:AZ105"/>
    <mergeCell ref="AG1:BD1"/>
    <mergeCell ref="AX3:AX4"/>
    <mergeCell ref="AY3:AY4"/>
    <mergeCell ref="AZ3:AZ4"/>
    <mergeCell ref="BA3:BA4"/>
    <mergeCell ref="BB3:BB4"/>
    <mergeCell ref="AM3:AN3"/>
    <mergeCell ref="AO3:AP3"/>
    <mergeCell ref="AQ3:AR3"/>
    <mergeCell ref="AS3:AT3"/>
    <mergeCell ref="AU3:AV3"/>
    <mergeCell ref="AW3:AW4"/>
    <mergeCell ref="AW2:AX2"/>
    <mergeCell ref="AY2:AZ2"/>
    <mergeCell ref="BA2:BB2"/>
    <mergeCell ref="BC2:BC4"/>
    <mergeCell ref="BD2:BD4"/>
    <mergeCell ref="AU2:AV2"/>
    <mergeCell ref="BE72:BE74"/>
    <mergeCell ref="BE105:BE107"/>
    <mergeCell ref="A3:A4"/>
    <mergeCell ref="B3:B4"/>
    <mergeCell ref="AG3:AH3"/>
    <mergeCell ref="AI3:AJ3"/>
    <mergeCell ref="AK3:AL3"/>
    <mergeCell ref="AG2:AJ2"/>
    <mergeCell ref="AK2:AN2"/>
    <mergeCell ref="AO2:AR2"/>
    <mergeCell ref="AS2:AT2"/>
    <mergeCell ref="AG71:BD71"/>
    <mergeCell ref="AG72:AJ72"/>
    <mergeCell ref="AK72:AN72"/>
    <mergeCell ref="AO72:AR72"/>
    <mergeCell ref="AS72:AT72"/>
    <mergeCell ref="AU72:AV72"/>
    <mergeCell ref="AW72:AX72"/>
    <mergeCell ref="AY72:AZ72"/>
    <mergeCell ref="BA72:BB72"/>
    <mergeCell ref="BC72:BC74"/>
    <mergeCell ref="BD72:BD74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80" orientation="landscape" r:id="rId1"/>
  <rowBreaks count="1" manualBreakCount="1">
    <brk id="33" max="55" man="1"/>
  </rowBreaks>
  <colBreaks count="2" manualBreakCount="2">
    <brk id="16" max="72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算出表</vt:lpstr>
      <vt:lpstr>器具の消費電力</vt:lpstr>
      <vt:lpstr>計算表</vt:lpstr>
      <vt:lpstr>計算表!Print_Area</vt:lpstr>
      <vt:lpstr>算出表!Print_Area</vt:lpstr>
      <vt:lpstr>計算表!Print_Titles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2021-04-07T01:41:08Z</cp:lastPrinted>
  <dcterms:created xsi:type="dcterms:W3CDTF">2020-11-12T00:02:49Z</dcterms:created>
  <dcterms:modified xsi:type="dcterms:W3CDTF">2021-04-07T06:18:08Z</dcterms:modified>
</cp:coreProperties>
</file>