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20_サービス別\25_介護予防支援\0604介護予防支援の指定拡大\ＨＰ\"/>
    </mc:Choice>
  </mc:AlternateContent>
  <xr:revisionPtr revIDLastSave="0" documentId="13_ncr:1_{DCDEB0E9-8285-443B-8E65-11F245C61219}" xr6:coauthVersionLast="47" xr6:coauthVersionMax="47" xr10:uidLastSave="{00000000-0000-0000-0000-000000000000}"/>
  <bookViews>
    <workbookView xWindow="-120" yWindow="-120" windowWidth="20730" windowHeight="11310" xr2:uid="{F5CA8AA8-B1AE-433A-A910-D35D6EF2114B}"/>
  </bookViews>
  <sheets>
    <sheet name="標準様式１（01汎用）" sheetId="1" r:id="rId1"/>
  </sheets>
  <externalReferences>
    <externalReference r:id="rId2"/>
  </externalReferences>
  <definedNames>
    <definedName name="職種">[1]プルダウン・リスト!$C$12:$K$12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1" l="1"/>
  <c r="W9" i="1" s="1"/>
  <c r="AU7" i="1"/>
  <c r="AR9" i="1"/>
  <c r="AR10" i="1" s="1"/>
  <c r="AR11" i="1" s="1"/>
  <c r="AS9" i="1"/>
  <c r="AS10" i="1" s="1"/>
  <c r="AS11" i="1" s="1"/>
  <c r="AT9" i="1"/>
  <c r="AT10" i="1" s="1"/>
  <c r="AT11" i="1" s="1"/>
  <c r="B13" i="1"/>
  <c r="B14" i="1" s="1"/>
  <c r="B15" i="1" s="1"/>
  <c r="B16" i="1" s="1"/>
  <c r="B17" i="1" s="1"/>
  <c r="B18" i="1" s="1"/>
  <c r="B19" i="1" s="1"/>
  <c r="B20" i="1" s="1"/>
  <c r="B21" i="1" s="1"/>
  <c r="V10" i="1" l="1"/>
  <c r="V11" i="1" s="1"/>
  <c r="AB9" i="1"/>
  <c r="AN10" i="1"/>
  <c r="AN11" i="1" s="1"/>
  <c r="U10" i="1"/>
  <c r="U11" i="1" s="1"/>
  <c r="AM10" i="1"/>
  <c r="AM11" i="1" s="1"/>
  <c r="AK10" i="1"/>
  <c r="AK11" i="1" s="1"/>
  <c r="AF10" i="1"/>
  <c r="AF11" i="1" s="1"/>
  <c r="AJ9" i="1"/>
  <c r="AL10" i="1"/>
  <c r="AL11" i="1" s="1"/>
  <c r="AE10" i="1"/>
  <c r="AE11" i="1" s="1"/>
  <c r="AD9" i="1"/>
  <c r="W10" i="1"/>
  <c r="W11" i="1" s="1"/>
  <c r="AC9" i="1"/>
  <c r="V9" i="1"/>
  <c r="U9" i="1"/>
  <c r="AD10" i="1"/>
  <c r="AD11" i="1" s="1"/>
  <c r="AL9" i="1"/>
  <c r="T9" i="1"/>
  <c r="AC10" i="1"/>
  <c r="AC11" i="1" s="1"/>
  <c r="AK9" i="1"/>
  <c r="AJ10" i="1"/>
  <c r="AJ11" i="1" s="1"/>
  <c r="AB10" i="1"/>
  <c r="AB11" i="1" s="1"/>
  <c r="T10" i="1"/>
  <c r="T11" i="1" s="1"/>
  <c r="AQ9" i="1"/>
  <c r="AI9" i="1"/>
  <c r="AA9" i="1"/>
  <c r="S9" i="1"/>
  <c r="AQ10" i="1"/>
  <c r="AQ11" i="1" s="1"/>
  <c r="AI10" i="1"/>
  <c r="AI11" i="1" s="1"/>
  <c r="AA10" i="1"/>
  <c r="AA11" i="1" s="1"/>
  <c r="S10" i="1"/>
  <c r="S11" i="1" s="1"/>
  <c r="AP9" i="1"/>
  <c r="AH9" i="1"/>
  <c r="Z9" i="1"/>
  <c r="R9" i="1"/>
  <c r="AP10" i="1"/>
  <c r="AP11" i="1" s="1"/>
  <c r="AH10" i="1"/>
  <c r="AH11" i="1" s="1"/>
  <c r="Z10" i="1"/>
  <c r="Z11" i="1" s="1"/>
  <c r="R10" i="1"/>
  <c r="R11" i="1" s="1"/>
  <c r="AO9" i="1"/>
  <c r="AG9" i="1"/>
  <c r="Y9" i="1"/>
  <c r="Q9" i="1"/>
  <c r="AO10" i="1"/>
  <c r="AO11" i="1" s="1"/>
  <c r="AG10" i="1"/>
  <c r="AG11" i="1" s="1"/>
  <c r="Y10" i="1"/>
  <c r="Y11" i="1" s="1"/>
  <c r="Q10" i="1"/>
  <c r="Q11" i="1" s="1"/>
  <c r="AN9" i="1"/>
  <c r="AF9" i="1"/>
  <c r="X9" i="1"/>
  <c r="P9" i="1"/>
  <c r="X10" i="1"/>
  <c r="X11" i="1" s="1"/>
  <c r="P10" i="1"/>
  <c r="P11" i="1" s="1"/>
  <c r="AM9" i="1"/>
  <c r="AE9" i="1"/>
</calcChain>
</file>

<file path=xl/sharedStrings.xml><?xml version="1.0" encoding="utf-8"?>
<sst xmlns="http://schemas.openxmlformats.org/spreadsheetml/2006/main" count="68" uniqueCount="65">
  <si>
    <t xml:space="preserve"> （12) 必要項目を満たしていれば、各事業所で使用するシフト表等をもって代替書類として差し支えありません。</t>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</si>
  <si>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</si>
  <si>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</si>
  <si>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その他、特記事項欄としてもご活用ください。</t>
    <rPh sb="6" eb="7">
      <t>タ</t>
    </rPh>
    <rPh sb="8" eb="10">
      <t>トッキ</t>
    </rPh>
    <rPh sb="10" eb="12">
      <t>ジコウ</t>
    </rPh>
    <rPh sb="12" eb="13">
      <t>ラン</t>
    </rPh>
    <rPh sb="18" eb="20">
      <t>カツヨウ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</si>
  <si>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</si>
  <si>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</si>
  <si>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</si>
  <si>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</si>
  <si>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</si>
  <si>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 指定基準の確認に際しては、４週分の入力で差し支えありません。</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</si>
  <si>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</si>
  <si>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(7) 従業者の氏名を記入してください。</t>
    <rPh sb="5" eb="8">
      <t>ジュウギョウシャ</t>
    </rPh>
    <rPh sb="9" eb="11">
      <t>シメイ</t>
    </rPh>
    <rPh sb="12" eb="14">
      <t>キニュウ</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</si>
  <si>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</si>
  <si>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</si>
  <si>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(6) 従業者の保有する資格を入力してください。</t>
    <rPh sb="5" eb="8">
      <t>ジュウギョウシャ</t>
    </rPh>
    <rPh sb="9" eb="11">
      <t>ホユウ</t>
    </rPh>
    <rPh sb="13" eb="15">
      <t>シカク</t>
    </rPh>
    <rPh sb="16" eb="18">
      <t>ニュウリョク</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</si>
  <si>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</si>
  <si>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</si>
  <si>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（注）常勤・非常勤の区分について</t>
    <rPh sb="1" eb="2">
      <t>チュウ</t>
    </rPh>
    <rPh sb="3" eb="5">
      <t>ジョウキン</t>
    </rPh>
    <rPh sb="6" eb="9">
      <t>ヒジョウキン</t>
    </rPh>
    <rPh sb="10" eb="12">
      <t>クブン</t>
    </rPh>
    <phoneticPr fontId="3"/>
  </si>
  <si>
    <t>非常勤で兼務</t>
    <rPh sb="0" eb="3">
      <t>ヒジョウキン</t>
    </rPh>
    <rPh sb="4" eb="6">
      <t>ケンム</t>
    </rPh>
    <phoneticPr fontId="3"/>
  </si>
  <si>
    <t>D</t>
    <phoneticPr fontId="3"/>
  </si>
  <si>
    <t>非常勤で専従</t>
    <rPh sb="0" eb="3">
      <t>ヒジョウキン</t>
    </rPh>
    <rPh sb="4" eb="6">
      <t>センジュウ</t>
    </rPh>
    <phoneticPr fontId="3"/>
  </si>
  <si>
    <t>C</t>
    <phoneticPr fontId="3"/>
  </si>
  <si>
    <t>常勤で兼務</t>
    <rPh sb="0" eb="2">
      <t>ジョウキン</t>
    </rPh>
    <rPh sb="3" eb="5">
      <t>ケンム</t>
    </rPh>
    <phoneticPr fontId="3"/>
  </si>
  <si>
    <t>B</t>
    <phoneticPr fontId="3"/>
  </si>
  <si>
    <t>常勤で専従</t>
    <rPh sb="0" eb="2">
      <t>ジョウキン</t>
    </rPh>
    <rPh sb="3" eb="5">
      <t>センジュウ</t>
    </rPh>
    <phoneticPr fontId="3"/>
  </si>
  <si>
    <t>A</t>
    <phoneticPr fontId="3"/>
  </si>
  <si>
    <t>区分</t>
    <rPh sb="0" eb="2">
      <t>クブン</t>
    </rPh>
    <phoneticPr fontId="3"/>
  </si>
  <si>
    <t>記号</t>
    <rPh sb="0" eb="2">
      <t>キゴウ</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</si>
  <si>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</si>
  <si>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 xml:space="preserve"> 　　 記入の順序は、職種ごとにまとめてください。</t>
    <rPh sb="4" eb="6">
      <t>キニュウ</t>
    </rPh>
    <rPh sb="7" eb="9">
      <t>ジュンジョ</t>
    </rPh>
    <rPh sb="11" eb="13">
      <t>ショクシュ</t>
    </rPh>
    <phoneticPr fontId="3"/>
  </si>
  <si>
    <t>　(4) 従業者の職種を入力してください。</t>
    <rPh sb="5" eb="8">
      <t>ジュウギョウシャ</t>
    </rPh>
    <rPh sb="9" eb="11">
      <t>ショクシュ</t>
    </rPh>
    <rPh sb="12" eb="14">
      <t>ニュウリョク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</si>
  <si>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</si>
  <si>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</si>
  <si>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(1) 「４週」・「暦月」のいずれかを選択してください。</t>
    <rPh sb="7" eb="8">
      <t>シュウ</t>
    </rPh>
    <rPh sb="11" eb="12">
      <t>レキ</t>
    </rPh>
    <rPh sb="12" eb="13">
      <t>ツキ</t>
    </rPh>
    <rPh sb="20" eb="22">
      <t>センタク</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</si>
  <si>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</si>
  <si>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5週目</t>
    <rPh sb="1" eb="2">
      <t>シュウ</t>
    </rPh>
    <rPh sb="2" eb="3">
      <t>メ</t>
    </rPh>
    <phoneticPr fontId="3"/>
  </si>
  <si>
    <t>4週目</t>
    <rPh sb="1" eb="2">
      <t>シュウ</t>
    </rPh>
    <rPh sb="2" eb="3">
      <t>メ</t>
    </rPh>
    <phoneticPr fontId="3"/>
  </si>
  <si>
    <t>3週目</t>
    <rPh sb="1" eb="2">
      <t>シュウ</t>
    </rPh>
    <rPh sb="2" eb="3">
      <t>メ</t>
    </rPh>
    <phoneticPr fontId="3"/>
  </si>
  <si>
    <t>2週目</t>
    <rPh sb="1" eb="2">
      <t>シュウ</t>
    </rPh>
    <rPh sb="2" eb="3">
      <t>メ</t>
    </rPh>
    <phoneticPr fontId="3"/>
  </si>
  <si>
    <t>1週目</t>
    <rPh sb="1" eb="2">
      <t>シュウ</t>
    </rPh>
    <rPh sb="2" eb="3">
      <t>メ</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</si>
  <si>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</si>
  <si>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</si>
  <si>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(8)</t>
    <phoneticPr fontId="3"/>
  </si>
  <si>
    <t>(7) 氏　名</t>
    <phoneticPr fontId="6"/>
  </si>
  <si>
    <t>(6)
資格</t>
    <rPh sb="4" eb="6">
      <t>シカク</t>
    </rPh>
    <phoneticPr fontId="3"/>
  </si>
  <si>
    <t>(5)
勤務
形態</t>
    <phoneticPr fontId="6"/>
  </si>
  <si>
    <t>(4) 
職種</t>
    <phoneticPr fontId="6"/>
  </si>
  <si>
    <t>No</t>
    <phoneticPr fontId="3"/>
  </si>
  <si>
    <t>時間/月</t>
    <rPh sb="0" eb="2">
      <t>ジカン</t>
    </rPh>
    <rPh sb="3" eb="4">
      <t>ツキ</t>
    </rPh>
    <phoneticPr fontId="3"/>
  </si>
  <si>
    <t>時間/週</t>
    <rPh sb="0" eb="2">
      <t>ジカン</t>
    </rPh>
    <rPh sb="3" eb="4">
      <t>シュウ</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</si>
  <si>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</si>
  <si>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予定</t>
  </si>
  <si>
    <t>(2)</t>
    <phoneticPr fontId="3"/>
  </si>
  <si>
    <t>４週</t>
  </si>
  <si>
    <t>(1)</t>
    <phoneticPr fontId="3"/>
  </si>
  <si>
    <t>）</t>
    <phoneticPr fontId="3"/>
  </si>
  <si>
    <t>(</t>
    <phoneticPr fontId="3"/>
  </si>
  <si>
    <t>事業所名</t>
    <rPh sb="0" eb="3">
      <t>ジギョウショ</t>
    </rPh>
    <rPh sb="3" eb="4">
      <t>メイ</t>
    </rPh>
    <phoneticPr fontId="3"/>
  </si>
  <si>
    <t>月</t>
    <rPh sb="0" eb="1">
      <t>ゲツ</t>
    </rPh>
    <phoneticPr fontId="3"/>
  </si>
  <si>
    <t>年</t>
    <rPh sb="0" eb="1">
      <t>ネン</t>
    </rPh>
    <phoneticPr fontId="3"/>
  </si>
  <si>
    <t>)</t>
    <phoneticPr fontId="3"/>
  </si>
  <si>
    <t>令和</t>
    <rPh sb="0" eb="2">
      <t>レイワ</t>
    </rPh>
    <phoneticPr fontId="3"/>
  </si>
  <si>
    <t>サービス種別</t>
    <rPh sb="4" eb="6">
      <t>シュベツ</t>
    </rPh>
    <phoneticPr fontId="3"/>
  </si>
  <si>
    <t>従業者の勤務の体制及び勤務形態一覧表</t>
    <phoneticPr fontId="3"/>
  </si>
  <si>
    <t>（標準様式1）</t>
    <rPh sb="1" eb="3">
      <t>ヒョウジュン</t>
    </rPh>
    <rPh sb="3" eb="5">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</si>
</sst>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12"/>
      <name val="HGSｺﾞｼｯｸM"/>
      <family val="3"/>
      <charset val="128"/>
    </font>
    <font>
      <sz val="6"/>
      <name val="游ゴシック"/>
      <family val="2"/>
      <charset val="128"/>
      <scheme val="minor"/>
    </font>
    <font>
      <sz val="16"/>
      <name val="HGSｺﾞｼｯｸM"/>
      <family val="3"/>
      <charset val="128"/>
    </font>
    <font>
      <sz val="16"/>
      <color rgb="FF000000"/>
      <name val="HGSｺﾞｼｯｸM"/>
      <family val="3"/>
      <charset val="128"/>
    </font>
    <font>
      <sz val="6"/>
      <name val="ＭＳ Ｐゴシック"/>
      <family val="3"/>
      <charset val="128"/>
    </font>
    <font>
      <b/>
      <u/>
      <sz val="16"/>
      <name val="HGSｺﾞｼｯｸM"/>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4" fillId="0" borderId="0" xfId="0" applyFont="1">
      <alignment vertical="center"/>
    </xf>
    <xf numFmtId="0" fontId="5" fillId="2" borderId="0" xfId="0" applyFont="1" applyFill="1" applyAlignment="1">
      <alignment horizontal="left"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applyAlignment="1">
      <alignment horizontal="left" vertical="center"/>
    </xf>
    <xf numFmtId="0" fontId="10" fillId="0" borderId="0" xfId="0" applyFont="1" applyAlignment="1">
      <alignment vertical="center" shrinkToFit="1"/>
    </xf>
    <xf numFmtId="0" fontId="2" fillId="0" borderId="0" xfId="0" applyFont="1" applyAlignment="1">
      <alignment vertical="center" shrinkToFit="1"/>
    </xf>
    <xf numFmtId="0" fontId="11" fillId="0" borderId="0" xfId="0" applyFont="1">
      <alignment vertical="center"/>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7" xfId="0" applyNumberFormat="1" applyFont="1" applyFill="1" applyBorder="1" applyAlignment="1" applyProtection="1">
      <alignment horizontal="center" vertical="center" shrinkToFit="1"/>
      <protection locked="0"/>
    </xf>
    <xf numFmtId="176" fontId="4" fillId="2" borderId="13" xfId="0" applyNumberFormat="1" applyFont="1" applyFill="1" applyBorder="1" applyAlignment="1" applyProtection="1">
      <alignment horizontal="center" vertical="center" shrinkToFit="1"/>
      <protection locked="0"/>
    </xf>
    <xf numFmtId="176" fontId="4" fillId="2" borderId="14" xfId="0" applyNumberFormat="1" applyFont="1" applyFill="1" applyBorder="1" applyAlignment="1" applyProtection="1">
      <alignment horizontal="center" vertical="center" shrinkToFit="1"/>
      <protection locked="0"/>
    </xf>
    <xf numFmtId="176" fontId="4" fillId="2" borderId="15" xfId="0" applyNumberFormat="1" applyFont="1" applyFill="1" applyBorder="1" applyAlignment="1" applyProtection="1">
      <alignment horizontal="center" vertical="center" shrinkToFit="1"/>
      <protection locked="0"/>
    </xf>
    <xf numFmtId="0" fontId="4" fillId="0" borderId="18" xfId="0" applyFont="1" applyBorder="1">
      <alignment vertical="center"/>
    </xf>
    <xf numFmtId="176" fontId="4" fillId="2" borderId="22" xfId="0" applyNumberFormat="1" applyFont="1" applyFill="1" applyBorder="1" applyAlignment="1" applyProtection="1">
      <alignment horizontal="center" vertical="center" shrinkToFit="1"/>
      <protection locked="0"/>
    </xf>
    <xf numFmtId="176" fontId="4" fillId="2" borderId="23" xfId="0" applyNumberFormat="1" applyFont="1" applyFill="1" applyBorder="1" applyAlignment="1" applyProtection="1">
      <alignment horizontal="center" vertical="center" shrinkToFit="1"/>
      <protection locked="0"/>
    </xf>
    <xf numFmtId="176" fontId="4" fillId="2" borderId="24" xfId="0" applyNumberFormat="1" applyFont="1" applyFill="1" applyBorder="1" applyAlignment="1" applyProtection="1">
      <alignment horizontal="center" vertical="center" shrinkToFit="1"/>
      <protection locked="0"/>
    </xf>
    <xf numFmtId="0" fontId="4" fillId="0" borderId="27" xfId="0" applyFont="1" applyBorder="1">
      <alignment vertical="center"/>
    </xf>
    <xf numFmtId="0" fontId="4"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36"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2" fillId="0" borderId="36" xfId="0" applyFont="1" applyBorder="1" applyAlignment="1">
      <alignment horizontal="center" vertical="center"/>
    </xf>
    <xf numFmtId="0" fontId="2" fillId="0" borderId="0" xfId="0" applyFont="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4" fillId="2" borderId="0" xfId="0" applyFont="1" applyFill="1">
      <alignment vertical="center"/>
    </xf>
    <xf numFmtId="0" fontId="12" fillId="2" borderId="0" xfId="0" applyFont="1" applyFill="1">
      <alignment vertical="center"/>
    </xf>
    <xf numFmtId="0" fontId="13" fillId="2" borderId="0" xfId="0" applyFont="1" applyFill="1" applyAlignment="1">
      <alignment horizontal="center" vertical="center"/>
    </xf>
    <xf numFmtId="0" fontId="1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Continuous" vertical="center"/>
    </xf>
    <xf numFmtId="0" fontId="12" fillId="2" borderId="0" xfId="0" applyFont="1" applyFill="1" applyAlignment="1">
      <alignment horizontal="centerContinuous" vertical="center"/>
    </xf>
    <xf numFmtId="0" fontId="8" fillId="2" borderId="0" xfId="0" applyFont="1" applyFill="1">
      <alignment vertical="center"/>
    </xf>
    <xf numFmtId="0" fontId="4" fillId="0" borderId="0" xfId="0" quotePrefix="1"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3" fillId="2"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xf>
    <xf numFmtId="176" fontId="8" fillId="2" borderId="12" xfId="1" applyNumberFormat="1" applyFont="1" applyFill="1" applyBorder="1" applyAlignment="1" applyProtection="1">
      <alignment horizontal="center" vertical="center" wrapText="1"/>
    </xf>
    <xf numFmtId="176" fontId="8" fillId="2" borderId="10" xfId="1"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2" fillId="2" borderId="12"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76" fontId="8" fillId="2" borderId="12" xfId="0" applyNumberFormat="1" applyFont="1" applyFill="1" applyBorder="1" applyAlignment="1">
      <alignment horizontal="center" vertical="center" wrapText="1"/>
    </xf>
    <xf numFmtId="176" fontId="8" fillId="2" borderId="10" xfId="0" applyNumberFormat="1"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176" fontId="8" fillId="2" borderId="4"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2" borderId="4" xfId="1" applyNumberFormat="1" applyFont="1" applyFill="1" applyBorder="1" applyAlignment="1" applyProtection="1">
      <alignment horizontal="center" vertical="center" wrapText="1"/>
    </xf>
    <xf numFmtId="176" fontId="8" fillId="2" borderId="2" xfId="1" applyNumberFormat="1"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176" fontId="8" fillId="2" borderId="21" xfId="1" applyNumberFormat="1" applyFont="1" applyFill="1" applyBorder="1" applyAlignment="1" applyProtection="1">
      <alignment horizontal="center" vertical="center" wrapText="1"/>
    </xf>
    <xf numFmtId="176" fontId="8" fillId="2" borderId="19" xfId="1" applyNumberFormat="1" applyFont="1" applyFill="1" applyBorder="1" applyAlignment="1" applyProtection="1">
      <alignment horizontal="center" vertical="center" wrapText="1"/>
    </xf>
    <xf numFmtId="0" fontId="4" fillId="0" borderId="28" xfId="0" applyFont="1" applyBorder="1" applyAlignment="1">
      <alignment horizontal="center" vertical="center"/>
    </xf>
    <xf numFmtId="0" fontId="4" fillId="0" borderId="41" xfId="0" applyFont="1" applyBorder="1" applyAlignment="1">
      <alignment horizontal="center" vertical="center"/>
    </xf>
    <xf numFmtId="0" fontId="4" fillId="0" borderId="33" xfId="0" applyFont="1" applyBorder="1" applyAlignment="1">
      <alignment horizontal="center" vertical="center"/>
    </xf>
    <xf numFmtId="0" fontId="4" fillId="0" borderId="48"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Alignment="1">
      <alignment horizontal="center" vertical="center" wrapText="1"/>
    </xf>
    <xf numFmtId="0" fontId="4" fillId="0" borderId="3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176" fontId="8" fillId="2" borderId="21" xfId="0" applyNumberFormat="1" applyFont="1" applyFill="1" applyBorder="1" applyAlignment="1">
      <alignment horizontal="center" vertical="center" wrapText="1"/>
    </xf>
    <xf numFmtId="176" fontId="8" fillId="2" borderId="19" xfId="0" applyNumberFormat="1" applyFont="1" applyFill="1" applyBorder="1" applyAlignment="1">
      <alignment horizontal="center" vertical="center" wrapText="1"/>
    </xf>
    <xf numFmtId="0" fontId="8" fillId="4"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4" fillId="0" borderId="42"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46" xfId="0" quotePrefix="1" applyFont="1" applyBorder="1" applyAlignment="1">
      <alignment horizontal="center" vertical="center"/>
    </xf>
    <xf numFmtId="0" fontId="4" fillId="0" borderId="45" xfId="0" applyFont="1" applyBorder="1" applyAlignment="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2260020000)/&#12304;04&#20171;&#35703;&#20107;&#26989;&#32773;&#20418;&#12305;/02_&#25351;&#23450;&#12539;&#35377;&#21487;&#12539;&#35469;&#21487;/02_&#12507;&#12540;&#12512;&#12506;&#12540;&#12472;/060301HP&#26356;&#26032;&#65288;&#30003;&#35531;&#27096;&#24335;&#22793;&#26356;&#65289;/&#22269;&#27096;&#24335;/01_01_02&#25351;&#23450;&#23621;&#23429;&#12469;&#12540;&#12499;&#12473;&#20107;&#26989;&#25152;&#31561;&#65288;&#27161;&#28310;&#27096;&#24335;&#65289;/1-3_&#27161;&#28310;&#27096;&#24335;1_01_&#21220;&#21209;&#34920;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refreshError="1"/>
      <sheetData sheetId="2" refreshError="1"/>
      <sheetData sheetId="3" refreshError="1"/>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0709-4B30-4E76-BA1F-A8001D57D451}">
  <sheetPr>
    <pageSetUpPr fitToPage="1"/>
  </sheetPr>
  <dimension ref="B1:BF55"/>
  <sheetViews>
    <sheetView showGridLines="0" tabSelected="1" view="pageBreakPreview" topLeftCell="A32" zoomScale="55" zoomScaleNormal="55" zoomScaleSheetLayoutView="55" workbookViewId="0">
      <selection activeCell="AM2" sqref="AM2:BA2"/>
    </sheetView>
  </sheetViews>
  <sheetFormatPr defaultColWidth="4.5" defaultRowHeight="20.25" customHeight="1" x14ac:dyDescent="0.4"/>
  <cols>
    <col min="1" max="1" width="1.375" style="1" customWidth="1"/>
    <col min="2" max="56" width="5.625" style="1" customWidth="1"/>
    <col min="57" max="16384" width="4.5" style="1"/>
  </cols>
  <sheetData>
    <row r="1" spans="2:57" s="2" customFormat="1" ht="20.25" customHeight="1" x14ac:dyDescent="0.4">
      <c r="C1" s="8" t="s">
        <v>64</v>
      </c>
      <c r="D1" s="8"/>
      <c r="G1" s="52" t="s">
        <v>63</v>
      </c>
      <c r="J1" s="8"/>
      <c r="K1" s="8"/>
      <c r="L1" s="8"/>
      <c r="M1" s="8"/>
      <c r="AK1" s="34" t="s">
        <v>62</v>
      </c>
      <c r="AL1" s="34" t="s">
        <v>56</v>
      </c>
      <c r="AM1" s="130"/>
      <c r="AN1" s="130"/>
      <c r="AO1" s="130"/>
      <c r="AP1" s="130"/>
      <c r="AQ1" s="130"/>
      <c r="AR1" s="130"/>
      <c r="AS1" s="130"/>
      <c r="AT1" s="130"/>
      <c r="AU1" s="130"/>
      <c r="AV1" s="130"/>
      <c r="AW1" s="130"/>
      <c r="AX1" s="130"/>
      <c r="AY1" s="130"/>
      <c r="AZ1" s="130"/>
      <c r="BA1" s="130"/>
      <c r="BB1" s="46" t="s">
        <v>55</v>
      </c>
    </row>
    <row r="2" spans="2:57" s="33" customFormat="1" ht="20.25" customHeight="1" x14ac:dyDescent="0.4">
      <c r="D2" s="52"/>
      <c r="H2" s="52"/>
      <c r="I2" s="34"/>
      <c r="J2" s="34"/>
      <c r="K2" s="34"/>
      <c r="L2" s="34"/>
      <c r="M2" s="34"/>
      <c r="T2" s="34" t="s">
        <v>61</v>
      </c>
      <c r="U2" s="120">
        <v>6</v>
      </c>
      <c r="V2" s="120"/>
      <c r="W2" s="34" t="s">
        <v>56</v>
      </c>
      <c r="X2" s="131">
        <f>IF(U2=0,"",YEAR(DATE(2018+U2,1,1)))</f>
        <v>2024</v>
      </c>
      <c r="Y2" s="131"/>
      <c r="Z2" s="33" t="s">
        <v>60</v>
      </c>
      <c r="AA2" s="33" t="s">
        <v>59</v>
      </c>
      <c r="AB2" s="120">
        <v>4</v>
      </c>
      <c r="AC2" s="120"/>
      <c r="AD2" s="33" t="s">
        <v>58</v>
      </c>
      <c r="AJ2" s="46"/>
      <c r="AK2" s="34" t="s">
        <v>57</v>
      </c>
      <c r="AL2" s="34" t="s">
        <v>56</v>
      </c>
      <c r="AM2" s="130"/>
      <c r="AN2" s="130"/>
      <c r="AO2" s="130"/>
      <c r="AP2" s="130"/>
      <c r="AQ2" s="130"/>
      <c r="AR2" s="130"/>
      <c r="AS2" s="130"/>
      <c r="AT2" s="130"/>
      <c r="AU2" s="130"/>
      <c r="AV2" s="130"/>
      <c r="AW2" s="130"/>
      <c r="AX2" s="130"/>
      <c r="AY2" s="130"/>
      <c r="AZ2" s="130"/>
      <c r="BA2" s="130"/>
      <c r="BB2" s="46" t="s">
        <v>55</v>
      </c>
      <c r="BC2" s="34"/>
      <c r="BD2" s="34"/>
      <c r="BE2" s="34"/>
    </row>
    <row r="3" spans="2:57" s="33" customFormat="1" ht="20.25" customHeight="1" x14ac:dyDescent="0.4">
      <c r="D3" s="52"/>
      <c r="H3" s="52"/>
      <c r="I3" s="34"/>
      <c r="J3" s="34"/>
      <c r="K3" s="34"/>
      <c r="L3" s="34"/>
      <c r="M3" s="34"/>
      <c r="T3" s="51"/>
      <c r="U3" s="38"/>
      <c r="V3" s="38"/>
      <c r="W3" s="50"/>
      <c r="X3" s="38"/>
      <c r="Y3" s="38"/>
      <c r="Z3" s="39"/>
      <c r="AA3" s="39"/>
      <c r="AB3" s="38"/>
      <c r="AC3" s="38"/>
      <c r="AD3" s="47"/>
      <c r="AJ3" s="46"/>
      <c r="AK3" s="34"/>
      <c r="AL3" s="34"/>
      <c r="AM3" s="45"/>
      <c r="AN3" s="45"/>
      <c r="AO3" s="45"/>
      <c r="AP3" s="45"/>
      <c r="AQ3" s="45"/>
      <c r="AR3" s="45"/>
      <c r="AS3" s="45"/>
      <c r="AT3" s="45"/>
      <c r="AU3" s="45"/>
      <c r="AV3" s="45"/>
      <c r="AW3" s="45"/>
      <c r="AX3" s="45"/>
      <c r="AY3" s="44" t="s">
        <v>54</v>
      </c>
      <c r="AZ3" s="121" t="s">
        <v>53</v>
      </c>
      <c r="BA3" s="121"/>
      <c r="BB3" s="121"/>
      <c r="BC3" s="121"/>
      <c r="BD3" s="34"/>
      <c r="BE3" s="34"/>
    </row>
    <row r="4" spans="2:57" s="33" customFormat="1" ht="20.25" customHeight="1" x14ac:dyDescent="0.4">
      <c r="B4" s="36"/>
      <c r="C4" s="36"/>
      <c r="D4" s="36"/>
      <c r="E4" s="36"/>
      <c r="F4" s="36"/>
      <c r="G4" s="36"/>
      <c r="H4" s="36"/>
      <c r="I4" s="36"/>
      <c r="J4" s="49"/>
      <c r="K4" s="43"/>
      <c r="L4" s="43"/>
      <c r="M4" s="43"/>
      <c r="N4" s="43"/>
      <c r="O4" s="43"/>
      <c r="P4" s="48"/>
      <c r="Q4" s="43"/>
      <c r="R4" s="43"/>
      <c r="Z4" s="39"/>
      <c r="AA4" s="39"/>
      <c r="AB4" s="38"/>
      <c r="AC4" s="38"/>
      <c r="AD4" s="47"/>
      <c r="AJ4" s="46"/>
      <c r="AK4" s="34"/>
      <c r="AL4" s="34"/>
      <c r="AM4" s="45"/>
      <c r="AN4" s="45"/>
      <c r="AO4" s="45"/>
      <c r="AP4" s="45"/>
      <c r="AQ4" s="45"/>
      <c r="AR4" s="45"/>
      <c r="AS4" s="45"/>
      <c r="AT4" s="45"/>
      <c r="AU4" s="45"/>
      <c r="AV4" s="45"/>
      <c r="AW4" s="45"/>
      <c r="AX4" s="45"/>
      <c r="AY4" s="44" t="s">
        <v>52</v>
      </c>
      <c r="AZ4" s="121" t="s">
        <v>51</v>
      </c>
      <c r="BA4" s="121"/>
      <c r="BB4" s="121"/>
      <c r="BC4" s="121"/>
      <c r="BD4" s="34"/>
      <c r="BE4" s="34"/>
    </row>
    <row r="5" spans="2:57" s="33" customFormat="1" ht="20.25" customHeight="1" x14ac:dyDescent="0.4">
      <c r="B5" s="40"/>
      <c r="C5" s="40"/>
      <c r="D5" s="40"/>
      <c r="E5" s="40"/>
      <c r="F5" s="40"/>
      <c r="G5" s="40"/>
      <c r="H5" s="40"/>
      <c r="I5" s="40"/>
      <c r="J5" s="43"/>
      <c r="K5" s="42"/>
      <c r="L5" s="41"/>
      <c r="M5" s="41"/>
      <c r="N5" s="41"/>
      <c r="O5" s="41"/>
      <c r="P5" s="40"/>
      <c r="Q5" s="36"/>
      <c r="R5" s="36"/>
      <c r="S5" s="2"/>
      <c r="Z5" s="39"/>
      <c r="AA5" s="39"/>
      <c r="AB5" s="38"/>
      <c r="AC5" s="38"/>
      <c r="AD5" s="2"/>
      <c r="AE5" s="2"/>
      <c r="AF5" s="2"/>
      <c r="AG5" s="2"/>
      <c r="AJ5" s="2" t="s">
        <v>50</v>
      </c>
      <c r="AK5" s="2"/>
      <c r="AL5" s="2"/>
      <c r="AM5" s="2"/>
      <c r="AN5" s="2"/>
      <c r="AO5" s="2"/>
      <c r="AP5" s="2"/>
      <c r="AQ5" s="2"/>
      <c r="AR5" s="36"/>
      <c r="AS5" s="36"/>
      <c r="AT5" s="35"/>
      <c r="AU5" s="2"/>
      <c r="AV5" s="134">
        <v>40</v>
      </c>
      <c r="AW5" s="135"/>
      <c r="AX5" s="37" t="s">
        <v>49</v>
      </c>
      <c r="AY5" s="36"/>
      <c r="AZ5" s="134">
        <v>160</v>
      </c>
      <c r="BA5" s="135"/>
      <c r="BB5" s="35" t="s">
        <v>48</v>
      </c>
      <c r="BC5" s="2"/>
      <c r="BE5" s="34"/>
    </row>
    <row r="6" spans="2:57" ht="20.25" customHeight="1" thickBot="1" x14ac:dyDescent="0.45">
      <c r="C6" s="9"/>
      <c r="D6" s="9"/>
      <c r="S6" s="9"/>
      <c r="AJ6" s="9"/>
      <c r="BC6" s="32"/>
      <c r="BD6" s="32"/>
      <c r="BE6" s="32"/>
    </row>
    <row r="7" spans="2:57" ht="20.25" customHeight="1" thickBot="1" x14ac:dyDescent="0.45">
      <c r="B7" s="100" t="s">
        <v>47</v>
      </c>
      <c r="C7" s="104" t="s">
        <v>46</v>
      </c>
      <c r="D7" s="112"/>
      <c r="E7" s="103" t="s">
        <v>45</v>
      </c>
      <c r="F7" s="112"/>
      <c r="G7" s="103" t="s">
        <v>44</v>
      </c>
      <c r="H7" s="104"/>
      <c r="I7" s="104"/>
      <c r="J7" s="104"/>
      <c r="K7" s="112"/>
      <c r="L7" s="103" t="s">
        <v>43</v>
      </c>
      <c r="M7" s="104"/>
      <c r="N7" s="104"/>
      <c r="O7" s="105"/>
      <c r="P7" s="136" t="s">
        <v>42</v>
      </c>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22" t="str">
        <f>IF(AZ3="４週","(9)1～4週目の勤務時間数合計","(9)1か月の勤務時間数合計")</f>
        <v>(9)1～4週目の勤務時間数合計</v>
      </c>
      <c r="AV7" s="123"/>
      <c r="AW7" s="122" t="s">
        <v>41</v>
      </c>
      <c r="AX7" s="123"/>
      <c r="AY7" s="132" t="s">
        <v>40</v>
      </c>
      <c r="AZ7" s="132"/>
      <c r="BA7" s="132"/>
      <c r="BB7" s="132"/>
      <c r="BC7" s="132"/>
      <c r="BD7" s="132"/>
    </row>
    <row r="8" spans="2:57" ht="20.25" customHeight="1" thickBot="1" x14ac:dyDescent="0.45">
      <c r="B8" s="101"/>
      <c r="C8" s="107"/>
      <c r="D8" s="113"/>
      <c r="E8" s="106"/>
      <c r="F8" s="113"/>
      <c r="G8" s="106"/>
      <c r="H8" s="107"/>
      <c r="I8" s="107"/>
      <c r="J8" s="107"/>
      <c r="K8" s="113"/>
      <c r="L8" s="106"/>
      <c r="M8" s="107"/>
      <c r="N8" s="107"/>
      <c r="O8" s="108"/>
      <c r="P8" s="115" t="s">
        <v>39</v>
      </c>
      <c r="Q8" s="116"/>
      <c r="R8" s="116"/>
      <c r="S8" s="116"/>
      <c r="T8" s="116"/>
      <c r="U8" s="116"/>
      <c r="V8" s="117"/>
      <c r="W8" s="115" t="s">
        <v>38</v>
      </c>
      <c r="X8" s="116"/>
      <c r="Y8" s="116"/>
      <c r="Z8" s="116"/>
      <c r="AA8" s="116"/>
      <c r="AB8" s="116"/>
      <c r="AC8" s="117"/>
      <c r="AD8" s="115" t="s">
        <v>37</v>
      </c>
      <c r="AE8" s="116"/>
      <c r="AF8" s="116"/>
      <c r="AG8" s="116"/>
      <c r="AH8" s="116"/>
      <c r="AI8" s="116"/>
      <c r="AJ8" s="117"/>
      <c r="AK8" s="115" t="s">
        <v>36</v>
      </c>
      <c r="AL8" s="116"/>
      <c r="AM8" s="116"/>
      <c r="AN8" s="116"/>
      <c r="AO8" s="116"/>
      <c r="AP8" s="116"/>
      <c r="AQ8" s="117"/>
      <c r="AR8" s="115" t="s">
        <v>35</v>
      </c>
      <c r="AS8" s="116"/>
      <c r="AT8" s="117"/>
      <c r="AU8" s="124"/>
      <c r="AV8" s="125"/>
      <c r="AW8" s="124"/>
      <c r="AX8" s="125"/>
      <c r="AY8" s="132"/>
      <c r="AZ8" s="132"/>
      <c r="BA8" s="132"/>
      <c r="BB8" s="132"/>
      <c r="BC8" s="132"/>
      <c r="BD8" s="132"/>
    </row>
    <row r="9" spans="2:57" ht="20.25" customHeight="1" thickBot="1" x14ac:dyDescent="0.45">
      <c r="B9" s="101"/>
      <c r="C9" s="107"/>
      <c r="D9" s="113"/>
      <c r="E9" s="106"/>
      <c r="F9" s="113"/>
      <c r="G9" s="106"/>
      <c r="H9" s="107"/>
      <c r="I9" s="107"/>
      <c r="J9" s="107"/>
      <c r="K9" s="113"/>
      <c r="L9" s="106"/>
      <c r="M9" s="107"/>
      <c r="N9" s="107"/>
      <c r="O9" s="108"/>
      <c r="P9" s="30">
        <f>DAY(DATE($X$2,$AB$2,1))</f>
        <v>1</v>
      </c>
      <c r="Q9" s="29">
        <f>DAY(DATE($X$2,$AB$2,2))</f>
        <v>2</v>
      </c>
      <c r="R9" s="29">
        <f>DAY(DATE($X$2,$AB$2,3))</f>
        <v>3</v>
      </c>
      <c r="S9" s="29">
        <f>DAY(DATE($X$2,$AB$2,4))</f>
        <v>4</v>
      </c>
      <c r="T9" s="29">
        <f>DAY(DATE($X$2,$AB$2,5))</f>
        <v>5</v>
      </c>
      <c r="U9" s="29">
        <f>DAY(DATE($X$2,$AB$2,6))</f>
        <v>6</v>
      </c>
      <c r="V9" s="31">
        <f>DAY(DATE($X$2,$AB$2,7))</f>
        <v>7</v>
      </c>
      <c r="W9" s="30">
        <f>DAY(DATE($X$2,$AB$2,8))</f>
        <v>8</v>
      </c>
      <c r="X9" s="29">
        <f>DAY(DATE($X$2,$AB$2,9))</f>
        <v>9</v>
      </c>
      <c r="Y9" s="29">
        <f>DAY(DATE($X$2,$AB$2,10))</f>
        <v>10</v>
      </c>
      <c r="Z9" s="29">
        <f>DAY(DATE($X$2,$AB$2,11))</f>
        <v>11</v>
      </c>
      <c r="AA9" s="29">
        <f>DAY(DATE($X$2,$AB$2,12))</f>
        <v>12</v>
      </c>
      <c r="AB9" s="29">
        <f>DAY(DATE($X$2,$AB$2,13))</f>
        <v>13</v>
      </c>
      <c r="AC9" s="31">
        <f>DAY(DATE($X$2,$AB$2,14))</f>
        <v>14</v>
      </c>
      <c r="AD9" s="30">
        <f>DAY(DATE($X$2,$AB$2,15))</f>
        <v>15</v>
      </c>
      <c r="AE9" s="29">
        <f>DAY(DATE($X$2,$AB$2,16))</f>
        <v>16</v>
      </c>
      <c r="AF9" s="29">
        <f>DAY(DATE($X$2,$AB$2,17))</f>
        <v>17</v>
      </c>
      <c r="AG9" s="29">
        <f>DAY(DATE($X$2,$AB$2,18))</f>
        <v>18</v>
      </c>
      <c r="AH9" s="29">
        <f>DAY(DATE($X$2,$AB$2,19))</f>
        <v>19</v>
      </c>
      <c r="AI9" s="29">
        <f>DAY(DATE($X$2,$AB$2,20))</f>
        <v>20</v>
      </c>
      <c r="AJ9" s="31">
        <f>DAY(DATE($X$2,$AB$2,21))</f>
        <v>21</v>
      </c>
      <c r="AK9" s="30">
        <f>DAY(DATE($X$2,$AB$2,22))</f>
        <v>22</v>
      </c>
      <c r="AL9" s="29">
        <f>DAY(DATE($X$2,$AB$2,23))</f>
        <v>23</v>
      </c>
      <c r="AM9" s="29">
        <f>DAY(DATE($X$2,$AB$2,24))</f>
        <v>24</v>
      </c>
      <c r="AN9" s="29">
        <f>DAY(DATE($X$2,$AB$2,25))</f>
        <v>25</v>
      </c>
      <c r="AO9" s="29">
        <f>DAY(DATE($X$2,$AB$2,26))</f>
        <v>26</v>
      </c>
      <c r="AP9" s="29">
        <f>DAY(DATE($X$2,$AB$2,27))</f>
        <v>27</v>
      </c>
      <c r="AQ9" s="31">
        <f>DAY(DATE($X$2,$AB$2,28))</f>
        <v>28</v>
      </c>
      <c r="AR9" s="30" t="str">
        <f>IF(AZ3="暦月",IF(DAY(DATE($X$2,$AB$2,29))=29,29,""),"")</f>
        <v/>
      </c>
      <c r="AS9" s="29" t="str">
        <f>IF(AZ3="暦月",IF(DAY(DATE($X$2,$AB$2,30))=30,30,""),"")</f>
        <v/>
      </c>
      <c r="AT9" s="28" t="str">
        <f>IF(AZ3="暦月",IF(DAY(DATE($X$2,$AB$2,31))=31,31,""),"")</f>
        <v/>
      </c>
      <c r="AU9" s="124"/>
      <c r="AV9" s="125"/>
      <c r="AW9" s="124"/>
      <c r="AX9" s="125"/>
      <c r="AY9" s="132"/>
      <c r="AZ9" s="132"/>
      <c r="BA9" s="132"/>
      <c r="BB9" s="132"/>
      <c r="BC9" s="132"/>
      <c r="BD9" s="132"/>
    </row>
    <row r="10" spans="2:57" ht="20.25" hidden="1" customHeight="1" thickBot="1" x14ac:dyDescent="0.45">
      <c r="B10" s="101"/>
      <c r="C10" s="107"/>
      <c r="D10" s="113"/>
      <c r="E10" s="106"/>
      <c r="F10" s="113"/>
      <c r="G10" s="106"/>
      <c r="H10" s="107"/>
      <c r="I10" s="107"/>
      <c r="J10" s="107"/>
      <c r="K10" s="113"/>
      <c r="L10" s="106"/>
      <c r="M10" s="107"/>
      <c r="N10" s="107"/>
      <c r="O10" s="108"/>
      <c r="P10" s="30">
        <f>WEEKDAY(DATE($X$2,$AB$2,1))</f>
        <v>2</v>
      </c>
      <c r="Q10" s="29">
        <f>WEEKDAY(DATE($X$2,$AB$2,2))</f>
        <v>3</v>
      </c>
      <c r="R10" s="29">
        <f>WEEKDAY(DATE($X$2,$AB$2,3))</f>
        <v>4</v>
      </c>
      <c r="S10" s="29">
        <f>WEEKDAY(DATE($X$2,$AB$2,4))</f>
        <v>5</v>
      </c>
      <c r="T10" s="29">
        <f>WEEKDAY(DATE($X$2,$AB$2,5))</f>
        <v>6</v>
      </c>
      <c r="U10" s="29">
        <f>WEEKDAY(DATE($X$2,$AB$2,6))</f>
        <v>7</v>
      </c>
      <c r="V10" s="31">
        <f>WEEKDAY(DATE($X$2,$AB$2,7))</f>
        <v>1</v>
      </c>
      <c r="W10" s="30">
        <f>WEEKDAY(DATE($X$2,$AB$2,8))</f>
        <v>2</v>
      </c>
      <c r="X10" s="29">
        <f>WEEKDAY(DATE($X$2,$AB$2,9))</f>
        <v>3</v>
      </c>
      <c r="Y10" s="29">
        <f>WEEKDAY(DATE($X$2,$AB$2,10))</f>
        <v>4</v>
      </c>
      <c r="Z10" s="29">
        <f>WEEKDAY(DATE($X$2,$AB$2,11))</f>
        <v>5</v>
      </c>
      <c r="AA10" s="29">
        <f>WEEKDAY(DATE($X$2,$AB$2,12))</f>
        <v>6</v>
      </c>
      <c r="AB10" s="29">
        <f>WEEKDAY(DATE($X$2,$AB$2,13))</f>
        <v>7</v>
      </c>
      <c r="AC10" s="31">
        <f>WEEKDAY(DATE($X$2,$AB$2,14))</f>
        <v>1</v>
      </c>
      <c r="AD10" s="30">
        <f>WEEKDAY(DATE($X$2,$AB$2,15))</f>
        <v>2</v>
      </c>
      <c r="AE10" s="29">
        <f>WEEKDAY(DATE($X$2,$AB$2,16))</f>
        <v>3</v>
      </c>
      <c r="AF10" s="29">
        <f>WEEKDAY(DATE($X$2,$AB$2,17))</f>
        <v>4</v>
      </c>
      <c r="AG10" s="29">
        <f>WEEKDAY(DATE($X$2,$AB$2,18))</f>
        <v>5</v>
      </c>
      <c r="AH10" s="29">
        <f>WEEKDAY(DATE($X$2,$AB$2,19))</f>
        <v>6</v>
      </c>
      <c r="AI10" s="29">
        <f>WEEKDAY(DATE($X$2,$AB$2,20))</f>
        <v>7</v>
      </c>
      <c r="AJ10" s="31">
        <f>WEEKDAY(DATE($X$2,$AB$2,21))</f>
        <v>1</v>
      </c>
      <c r="AK10" s="30">
        <f>WEEKDAY(DATE($X$2,$AB$2,22))</f>
        <v>2</v>
      </c>
      <c r="AL10" s="29">
        <f>WEEKDAY(DATE($X$2,$AB$2,23))</f>
        <v>3</v>
      </c>
      <c r="AM10" s="29">
        <f>WEEKDAY(DATE($X$2,$AB$2,24))</f>
        <v>4</v>
      </c>
      <c r="AN10" s="29">
        <f>WEEKDAY(DATE($X$2,$AB$2,25))</f>
        <v>5</v>
      </c>
      <c r="AO10" s="29">
        <f>WEEKDAY(DATE($X$2,$AB$2,26))</f>
        <v>6</v>
      </c>
      <c r="AP10" s="29">
        <f>WEEKDAY(DATE($X$2,$AB$2,27))</f>
        <v>7</v>
      </c>
      <c r="AQ10" s="31">
        <f>WEEKDAY(DATE($X$2,$AB$2,28))</f>
        <v>1</v>
      </c>
      <c r="AR10" s="30">
        <f>IF(AR9=29,WEEKDAY(DATE($X$2,$AB$2,29)),0)</f>
        <v>0</v>
      </c>
      <c r="AS10" s="29">
        <f>IF(AS9=30,WEEKDAY(DATE($X$2,$AB$2,30)),0)</f>
        <v>0</v>
      </c>
      <c r="AT10" s="28">
        <f>IF(AT9=31,WEEKDAY(DATE($X$2,$AB$2,31)),0)</f>
        <v>0</v>
      </c>
      <c r="AU10" s="126"/>
      <c r="AV10" s="127"/>
      <c r="AW10" s="126"/>
      <c r="AX10" s="127"/>
      <c r="AY10" s="133"/>
      <c r="AZ10" s="133"/>
      <c r="BA10" s="133"/>
      <c r="BB10" s="133"/>
      <c r="BC10" s="133"/>
      <c r="BD10" s="133"/>
    </row>
    <row r="11" spans="2:57" ht="20.25" customHeight="1" thickBot="1" x14ac:dyDescent="0.45">
      <c r="B11" s="102"/>
      <c r="C11" s="110"/>
      <c r="D11" s="114"/>
      <c r="E11" s="109"/>
      <c r="F11" s="114"/>
      <c r="G11" s="109"/>
      <c r="H11" s="110"/>
      <c r="I11" s="110"/>
      <c r="J11" s="110"/>
      <c r="K11" s="114"/>
      <c r="L11" s="109"/>
      <c r="M11" s="110"/>
      <c r="N11" s="110"/>
      <c r="O11" s="111"/>
      <c r="P11" s="27" t="str">
        <f t="shared" ref="P11:AQ11" si="0">IF(P10=1,"日",IF(P10=2,"月",IF(P10=3,"火",IF(P10=4,"水",IF(P10=5,"木",IF(P10=6,"金","土"))))))</f>
        <v>月</v>
      </c>
      <c r="Q11" s="25" t="str">
        <f t="shared" si="0"/>
        <v>火</v>
      </c>
      <c r="R11" s="25" t="str">
        <f t="shared" si="0"/>
        <v>水</v>
      </c>
      <c r="S11" s="25" t="str">
        <f t="shared" si="0"/>
        <v>木</v>
      </c>
      <c r="T11" s="25" t="str">
        <f t="shared" si="0"/>
        <v>金</v>
      </c>
      <c r="U11" s="25" t="str">
        <f t="shared" si="0"/>
        <v>土</v>
      </c>
      <c r="V11" s="26" t="str">
        <f t="shared" si="0"/>
        <v>日</v>
      </c>
      <c r="W11" s="27" t="str">
        <f t="shared" si="0"/>
        <v>月</v>
      </c>
      <c r="X11" s="25" t="str">
        <f t="shared" si="0"/>
        <v>火</v>
      </c>
      <c r="Y11" s="25" t="str">
        <f t="shared" si="0"/>
        <v>水</v>
      </c>
      <c r="Z11" s="25" t="str">
        <f t="shared" si="0"/>
        <v>木</v>
      </c>
      <c r="AA11" s="25" t="str">
        <f t="shared" si="0"/>
        <v>金</v>
      </c>
      <c r="AB11" s="25" t="str">
        <f t="shared" si="0"/>
        <v>土</v>
      </c>
      <c r="AC11" s="26" t="str">
        <f t="shared" si="0"/>
        <v>日</v>
      </c>
      <c r="AD11" s="27" t="str">
        <f t="shared" si="0"/>
        <v>月</v>
      </c>
      <c r="AE11" s="25" t="str">
        <f t="shared" si="0"/>
        <v>火</v>
      </c>
      <c r="AF11" s="25" t="str">
        <f t="shared" si="0"/>
        <v>水</v>
      </c>
      <c r="AG11" s="25" t="str">
        <f t="shared" si="0"/>
        <v>木</v>
      </c>
      <c r="AH11" s="25" t="str">
        <f t="shared" si="0"/>
        <v>金</v>
      </c>
      <c r="AI11" s="25" t="str">
        <f t="shared" si="0"/>
        <v>土</v>
      </c>
      <c r="AJ11" s="26" t="str">
        <f t="shared" si="0"/>
        <v>日</v>
      </c>
      <c r="AK11" s="27" t="str">
        <f t="shared" si="0"/>
        <v>月</v>
      </c>
      <c r="AL11" s="25" t="str">
        <f t="shared" si="0"/>
        <v>火</v>
      </c>
      <c r="AM11" s="25" t="str">
        <f t="shared" si="0"/>
        <v>水</v>
      </c>
      <c r="AN11" s="25" t="str">
        <f t="shared" si="0"/>
        <v>木</v>
      </c>
      <c r="AO11" s="25" t="str">
        <f t="shared" si="0"/>
        <v>金</v>
      </c>
      <c r="AP11" s="25" t="str">
        <f t="shared" si="0"/>
        <v>土</v>
      </c>
      <c r="AQ11" s="26" t="str">
        <f t="shared" si="0"/>
        <v>日</v>
      </c>
      <c r="AR11" s="25" t="str">
        <f>IF(AR10=1,"日",IF(AR10=2,"月",IF(AR10=3,"火",IF(AR10=4,"水",IF(AR10=5,"木",IF(AR10=6,"金",IF(AR10=0,"","土")))))))</f>
        <v/>
      </c>
      <c r="AS11" s="25" t="str">
        <f>IF(AS10=1,"日",IF(AS10=2,"月",IF(AS10=3,"火",IF(AS10=4,"水",IF(AS10=5,"木",IF(AS10=6,"金",IF(AS10=0,"","土")))))))</f>
        <v/>
      </c>
      <c r="AT11" s="24" t="str">
        <f>IF(AT10=1,"日",IF(AT10=2,"月",IF(AT10=3,"火",IF(AT10=4,"水",IF(AT10=5,"木",IF(AT10=6,"金",IF(AT10=0,"","土")))))))</f>
        <v/>
      </c>
      <c r="AU11" s="128"/>
      <c r="AV11" s="129"/>
      <c r="AW11" s="128"/>
      <c r="AX11" s="129"/>
      <c r="AY11" s="133"/>
      <c r="AZ11" s="133"/>
      <c r="BA11" s="133"/>
      <c r="BB11" s="133"/>
      <c r="BC11" s="133"/>
      <c r="BD11" s="133"/>
    </row>
    <row r="12" spans="2:57" ht="39.950000000000003" customHeight="1" x14ac:dyDescent="0.4">
      <c r="B12" s="23">
        <v>1</v>
      </c>
      <c r="C12" s="89"/>
      <c r="D12" s="90"/>
      <c r="E12" s="91"/>
      <c r="F12" s="92"/>
      <c r="G12" s="93"/>
      <c r="H12" s="94"/>
      <c r="I12" s="94"/>
      <c r="J12" s="94"/>
      <c r="K12" s="95"/>
      <c r="L12" s="91"/>
      <c r="M12" s="96"/>
      <c r="N12" s="96"/>
      <c r="O12" s="97"/>
      <c r="P12" s="22"/>
      <c r="Q12" s="21"/>
      <c r="R12" s="21"/>
      <c r="S12" s="21"/>
      <c r="T12" s="21"/>
      <c r="U12" s="21"/>
      <c r="V12" s="20"/>
      <c r="W12" s="22"/>
      <c r="X12" s="21"/>
      <c r="Y12" s="21"/>
      <c r="Z12" s="21"/>
      <c r="AA12" s="21"/>
      <c r="AB12" s="21"/>
      <c r="AC12" s="20"/>
      <c r="AD12" s="22"/>
      <c r="AE12" s="21"/>
      <c r="AF12" s="21"/>
      <c r="AG12" s="21"/>
      <c r="AH12" s="21"/>
      <c r="AI12" s="21"/>
      <c r="AJ12" s="20"/>
      <c r="AK12" s="22"/>
      <c r="AL12" s="21"/>
      <c r="AM12" s="21"/>
      <c r="AN12" s="21"/>
      <c r="AO12" s="21"/>
      <c r="AP12" s="21"/>
      <c r="AQ12" s="20"/>
      <c r="AR12" s="22"/>
      <c r="AS12" s="21"/>
      <c r="AT12" s="20"/>
      <c r="AU12" s="118"/>
      <c r="AV12" s="119"/>
      <c r="AW12" s="98"/>
      <c r="AX12" s="99"/>
      <c r="AY12" s="79"/>
      <c r="AZ12" s="80"/>
      <c r="BA12" s="80"/>
      <c r="BB12" s="80"/>
      <c r="BC12" s="80"/>
      <c r="BD12" s="81"/>
    </row>
    <row r="13" spans="2:57" ht="39.950000000000003" customHeight="1" x14ac:dyDescent="0.4">
      <c r="B13" s="19">
        <f t="shared" ref="B13:B21" si="1">B12+1</f>
        <v>2</v>
      </c>
      <c r="C13" s="56"/>
      <c r="D13" s="57"/>
      <c r="E13" s="58"/>
      <c r="F13" s="59"/>
      <c r="G13" s="60"/>
      <c r="H13" s="61"/>
      <c r="I13" s="61"/>
      <c r="J13" s="61"/>
      <c r="K13" s="62"/>
      <c r="L13" s="58"/>
      <c r="M13" s="63"/>
      <c r="N13" s="63"/>
      <c r="O13" s="64"/>
      <c r="P13" s="18"/>
      <c r="Q13" s="17"/>
      <c r="R13" s="17"/>
      <c r="S13" s="17"/>
      <c r="T13" s="17"/>
      <c r="U13" s="17"/>
      <c r="V13" s="16"/>
      <c r="W13" s="18"/>
      <c r="X13" s="17"/>
      <c r="Y13" s="17"/>
      <c r="Z13" s="17"/>
      <c r="AA13" s="17"/>
      <c r="AB13" s="17"/>
      <c r="AC13" s="16"/>
      <c r="AD13" s="18"/>
      <c r="AE13" s="17"/>
      <c r="AF13" s="17"/>
      <c r="AG13" s="17"/>
      <c r="AH13" s="17"/>
      <c r="AI13" s="17"/>
      <c r="AJ13" s="16"/>
      <c r="AK13" s="18"/>
      <c r="AL13" s="17"/>
      <c r="AM13" s="17"/>
      <c r="AN13" s="17"/>
      <c r="AO13" s="17"/>
      <c r="AP13" s="17"/>
      <c r="AQ13" s="16"/>
      <c r="AR13" s="18"/>
      <c r="AS13" s="17"/>
      <c r="AT13" s="16"/>
      <c r="AU13" s="65"/>
      <c r="AV13" s="66"/>
      <c r="AW13" s="53"/>
      <c r="AX13" s="54"/>
      <c r="AY13" s="76"/>
      <c r="AZ13" s="77"/>
      <c r="BA13" s="77"/>
      <c r="BB13" s="77"/>
      <c r="BC13" s="77"/>
      <c r="BD13" s="78"/>
    </row>
    <row r="14" spans="2:57" ht="39.950000000000003" customHeight="1" x14ac:dyDescent="0.4">
      <c r="B14" s="19">
        <f t="shared" si="1"/>
        <v>3</v>
      </c>
      <c r="C14" s="56"/>
      <c r="D14" s="57"/>
      <c r="E14" s="58"/>
      <c r="F14" s="59"/>
      <c r="G14" s="60"/>
      <c r="H14" s="61"/>
      <c r="I14" s="61"/>
      <c r="J14" s="61"/>
      <c r="K14" s="62"/>
      <c r="L14" s="58"/>
      <c r="M14" s="63"/>
      <c r="N14" s="63"/>
      <c r="O14" s="64"/>
      <c r="P14" s="18"/>
      <c r="Q14" s="17"/>
      <c r="R14" s="17"/>
      <c r="S14" s="17"/>
      <c r="T14" s="17"/>
      <c r="U14" s="17"/>
      <c r="V14" s="16"/>
      <c r="W14" s="18"/>
      <c r="X14" s="17"/>
      <c r="Y14" s="17"/>
      <c r="Z14" s="17"/>
      <c r="AA14" s="17"/>
      <c r="AB14" s="17"/>
      <c r="AC14" s="16"/>
      <c r="AD14" s="18"/>
      <c r="AE14" s="17"/>
      <c r="AF14" s="17"/>
      <c r="AG14" s="17"/>
      <c r="AH14" s="17"/>
      <c r="AI14" s="17"/>
      <c r="AJ14" s="16"/>
      <c r="AK14" s="18"/>
      <c r="AL14" s="17"/>
      <c r="AM14" s="17"/>
      <c r="AN14" s="17"/>
      <c r="AO14" s="17"/>
      <c r="AP14" s="17"/>
      <c r="AQ14" s="16"/>
      <c r="AR14" s="18"/>
      <c r="AS14" s="17"/>
      <c r="AT14" s="16"/>
      <c r="AU14" s="65"/>
      <c r="AV14" s="66"/>
      <c r="AW14" s="53"/>
      <c r="AX14" s="54"/>
      <c r="AY14" s="76"/>
      <c r="AZ14" s="77"/>
      <c r="BA14" s="77"/>
      <c r="BB14" s="77"/>
      <c r="BC14" s="77"/>
      <c r="BD14" s="78"/>
    </row>
    <row r="15" spans="2:57" ht="39.950000000000003" customHeight="1" x14ac:dyDescent="0.4">
      <c r="B15" s="19">
        <f t="shared" si="1"/>
        <v>4</v>
      </c>
      <c r="C15" s="56"/>
      <c r="D15" s="57"/>
      <c r="E15" s="58"/>
      <c r="F15" s="59"/>
      <c r="G15" s="60"/>
      <c r="H15" s="61"/>
      <c r="I15" s="61"/>
      <c r="J15" s="61"/>
      <c r="K15" s="62"/>
      <c r="L15" s="58"/>
      <c r="M15" s="63"/>
      <c r="N15" s="63"/>
      <c r="O15" s="64"/>
      <c r="P15" s="18"/>
      <c r="Q15" s="17"/>
      <c r="R15" s="17"/>
      <c r="S15" s="17"/>
      <c r="T15" s="17"/>
      <c r="U15" s="17"/>
      <c r="V15" s="16"/>
      <c r="W15" s="18"/>
      <c r="X15" s="17"/>
      <c r="Y15" s="17"/>
      <c r="Z15" s="17"/>
      <c r="AA15" s="17"/>
      <c r="AB15" s="17"/>
      <c r="AC15" s="16"/>
      <c r="AD15" s="18"/>
      <c r="AE15" s="17"/>
      <c r="AF15" s="17"/>
      <c r="AG15" s="17"/>
      <c r="AH15" s="17"/>
      <c r="AI15" s="17"/>
      <c r="AJ15" s="16"/>
      <c r="AK15" s="18"/>
      <c r="AL15" s="17"/>
      <c r="AM15" s="17"/>
      <c r="AN15" s="17"/>
      <c r="AO15" s="17"/>
      <c r="AP15" s="17"/>
      <c r="AQ15" s="16"/>
      <c r="AR15" s="18"/>
      <c r="AS15" s="17"/>
      <c r="AT15" s="16"/>
      <c r="AU15" s="65"/>
      <c r="AV15" s="66"/>
      <c r="AW15" s="53"/>
      <c r="AX15" s="54"/>
      <c r="AY15" s="76"/>
      <c r="AZ15" s="77"/>
      <c r="BA15" s="77"/>
      <c r="BB15" s="77"/>
      <c r="BC15" s="77"/>
      <c r="BD15" s="78"/>
    </row>
    <row r="16" spans="2:57" ht="39.950000000000003" customHeight="1" x14ac:dyDescent="0.4">
      <c r="B16" s="19">
        <f t="shared" si="1"/>
        <v>5</v>
      </c>
      <c r="C16" s="56"/>
      <c r="D16" s="57"/>
      <c r="E16" s="58"/>
      <c r="F16" s="59"/>
      <c r="G16" s="60"/>
      <c r="H16" s="61"/>
      <c r="I16" s="61"/>
      <c r="J16" s="61"/>
      <c r="K16" s="62"/>
      <c r="L16" s="58"/>
      <c r="M16" s="63"/>
      <c r="N16" s="63"/>
      <c r="O16" s="64"/>
      <c r="P16" s="18"/>
      <c r="Q16" s="17"/>
      <c r="R16" s="17"/>
      <c r="S16" s="17"/>
      <c r="T16" s="17"/>
      <c r="U16" s="17"/>
      <c r="V16" s="16"/>
      <c r="W16" s="18"/>
      <c r="X16" s="17"/>
      <c r="Y16" s="17"/>
      <c r="Z16" s="17"/>
      <c r="AA16" s="17"/>
      <c r="AB16" s="17"/>
      <c r="AC16" s="16"/>
      <c r="AD16" s="18"/>
      <c r="AE16" s="17"/>
      <c r="AF16" s="17"/>
      <c r="AG16" s="17"/>
      <c r="AH16" s="17"/>
      <c r="AI16" s="17"/>
      <c r="AJ16" s="16"/>
      <c r="AK16" s="18"/>
      <c r="AL16" s="17"/>
      <c r="AM16" s="17"/>
      <c r="AN16" s="17"/>
      <c r="AO16" s="17"/>
      <c r="AP16" s="17"/>
      <c r="AQ16" s="16"/>
      <c r="AR16" s="18"/>
      <c r="AS16" s="17"/>
      <c r="AT16" s="16"/>
      <c r="AU16" s="65"/>
      <c r="AV16" s="66"/>
      <c r="AW16" s="53"/>
      <c r="AX16" s="54"/>
      <c r="AY16" s="76"/>
      <c r="AZ16" s="77"/>
      <c r="BA16" s="77"/>
      <c r="BB16" s="77"/>
      <c r="BC16" s="77"/>
      <c r="BD16" s="78"/>
    </row>
    <row r="17" spans="2:58" ht="39.950000000000003" customHeight="1" x14ac:dyDescent="0.4">
      <c r="B17" s="19">
        <f t="shared" si="1"/>
        <v>6</v>
      </c>
      <c r="C17" s="56"/>
      <c r="D17" s="57"/>
      <c r="E17" s="58"/>
      <c r="F17" s="59"/>
      <c r="G17" s="60"/>
      <c r="H17" s="61"/>
      <c r="I17" s="61"/>
      <c r="J17" s="61"/>
      <c r="K17" s="62"/>
      <c r="L17" s="58"/>
      <c r="M17" s="63"/>
      <c r="N17" s="63"/>
      <c r="O17" s="64"/>
      <c r="P17" s="18"/>
      <c r="Q17" s="17"/>
      <c r="R17" s="17"/>
      <c r="S17" s="17"/>
      <c r="T17" s="17"/>
      <c r="U17" s="17"/>
      <c r="V17" s="16"/>
      <c r="W17" s="18"/>
      <c r="X17" s="17"/>
      <c r="Y17" s="17"/>
      <c r="Z17" s="17"/>
      <c r="AA17" s="17"/>
      <c r="AB17" s="17"/>
      <c r="AC17" s="16"/>
      <c r="AD17" s="18"/>
      <c r="AE17" s="17"/>
      <c r="AF17" s="17"/>
      <c r="AG17" s="17"/>
      <c r="AH17" s="17"/>
      <c r="AI17" s="17"/>
      <c r="AJ17" s="16"/>
      <c r="AK17" s="18"/>
      <c r="AL17" s="17"/>
      <c r="AM17" s="17"/>
      <c r="AN17" s="17"/>
      <c r="AO17" s="17"/>
      <c r="AP17" s="17"/>
      <c r="AQ17" s="16"/>
      <c r="AR17" s="18"/>
      <c r="AS17" s="17"/>
      <c r="AT17" s="16"/>
      <c r="AU17" s="65"/>
      <c r="AV17" s="66"/>
      <c r="AW17" s="53"/>
      <c r="AX17" s="54"/>
      <c r="AY17" s="76"/>
      <c r="AZ17" s="77"/>
      <c r="BA17" s="77"/>
      <c r="BB17" s="77"/>
      <c r="BC17" s="77"/>
      <c r="BD17" s="78"/>
    </row>
    <row r="18" spans="2:58" ht="39.950000000000003" customHeight="1" x14ac:dyDescent="0.4">
      <c r="B18" s="19">
        <f t="shared" si="1"/>
        <v>7</v>
      </c>
      <c r="C18" s="56"/>
      <c r="D18" s="57"/>
      <c r="E18" s="58"/>
      <c r="F18" s="59"/>
      <c r="G18" s="60"/>
      <c r="H18" s="61"/>
      <c r="I18" s="61"/>
      <c r="J18" s="61"/>
      <c r="K18" s="62"/>
      <c r="L18" s="58"/>
      <c r="M18" s="63"/>
      <c r="N18" s="63"/>
      <c r="O18" s="64"/>
      <c r="P18" s="18"/>
      <c r="Q18" s="17"/>
      <c r="R18" s="17"/>
      <c r="S18" s="17"/>
      <c r="T18" s="17"/>
      <c r="U18" s="17"/>
      <c r="V18" s="16"/>
      <c r="W18" s="18"/>
      <c r="X18" s="17"/>
      <c r="Y18" s="17"/>
      <c r="Z18" s="17"/>
      <c r="AA18" s="17"/>
      <c r="AB18" s="17"/>
      <c r="AC18" s="16"/>
      <c r="AD18" s="18"/>
      <c r="AE18" s="17"/>
      <c r="AF18" s="17"/>
      <c r="AG18" s="17"/>
      <c r="AH18" s="17"/>
      <c r="AI18" s="17"/>
      <c r="AJ18" s="16"/>
      <c r="AK18" s="18"/>
      <c r="AL18" s="17"/>
      <c r="AM18" s="17"/>
      <c r="AN18" s="17"/>
      <c r="AO18" s="17"/>
      <c r="AP18" s="17"/>
      <c r="AQ18" s="16"/>
      <c r="AR18" s="18"/>
      <c r="AS18" s="17"/>
      <c r="AT18" s="16"/>
      <c r="AU18" s="65"/>
      <c r="AV18" s="66"/>
      <c r="AW18" s="53"/>
      <c r="AX18" s="54"/>
      <c r="AY18" s="76"/>
      <c r="AZ18" s="77"/>
      <c r="BA18" s="77"/>
      <c r="BB18" s="77"/>
      <c r="BC18" s="77"/>
      <c r="BD18" s="78"/>
    </row>
    <row r="19" spans="2:58" ht="39.950000000000003" customHeight="1" x14ac:dyDescent="0.4">
      <c r="B19" s="19">
        <f t="shared" si="1"/>
        <v>8</v>
      </c>
      <c r="C19" s="56"/>
      <c r="D19" s="57"/>
      <c r="E19" s="58"/>
      <c r="F19" s="59"/>
      <c r="G19" s="60"/>
      <c r="H19" s="61"/>
      <c r="I19" s="61"/>
      <c r="J19" s="61"/>
      <c r="K19" s="62"/>
      <c r="L19" s="58"/>
      <c r="M19" s="63"/>
      <c r="N19" s="63"/>
      <c r="O19" s="64"/>
      <c r="P19" s="18"/>
      <c r="Q19" s="17"/>
      <c r="R19" s="17"/>
      <c r="S19" s="17"/>
      <c r="T19" s="17"/>
      <c r="U19" s="17"/>
      <c r="V19" s="16"/>
      <c r="W19" s="18"/>
      <c r="X19" s="17"/>
      <c r="Y19" s="17"/>
      <c r="Z19" s="17"/>
      <c r="AA19" s="17"/>
      <c r="AB19" s="17"/>
      <c r="AC19" s="16"/>
      <c r="AD19" s="18"/>
      <c r="AE19" s="17"/>
      <c r="AF19" s="17"/>
      <c r="AG19" s="17"/>
      <c r="AH19" s="17"/>
      <c r="AI19" s="17"/>
      <c r="AJ19" s="16"/>
      <c r="AK19" s="18"/>
      <c r="AL19" s="17"/>
      <c r="AM19" s="17"/>
      <c r="AN19" s="17"/>
      <c r="AO19" s="17"/>
      <c r="AP19" s="17"/>
      <c r="AQ19" s="16"/>
      <c r="AR19" s="18"/>
      <c r="AS19" s="17"/>
      <c r="AT19" s="16"/>
      <c r="AU19" s="65"/>
      <c r="AV19" s="66"/>
      <c r="AW19" s="53"/>
      <c r="AX19" s="54"/>
      <c r="AY19" s="76"/>
      <c r="AZ19" s="77"/>
      <c r="BA19" s="77"/>
      <c r="BB19" s="77"/>
      <c r="BC19" s="77"/>
      <c r="BD19" s="78"/>
    </row>
    <row r="20" spans="2:58" ht="39.950000000000003" customHeight="1" x14ac:dyDescent="0.4">
      <c r="B20" s="19">
        <f t="shared" si="1"/>
        <v>9</v>
      </c>
      <c r="C20" s="56"/>
      <c r="D20" s="57"/>
      <c r="E20" s="58"/>
      <c r="F20" s="59"/>
      <c r="G20" s="60"/>
      <c r="H20" s="61"/>
      <c r="I20" s="61"/>
      <c r="J20" s="61"/>
      <c r="K20" s="62"/>
      <c r="L20" s="58"/>
      <c r="M20" s="63"/>
      <c r="N20" s="63"/>
      <c r="O20" s="64"/>
      <c r="P20" s="18"/>
      <c r="Q20" s="17"/>
      <c r="R20" s="17"/>
      <c r="S20" s="17"/>
      <c r="T20" s="17"/>
      <c r="U20" s="17"/>
      <c r="V20" s="16"/>
      <c r="W20" s="18"/>
      <c r="X20" s="17"/>
      <c r="Y20" s="17"/>
      <c r="Z20" s="17"/>
      <c r="AA20" s="17"/>
      <c r="AB20" s="17"/>
      <c r="AC20" s="16"/>
      <c r="AD20" s="18"/>
      <c r="AE20" s="17"/>
      <c r="AF20" s="17"/>
      <c r="AG20" s="17"/>
      <c r="AH20" s="17"/>
      <c r="AI20" s="17"/>
      <c r="AJ20" s="16"/>
      <c r="AK20" s="18"/>
      <c r="AL20" s="17"/>
      <c r="AM20" s="17"/>
      <c r="AN20" s="17"/>
      <c r="AO20" s="17"/>
      <c r="AP20" s="17"/>
      <c r="AQ20" s="16"/>
      <c r="AR20" s="18"/>
      <c r="AS20" s="17"/>
      <c r="AT20" s="16"/>
      <c r="AU20" s="65"/>
      <c r="AV20" s="66"/>
      <c r="AW20" s="53"/>
      <c r="AX20" s="54"/>
      <c r="AY20" s="76"/>
      <c r="AZ20" s="77"/>
      <c r="BA20" s="77"/>
      <c r="BB20" s="77"/>
      <c r="BC20" s="77"/>
      <c r="BD20" s="78"/>
    </row>
    <row r="21" spans="2:58" ht="39.950000000000003" customHeight="1" thickBot="1" x14ac:dyDescent="0.45">
      <c r="B21" s="19">
        <f t="shared" si="1"/>
        <v>10</v>
      </c>
      <c r="C21" s="67"/>
      <c r="D21" s="68"/>
      <c r="E21" s="69"/>
      <c r="F21" s="70"/>
      <c r="G21" s="71"/>
      <c r="H21" s="72"/>
      <c r="I21" s="72"/>
      <c r="J21" s="72"/>
      <c r="K21" s="73"/>
      <c r="L21" s="69"/>
      <c r="M21" s="74"/>
      <c r="N21" s="74"/>
      <c r="O21" s="75"/>
      <c r="P21" s="15"/>
      <c r="Q21" s="14"/>
      <c r="R21" s="14"/>
      <c r="S21" s="14"/>
      <c r="T21" s="14"/>
      <c r="U21" s="14"/>
      <c r="V21" s="13"/>
      <c r="W21" s="15"/>
      <c r="X21" s="14"/>
      <c r="Y21" s="14"/>
      <c r="Z21" s="14"/>
      <c r="AA21" s="14"/>
      <c r="AB21" s="14"/>
      <c r="AC21" s="13"/>
      <c r="AD21" s="15"/>
      <c r="AE21" s="14"/>
      <c r="AF21" s="14"/>
      <c r="AG21" s="14"/>
      <c r="AH21" s="14"/>
      <c r="AI21" s="14"/>
      <c r="AJ21" s="13"/>
      <c r="AK21" s="15"/>
      <c r="AL21" s="14"/>
      <c r="AM21" s="14"/>
      <c r="AN21" s="14"/>
      <c r="AO21" s="14"/>
      <c r="AP21" s="14"/>
      <c r="AQ21" s="13"/>
      <c r="AR21" s="15"/>
      <c r="AS21" s="14"/>
      <c r="AT21" s="13"/>
      <c r="AU21" s="85"/>
      <c r="AV21" s="86"/>
      <c r="AW21" s="87"/>
      <c r="AX21" s="88"/>
      <c r="AY21" s="82"/>
      <c r="AZ21" s="83"/>
      <c r="BA21" s="83"/>
      <c r="BB21" s="83"/>
      <c r="BC21" s="83"/>
      <c r="BD21" s="84"/>
    </row>
    <row r="22" spans="2:58" ht="20.25" customHeight="1" x14ac:dyDescent="0.4">
      <c r="C22" s="12"/>
      <c r="D22" s="11"/>
      <c r="E22" s="10"/>
      <c r="AC22" s="9"/>
    </row>
    <row r="23" spans="2:58" s="2" customFormat="1" ht="24.95" customHeight="1" x14ac:dyDescent="0.4">
      <c r="B23" s="2" t="s">
        <v>34</v>
      </c>
      <c r="C23" s="8"/>
      <c r="D23" s="8"/>
      <c r="U23" s="8"/>
      <c r="AK23" s="7"/>
      <c r="AL23" s="6"/>
      <c r="AM23" s="6"/>
      <c r="BF23" s="6"/>
    </row>
    <row r="24" spans="2:58" s="2" customFormat="1" ht="24.95" customHeight="1" x14ac:dyDescent="0.4">
      <c r="B24" s="2" t="s">
        <v>33</v>
      </c>
      <c r="C24" s="8"/>
      <c r="D24" s="8"/>
      <c r="U24" s="8"/>
      <c r="AK24" s="7"/>
      <c r="AL24" s="6"/>
      <c r="AM24" s="6"/>
      <c r="BF24" s="6"/>
    </row>
    <row r="25" spans="2:58" s="2" customFormat="1" ht="24.95" customHeight="1" x14ac:dyDescent="0.4">
      <c r="B25" s="2" t="s">
        <v>32</v>
      </c>
      <c r="C25" s="7"/>
      <c r="D25" s="7"/>
      <c r="E25" s="7"/>
      <c r="F25" s="7"/>
      <c r="G25" s="7"/>
      <c r="H25" s="7"/>
      <c r="I25" s="7"/>
      <c r="J25" s="7"/>
      <c r="K25" s="7"/>
      <c r="L25" s="7"/>
      <c r="M25" s="7"/>
      <c r="N25" s="7"/>
      <c r="O25" s="7"/>
      <c r="P25" s="7"/>
      <c r="Q25" s="7"/>
      <c r="R25" s="7"/>
      <c r="S25" s="7"/>
      <c r="T25" s="7"/>
      <c r="U25" s="6"/>
      <c r="V25" s="6"/>
      <c r="W25" s="7"/>
      <c r="X25" s="7"/>
      <c r="Y25" s="7"/>
      <c r="Z25" s="7"/>
      <c r="AA25" s="7"/>
      <c r="AB25" s="7"/>
      <c r="AC25" s="7"/>
      <c r="AD25" s="7"/>
      <c r="AE25" s="7"/>
      <c r="AF25" s="7"/>
      <c r="AG25" s="7"/>
      <c r="AH25" s="7"/>
      <c r="AI25" s="7"/>
      <c r="AJ25" s="7"/>
      <c r="AK25" s="7"/>
      <c r="AL25" s="6"/>
      <c r="AM25" s="6"/>
      <c r="BF25" s="6"/>
    </row>
    <row r="26" spans="2:58" s="2" customFormat="1" ht="24.95" customHeight="1" x14ac:dyDescent="0.4">
      <c r="B26" s="2" t="s">
        <v>31</v>
      </c>
    </row>
    <row r="27" spans="2:58" s="2" customFormat="1" ht="24.95" customHeight="1" x14ac:dyDescent="0.4">
      <c r="B27" s="2" t="s">
        <v>30</v>
      </c>
    </row>
    <row r="28" spans="2:58" s="2" customFormat="1" ht="24.95" customHeight="1" x14ac:dyDescent="0.4">
      <c r="B28" s="2" t="s">
        <v>29</v>
      </c>
    </row>
    <row r="29" spans="2:58" s="2" customFormat="1" ht="24.95" customHeight="1" x14ac:dyDescent="0.4">
      <c r="B29" s="2" t="s">
        <v>28</v>
      </c>
    </row>
    <row r="30" spans="2:58" s="2" customFormat="1" ht="24.95" customHeight="1" x14ac:dyDescent="0.4"/>
    <row r="31" spans="2:58" s="2" customFormat="1" ht="24.95" customHeight="1" x14ac:dyDescent="0.4">
      <c r="C31" s="5" t="s">
        <v>27</v>
      </c>
      <c r="D31" s="55" t="s">
        <v>26</v>
      </c>
      <c r="E31" s="55"/>
      <c r="F31" s="55"/>
      <c r="G31" s="55"/>
      <c r="H31" s="55"/>
    </row>
    <row r="32" spans="2:58" s="2" customFormat="1" ht="24.95" customHeight="1" x14ac:dyDescent="0.4">
      <c r="C32" s="4" t="s">
        <v>25</v>
      </c>
      <c r="D32" s="55" t="s">
        <v>24</v>
      </c>
      <c r="E32" s="55"/>
      <c r="F32" s="55"/>
      <c r="G32" s="55"/>
      <c r="H32" s="55"/>
    </row>
    <row r="33" spans="2:8" s="2" customFormat="1" ht="24.95" customHeight="1" x14ac:dyDescent="0.4">
      <c r="C33" s="4" t="s">
        <v>23</v>
      </c>
      <c r="D33" s="55" t="s">
        <v>22</v>
      </c>
      <c r="E33" s="55"/>
      <c r="F33" s="55"/>
      <c r="G33" s="55"/>
      <c r="H33" s="55"/>
    </row>
    <row r="34" spans="2:8" s="2" customFormat="1" ht="24.95" customHeight="1" x14ac:dyDescent="0.4">
      <c r="C34" s="4" t="s">
        <v>21</v>
      </c>
      <c r="D34" s="55" t="s">
        <v>20</v>
      </c>
      <c r="E34" s="55"/>
      <c r="F34" s="55"/>
      <c r="G34" s="55"/>
      <c r="H34" s="55"/>
    </row>
    <row r="35" spans="2:8" s="2" customFormat="1" ht="24.95" customHeight="1" x14ac:dyDescent="0.4">
      <c r="C35" s="4" t="s">
        <v>19</v>
      </c>
      <c r="D35" s="55" t="s">
        <v>18</v>
      </c>
      <c r="E35" s="55"/>
      <c r="F35" s="55"/>
      <c r="G35" s="55"/>
      <c r="H35" s="55"/>
    </row>
    <row r="36" spans="2:8" s="2" customFormat="1" ht="24.95" customHeight="1" x14ac:dyDescent="0.4"/>
    <row r="37" spans="2:8" s="2" customFormat="1" ht="24.95" customHeight="1" x14ac:dyDescent="0.4">
      <c r="C37" s="2" t="s">
        <v>17</v>
      </c>
    </row>
    <row r="38" spans="2:8" s="2" customFormat="1" ht="24.95" customHeight="1" x14ac:dyDescent="0.4">
      <c r="C38" s="2" t="s">
        <v>16</v>
      </c>
    </row>
    <row r="39" spans="2:8" s="2" customFormat="1" ht="24.95" customHeight="1" x14ac:dyDescent="0.4">
      <c r="C39" s="2" t="s">
        <v>15</v>
      </c>
    </row>
    <row r="40" spans="2:8" s="2" customFormat="1" ht="24.95" customHeight="1" x14ac:dyDescent="0.4"/>
    <row r="41" spans="2:8" s="2" customFormat="1" ht="24.95" customHeight="1" x14ac:dyDescent="0.4">
      <c r="B41" s="2" t="s">
        <v>14</v>
      </c>
    </row>
    <row r="42" spans="2:8" s="2" customFormat="1" ht="24.95" customHeight="1" x14ac:dyDescent="0.4">
      <c r="B42" s="2" t="s">
        <v>13</v>
      </c>
    </row>
    <row r="43" spans="2:8" s="2" customFormat="1" ht="24.95" customHeight="1" x14ac:dyDescent="0.4">
      <c r="B43" s="2" t="s">
        <v>12</v>
      </c>
    </row>
    <row r="44" spans="2:8" s="2" customFormat="1" ht="24.95" customHeight="1" x14ac:dyDescent="0.4">
      <c r="B44" s="2" t="s">
        <v>11</v>
      </c>
    </row>
    <row r="45" spans="2:8" s="2" customFormat="1" ht="24.95" customHeight="1" x14ac:dyDescent="0.4">
      <c r="B45" s="2" t="s">
        <v>10</v>
      </c>
    </row>
    <row r="46" spans="2:8" s="2" customFormat="1" ht="24.95" customHeight="1" x14ac:dyDescent="0.4">
      <c r="B46" s="2" t="s">
        <v>9</v>
      </c>
    </row>
    <row r="47" spans="2:8" s="2" customFormat="1" ht="24.95" customHeight="1" x14ac:dyDescent="0.4">
      <c r="B47" s="2" t="s">
        <v>8</v>
      </c>
    </row>
    <row r="48" spans="2:8" s="2" customFormat="1" ht="24.95" customHeight="1" x14ac:dyDescent="0.4">
      <c r="B48" s="2" t="s">
        <v>7</v>
      </c>
    </row>
    <row r="49" spans="2:2" s="2" customFormat="1" ht="24.95" customHeight="1" x14ac:dyDescent="0.4">
      <c r="B49" s="2" t="s">
        <v>6</v>
      </c>
    </row>
    <row r="50" spans="2:2" s="2" customFormat="1" ht="24.95" customHeight="1" x14ac:dyDescent="0.4">
      <c r="B50" s="2" t="s">
        <v>5</v>
      </c>
    </row>
    <row r="51" spans="2:2" s="2" customFormat="1" ht="24.95" customHeight="1" x14ac:dyDescent="0.4">
      <c r="B51" s="2" t="s">
        <v>4</v>
      </c>
    </row>
    <row r="52" spans="2:2" s="2" customFormat="1" ht="24.95" customHeight="1" x14ac:dyDescent="0.4">
      <c r="B52" s="2" t="s">
        <v>3</v>
      </c>
    </row>
    <row r="53" spans="2:2" s="2" customFormat="1" ht="24.95" customHeight="1" x14ac:dyDescent="0.4">
      <c r="B53" s="3" t="s">
        <v>2</v>
      </c>
    </row>
    <row r="54" spans="2:2" s="2" customFormat="1" ht="24.95" customHeight="1" x14ac:dyDescent="0.4">
      <c r="B54" s="3" t="s">
        <v>1</v>
      </c>
    </row>
    <row r="55" spans="2:2" ht="24.95" customHeight="1" x14ac:dyDescent="0.4">
      <c r="B55" s="2" t="s">
        <v>0</v>
      </c>
    </row>
  </sheetData>
  <sheetProtection insertRows="0"/>
  <mergeCells count="98">
    <mergeCell ref="AU20:AV20"/>
    <mergeCell ref="AW20:AX20"/>
    <mergeCell ref="U2:V2"/>
    <mergeCell ref="AZ3:BC3"/>
    <mergeCell ref="AZ4:BC4"/>
    <mergeCell ref="AK8:AQ8"/>
    <mergeCell ref="AR8:AT8"/>
    <mergeCell ref="AU7:AV11"/>
    <mergeCell ref="AW7:AX11"/>
    <mergeCell ref="AM1:BA1"/>
    <mergeCell ref="X2:Y2"/>
    <mergeCell ref="AB2:AC2"/>
    <mergeCell ref="AY7:BD11"/>
    <mergeCell ref="AM2:BA2"/>
    <mergeCell ref="AV5:AW5"/>
    <mergeCell ref="AZ5:BA5"/>
    <mergeCell ref="W8:AC8"/>
    <mergeCell ref="AD8:AJ8"/>
    <mergeCell ref="P7:AT7"/>
    <mergeCell ref="B7:B11"/>
    <mergeCell ref="L7:O11"/>
    <mergeCell ref="C7:D11"/>
    <mergeCell ref="E7:F11"/>
    <mergeCell ref="P8:V8"/>
    <mergeCell ref="G7:K11"/>
    <mergeCell ref="AU12:AV12"/>
    <mergeCell ref="AU16:AV16"/>
    <mergeCell ref="L14:O14"/>
    <mergeCell ref="C18:D18"/>
    <mergeCell ref="E18:F18"/>
    <mergeCell ref="G18:K18"/>
    <mergeCell ref="L18:O18"/>
    <mergeCell ref="C19:D19"/>
    <mergeCell ref="E19:F19"/>
    <mergeCell ref="G19:K19"/>
    <mergeCell ref="L19:O19"/>
    <mergeCell ref="E13:F13"/>
    <mergeCell ref="G13:K13"/>
    <mergeCell ref="E14:F14"/>
    <mergeCell ref="G14:K14"/>
    <mergeCell ref="E15:F15"/>
    <mergeCell ref="G15:K15"/>
    <mergeCell ref="C12:D12"/>
    <mergeCell ref="E12:F12"/>
    <mergeCell ref="G12:K12"/>
    <mergeCell ref="C13:D13"/>
    <mergeCell ref="L12:O12"/>
    <mergeCell ref="L13:O13"/>
    <mergeCell ref="C14:D14"/>
    <mergeCell ref="AW16:AX16"/>
    <mergeCell ref="AU17:AV17"/>
    <mergeCell ref="AW17:AX17"/>
    <mergeCell ref="AW12:AX12"/>
    <mergeCell ref="AU13:AV13"/>
    <mergeCell ref="AW13:AX13"/>
    <mergeCell ref="AU14:AV14"/>
    <mergeCell ref="AW14:AX14"/>
    <mergeCell ref="AU15:AV15"/>
    <mergeCell ref="AW15:AX15"/>
    <mergeCell ref="C15:D15"/>
    <mergeCell ref="L15:O15"/>
    <mergeCell ref="C16:D16"/>
    <mergeCell ref="L16:O16"/>
    <mergeCell ref="C17:D17"/>
    <mergeCell ref="L17:O17"/>
    <mergeCell ref="E16:F16"/>
    <mergeCell ref="G16:K16"/>
    <mergeCell ref="E17:F17"/>
    <mergeCell ref="G17:K17"/>
    <mergeCell ref="AY21:BD21"/>
    <mergeCell ref="AY18:BD18"/>
    <mergeCell ref="AY19:BD19"/>
    <mergeCell ref="AY20:BD20"/>
    <mergeCell ref="AY12:BD12"/>
    <mergeCell ref="AY13:BD13"/>
    <mergeCell ref="AY14:BD14"/>
    <mergeCell ref="AY15:BD15"/>
    <mergeCell ref="AY16:BD16"/>
    <mergeCell ref="AY17:BD17"/>
    <mergeCell ref="AU18:AV18"/>
    <mergeCell ref="AW18:AX18"/>
    <mergeCell ref="AU19:AV19"/>
    <mergeCell ref="AW19:AX19"/>
    <mergeCell ref="C20:D20"/>
    <mergeCell ref="E20:F20"/>
    <mergeCell ref="G20:K20"/>
    <mergeCell ref="L20:O20"/>
    <mergeCell ref="D35:H35"/>
    <mergeCell ref="D34:H34"/>
    <mergeCell ref="D33:H33"/>
    <mergeCell ref="D32:H32"/>
    <mergeCell ref="D31:H31"/>
    <mergeCell ref="C21:D21"/>
    <mergeCell ref="E21:F21"/>
    <mergeCell ref="G21:K21"/>
    <mergeCell ref="L21:O21"/>
    <mergeCell ref="AU21:AV21"/>
    <mergeCell ref="AW21:AX21"/>
  </mergeCells>
  <phoneticPr fontId="3"/>
  <conditionalFormatting sqref="AU12:AX21">
    <cfRule type="expression" dxfId="0" priority="1">
      <formula>INDIRECT(ADDRESS(ROW(),COLUMN()))=TRUNC(INDIRECT(ADDRESS(ROW(),COLUMN())))</formula>
    </cfRule>
  </conditionalFormatting>
  <dataValidations count="4">
    <dataValidation allowBlank="1" showInputMessage="1" sqref="AM1:BA1" xr:uid="{00000000-0002-0000-0000-000003000000}"/>
    <dataValidation type="list" allowBlank="1" showInputMessage="1" showErrorMessage="1" sqref="AZ4" xr:uid="{00000000-0002-0000-0000-000002000000}">
      <formula1>"予定,実績,予定・実績"</formula1>
    </dataValidation>
    <dataValidation type="list" allowBlank="1" showInputMessage="1" showErrorMessage="1" sqref="AZ3" xr:uid="{00000000-0002-0000-0000-000001000000}">
      <formula1>"４週,暦月"</formula1>
    </dataValidation>
    <dataValidation type="decimal" allowBlank="1" showInputMessage="1" showErrorMessage="1" error="入力可能範囲　32～40" sqref="AV5" xr:uid="{00000000-0002-0000-0000-000000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標準様式１（01汎用）</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Takaya</cp:lastModifiedBy>
  <dcterms:created xsi:type="dcterms:W3CDTF">2024-02-28T05:05:57Z</dcterms:created>
  <dcterms:modified xsi:type="dcterms:W3CDTF">2024-04-04T11:25:15Z</dcterms:modified>
</cp:coreProperties>
</file>