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ocserve\docserve\free_space(2270010000)\#03_予防接種担当\01_予防接種第一担当\支援金・個別接種促進・接種費用\01_時間外・休日\08_京都市情報館\"/>
    </mc:Choice>
  </mc:AlternateContent>
  <xr:revisionPtr revIDLastSave="0" documentId="13_ncr:1_{8B6EAFC2-1A3C-446F-A327-6B4B6D5E431B}" xr6:coauthVersionLast="47" xr6:coauthVersionMax="47" xr10:uidLastSave="{00000000-0000-0000-0000-000000000000}"/>
  <bookViews>
    <workbookView xWindow="-120" yWindow="-120" windowWidth="20730" windowHeight="11310" xr2:uid="{00000000-000D-0000-FFFF-FFFF00000000}"/>
  </bookViews>
  <sheets>
    <sheet name="【R3.4～7】診療所用" sheetId="5" r:id="rId1"/>
    <sheet name="【R3.4～7】病院用" sheetId="6" r:id="rId2"/>
    <sheet name="【R3.8～9】診療所用" sheetId="7" r:id="rId3"/>
    <sheet name="【R3.8～9】病院用" sheetId="8" r:id="rId4"/>
    <sheet name="【R3.10～11】診療所" sheetId="9" r:id="rId5"/>
    <sheet name="【R3.10～11】病院" sheetId="10" r:id="rId6"/>
  </sheets>
  <definedNames>
    <definedName name="_xlnm._FilterDatabase" localSheetId="4" hidden="1">'【R3.10～11】診療所'!$A$8:$N$70</definedName>
    <definedName name="_xlnm._FilterDatabase" localSheetId="5" hidden="1">'【R3.10～11】病院'!$A$8:$P$93</definedName>
    <definedName name="_xlnm._FilterDatabase" localSheetId="0" hidden="1">'【R3.4～7】診療所用'!$A$24:$N$110</definedName>
    <definedName name="_xlnm._FilterDatabase" localSheetId="1" hidden="1">'【R3.4～7】病院用'!$A$30:$P$145</definedName>
    <definedName name="_xlnm._FilterDatabase" localSheetId="2" hidden="1">'【R3.8～9】診療所用'!$A$8:$N$70</definedName>
    <definedName name="_xlnm._FilterDatabase" localSheetId="3" hidden="1">'【R3.8～9】病院用'!$A$8:$P$93</definedName>
    <definedName name="_xlnm.Print_Area" localSheetId="4">'【R3.10～11】診療所'!$A$1:$O$198</definedName>
    <definedName name="_xlnm.Print_Area" localSheetId="5">'【R3.10～11】病院'!$A$1:$P$230</definedName>
    <definedName name="_xlnm.Print_Area" localSheetId="0">'【R3.4～7】診療所用'!$A$1:$O$241</definedName>
    <definedName name="_xlnm.Print_Area" localSheetId="1">'【R3.4～7】病院用'!$A$1:$P$285</definedName>
    <definedName name="_xlnm.Print_Area" localSheetId="2">'【R3.8～9】診療所用'!$A$1:$O$198</definedName>
    <definedName name="_xlnm.Print_Area" localSheetId="3">'【R3.8～9】病院用'!$A$1:$P$230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3" i="10" l="1"/>
  <c r="M150" i="10"/>
  <c r="D145" i="10"/>
  <c r="D94" i="10"/>
  <c r="J92" i="10"/>
  <c r="J89" i="10"/>
  <c r="J88" i="10"/>
  <c r="I87" i="10"/>
  <c r="H87" i="10"/>
  <c r="G87" i="10"/>
  <c r="F87" i="10"/>
  <c r="E87" i="10"/>
  <c r="D87" i="10"/>
  <c r="L85" i="10" s="1"/>
  <c r="C180" i="10" s="1"/>
  <c r="D180" i="10" s="1"/>
  <c r="C87" i="10"/>
  <c r="J80" i="10"/>
  <c r="J79" i="10"/>
  <c r="I78" i="10"/>
  <c r="H78" i="10"/>
  <c r="G78" i="10"/>
  <c r="F78" i="10"/>
  <c r="E78" i="10"/>
  <c r="D78" i="10"/>
  <c r="J82" i="10" s="1"/>
  <c r="C78" i="10"/>
  <c r="L76" i="10"/>
  <c r="C179" i="10" s="1"/>
  <c r="D179" i="10" s="1"/>
  <c r="J74" i="10"/>
  <c r="J71" i="10"/>
  <c r="J70" i="10"/>
  <c r="I69" i="10"/>
  <c r="H69" i="10"/>
  <c r="G69" i="10"/>
  <c r="F69" i="10"/>
  <c r="E69" i="10"/>
  <c r="L67" i="10" s="1"/>
  <c r="C178" i="10" s="1"/>
  <c r="D178" i="10" s="1"/>
  <c r="D69" i="10"/>
  <c r="C69" i="10"/>
  <c r="J73" i="10" s="1"/>
  <c r="J62" i="10"/>
  <c r="J61" i="10"/>
  <c r="I60" i="10"/>
  <c r="H60" i="10"/>
  <c r="G60" i="10"/>
  <c r="F60" i="10"/>
  <c r="E60" i="10"/>
  <c r="L58" i="10" s="1"/>
  <c r="C177" i="10" s="1"/>
  <c r="D177" i="10" s="1"/>
  <c r="D60" i="10"/>
  <c r="C60" i="10"/>
  <c r="J64" i="10" s="1"/>
  <c r="C53" i="10"/>
  <c r="J51" i="10"/>
  <c r="J49" i="10"/>
  <c r="J48" i="10"/>
  <c r="I47" i="10"/>
  <c r="H47" i="10"/>
  <c r="G47" i="10"/>
  <c r="F47" i="10"/>
  <c r="E47" i="10"/>
  <c r="D47" i="10"/>
  <c r="L45" i="10" s="1"/>
  <c r="C176" i="10" s="1"/>
  <c r="D176" i="10" s="1"/>
  <c r="C47" i="10"/>
  <c r="J52" i="10" s="1"/>
  <c r="J40" i="10"/>
  <c r="J39" i="10"/>
  <c r="I38" i="10"/>
  <c r="H38" i="10"/>
  <c r="G38" i="10"/>
  <c r="F38" i="10"/>
  <c r="E38" i="10"/>
  <c r="D38" i="10"/>
  <c r="L36" i="10" s="1"/>
  <c r="C175" i="10" s="1"/>
  <c r="D175" i="10" s="1"/>
  <c r="C38" i="10"/>
  <c r="J31" i="10"/>
  <c r="J30" i="10"/>
  <c r="I29" i="10"/>
  <c r="H29" i="10"/>
  <c r="G29" i="10"/>
  <c r="F29" i="10"/>
  <c r="E29" i="10"/>
  <c r="D29" i="10"/>
  <c r="J33" i="10" s="1"/>
  <c r="C29" i="10"/>
  <c r="L27" i="10"/>
  <c r="C174" i="10" s="1"/>
  <c r="D174" i="10" s="1"/>
  <c r="J22" i="10"/>
  <c r="J21" i="10"/>
  <c r="I20" i="10"/>
  <c r="H20" i="10"/>
  <c r="G20" i="10"/>
  <c r="F20" i="10"/>
  <c r="E20" i="10"/>
  <c r="J25" i="10" s="1"/>
  <c r="D20" i="10"/>
  <c r="C20" i="10"/>
  <c r="J24" i="10" s="1"/>
  <c r="J13" i="10"/>
  <c r="D96" i="10" s="1"/>
  <c r="C213" i="10" s="1"/>
  <c r="I213" i="10" s="1"/>
  <c r="M213" i="10" s="1"/>
  <c r="J12" i="10"/>
  <c r="D95" i="10" s="1"/>
  <c r="C212" i="10" s="1"/>
  <c r="I212" i="10" s="1"/>
  <c r="M212" i="10" s="1"/>
  <c r="I11" i="10"/>
  <c r="H11" i="10"/>
  <c r="L9" i="10" s="1"/>
  <c r="C172" i="10" s="1"/>
  <c r="G11" i="10"/>
  <c r="F11" i="10"/>
  <c r="E11" i="10"/>
  <c r="J16" i="10" s="1"/>
  <c r="D11" i="10"/>
  <c r="C11" i="10"/>
  <c r="J15" i="10" s="1"/>
  <c r="E8" i="10"/>
  <c r="F8" i="10" s="1"/>
  <c r="G8" i="10" s="1"/>
  <c r="H8" i="10" s="1"/>
  <c r="I8" i="10" s="1"/>
  <c r="C17" i="10" s="1"/>
  <c r="D17" i="10" s="1"/>
  <c r="E17" i="10" s="1"/>
  <c r="F17" i="10" s="1"/>
  <c r="G17" i="10" s="1"/>
  <c r="H17" i="10" s="1"/>
  <c r="I17" i="10" s="1"/>
  <c r="C26" i="10" s="1"/>
  <c r="D26" i="10" s="1"/>
  <c r="E26" i="10" s="1"/>
  <c r="F26" i="10" s="1"/>
  <c r="G26" i="10" s="1"/>
  <c r="H26" i="10" s="1"/>
  <c r="I26" i="10" s="1"/>
  <c r="C35" i="10" s="1"/>
  <c r="D35" i="10" s="1"/>
  <c r="E35" i="10" s="1"/>
  <c r="F35" i="10" s="1"/>
  <c r="G35" i="10" s="1"/>
  <c r="H35" i="10" s="1"/>
  <c r="I35" i="10" s="1"/>
  <c r="C44" i="10" s="1"/>
  <c r="D44" i="10" s="1"/>
  <c r="E44" i="10" s="1"/>
  <c r="F44" i="10" s="1"/>
  <c r="G44" i="10" s="1"/>
  <c r="H44" i="10" s="1"/>
  <c r="I44" i="10" s="1"/>
  <c r="C57" i="10" s="1"/>
  <c r="D57" i="10" s="1"/>
  <c r="E57" i="10" s="1"/>
  <c r="F57" i="10" s="1"/>
  <c r="G57" i="10" s="1"/>
  <c r="H57" i="10" s="1"/>
  <c r="I57" i="10" s="1"/>
  <c r="C66" i="10" s="1"/>
  <c r="D66" i="10" s="1"/>
  <c r="E66" i="10" s="1"/>
  <c r="F66" i="10" s="1"/>
  <c r="G66" i="10" s="1"/>
  <c r="H66" i="10" s="1"/>
  <c r="I66" i="10" s="1"/>
  <c r="C75" i="10" s="1"/>
  <c r="D75" i="10" s="1"/>
  <c r="E75" i="10" s="1"/>
  <c r="F75" i="10" s="1"/>
  <c r="G75" i="10" s="1"/>
  <c r="H75" i="10" s="1"/>
  <c r="I75" i="10" s="1"/>
  <c r="C84" i="10" s="1"/>
  <c r="D84" i="10" s="1"/>
  <c r="E84" i="10" s="1"/>
  <c r="F84" i="10" s="1"/>
  <c r="G84" i="10" s="1"/>
  <c r="H84" i="10" s="1"/>
  <c r="I84" i="10" s="1"/>
  <c r="D8" i="10"/>
  <c r="L159" i="9"/>
  <c r="D146" i="9"/>
  <c r="D145" i="9"/>
  <c r="L115" i="9"/>
  <c r="D110" i="9"/>
  <c r="J69" i="9"/>
  <c r="J68" i="9"/>
  <c r="I67" i="9"/>
  <c r="H67" i="9"/>
  <c r="G67" i="9"/>
  <c r="F67" i="9"/>
  <c r="E67" i="9"/>
  <c r="D67" i="9"/>
  <c r="C67" i="9"/>
  <c r="J65" i="9"/>
  <c r="K65" i="9" s="1"/>
  <c r="O65" i="9" s="1"/>
  <c r="J62" i="9"/>
  <c r="J61" i="9"/>
  <c r="I60" i="9"/>
  <c r="H60" i="9"/>
  <c r="G60" i="9"/>
  <c r="F60" i="9"/>
  <c r="E60" i="9"/>
  <c r="D60" i="9"/>
  <c r="C60" i="9"/>
  <c r="J58" i="9"/>
  <c r="K58" i="9" s="1"/>
  <c r="O58" i="9" s="1"/>
  <c r="J55" i="9"/>
  <c r="J54" i="9"/>
  <c r="I53" i="9"/>
  <c r="H53" i="9"/>
  <c r="G53" i="9"/>
  <c r="F53" i="9"/>
  <c r="E53" i="9"/>
  <c r="D53" i="9"/>
  <c r="C53" i="9"/>
  <c r="J51" i="9"/>
  <c r="J48" i="9"/>
  <c r="J47" i="9"/>
  <c r="I46" i="9"/>
  <c r="H46" i="9"/>
  <c r="G46" i="9"/>
  <c r="F46" i="9"/>
  <c r="E46" i="9"/>
  <c r="D46" i="9"/>
  <c r="C46" i="9"/>
  <c r="J44" i="9"/>
  <c r="D143" i="9" s="1"/>
  <c r="J41" i="9"/>
  <c r="J40" i="9"/>
  <c r="I39" i="9"/>
  <c r="H39" i="9"/>
  <c r="G39" i="9"/>
  <c r="F39" i="9"/>
  <c r="E39" i="9"/>
  <c r="D39" i="9"/>
  <c r="C39" i="9"/>
  <c r="J37" i="9"/>
  <c r="D142" i="9" s="1"/>
  <c r="J34" i="9"/>
  <c r="J33" i="9"/>
  <c r="I32" i="9"/>
  <c r="H32" i="9"/>
  <c r="G32" i="9"/>
  <c r="F32" i="9"/>
  <c r="E32" i="9"/>
  <c r="D32" i="9"/>
  <c r="C32" i="9"/>
  <c r="K30" i="9"/>
  <c r="O30" i="9" s="1"/>
  <c r="J30" i="9"/>
  <c r="D141" i="9" s="1"/>
  <c r="J27" i="9"/>
  <c r="J26" i="9"/>
  <c r="I25" i="9"/>
  <c r="H25" i="9"/>
  <c r="G25" i="9"/>
  <c r="F25" i="9"/>
  <c r="E25" i="9"/>
  <c r="D25" i="9"/>
  <c r="C25" i="9"/>
  <c r="K23" i="9"/>
  <c r="O23" i="9" s="1"/>
  <c r="J23" i="9"/>
  <c r="D140" i="9" s="1"/>
  <c r="J20" i="9"/>
  <c r="J19" i="9"/>
  <c r="I18" i="9"/>
  <c r="H18" i="9"/>
  <c r="G18" i="9"/>
  <c r="F18" i="9"/>
  <c r="E18" i="9"/>
  <c r="D18" i="9"/>
  <c r="C18" i="9"/>
  <c r="J16" i="9"/>
  <c r="J13" i="9"/>
  <c r="J74" i="9" s="1"/>
  <c r="C180" i="9" s="1"/>
  <c r="H180" i="9" s="1"/>
  <c r="L180" i="9" s="1"/>
  <c r="J12" i="9"/>
  <c r="J73" i="9" s="1"/>
  <c r="C179" i="9" s="1"/>
  <c r="H179" i="9" s="1"/>
  <c r="L179" i="9" s="1"/>
  <c r="E171" i="9" s="1"/>
  <c r="I11" i="9"/>
  <c r="H11" i="9"/>
  <c r="G11" i="9"/>
  <c r="F11" i="9"/>
  <c r="E11" i="9"/>
  <c r="D11" i="9"/>
  <c r="C11" i="9"/>
  <c r="J9" i="9"/>
  <c r="D138" i="9" s="1"/>
  <c r="D8" i="9"/>
  <c r="E8" i="9" s="1"/>
  <c r="F8" i="9" s="1"/>
  <c r="G8" i="9" s="1"/>
  <c r="H8" i="9" s="1"/>
  <c r="I8" i="9" s="1"/>
  <c r="C15" i="9" s="1"/>
  <c r="D15" i="9" s="1"/>
  <c r="E15" i="9" s="1"/>
  <c r="F15" i="9" s="1"/>
  <c r="G15" i="9" s="1"/>
  <c r="H15" i="9" s="1"/>
  <c r="I15" i="9" s="1"/>
  <c r="C22" i="9" s="1"/>
  <c r="D22" i="9" s="1"/>
  <c r="E22" i="9" s="1"/>
  <c r="F22" i="9" s="1"/>
  <c r="G22" i="9" s="1"/>
  <c r="H22" i="9" s="1"/>
  <c r="I22" i="9" s="1"/>
  <c r="C29" i="9" s="1"/>
  <c r="D29" i="9" s="1"/>
  <c r="E29" i="9" s="1"/>
  <c r="F29" i="9" s="1"/>
  <c r="G29" i="9" s="1"/>
  <c r="H29" i="9" s="1"/>
  <c r="I29" i="9" s="1"/>
  <c r="C36" i="9" s="1"/>
  <c r="D36" i="9" s="1"/>
  <c r="E36" i="9" s="1"/>
  <c r="F36" i="9" s="1"/>
  <c r="G36" i="9" s="1"/>
  <c r="H36" i="9" s="1"/>
  <c r="I36" i="9" s="1"/>
  <c r="C43" i="9" s="1"/>
  <c r="D43" i="9" s="1"/>
  <c r="E43" i="9" s="1"/>
  <c r="F43" i="9" s="1"/>
  <c r="G43" i="9" s="1"/>
  <c r="H43" i="9" s="1"/>
  <c r="I43" i="9" s="1"/>
  <c r="C50" i="9" s="1"/>
  <c r="D50" i="9" s="1"/>
  <c r="E50" i="9" s="1"/>
  <c r="F50" i="9" s="1"/>
  <c r="G50" i="9" s="1"/>
  <c r="H50" i="9" s="1"/>
  <c r="I50" i="9" s="1"/>
  <c r="C57" i="9" s="1"/>
  <c r="D57" i="9" s="1"/>
  <c r="E57" i="9" s="1"/>
  <c r="F57" i="9" s="1"/>
  <c r="G57" i="9" s="1"/>
  <c r="H57" i="9" s="1"/>
  <c r="I57" i="9" s="1"/>
  <c r="C64" i="9" s="1"/>
  <c r="D64" i="9" s="1"/>
  <c r="E64" i="9" s="1"/>
  <c r="F64" i="9" s="1"/>
  <c r="G64" i="9" s="1"/>
  <c r="H64" i="9" s="1"/>
  <c r="I64" i="9" s="1"/>
  <c r="D172" i="10" l="1"/>
  <c r="F204" i="10"/>
  <c r="O16" i="9"/>
  <c r="K16" i="9"/>
  <c r="K37" i="9"/>
  <c r="J34" i="10"/>
  <c r="M95" i="10" s="1"/>
  <c r="J83" i="10"/>
  <c r="O37" i="9"/>
  <c r="L18" i="10"/>
  <c r="C173" i="10" s="1"/>
  <c r="D173" i="10" s="1"/>
  <c r="J42" i="10"/>
  <c r="M94" i="10" s="1"/>
  <c r="J65" i="10"/>
  <c r="J91" i="10"/>
  <c r="K44" i="9"/>
  <c r="J43" i="10"/>
  <c r="K9" i="9"/>
  <c r="O44" i="9"/>
  <c r="D139" i="9"/>
  <c r="D147" i="9" s="1"/>
  <c r="D144" i="9"/>
  <c r="K51" i="9"/>
  <c r="O51" i="9" s="1"/>
  <c r="J72" i="9"/>
  <c r="G134" i="9" l="1"/>
  <c r="G133" i="9"/>
  <c r="O9" i="9"/>
  <c r="C181" i="10"/>
  <c r="I168" i="10"/>
  <c r="D181" i="10"/>
  <c r="H180" i="10" l="1"/>
  <c r="J180" i="10" s="1"/>
  <c r="M177" i="10"/>
  <c r="O177" i="10" s="1"/>
  <c r="H176" i="10"/>
  <c r="J176" i="10" s="1"/>
  <c r="M173" i="10"/>
  <c r="O173" i="10" s="1"/>
  <c r="H172" i="10"/>
  <c r="M178" i="10"/>
  <c r="O178" i="10" s="1"/>
  <c r="H177" i="10"/>
  <c r="J177" i="10" s="1"/>
  <c r="M174" i="10"/>
  <c r="O174" i="10" s="1"/>
  <c r="H173" i="10"/>
  <c r="J173" i="10" s="1"/>
  <c r="M179" i="10"/>
  <c r="O179" i="10" s="1"/>
  <c r="H178" i="10"/>
  <c r="J178" i="10" s="1"/>
  <c r="M175" i="10"/>
  <c r="O175" i="10" s="1"/>
  <c r="H174" i="10"/>
  <c r="J174" i="10" s="1"/>
  <c r="M180" i="10"/>
  <c r="O180" i="10" s="1"/>
  <c r="H179" i="10"/>
  <c r="J179" i="10" s="1"/>
  <c r="M176" i="10"/>
  <c r="O176" i="10" s="1"/>
  <c r="H175" i="10"/>
  <c r="J175" i="10" s="1"/>
  <c r="M172" i="10"/>
  <c r="F146" i="9"/>
  <c r="F138" i="9"/>
  <c r="F141" i="9"/>
  <c r="F144" i="9"/>
  <c r="M144" i="9" s="1"/>
  <c r="N144" i="9" s="1"/>
  <c r="F139" i="9"/>
  <c r="M139" i="9" s="1"/>
  <c r="N139" i="9" s="1"/>
  <c r="F142" i="9"/>
  <c r="F145" i="9"/>
  <c r="F140" i="9"/>
  <c r="F143" i="9"/>
  <c r="M143" i="9" s="1"/>
  <c r="N143" i="9" s="1"/>
  <c r="J144" i="9"/>
  <c r="J139" i="9"/>
  <c r="J142" i="9"/>
  <c r="J145" i="9"/>
  <c r="J140" i="9"/>
  <c r="J143" i="9"/>
  <c r="J146" i="9"/>
  <c r="J138" i="9"/>
  <c r="J141" i="9"/>
  <c r="M141" i="9" l="1"/>
  <c r="N141" i="9" s="1"/>
  <c r="J172" i="10"/>
  <c r="J181" i="10" s="1"/>
  <c r="H181" i="10"/>
  <c r="F147" i="9"/>
  <c r="M138" i="9"/>
  <c r="M146" i="9"/>
  <c r="N146" i="9" s="1"/>
  <c r="J147" i="9"/>
  <c r="M140" i="9"/>
  <c r="N140" i="9" s="1"/>
  <c r="M181" i="10"/>
  <c r="O172" i="10"/>
  <c r="O181" i="10" s="1"/>
  <c r="M145" i="9"/>
  <c r="N145" i="9" s="1"/>
  <c r="M142" i="9"/>
  <c r="N142" i="9" s="1"/>
  <c r="M147" i="9" l="1"/>
  <c r="N138" i="9"/>
  <c r="N147" i="9" s="1"/>
  <c r="F127" i="9" s="1"/>
  <c r="F162" i="10"/>
  <c r="M193" i="8"/>
  <c r="M150" i="8"/>
  <c r="D145" i="8"/>
  <c r="D94" i="8"/>
  <c r="J89" i="8"/>
  <c r="J88" i="8"/>
  <c r="I87" i="8"/>
  <c r="H87" i="8"/>
  <c r="G87" i="8"/>
  <c r="F87" i="8"/>
  <c r="E87" i="8"/>
  <c r="D87" i="8"/>
  <c r="J91" i="8" s="1"/>
  <c r="C87" i="8"/>
  <c r="J92" i="8" s="1"/>
  <c r="L85" i="8"/>
  <c r="C180" i="8" s="1"/>
  <c r="D180" i="8" s="1"/>
  <c r="J83" i="8"/>
  <c r="J80" i="8"/>
  <c r="J79" i="8"/>
  <c r="I78" i="8"/>
  <c r="H78" i="8"/>
  <c r="G78" i="8"/>
  <c r="F78" i="8"/>
  <c r="E78" i="8"/>
  <c r="L76" i="8" s="1"/>
  <c r="C179" i="8" s="1"/>
  <c r="D179" i="8" s="1"/>
  <c r="D78" i="8"/>
  <c r="J82" i="8" s="1"/>
  <c r="C78" i="8"/>
  <c r="J71" i="8"/>
  <c r="J70" i="8"/>
  <c r="I69" i="8"/>
  <c r="H69" i="8"/>
  <c r="G69" i="8"/>
  <c r="F69" i="8"/>
  <c r="E69" i="8"/>
  <c r="D69" i="8"/>
  <c r="J74" i="8" s="1"/>
  <c r="C69" i="8"/>
  <c r="J62" i="8"/>
  <c r="J61" i="8"/>
  <c r="I60" i="8"/>
  <c r="H60" i="8"/>
  <c r="G60" i="8"/>
  <c r="F60" i="8"/>
  <c r="E60" i="8"/>
  <c r="D60" i="8"/>
  <c r="C60" i="8"/>
  <c r="J65" i="8" s="1"/>
  <c r="C53" i="8"/>
  <c r="J49" i="8"/>
  <c r="J48" i="8"/>
  <c r="I47" i="8"/>
  <c r="H47" i="8"/>
  <c r="G47" i="8"/>
  <c r="F47" i="8"/>
  <c r="E47" i="8"/>
  <c r="D47" i="8"/>
  <c r="C47" i="8"/>
  <c r="J51" i="8" s="1"/>
  <c r="J40" i="8"/>
  <c r="J39" i="8"/>
  <c r="I38" i="8"/>
  <c r="H38" i="8"/>
  <c r="G38" i="8"/>
  <c r="F38" i="8"/>
  <c r="E38" i="8"/>
  <c r="D38" i="8"/>
  <c r="J42" i="8" s="1"/>
  <c r="C38" i="8"/>
  <c r="J43" i="8" s="1"/>
  <c r="L36" i="8"/>
  <c r="C175" i="8" s="1"/>
  <c r="D175" i="8" s="1"/>
  <c r="J34" i="8"/>
  <c r="J31" i="8"/>
  <c r="J30" i="8"/>
  <c r="I29" i="8"/>
  <c r="H29" i="8"/>
  <c r="G29" i="8"/>
  <c r="F29" i="8"/>
  <c r="E29" i="8"/>
  <c r="D29" i="8"/>
  <c r="J33" i="8" s="1"/>
  <c r="C29" i="8"/>
  <c r="L27" i="8"/>
  <c r="C174" i="8" s="1"/>
  <c r="D174" i="8" s="1"/>
  <c r="J22" i="8"/>
  <c r="J21" i="8"/>
  <c r="I20" i="8"/>
  <c r="H20" i="8"/>
  <c r="G20" i="8"/>
  <c r="F20" i="8"/>
  <c r="E20" i="8"/>
  <c r="D20" i="8"/>
  <c r="J25" i="8" s="1"/>
  <c r="C20" i="8"/>
  <c r="J13" i="8"/>
  <c r="D96" i="8" s="1"/>
  <c r="C213" i="8" s="1"/>
  <c r="I213" i="8" s="1"/>
  <c r="M213" i="8" s="1"/>
  <c r="J12" i="8"/>
  <c r="D95" i="8" s="1"/>
  <c r="C212" i="8" s="1"/>
  <c r="I212" i="8" s="1"/>
  <c r="M212" i="8" s="1"/>
  <c r="F204" i="8" s="1"/>
  <c r="I11" i="8"/>
  <c r="H11" i="8"/>
  <c r="G11" i="8"/>
  <c r="F11" i="8"/>
  <c r="E11" i="8"/>
  <c r="D11" i="8"/>
  <c r="C11" i="8"/>
  <c r="J16" i="8" s="1"/>
  <c r="E8" i="8"/>
  <c r="F8" i="8" s="1"/>
  <c r="G8" i="8" s="1"/>
  <c r="H8" i="8" s="1"/>
  <c r="I8" i="8" s="1"/>
  <c r="C17" i="8" s="1"/>
  <c r="D17" i="8" s="1"/>
  <c r="E17" i="8" s="1"/>
  <c r="F17" i="8" s="1"/>
  <c r="G17" i="8" s="1"/>
  <c r="H17" i="8" s="1"/>
  <c r="I17" i="8" s="1"/>
  <c r="C26" i="8" s="1"/>
  <c r="D26" i="8" s="1"/>
  <c r="E26" i="8" s="1"/>
  <c r="F26" i="8" s="1"/>
  <c r="G26" i="8" s="1"/>
  <c r="H26" i="8" s="1"/>
  <c r="I26" i="8" s="1"/>
  <c r="C35" i="8" s="1"/>
  <c r="D35" i="8" s="1"/>
  <c r="E35" i="8" s="1"/>
  <c r="F35" i="8" s="1"/>
  <c r="G35" i="8" s="1"/>
  <c r="H35" i="8" s="1"/>
  <c r="I35" i="8" s="1"/>
  <c r="C44" i="8" s="1"/>
  <c r="D44" i="8" s="1"/>
  <c r="E44" i="8" s="1"/>
  <c r="F44" i="8" s="1"/>
  <c r="G44" i="8" s="1"/>
  <c r="H44" i="8" s="1"/>
  <c r="I44" i="8" s="1"/>
  <c r="C57" i="8" s="1"/>
  <c r="D57" i="8" s="1"/>
  <c r="E57" i="8" s="1"/>
  <c r="F57" i="8" s="1"/>
  <c r="G57" i="8" s="1"/>
  <c r="H57" i="8" s="1"/>
  <c r="I57" i="8" s="1"/>
  <c r="C66" i="8" s="1"/>
  <c r="D66" i="8" s="1"/>
  <c r="E66" i="8" s="1"/>
  <c r="F66" i="8" s="1"/>
  <c r="G66" i="8" s="1"/>
  <c r="H66" i="8" s="1"/>
  <c r="I66" i="8" s="1"/>
  <c r="C75" i="8" s="1"/>
  <c r="D75" i="8" s="1"/>
  <c r="E75" i="8" s="1"/>
  <c r="F75" i="8" s="1"/>
  <c r="G75" i="8" s="1"/>
  <c r="H75" i="8" s="1"/>
  <c r="I75" i="8" s="1"/>
  <c r="C84" i="8" s="1"/>
  <c r="D84" i="8" s="1"/>
  <c r="E84" i="8" s="1"/>
  <c r="F84" i="8" s="1"/>
  <c r="G84" i="8" s="1"/>
  <c r="H84" i="8" s="1"/>
  <c r="I84" i="8" s="1"/>
  <c r="D8" i="8"/>
  <c r="L159" i="7"/>
  <c r="D143" i="7"/>
  <c r="D139" i="7"/>
  <c r="L115" i="7"/>
  <c r="D110" i="7"/>
  <c r="J69" i="7"/>
  <c r="J68" i="7"/>
  <c r="I67" i="7"/>
  <c r="H67" i="7"/>
  <c r="G67" i="7"/>
  <c r="F67" i="7"/>
  <c r="E67" i="7"/>
  <c r="D67" i="7"/>
  <c r="C67" i="7"/>
  <c r="K65" i="7"/>
  <c r="O65" i="7" s="1"/>
  <c r="J65" i="7"/>
  <c r="D146" i="7" s="1"/>
  <c r="J62" i="7"/>
  <c r="J61" i="7"/>
  <c r="I60" i="7"/>
  <c r="H60" i="7"/>
  <c r="G60" i="7"/>
  <c r="F60" i="7"/>
  <c r="E60" i="7"/>
  <c r="D60" i="7"/>
  <c r="C60" i="7"/>
  <c r="J58" i="7"/>
  <c r="D145" i="7" s="1"/>
  <c r="J55" i="7"/>
  <c r="J54" i="7"/>
  <c r="I53" i="7"/>
  <c r="H53" i="7"/>
  <c r="G53" i="7"/>
  <c r="F53" i="7"/>
  <c r="E53" i="7"/>
  <c r="D53" i="7"/>
  <c r="C53" i="7"/>
  <c r="J51" i="7"/>
  <c r="D144" i="7" s="1"/>
  <c r="J48" i="7"/>
  <c r="J47" i="7"/>
  <c r="I46" i="7"/>
  <c r="H46" i="7"/>
  <c r="G46" i="7"/>
  <c r="F46" i="7"/>
  <c r="E46" i="7"/>
  <c r="D46" i="7"/>
  <c r="C46" i="7"/>
  <c r="J44" i="7"/>
  <c r="K44" i="7" s="1"/>
  <c r="O44" i="7" s="1"/>
  <c r="J41" i="7"/>
  <c r="J40" i="7"/>
  <c r="I39" i="7"/>
  <c r="H39" i="7"/>
  <c r="G39" i="7"/>
  <c r="F39" i="7"/>
  <c r="E39" i="7"/>
  <c r="D39" i="7"/>
  <c r="C39" i="7"/>
  <c r="K37" i="7"/>
  <c r="O37" i="7" s="1"/>
  <c r="J37" i="7"/>
  <c r="D142" i="7" s="1"/>
  <c r="J34" i="7"/>
  <c r="J33" i="7"/>
  <c r="I32" i="7"/>
  <c r="H32" i="7"/>
  <c r="G32" i="7"/>
  <c r="F32" i="7"/>
  <c r="E32" i="7"/>
  <c r="D32" i="7"/>
  <c r="C32" i="7"/>
  <c r="J30" i="7"/>
  <c r="J27" i="7"/>
  <c r="J26" i="7"/>
  <c r="I25" i="7"/>
  <c r="H25" i="7"/>
  <c r="G25" i="7"/>
  <c r="F25" i="7"/>
  <c r="E25" i="7"/>
  <c r="D25" i="7"/>
  <c r="C25" i="7"/>
  <c r="K23" i="7"/>
  <c r="J23" i="7"/>
  <c r="O23" i="7" s="1"/>
  <c r="J20" i="7"/>
  <c r="J19" i="7"/>
  <c r="I18" i="7"/>
  <c r="H18" i="7"/>
  <c r="G18" i="7"/>
  <c r="F18" i="7"/>
  <c r="E18" i="7"/>
  <c r="D18" i="7"/>
  <c r="C18" i="7"/>
  <c r="J16" i="7"/>
  <c r="K16" i="7" s="1"/>
  <c r="J13" i="7"/>
  <c r="J74" i="7" s="1"/>
  <c r="C180" i="7" s="1"/>
  <c r="H180" i="7" s="1"/>
  <c r="L180" i="7" s="1"/>
  <c r="J12" i="7"/>
  <c r="J73" i="7" s="1"/>
  <c r="C179" i="7" s="1"/>
  <c r="H179" i="7" s="1"/>
  <c r="L179" i="7" s="1"/>
  <c r="E171" i="7" s="1"/>
  <c r="I11" i="7"/>
  <c r="H11" i="7"/>
  <c r="G11" i="7"/>
  <c r="F11" i="7"/>
  <c r="E11" i="7"/>
  <c r="D11" i="7"/>
  <c r="C11" i="7"/>
  <c r="K9" i="7"/>
  <c r="J9" i="7"/>
  <c r="D138" i="7" s="1"/>
  <c r="D8" i="7"/>
  <c r="E8" i="7" s="1"/>
  <c r="F8" i="7" s="1"/>
  <c r="G8" i="7" s="1"/>
  <c r="H8" i="7" s="1"/>
  <c r="I8" i="7" s="1"/>
  <c r="C15" i="7" s="1"/>
  <c r="D15" i="7" s="1"/>
  <c r="E15" i="7" s="1"/>
  <c r="F15" i="7" s="1"/>
  <c r="G15" i="7" s="1"/>
  <c r="H15" i="7" s="1"/>
  <c r="I15" i="7" s="1"/>
  <c r="C22" i="7" s="1"/>
  <c r="D22" i="7" s="1"/>
  <c r="E22" i="7" s="1"/>
  <c r="F22" i="7" s="1"/>
  <c r="G22" i="7" s="1"/>
  <c r="H22" i="7" s="1"/>
  <c r="I22" i="7" s="1"/>
  <c r="C29" i="7" s="1"/>
  <c r="D29" i="7" s="1"/>
  <c r="E29" i="7" s="1"/>
  <c r="F29" i="7" s="1"/>
  <c r="G29" i="7" s="1"/>
  <c r="H29" i="7" s="1"/>
  <c r="I29" i="7" s="1"/>
  <c r="C36" i="7" s="1"/>
  <c r="D36" i="7" s="1"/>
  <c r="E36" i="7" s="1"/>
  <c r="F36" i="7" s="1"/>
  <c r="G36" i="7" s="1"/>
  <c r="H36" i="7" s="1"/>
  <c r="I36" i="7" s="1"/>
  <c r="C43" i="7" s="1"/>
  <c r="D43" i="7" s="1"/>
  <c r="E43" i="7" s="1"/>
  <c r="F43" i="7" s="1"/>
  <c r="G43" i="7" s="1"/>
  <c r="H43" i="7" s="1"/>
  <c r="I43" i="7" s="1"/>
  <c r="C50" i="7" s="1"/>
  <c r="D50" i="7" s="1"/>
  <c r="E50" i="7" s="1"/>
  <c r="F50" i="7" s="1"/>
  <c r="G50" i="7" s="1"/>
  <c r="H50" i="7" s="1"/>
  <c r="I50" i="7" s="1"/>
  <c r="C57" i="7" s="1"/>
  <c r="D57" i="7" s="1"/>
  <c r="E57" i="7" s="1"/>
  <c r="F57" i="7" s="1"/>
  <c r="G57" i="7" s="1"/>
  <c r="H57" i="7" s="1"/>
  <c r="I57" i="7" s="1"/>
  <c r="C64" i="7" s="1"/>
  <c r="D64" i="7" s="1"/>
  <c r="E64" i="7" s="1"/>
  <c r="F64" i="7" s="1"/>
  <c r="G64" i="7" s="1"/>
  <c r="H64" i="7" s="1"/>
  <c r="I64" i="7" s="1"/>
  <c r="M95" i="8" l="1"/>
  <c r="G133" i="7"/>
  <c r="O16" i="7"/>
  <c r="G134" i="7"/>
  <c r="O9" i="7"/>
  <c r="K30" i="7"/>
  <c r="O30" i="7" s="1"/>
  <c r="D141" i="7"/>
  <c r="J52" i="8"/>
  <c r="K51" i="7"/>
  <c r="O51" i="7"/>
  <c r="J72" i="7"/>
  <c r="L9" i="8"/>
  <c r="C172" i="8" s="1"/>
  <c r="L58" i="8"/>
  <c r="C177" i="8" s="1"/>
  <c r="D177" i="8" s="1"/>
  <c r="K58" i="7"/>
  <c r="O58" i="7" s="1"/>
  <c r="D140" i="7"/>
  <c r="D147" i="7" s="1"/>
  <c r="J15" i="8"/>
  <c r="J64" i="8"/>
  <c r="L18" i="8"/>
  <c r="C173" i="8" s="1"/>
  <c r="D173" i="8" s="1"/>
  <c r="L67" i="8"/>
  <c r="C178" i="8" s="1"/>
  <c r="D178" i="8" s="1"/>
  <c r="L45" i="8"/>
  <c r="C176" i="8" s="1"/>
  <c r="D176" i="8" s="1"/>
  <c r="J24" i="8"/>
  <c r="J73" i="8"/>
  <c r="J65" i="6"/>
  <c r="J64" i="6"/>
  <c r="E63" i="6"/>
  <c r="D63" i="6"/>
  <c r="C63" i="6"/>
  <c r="J145" i="7" l="1"/>
  <c r="J140" i="7"/>
  <c r="J143" i="7"/>
  <c r="J146" i="7"/>
  <c r="J138" i="7"/>
  <c r="J141" i="7"/>
  <c r="J144" i="7"/>
  <c r="J142" i="7"/>
  <c r="J139" i="7"/>
  <c r="F142" i="7"/>
  <c r="F145" i="7"/>
  <c r="M145" i="7" s="1"/>
  <c r="N145" i="7" s="1"/>
  <c r="F140" i="7"/>
  <c r="M140" i="7" s="1"/>
  <c r="N140" i="7" s="1"/>
  <c r="F138" i="7"/>
  <c r="F143" i="7"/>
  <c r="M143" i="7" s="1"/>
  <c r="N143" i="7" s="1"/>
  <c r="F146" i="7"/>
  <c r="M146" i="7" s="1"/>
  <c r="N146" i="7" s="1"/>
  <c r="F141" i="7"/>
  <c r="M141" i="7" s="1"/>
  <c r="N141" i="7" s="1"/>
  <c r="F139" i="7"/>
  <c r="M139" i="7" s="1"/>
  <c r="N139" i="7" s="1"/>
  <c r="F144" i="7"/>
  <c r="I168" i="8"/>
  <c r="C181" i="8"/>
  <c r="D172" i="8"/>
  <c r="D181" i="8" s="1"/>
  <c r="M94" i="8"/>
  <c r="L49" i="6"/>
  <c r="L43" i="6"/>
  <c r="J141" i="6"/>
  <c r="J140" i="6"/>
  <c r="J132" i="6"/>
  <c r="J131" i="6"/>
  <c r="J123" i="6"/>
  <c r="J122" i="6"/>
  <c r="J114" i="6"/>
  <c r="J113" i="6"/>
  <c r="J105" i="6"/>
  <c r="J104" i="6"/>
  <c r="J96" i="6"/>
  <c r="J95" i="6"/>
  <c r="J87" i="6"/>
  <c r="J86" i="6"/>
  <c r="J78" i="6"/>
  <c r="J77" i="6"/>
  <c r="J59" i="6"/>
  <c r="J58" i="6"/>
  <c r="J57" i="6"/>
  <c r="J56" i="6"/>
  <c r="J53" i="6"/>
  <c r="J52" i="6"/>
  <c r="J51" i="6"/>
  <c r="J50" i="6"/>
  <c r="J47" i="6"/>
  <c r="J46" i="6"/>
  <c r="J45" i="6"/>
  <c r="J44" i="6"/>
  <c r="J147" i="7" l="1"/>
  <c r="M178" i="8"/>
  <c r="O178" i="8" s="1"/>
  <c r="H177" i="8"/>
  <c r="J177" i="8" s="1"/>
  <c r="M174" i="8"/>
  <c r="O174" i="8" s="1"/>
  <c r="H173" i="8"/>
  <c r="J173" i="8" s="1"/>
  <c r="M179" i="8"/>
  <c r="O179" i="8" s="1"/>
  <c r="H178" i="8"/>
  <c r="J178" i="8" s="1"/>
  <c r="M175" i="8"/>
  <c r="O175" i="8" s="1"/>
  <c r="H174" i="8"/>
  <c r="J174" i="8" s="1"/>
  <c r="M180" i="8"/>
  <c r="O180" i="8" s="1"/>
  <c r="H179" i="8"/>
  <c r="J179" i="8" s="1"/>
  <c r="M176" i="8"/>
  <c r="O176" i="8" s="1"/>
  <c r="H175" i="8"/>
  <c r="J175" i="8" s="1"/>
  <c r="M172" i="8"/>
  <c r="H180" i="8"/>
  <c r="J180" i="8" s="1"/>
  <c r="M177" i="8"/>
  <c r="O177" i="8" s="1"/>
  <c r="H176" i="8"/>
  <c r="J176" i="8" s="1"/>
  <c r="M173" i="8"/>
  <c r="O173" i="8" s="1"/>
  <c r="H172" i="8"/>
  <c r="M144" i="7"/>
  <c r="N144" i="7" s="1"/>
  <c r="M142" i="7"/>
  <c r="N142" i="7" s="1"/>
  <c r="M138" i="7"/>
  <c r="F147" i="7"/>
  <c r="F76" i="6"/>
  <c r="E76" i="6"/>
  <c r="D76" i="6"/>
  <c r="C76" i="6"/>
  <c r="F127" i="7" l="1"/>
  <c r="O172" i="8"/>
  <c r="O181" i="8" s="1"/>
  <c r="M181" i="8"/>
  <c r="H181" i="8"/>
  <c r="J172" i="8"/>
  <c r="J181" i="8" s="1"/>
  <c r="F162" i="8" s="1"/>
  <c r="N138" i="7"/>
  <c r="N147" i="7" s="1"/>
  <c r="M147" i="7"/>
  <c r="D47" i="5"/>
  <c r="C47" i="5"/>
  <c r="J45" i="5"/>
  <c r="K45" i="5" s="1"/>
  <c r="J19" i="5"/>
  <c r="G85" i="6" l="1"/>
  <c r="D94" i="6"/>
  <c r="G103" i="6"/>
  <c r="I94" i="6"/>
  <c r="H94" i="6"/>
  <c r="G94" i="6"/>
  <c r="F94" i="6"/>
  <c r="E94" i="6"/>
  <c r="C94" i="6"/>
  <c r="I85" i="6"/>
  <c r="H85" i="6"/>
  <c r="F85" i="6"/>
  <c r="E85" i="6"/>
  <c r="D85" i="6"/>
  <c r="C85" i="6"/>
  <c r="I76" i="6"/>
  <c r="H76" i="6"/>
  <c r="G76" i="6"/>
  <c r="F63" i="6"/>
  <c r="G63" i="6"/>
  <c r="H63" i="6"/>
  <c r="I63" i="6"/>
  <c r="I47" i="5"/>
  <c r="H47" i="5"/>
  <c r="G47" i="5"/>
  <c r="F47" i="5"/>
  <c r="E47" i="5"/>
  <c r="H54" i="5"/>
  <c r="G54" i="5"/>
  <c r="F54" i="5"/>
  <c r="E54" i="5"/>
  <c r="J68" i="6" l="1"/>
  <c r="J67" i="6"/>
  <c r="L61" i="6"/>
  <c r="J90" i="6"/>
  <c r="L83" i="6"/>
  <c r="J89" i="6"/>
  <c r="J99" i="6"/>
  <c r="L92" i="6"/>
  <c r="J98" i="6"/>
  <c r="J81" i="6"/>
  <c r="L74" i="6"/>
  <c r="J80" i="6"/>
  <c r="D150" i="5"/>
  <c r="L155" i="5"/>
  <c r="J49" i="5"/>
  <c r="J56" i="5"/>
  <c r="J67" i="5"/>
  <c r="J74" i="5"/>
  <c r="J81" i="5"/>
  <c r="J88" i="5"/>
  <c r="J95" i="5"/>
  <c r="J102" i="5"/>
  <c r="J109" i="5"/>
  <c r="J105" i="5"/>
  <c r="K105" i="5" s="1"/>
  <c r="J98" i="5"/>
  <c r="J91" i="5"/>
  <c r="J84" i="5"/>
  <c r="J77" i="5"/>
  <c r="J70" i="5"/>
  <c r="J63" i="5"/>
  <c r="J52" i="5"/>
  <c r="K70" i="5" l="1"/>
  <c r="O70" i="5" s="1"/>
  <c r="K77" i="5"/>
  <c r="O77" i="5" s="1"/>
  <c r="K84" i="5"/>
  <c r="O84" i="5"/>
  <c r="K63" i="5"/>
  <c r="O63" i="5" s="1"/>
  <c r="K91" i="5"/>
  <c r="O91" i="5" s="1"/>
  <c r="K98" i="5"/>
  <c r="O98" i="5" s="1"/>
  <c r="O45" i="5"/>
  <c r="O105" i="5"/>
  <c r="D146" i="6"/>
  <c r="I139" i="6"/>
  <c r="H139" i="6"/>
  <c r="G139" i="6"/>
  <c r="F139" i="6"/>
  <c r="E139" i="6"/>
  <c r="D139" i="6"/>
  <c r="C139" i="6"/>
  <c r="I130" i="6"/>
  <c r="H130" i="6"/>
  <c r="G130" i="6"/>
  <c r="F130" i="6"/>
  <c r="E130" i="6"/>
  <c r="D130" i="6"/>
  <c r="C130" i="6"/>
  <c r="I121" i="6"/>
  <c r="H121" i="6"/>
  <c r="G121" i="6"/>
  <c r="F121" i="6"/>
  <c r="E121" i="6"/>
  <c r="D121" i="6"/>
  <c r="C121" i="6"/>
  <c r="I112" i="6"/>
  <c r="H112" i="6"/>
  <c r="G112" i="6"/>
  <c r="F112" i="6"/>
  <c r="E112" i="6"/>
  <c r="D112" i="6"/>
  <c r="C112" i="6"/>
  <c r="I103" i="6"/>
  <c r="H103" i="6"/>
  <c r="F103" i="6"/>
  <c r="E103" i="6"/>
  <c r="D103" i="6"/>
  <c r="C103" i="6"/>
  <c r="I107" i="5"/>
  <c r="H107" i="5"/>
  <c r="G107" i="5"/>
  <c r="F107" i="5"/>
  <c r="E107" i="5"/>
  <c r="D107" i="5"/>
  <c r="C107" i="5"/>
  <c r="I100" i="5"/>
  <c r="H100" i="5"/>
  <c r="G100" i="5"/>
  <c r="F100" i="5"/>
  <c r="E100" i="5"/>
  <c r="D100" i="5"/>
  <c r="C100" i="5"/>
  <c r="I93" i="5"/>
  <c r="H93" i="5"/>
  <c r="G93" i="5"/>
  <c r="F93" i="5"/>
  <c r="E93" i="5"/>
  <c r="D93" i="5"/>
  <c r="C93" i="5"/>
  <c r="I86" i="5"/>
  <c r="H86" i="5"/>
  <c r="G86" i="5"/>
  <c r="F86" i="5"/>
  <c r="E86" i="5"/>
  <c r="D86" i="5"/>
  <c r="C86" i="5"/>
  <c r="I79" i="5"/>
  <c r="H79" i="5"/>
  <c r="G79" i="5"/>
  <c r="F79" i="5"/>
  <c r="E79" i="5"/>
  <c r="D79" i="5"/>
  <c r="C79" i="5"/>
  <c r="I72" i="5"/>
  <c r="H72" i="5"/>
  <c r="G72" i="5"/>
  <c r="F72" i="5"/>
  <c r="E72" i="5"/>
  <c r="D72" i="5"/>
  <c r="C72" i="5"/>
  <c r="I65" i="5"/>
  <c r="H65" i="5"/>
  <c r="G65" i="5"/>
  <c r="F65" i="5"/>
  <c r="E65" i="5"/>
  <c r="D65" i="5"/>
  <c r="C65" i="5"/>
  <c r="I54" i="5"/>
  <c r="D54" i="5"/>
  <c r="C54" i="5"/>
  <c r="J108" i="5"/>
  <c r="J101" i="5"/>
  <c r="J94" i="5"/>
  <c r="J87" i="5"/>
  <c r="D186" i="5"/>
  <c r="J80" i="5"/>
  <c r="J73" i="5"/>
  <c r="J66" i="5"/>
  <c r="D183" i="5"/>
  <c r="L101" i="6" l="1"/>
  <c r="J107" i="6"/>
  <c r="L128" i="6"/>
  <c r="J135" i="6"/>
  <c r="J134" i="6"/>
  <c r="L119" i="6"/>
  <c r="J125" i="6"/>
  <c r="J126" i="6"/>
  <c r="L110" i="6"/>
  <c r="J117" i="6"/>
  <c r="J116" i="6"/>
  <c r="L137" i="6"/>
  <c r="J144" i="6"/>
  <c r="J143" i="6"/>
  <c r="J108" i="6"/>
  <c r="C227" i="6"/>
  <c r="D187" i="5"/>
  <c r="D185" i="5"/>
  <c r="D184" i="5"/>
  <c r="D188" i="5"/>
  <c r="D189" i="5"/>
  <c r="M146" i="6" l="1"/>
  <c r="M147" i="6"/>
  <c r="J39" i="6"/>
  <c r="J38" i="6"/>
  <c r="J33" i="6"/>
  <c r="J32" i="6"/>
  <c r="J27" i="6"/>
  <c r="J26" i="6"/>
  <c r="J21" i="6"/>
  <c r="J20" i="6"/>
  <c r="J15" i="6"/>
  <c r="J14" i="6"/>
  <c r="J11" i="6"/>
  <c r="J10" i="6"/>
  <c r="J55" i="5"/>
  <c r="K52" i="5"/>
  <c r="O52" i="5" s="1"/>
  <c r="J48" i="5"/>
  <c r="J43" i="5"/>
  <c r="J42" i="5"/>
  <c r="J41" i="5"/>
  <c r="J39" i="5"/>
  <c r="J38" i="5"/>
  <c r="J37" i="5"/>
  <c r="J35" i="5"/>
  <c r="J34" i="5"/>
  <c r="D147" i="6" l="1"/>
  <c r="D148" i="6"/>
  <c r="C268" i="6" s="1"/>
  <c r="C267" i="6"/>
  <c r="D181" i="5"/>
  <c r="D182" i="5"/>
  <c r="M248" i="6"/>
  <c r="M202" i="6"/>
  <c r="D197" i="6"/>
  <c r="C69" i="6"/>
  <c r="L202" i="5"/>
  <c r="C58" i="5"/>
  <c r="J33" i="5"/>
  <c r="J11" i="5"/>
  <c r="J10" i="5"/>
  <c r="J14" i="5"/>
  <c r="J112" i="5" l="1"/>
  <c r="D178" i="5"/>
  <c r="K33" i="5"/>
  <c r="O33" i="5" s="1"/>
  <c r="C235" i="6"/>
  <c r="D235" i="6" s="1"/>
  <c r="C234" i="6"/>
  <c r="D234" i="6" s="1"/>
  <c r="C233" i="6"/>
  <c r="D233" i="6" s="1"/>
  <c r="C232" i="6"/>
  <c r="D232" i="6" s="1"/>
  <c r="C231" i="6"/>
  <c r="D231" i="6" s="1"/>
  <c r="C230" i="6"/>
  <c r="D230" i="6" s="1"/>
  <c r="C229" i="6"/>
  <c r="D229" i="6" s="1"/>
  <c r="C228" i="6"/>
  <c r="D228" i="6" s="1"/>
  <c r="D227" i="6"/>
  <c r="L55" i="6"/>
  <c r="C226" i="6" s="1"/>
  <c r="D226" i="6" s="1"/>
  <c r="C225" i="6"/>
  <c r="D225" i="6" s="1"/>
  <c r="H8" i="6"/>
  <c r="I8" i="6" s="1"/>
  <c r="C12" i="6" s="1"/>
  <c r="D12" i="6" s="1"/>
  <c r="E12" i="6" s="1"/>
  <c r="F12" i="6" s="1"/>
  <c r="G12" i="6" s="1"/>
  <c r="H12" i="6" s="1"/>
  <c r="I12" i="6" s="1"/>
  <c r="C18" i="6" s="1"/>
  <c r="D18" i="6" s="1"/>
  <c r="E18" i="6" s="1"/>
  <c r="F18" i="6" s="1"/>
  <c r="G18" i="6" s="1"/>
  <c r="H18" i="6" s="1"/>
  <c r="I18" i="6" s="1"/>
  <c r="C24" i="6" s="1"/>
  <c r="D24" i="6" s="1"/>
  <c r="E24" i="6" s="1"/>
  <c r="F24" i="6" s="1"/>
  <c r="G24" i="6" s="1"/>
  <c r="H24" i="6" s="1"/>
  <c r="I24" i="6" s="1"/>
  <c r="C30" i="6" s="1"/>
  <c r="D30" i="6" s="1"/>
  <c r="E30" i="6" s="1"/>
  <c r="F30" i="6" s="1"/>
  <c r="G30" i="6" s="1"/>
  <c r="H30" i="6" s="1"/>
  <c r="I30" i="6" s="1"/>
  <c r="C36" i="6" s="1"/>
  <c r="D36" i="6" s="1"/>
  <c r="E36" i="6" s="1"/>
  <c r="F36" i="6" s="1"/>
  <c r="G36" i="6" s="1"/>
  <c r="H36" i="6" s="1"/>
  <c r="I36" i="6" s="1"/>
  <c r="C42" i="6" s="1"/>
  <c r="D42" i="6" s="1"/>
  <c r="E42" i="6" s="1"/>
  <c r="F42" i="6" s="1"/>
  <c r="G42" i="6" s="1"/>
  <c r="H42" i="6" s="1"/>
  <c r="I42" i="6" s="1"/>
  <c r="C48" i="6" s="1"/>
  <c r="D48" i="6" s="1"/>
  <c r="E48" i="6" s="1"/>
  <c r="F48" i="6" s="1"/>
  <c r="G48" i="6" s="1"/>
  <c r="H48" i="6" s="1"/>
  <c r="I48" i="6" s="1"/>
  <c r="C54" i="6" s="1"/>
  <c r="D54" i="6" s="1"/>
  <c r="E54" i="6" s="1"/>
  <c r="F54" i="6" s="1"/>
  <c r="G54" i="6" s="1"/>
  <c r="H54" i="6" s="1"/>
  <c r="I54" i="6" s="1"/>
  <c r="C60" i="6" s="1"/>
  <c r="D60" i="6" s="1"/>
  <c r="E60" i="6" s="1"/>
  <c r="F60" i="6" s="1"/>
  <c r="G60" i="6" s="1"/>
  <c r="H60" i="6" s="1"/>
  <c r="I60" i="6" s="1"/>
  <c r="C73" i="6" s="1"/>
  <c r="D73" i="6" s="1"/>
  <c r="E73" i="6" s="1"/>
  <c r="F73" i="6" s="1"/>
  <c r="G73" i="6" s="1"/>
  <c r="H73" i="6" s="1"/>
  <c r="I73" i="6" s="1"/>
  <c r="C82" i="6" s="1"/>
  <c r="D82" i="6" s="1"/>
  <c r="E82" i="6" s="1"/>
  <c r="F82" i="6" s="1"/>
  <c r="G82" i="6" s="1"/>
  <c r="H82" i="6" s="1"/>
  <c r="I82" i="6" s="1"/>
  <c r="C91" i="6" s="1"/>
  <c r="D91" i="6" s="1"/>
  <c r="E91" i="6" s="1"/>
  <c r="F91" i="6" s="1"/>
  <c r="G91" i="6" s="1"/>
  <c r="H91" i="6" s="1"/>
  <c r="I91" i="6" s="1"/>
  <c r="C100" i="6" s="1"/>
  <c r="D100" i="6" s="1"/>
  <c r="E100" i="6" s="1"/>
  <c r="F100" i="6" s="1"/>
  <c r="G100" i="6" s="1"/>
  <c r="H100" i="6" s="1"/>
  <c r="I100" i="6" s="1"/>
  <c r="C109" i="6" s="1"/>
  <c r="D109" i="6" s="1"/>
  <c r="E109" i="6" s="1"/>
  <c r="F109" i="6" s="1"/>
  <c r="G109" i="6" s="1"/>
  <c r="H109" i="6" s="1"/>
  <c r="I109" i="6" s="1"/>
  <c r="C118" i="6" s="1"/>
  <c r="D118" i="6" s="1"/>
  <c r="E118" i="6" s="1"/>
  <c r="F118" i="6" s="1"/>
  <c r="G118" i="6" s="1"/>
  <c r="H118" i="6" s="1"/>
  <c r="I118" i="6" s="1"/>
  <c r="C127" i="6" s="1"/>
  <c r="D127" i="6" s="1"/>
  <c r="E127" i="6" s="1"/>
  <c r="F127" i="6" s="1"/>
  <c r="G127" i="6" s="1"/>
  <c r="H127" i="6" s="1"/>
  <c r="I127" i="6" s="1"/>
  <c r="C136" i="6" s="1"/>
  <c r="D136" i="6" s="1"/>
  <c r="E136" i="6" s="1"/>
  <c r="F136" i="6" s="1"/>
  <c r="G136" i="6" s="1"/>
  <c r="H136" i="6" s="1"/>
  <c r="I136" i="6" s="1"/>
  <c r="K41" i="5"/>
  <c r="J31" i="5"/>
  <c r="J30" i="5"/>
  <c r="J27" i="5"/>
  <c r="J26" i="5"/>
  <c r="J23" i="5"/>
  <c r="J22" i="5"/>
  <c r="J18" i="5"/>
  <c r="J15" i="5"/>
  <c r="L9" i="5"/>
  <c r="H8" i="5"/>
  <c r="I8" i="5" s="1"/>
  <c r="C12" i="5" s="1"/>
  <c r="D12" i="5" s="1"/>
  <c r="E12" i="5" s="1"/>
  <c r="F12" i="5" s="1"/>
  <c r="G12" i="5" s="1"/>
  <c r="H12" i="5" s="1"/>
  <c r="I12" i="5" s="1"/>
  <c r="C16" i="5" s="1"/>
  <c r="D16" i="5" s="1"/>
  <c r="E16" i="5" s="1"/>
  <c r="F16" i="5" s="1"/>
  <c r="G16" i="5" s="1"/>
  <c r="H16" i="5" s="1"/>
  <c r="I16" i="5" s="1"/>
  <c r="C20" i="5" s="1"/>
  <c r="D20" i="5" s="1"/>
  <c r="E20" i="5" s="1"/>
  <c r="F20" i="5" s="1"/>
  <c r="G20" i="5" s="1"/>
  <c r="H20" i="5" s="1"/>
  <c r="I20" i="5" s="1"/>
  <c r="C24" i="5" s="1"/>
  <c r="D24" i="5" s="1"/>
  <c r="E24" i="5" s="1"/>
  <c r="F24" i="5" s="1"/>
  <c r="G24" i="5" s="1"/>
  <c r="H24" i="5" s="1"/>
  <c r="I24" i="5" s="1"/>
  <c r="C28" i="5" s="1"/>
  <c r="D28" i="5" s="1"/>
  <c r="E28" i="5" s="1"/>
  <c r="F28" i="5" s="1"/>
  <c r="G28" i="5" s="1"/>
  <c r="H28" i="5" s="1"/>
  <c r="I28" i="5" s="1"/>
  <c r="C32" i="5" s="1"/>
  <c r="D32" i="5" s="1"/>
  <c r="E32" i="5" s="1"/>
  <c r="F32" i="5" s="1"/>
  <c r="G32" i="5" s="1"/>
  <c r="H32" i="5" s="1"/>
  <c r="I32" i="5" s="1"/>
  <c r="C36" i="5" s="1"/>
  <c r="D36" i="5" s="1"/>
  <c r="E36" i="5" s="1"/>
  <c r="F36" i="5" s="1"/>
  <c r="G36" i="5" s="1"/>
  <c r="H36" i="5" s="1"/>
  <c r="I36" i="5" s="1"/>
  <c r="C40" i="5" s="1"/>
  <c r="D40" i="5" s="1"/>
  <c r="E40" i="5" s="1"/>
  <c r="F40" i="5" s="1"/>
  <c r="G40" i="5" s="1"/>
  <c r="H40" i="5" s="1"/>
  <c r="I40" i="5" s="1"/>
  <c r="C44" i="5" s="1"/>
  <c r="D44" i="5" s="1"/>
  <c r="E44" i="5" s="1"/>
  <c r="F44" i="5" s="1"/>
  <c r="G44" i="5" s="1"/>
  <c r="H44" i="5" s="1"/>
  <c r="I44" i="5" s="1"/>
  <c r="C51" i="5" s="1"/>
  <c r="D51" i="5" s="1"/>
  <c r="E51" i="5" s="1"/>
  <c r="F51" i="5" s="1"/>
  <c r="G51" i="5" s="1"/>
  <c r="H51" i="5" s="1"/>
  <c r="I51" i="5" s="1"/>
  <c r="C62" i="5" s="1"/>
  <c r="D62" i="5" s="1"/>
  <c r="E62" i="5" s="1"/>
  <c r="F62" i="5" s="1"/>
  <c r="G62" i="5" s="1"/>
  <c r="H62" i="5" s="1"/>
  <c r="I62" i="5" s="1"/>
  <c r="C69" i="5" s="1"/>
  <c r="D69" i="5" s="1"/>
  <c r="E69" i="5" s="1"/>
  <c r="F69" i="5" s="1"/>
  <c r="G69" i="5" s="1"/>
  <c r="H69" i="5" s="1"/>
  <c r="I69" i="5" s="1"/>
  <c r="C76" i="5" s="1"/>
  <c r="D76" i="5" s="1"/>
  <c r="E76" i="5" s="1"/>
  <c r="F76" i="5" s="1"/>
  <c r="G76" i="5" s="1"/>
  <c r="H76" i="5" s="1"/>
  <c r="I76" i="5" s="1"/>
  <c r="C83" i="5" s="1"/>
  <c r="D83" i="5" s="1"/>
  <c r="E83" i="5" s="1"/>
  <c r="F83" i="5" s="1"/>
  <c r="G83" i="5" s="1"/>
  <c r="H83" i="5" s="1"/>
  <c r="I83" i="5" s="1"/>
  <c r="C90" i="5" s="1"/>
  <c r="D90" i="5" s="1"/>
  <c r="E90" i="5" s="1"/>
  <c r="F90" i="5" s="1"/>
  <c r="G90" i="5" s="1"/>
  <c r="H90" i="5" s="1"/>
  <c r="I90" i="5" s="1"/>
  <c r="C97" i="5" s="1"/>
  <c r="D97" i="5" s="1"/>
  <c r="E97" i="5" s="1"/>
  <c r="F97" i="5" s="1"/>
  <c r="G97" i="5" s="1"/>
  <c r="H97" i="5" s="1"/>
  <c r="I97" i="5" s="1"/>
  <c r="C104" i="5" s="1"/>
  <c r="D104" i="5" s="1"/>
  <c r="E104" i="5" s="1"/>
  <c r="F104" i="5" s="1"/>
  <c r="G104" i="5" s="1"/>
  <c r="H104" i="5" s="1"/>
  <c r="I104" i="5" s="1"/>
  <c r="J114" i="5" l="1"/>
  <c r="C223" i="5" s="1"/>
  <c r="H223" i="5" s="1"/>
  <c r="L223" i="5" s="1"/>
  <c r="J113" i="5"/>
  <c r="C222" i="5" s="1"/>
  <c r="H222" i="5" s="1"/>
  <c r="L222" i="5" s="1"/>
  <c r="C224" i="6"/>
  <c r="D224" i="6" s="1"/>
  <c r="D236" i="6" s="1"/>
  <c r="D180" i="5"/>
  <c r="I268" i="6"/>
  <c r="M268" i="6" s="1"/>
  <c r="D179" i="5"/>
  <c r="K37" i="5"/>
  <c r="O37" i="5" s="1"/>
  <c r="O41" i="5"/>
  <c r="I267" i="6"/>
  <c r="M267" i="6" s="1"/>
  <c r="G259" i="6" s="1"/>
  <c r="I220" i="6" l="1"/>
  <c r="H224" i="6" s="1"/>
  <c r="C236" i="6"/>
  <c r="D190" i="5"/>
  <c r="F214" i="5"/>
  <c r="H226" i="6"/>
  <c r="J226" i="6" s="1"/>
  <c r="H225" i="6"/>
  <c r="J225" i="6" s="1"/>
  <c r="H235" i="6"/>
  <c r="J235" i="6" s="1"/>
  <c r="H233" i="6"/>
  <c r="J233" i="6" s="1"/>
  <c r="M232" i="6"/>
  <c r="O232" i="6" s="1"/>
  <c r="H231" i="6"/>
  <c r="J231" i="6" s="1"/>
  <c r="H229" i="6"/>
  <c r="J229" i="6" s="1"/>
  <c r="M228" i="6"/>
  <c r="O228" i="6" s="1"/>
  <c r="H227" i="6"/>
  <c r="J227" i="6" s="1"/>
  <c r="M224" i="6"/>
  <c r="O224" i="6" s="1"/>
  <c r="M235" i="6"/>
  <c r="O235" i="6" s="1"/>
  <c r="H234" i="6"/>
  <c r="J234" i="6" s="1"/>
  <c r="H230" i="6"/>
  <c r="J230" i="6" s="1"/>
  <c r="M227" i="6"/>
  <c r="O227" i="6" s="1"/>
  <c r="H228" i="6"/>
  <c r="J228" i="6" s="1"/>
  <c r="H232" i="6"/>
  <c r="J232" i="6" s="1"/>
  <c r="M229" i="6"/>
  <c r="O229" i="6" s="1"/>
  <c r="M233" i="6"/>
  <c r="O233" i="6" s="1"/>
  <c r="G174" i="5"/>
  <c r="G173" i="5"/>
  <c r="M225" i="6" l="1"/>
  <c r="O225" i="6" s="1"/>
  <c r="M226" i="6"/>
  <c r="O226" i="6" s="1"/>
  <c r="O236" i="6" s="1"/>
  <c r="M234" i="6"/>
  <c r="O234" i="6" s="1"/>
  <c r="M231" i="6"/>
  <c r="O231" i="6" s="1"/>
  <c r="M230" i="6"/>
  <c r="O230" i="6" s="1"/>
  <c r="F182" i="5"/>
  <c r="F178" i="5"/>
  <c r="F180" i="5"/>
  <c r="F179" i="5"/>
  <c r="F181" i="5"/>
  <c r="F183" i="5"/>
  <c r="J179" i="5"/>
  <c r="J178" i="5"/>
  <c r="H236" i="6"/>
  <c r="J224" i="6"/>
  <c r="J236" i="6" s="1"/>
  <c r="F188" i="5"/>
  <c r="F184" i="5"/>
  <c r="F189" i="5"/>
  <c r="F185" i="5"/>
  <c r="F187" i="5"/>
  <c r="F186" i="5"/>
  <c r="J187" i="5"/>
  <c r="J183" i="5"/>
  <c r="J188" i="5"/>
  <c r="J184" i="5"/>
  <c r="J180" i="5"/>
  <c r="J185" i="5"/>
  <c r="J181" i="5"/>
  <c r="J189" i="5"/>
  <c r="J186" i="5"/>
  <c r="J182" i="5"/>
  <c r="M236" i="6" l="1"/>
  <c r="M181" i="5"/>
  <c r="N181" i="5" s="1"/>
  <c r="M178" i="5"/>
  <c r="M182" i="5"/>
  <c r="N182" i="5" s="1"/>
  <c r="M187" i="5"/>
  <c r="N187" i="5" s="1"/>
  <c r="M188" i="5"/>
  <c r="N188" i="5" s="1"/>
  <c r="M185" i="5"/>
  <c r="N185" i="5" s="1"/>
  <c r="M189" i="5"/>
  <c r="N189" i="5" s="1"/>
  <c r="M186" i="5"/>
  <c r="N186" i="5" s="1"/>
  <c r="M184" i="5"/>
  <c r="N184" i="5" s="1"/>
  <c r="M183" i="5"/>
  <c r="N183" i="5" s="1"/>
  <c r="J190" i="5"/>
  <c r="F214" i="6"/>
  <c r="M180" i="5"/>
  <c r="N180" i="5" s="1"/>
  <c r="F190" i="5"/>
  <c r="M179" i="5"/>
  <c r="N179" i="5" s="1"/>
  <c r="M190" i="5" l="1"/>
  <c r="N178" i="5"/>
  <c r="N190" i="5" s="1"/>
  <c r="F16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6" authorId="0" shapeId="0" xr:uid="{00000000-0006-0000-0000-00000100000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第９週～13周　100回以下
上記のような場合に、第１～第５までで150回を5回とカウント（①）するより、第１～第４を150回以上、第5～８を100回以上とカウント（②）した方が総額が高くなる。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6" authorId="0" shapeId="0" xr:uid="{F2E68C3A-2B32-4313-BD17-A14E8F6A8787}">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6" authorId="0" shapeId="0" xr:uid="{BC1740DC-7167-4962-A982-A6EEF45ADF81}">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<sst xmlns="http://schemas.openxmlformats.org/spreadsheetml/2006/main" count="1576" uniqueCount="190">
  <si>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</si>
  <si>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</si>
  <si>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</si>
  <si>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</si>
  <si>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</si>
  <si>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</si>
  <si>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</si>
  <si>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</si>
  <si>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</si>
  <si>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5月10日の週</t>
    <rPh sb="1" eb="2">
      <t>ガツ</t>
    </rPh>
    <rPh sb="4" eb="5">
      <t>ニチ</t>
    </rPh>
    <rPh sb="6" eb="7">
      <t>シュウ</t>
    </rPh>
    <phoneticPr fontId="2"/>
  </si>
  <si>
    <t>接種回数</t>
    <rPh sb="0" eb="2">
      <t>セッシュ</t>
    </rPh>
    <rPh sb="2" eb="4">
      <t>カイスウ</t>
    </rPh>
    <phoneticPr fontId="2"/>
  </si>
  <si>
    <t>1日50回加算</t>
    <rPh sb="1" eb="2">
      <t>ニチ</t>
    </rPh>
    <rPh sb="4" eb="7">
      <t>カイカサン</t>
    </rPh>
    <phoneticPr fontId="2"/>
  </si>
  <si>
    <t>○○○市区町村長　様</t>
    <rPh sb="3" eb="5">
      <t>シク</t>
    </rPh>
    <rPh sb="5" eb="7">
      <t>チョウソン</t>
    </rPh>
    <rPh sb="7" eb="8">
      <t>チョウ</t>
    </rPh>
    <rPh sb="9" eb="10">
      <t>サマ</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</si>
  <si>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</si>
  <si>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</si>
  <si>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</si>
  <si>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</si>
  <si>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</si>
  <si>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</si>
  <si>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</si>
  <si>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150回以上接種した取扱いとする週</t>
    <rPh sb="10" eb="12">
      <t>トリアツカ</t>
    </rPh>
    <phoneticPr fontId="2"/>
  </si>
  <si>
    <t>加算額（税抜き）</t>
    <rPh sb="0" eb="3">
      <t>カサンガク</t>
    </rPh>
    <rPh sb="4" eb="6">
      <t>ゼイヌ</t>
    </rPh>
    <phoneticPr fontId="2"/>
  </si>
  <si>
    <t>加算額（税込み）</t>
    <rPh sb="0" eb="3">
      <t>カサンガク</t>
    </rPh>
    <rPh sb="4" eb="6">
      <t>ゼイコ</t>
    </rPh>
    <phoneticPr fontId="2"/>
  </si>
  <si>
    <t>4月1日から7月31日の間</t>
    <rPh sb="1" eb="2">
      <t>ガツ</t>
    </rPh>
    <rPh sb="3" eb="4">
      <t>ニチ</t>
    </rPh>
    <rPh sb="7" eb="8">
      <t>ガツ</t>
    </rPh>
    <rPh sb="10" eb="11">
      <t>ニチ</t>
    </rPh>
    <rPh sb="12" eb="13">
      <t>アイダ</t>
    </rPh>
    <phoneticPr fontId="2"/>
  </si>
  <si>
    <t>○○○都道府県知事　様</t>
    <rPh sb="3" eb="7">
      <t>トドウフケン</t>
    </rPh>
    <rPh sb="7" eb="9">
      <t>チジ</t>
    </rPh>
    <rPh sb="10" eb="11">
      <t>サマ</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</si>
  <si>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</si>
  <si>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</si>
  <si>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</si>
  <si>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</si>
  <si>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</si>
  <si>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</si>
  <si>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</si>
  <si>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</si>
  <si>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</si>
  <si>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</si>
  <si>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5月9日から7月31日の間</t>
    <rPh sb="1" eb="2">
      <t>ガツ</t>
    </rPh>
    <rPh sb="3" eb="4">
      <t>ニチ</t>
    </rPh>
    <rPh sb="7" eb="8">
      <t>ガツ</t>
    </rPh>
    <rPh sb="10" eb="11">
      <t>ニチ</t>
    </rPh>
    <rPh sb="12" eb="13">
      <t>アイダ</t>
    </rPh>
    <phoneticPr fontId="2"/>
  </si>
  <si>
    <t>100回以上接種した取扱いとする週</t>
    <phoneticPr fontId="2"/>
  </si>
  <si>
    <t>回数区分</t>
    <rPh sb="0" eb="2">
      <t>カイスウ</t>
    </rPh>
    <rPh sb="2" eb="4">
      <t>クブン</t>
    </rPh>
    <phoneticPr fontId="2"/>
  </si>
  <si>
    <t>5月17日の週</t>
    <rPh sb="1" eb="2">
      <t>ガツ</t>
    </rPh>
    <rPh sb="4" eb="5">
      <t>ニチ</t>
    </rPh>
    <rPh sb="6" eb="7">
      <t>シュウ</t>
    </rPh>
    <phoneticPr fontId="2"/>
  </si>
  <si>
    <t>5月24日の週</t>
    <rPh sb="1" eb="2">
      <t>ガツ</t>
    </rPh>
    <rPh sb="4" eb="5">
      <t>ニチ</t>
    </rPh>
    <rPh sb="6" eb="7">
      <t>シュウ</t>
    </rPh>
    <phoneticPr fontId="2"/>
  </si>
  <si>
    <t>5月31日の週</t>
    <rPh sb="1" eb="2">
      <t>ガツ</t>
    </rPh>
    <rPh sb="4" eb="5">
      <t>ニチ</t>
    </rPh>
    <rPh sb="6" eb="7">
      <t>シュウ</t>
    </rPh>
    <phoneticPr fontId="2"/>
  </si>
  <si>
    <t>6月7日の週</t>
    <rPh sb="1" eb="2">
      <t>ガツ</t>
    </rPh>
    <rPh sb="3" eb="4">
      <t>ニチ</t>
    </rPh>
    <rPh sb="5" eb="6">
      <t>シュウ</t>
    </rPh>
    <phoneticPr fontId="2"/>
  </si>
  <si>
    <t>6月14日の週</t>
    <rPh sb="1" eb="2">
      <t>ガツ</t>
    </rPh>
    <rPh sb="4" eb="5">
      <t>ニチ</t>
    </rPh>
    <rPh sb="6" eb="7">
      <t>シュウ</t>
    </rPh>
    <phoneticPr fontId="2"/>
  </si>
  <si>
    <t>6月21日の週</t>
    <rPh sb="1" eb="2">
      <t>ガツ</t>
    </rPh>
    <rPh sb="4" eb="5">
      <t>ニチ</t>
    </rPh>
    <rPh sb="6" eb="7">
      <t>シュウ</t>
    </rPh>
    <phoneticPr fontId="2"/>
  </si>
  <si>
    <t>6月28日の週</t>
    <rPh sb="1" eb="2">
      <t>ガツ</t>
    </rPh>
    <rPh sb="4" eb="5">
      <t>ニチ</t>
    </rPh>
    <rPh sb="6" eb="7">
      <t>シュウ</t>
    </rPh>
    <phoneticPr fontId="2"/>
  </si>
  <si>
    <t>7月5日の週</t>
    <rPh sb="1" eb="2">
      <t>ガツ</t>
    </rPh>
    <rPh sb="3" eb="4">
      <t>ニチ</t>
    </rPh>
    <rPh sb="5" eb="6">
      <t>シュウ</t>
    </rPh>
    <phoneticPr fontId="2"/>
  </si>
  <si>
    <t>7月12日の週</t>
    <rPh sb="1" eb="2">
      <t>ガツ</t>
    </rPh>
    <rPh sb="4" eb="5">
      <t>ニチ</t>
    </rPh>
    <rPh sb="6" eb="7">
      <t>シュウ</t>
    </rPh>
    <phoneticPr fontId="2"/>
  </si>
  <si>
    <t>7月19日の週</t>
    <rPh sb="1" eb="2">
      <t>ガツ</t>
    </rPh>
    <rPh sb="4" eb="5">
      <t>ニチ</t>
    </rPh>
    <rPh sb="6" eb="7">
      <t>シュウ</t>
    </rPh>
    <phoneticPr fontId="2"/>
  </si>
  <si>
    <t>7月26日の週</t>
    <rPh sb="1" eb="2">
      <t>ガツ</t>
    </rPh>
    <rPh sb="4" eb="5">
      <t>ニチ</t>
    </rPh>
    <rPh sb="6" eb="7">
      <t>シュウ</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</si>
  <si>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</si>
  <si>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</si>
  <si>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</si>
  <si>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</si>
  <si>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(1/3)</t>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</si>
  <si>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</si>
  <si>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</si>
  <si>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</si>
  <si>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</si>
  <si>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</si>
  <si>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</si>
  <si>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</si>
  <si>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</si>
  <si>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</si>
  <si>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</si>
  <si>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</si>
  <si>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</si>
  <si>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</si>
  <si>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</si>
  <si>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</si>
  <si>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</si>
  <si>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</si>
  <si>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</si>
  <si>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</si>
  <si>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</si>
  <si>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</si>
  <si>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</si>
  <si>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</si>
  <si>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</si>
  <si>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（予診を含めない）</t>
    </r>
    <rPh sb="0" eb="2">
      <t>セッシュ</t>
    </rPh>
    <rPh sb="2" eb="4">
      <t>カイスウ</t>
    </rPh>
    <rPh sb="5" eb="7">
      <t>ヨシン</t>
    </rPh>
    <rPh sb="8" eb="9">
      <t>フク</t>
    </rPh>
    <phoneticPr fontId="2"/>
  </si>
  <si>
    <r>
      <t>時間外の接種</t>
    </r>
    <r>
      <rPr>
        <sz val="11"/>
        <color theme="1"/>
        <rFont val="游ゴシック"/>
        <family val="3"/>
        <charset val="128"/>
        <scheme val="minor"/>
      </rPr>
      <t>（予診を含める）</t>
    </r>
    <rPh sb="0" eb="3">
      <t>ジカンガイ</t>
    </rPh>
    <rPh sb="4" eb="6">
      <t>セッシュ</t>
    </rPh>
    <rPh sb="7" eb="9">
      <t>ヨシン</t>
    </rPh>
    <rPh sb="10" eb="11">
      <t>フク</t>
    </rPh>
    <phoneticPr fontId="2"/>
  </si>
  <si>
    <r>
      <t>休日の接種</t>
    </r>
    <r>
      <rPr>
        <sz val="11"/>
        <color theme="1"/>
        <rFont val="游ゴシック"/>
        <family val="3"/>
        <charset val="128"/>
        <scheme val="minor"/>
      </rPr>
      <t>（予診を含める）</t>
    </r>
    <rPh sb="0" eb="2">
      <t>キュウジツ</t>
    </rPh>
    <rPh sb="3" eb="5">
      <t>セッシュ</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</si>
  <si>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</si>
  <si>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</si>
  <si>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</si>
  <si>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様式２（病院用）</t>
    <rPh sb="4" eb="6">
      <t>ビョウイン</t>
    </rPh>
    <rPh sb="6" eb="7">
      <t>ヨウ</t>
    </rPh>
    <phoneticPr fontId="2"/>
  </si>
  <si>
    <t>様式３（病院用）</t>
    <rPh sb="4" eb="6">
      <t>ビョウイン</t>
    </rPh>
    <rPh sb="6" eb="7">
      <t>ヨウ</t>
    </rPh>
    <phoneticPr fontId="2"/>
  </si>
  <si>
    <t>様式１</t>
    <phoneticPr fontId="2"/>
  </si>
  <si>
    <t>様式２（診療所用）</t>
    <rPh sb="4" eb="7">
      <t>シンリョウジョ</t>
    </rPh>
    <rPh sb="7" eb="8">
      <t>ヨウ</t>
    </rPh>
    <phoneticPr fontId="2"/>
  </si>
  <si>
    <t>様式３（診療所用）</t>
    <rPh sb="4" eb="7">
      <t>シンリョウジョ</t>
    </rPh>
    <rPh sb="7" eb="8">
      <t>ヨウ</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</si>
  <si>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</si>
  <si>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</si>
  <si>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</si>
  <si>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</si>
  <si>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</si>
  <si>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</si>
  <si>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</si>
  <si>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</si>
  <si>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</si>
  <si>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</si>
  <si>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接種回数計（予診のみを含めない）5/9～</t>
    <rPh sb="0" eb="2">
      <t>セッシュ</t>
    </rPh>
    <rPh sb="2" eb="4">
      <t>カイスウ</t>
    </rPh>
    <rPh sb="4" eb="5">
      <t>ケイ</t>
    </rPh>
    <rPh sb="6" eb="8">
      <t>ヨシン</t>
    </rPh>
    <rPh sb="11" eb="12">
      <t>フク</t>
    </rPh>
    <phoneticPr fontId="2"/>
  </si>
  <si>
    <t>時間外接種計（予診のみも含める）4/1～</t>
    <rPh sb="0" eb="3">
      <t>ジカンガイ</t>
    </rPh>
    <rPh sb="3" eb="5">
      <t>セッシュ</t>
    </rPh>
    <phoneticPr fontId="2"/>
  </si>
  <si>
    <t>休日接種計（予診のみも含める）4/1～</t>
    <rPh sb="0" eb="2">
      <t>キュウジツ</t>
    </rPh>
    <rPh sb="2" eb="4">
      <t>セッシュ</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</si>
  <si>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</si>
  <si>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</si>
  <si>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</si>
  <si>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</si>
  <si>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</si>
  <si>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</si>
  <si>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</si>
  <si>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</si>
  <si>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</si>
  <si>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</si>
  <si>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</si>
  <si>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</si>
  <si>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　5月9日から7月31日の期間において、別紙報告書のとおりコロナウイルスワクチンの接種を実施したため、以下のとおり請求する。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</si>
  <si>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　4月1日から7月31日の期間において、別紙報告書のとおりコロナウイルスワクチンの接種を実施したため、以下のとおり請求する。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</si>
  <si>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</si>
  <si>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</si>
  <si>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</si>
  <si>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</si>
  <si>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</si>
  <si>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</si>
  <si>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</si>
  <si>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</si>
  <si>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</si>
  <si>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</si>
  <si>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</si>
  <si>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</si>
  <si>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</si>
  <si>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</si>
  <si>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</si>
  <si>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</si>
  <si>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</si>
  <si>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</si>
  <si>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</si>
  <si>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</si>
  <si>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</si>
  <si>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</si>
  <si>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</si>
  <si>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</si>
  <si>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</si>
  <si>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</si>
  <si>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</si>
  <si>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</si>
  <si>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</si>
  <si>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</si>
  <si>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</si>
  <si>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</si>
  <si>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</si>
  <si>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</si>
  <si>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</si>
  <si>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　（条件を満たしていない職域接種は「接種回数（予診のみを含めない）」に計上することは出来ません。
　　条件を満たさない職域接種の実績を除いた上で、問３で「はい」を選択ください。）</t>
    <rPh sb="12" eb="14">
      <t>ショクイキ</t>
    </rPh>
    <phoneticPr fontId="2"/>
  </si>
  <si>
    <t>　（条件を満たしていない職域接種は「接種回数（予診のみを含めない）」に計上することは出来ません。
　　条件を満たさない職域接種の実績を除いた上で、問３で「はい」を選択ください。）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</si>
  <si>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(1/2)</t>
    <phoneticPr fontId="2"/>
  </si>
  <si>
    <t>接種回数計（予診のみを含めない）</t>
    <rPh sb="0" eb="2">
      <t>セッシュ</t>
    </rPh>
    <rPh sb="2" eb="4">
      <t>カイスウ</t>
    </rPh>
    <rPh sb="4" eb="5">
      <t>ケイ</t>
    </rPh>
    <rPh sb="6" eb="8">
      <t>ヨシン</t>
    </rPh>
    <rPh sb="11" eb="12">
      <t>フク</t>
    </rPh>
    <phoneticPr fontId="2"/>
  </si>
  <si>
    <t>時間外接種計（予診のみも含める）</t>
    <rPh sb="0" eb="3">
      <t>ジカンガイ</t>
    </rPh>
    <rPh sb="3" eb="5">
      <t>セッシュ</t>
    </rPh>
    <phoneticPr fontId="2"/>
  </si>
  <si>
    <t>休日接種計（予診のみも含める）</t>
    <rPh sb="0" eb="2">
      <t>キュウジツ</t>
    </rPh>
    <rPh sb="2" eb="4">
      <t>セッシュ</t>
    </rPh>
    <phoneticPr fontId="2"/>
  </si>
  <si>
    <t>(2/2)</t>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</si>
  <si>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</si>
  <si>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8月1日から10月2日の期間において、別紙報告書のとおりコロナウイルスワクチンの接種を実施したため、以下のとおり請求する。</t>
    <rPh sb="2" eb="3">
      <t>ガツ</t>
    </rPh>
    <rPh sb="3" eb="5">
      <t>ツイタチ</t>
    </rPh>
    <rPh sb="13" eb="15">
      <t>キカン</t>
    </rPh>
    <rPh sb="41" eb="43">
      <t>セッシュ</t>
    </rPh>
    <rPh sb="44" eb="46">
      <t>ジッシ</t>
    </rPh>
    <rPh sb="51" eb="53">
      <t>イカ</t>
    </rPh>
    <rPh sb="57" eb="59">
      <t>セイキュウ</t>
    </rPh>
    <phoneticPr fontId="2"/>
  </si>
  <si>
    <t>8月1日から10月2日の間</t>
    <rPh sb="1" eb="2">
      <t>ガツ</t>
    </rPh>
    <rPh sb="3" eb="4">
      <t>ニチ</t>
    </rPh>
    <rPh sb="12" eb="13">
      <t>アイダ</t>
    </rPh>
    <phoneticPr fontId="2"/>
  </si>
  <si>
    <t>８月１日の週</t>
    <rPh sb="1" eb="2">
      <t>ガツ</t>
    </rPh>
    <rPh sb="3" eb="4">
      <t>ニチ</t>
    </rPh>
    <rPh sb="5" eb="6">
      <t>シュウ</t>
    </rPh>
    <phoneticPr fontId="2"/>
  </si>
  <si>
    <t>８月８日の週</t>
    <rPh sb="1" eb="2">
      <t>ガツ</t>
    </rPh>
    <rPh sb="3" eb="4">
      <t>ニチ</t>
    </rPh>
    <rPh sb="5" eb="6">
      <t>シュウ</t>
    </rPh>
    <phoneticPr fontId="2"/>
  </si>
  <si>
    <t>８月15日の週</t>
    <rPh sb="1" eb="2">
      <t>ガツ</t>
    </rPh>
    <rPh sb="4" eb="5">
      <t>ニチ</t>
    </rPh>
    <rPh sb="6" eb="7">
      <t>シュウ</t>
    </rPh>
    <phoneticPr fontId="2"/>
  </si>
  <si>
    <t>８月22日の週</t>
    <rPh sb="1" eb="2">
      <t>ガツ</t>
    </rPh>
    <rPh sb="4" eb="5">
      <t>ニチ</t>
    </rPh>
    <rPh sb="6" eb="7">
      <t>シュウ</t>
    </rPh>
    <phoneticPr fontId="2"/>
  </si>
  <si>
    <t>８月29日の週</t>
    <rPh sb="1" eb="2">
      <t>ガツ</t>
    </rPh>
    <rPh sb="4" eb="5">
      <t>ニチ</t>
    </rPh>
    <rPh sb="6" eb="7">
      <t>シュウ</t>
    </rPh>
    <phoneticPr fontId="2"/>
  </si>
  <si>
    <t>９月５日の週</t>
    <rPh sb="1" eb="2">
      <t>ガツ</t>
    </rPh>
    <rPh sb="3" eb="4">
      <t>ニチ</t>
    </rPh>
    <rPh sb="5" eb="6">
      <t>シュウ</t>
    </rPh>
    <phoneticPr fontId="2"/>
  </si>
  <si>
    <t>９月12日の週</t>
    <rPh sb="1" eb="2">
      <t>ガツ</t>
    </rPh>
    <rPh sb="4" eb="5">
      <t>ニチ</t>
    </rPh>
    <rPh sb="6" eb="7">
      <t>シュウ</t>
    </rPh>
    <phoneticPr fontId="2"/>
  </si>
  <si>
    <t>９月19日の週</t>
    <rPh sb="1" eb="2">
      <t>ガツ</t>
    </rPh>
    <rPh sb="4" eb="5">
      <t>ニチ</t>
    </rPh>
    <rPh sb="6" eb="7">
      <t>シュウ</t>
    </rPh>
    <phoneticPr fontId="2"/>
  </si>
  <si>
    <t>９月26日の週</t>
    <rPh sb="1" eb="2">
      <t>ガツ</t>
    </rPh>
    <rPh sb="4" eb="5">
      <t>ニチ</t>
    </rPh>
    <rPh sb="6" eb="7">
      <t>シュウ</t>
    </rPh>
    <phoneticPr fontId="2"/>
  </si>
  <si>
    <t>8月1日から10月2日の間</t>
    <rPh sb="1" eb="2">
      <t>ガツ</t>
    </rPh>
    <rPh sb="2" eb="4">
      <t>ツイタチ</t>
    </rPh>
    <rPh sb="12" eb="13">
      <t>アイダ</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</si>
  <si>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</si>
  <si>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　8月1日から10月2日の期間において、別紙報告書のとおりコロナウイルスワクチンの接種を実施したため、以下のとおり請求する。</t>
    <rPh sb="13" eb="15">
      <t>キカン</t>
    </rPh>
    <rPh sb="41" eb="43">
      <t>セッシュ</t>
    </rPh>
    <rPh sb="44" eb="46">
      <t>ジッシ</t>
    </rPh>
    <rPh sb="51" eb="53">
      <t>イカ</t>
    </rPh>
    <rPh sb="57" eb="59">
      <t>セイキュウ</t>
    </rPh>
    <phoneticPr fontId="2"/>
  </si>
  <si>
    <t>8月1日から10月2日の間</t>
    <rPh sb="12" eb="13">
      <t>アイダ</t>
    </rPh>
    <phoneticPr fontId="2"/>
  </si>
  <si>
    <t>　10月3日から12月4日の期間において、別紙報告書のとおりコロナウイルスワクチンの接種を実施したため、以下のとおり請求する。</t>
    <rPh sb="3" eb="4">
      <t>ガツ</t>
    </rPh>
    <rPh sb="5" eb="6">
      <t>カ</t>
    </rPh>
    <rPh sb="14" eb="16">
      <t>キカン</t>
    </rPh>
    <rPh sb="42" eb="44">
      <t>セッシュ</t>
    </rPh>
    <rPh sb="45" eb="47">
      <t>ジッシ</t>
    </rPh>
    <rPh sb="52" eb="54">
      <t>イカ</t>
    </rPh>
    <rPh sb="58" eb="60">
      <t>セイキュウ</t>
    </rPh>
    <phoneticPr fontId="2"/>
  </si>
  <si>
    <t>10月3日から12月4日の間</t>
    <rPh sb="2" eb="3">
      <t>ガツ</t>
    </rPh>
    <rPh sb="4" eb="5">
      <t>ニチ</t>
    </rPh>
    <rPh sb="13" eb="14">
      <t>アイダ</t>
    </rPh>
    <phoneticPr fontId="2"/>
  </si>
  <si>
    <t>10月3日の週</t>
    <rPh sb="2" eb="3">
      <t>ガツ</t>
    </rPh>
    <rPh sb="4" eb="5">
      <t>ニチ</t>
    </rPh>
    <rPh sb="6" eb="7">
      <t>シュウ</t>
    </rPh>
    <phoneticPr fontId="2"/>
  </si>
  <si>
    <t>10月10日の週</t>
    <rPh sb="2" eb="3">
      <t>ガツ</t>
    </rPh>
    <rPh sb="5" eb="6">
      <t>ニチ</t>
    </rPh>
    <rPh sb="7" eb="8">
      <t>シュウ</t>
    </rPh>
    <phoneticPr fontId="2"/>
  </si>
  <si>
    <t>10月17日の週</t>
    <rPh sb="2" eb="3">
      <t>ガツ</t>
    </rPh>
    <rPh sb="5" eb="6">
      <t>ニチ</t>
    </rPh>
    <rPh sb="7" eb="8">
      <t>シュウ</t>
    </rPh>
    <phoneticPr fontId="2"/>
  </si>
  <si>
    <t>10月24日の週</t>
    <rPh sb="2" eb="3">
      <t>ガツ</t>
    </rPh>
    <rPh sb="5" eb="6">
      <t>ニチ</t>
    </rPh>
    <rPh sb="7" eb="8">
      <t>シュウ</t>
    </rPh>
    <phoneticPr fontId="2"/>
  </si>
  <si>
    <t>10月31日の週</t>
    <rPh sb="2" eb="3">
      <t>ガツ</t>
    </rPh>
    <rPh sb="5" eb="6">
      <t>ニチ</t>
    </rPh>
    <rPh sb="7" eb="8">
      <t>シュウ</t>
    </rPh>
    <phoneticPr fontId="2"/>
  </si>
  <si>
    <t>11月7日の週</t>
    <rPh sb="2" eb="3">
      <t>ガツ</t>
    </rPh>
    <rPh sb="4" eb="5">
      <t>ニチ</t>
    </rPh>
    <rPh sb="6" eb="7">
      <t>シュウ</t>
    </rPh>
    <phoneticPr fontId="2"/>
  </si>
  <si>
    <t>11月14日の週</t>
    <rPh sb="2" eb="3">
      <t>ガツ</t>
    </rPh>
    <rPh sb="5" eb="6">
      <t>ニチ</t>
    </rPh>
    <rPh sb="7" eb="8">
      <t>シュウ</t>
    </rPh>
    <phoneticPr fontId="2"/>
  </si>
  <si>
    <t>11月21日の週</t>
    <rPh sb="2" eb="3">
      <t>ガツ</t>
    </rPh>
    <rPh sb="5" eb="6">
      <t>ニチ</t>
    </rPh>
    <rPh sb="7" eb="8">
      <t>シュウ</t>
    </rPh>
    <phoneticPr fontId="2"/>
  </si>
  <si>
    <t>11月28日の週</t>
    <rPh sb="2" eb="3">
      <t>ガツ</t>
    </rPh>
    <rPh sb="5" eb="6">
      <t>ニチ</t>
    </rPh>
    <rPh sb="7" eb="8">
      <t>シュウ</t>
    </rPh>
    <phoneticPr fontId="2"/>
  </si>
  <si>
    <t>　10月3日から11月30日の期間において、別紙報告書のとおりコロナウイルスワクチンの接種を実施したため、以下のとおり請求する。</t>
    <rPh sb="3" eb="4">
      <t>ガツ</t>
    </rPh>
    <rPh sb="5" eb="6">
      <t>カ</t>
    </rPh>
    <rPh sb="15" eb="17">
      <t>キカン</t>
    </rPh>
    <rPh sb="43" eb="45">
      <t>セッシュ</t>
    </rPh>
    <rPh sb="46" eb="48">
      <t>ジッシ</t>
    </rPh>
    <rPh sb="53" eb="55">
      <t>イカ</t>
    </rPh>
    <rPh sb="59" eb="61">
      <t>セイキュウ</t>
    </rPh>
    <phoneticPr fontId="2"/>
  </si>
  <si>
    <t>10月3日から11月30日の間</t>
    <rPh sb="2" eb="3">
      <t>ガツ</t>
    </rPh>
    <rPh sb="4" eb="5">
      <t>カ</t>
    </rPh>
    <rPh sb="14" eb="15">
      <t>アイダ</t>
    </rPh>
    <phoneticPr fontId="2"/>
  </si>
  <si>
    <t>　10月3日から12月4日の期間において、別紙報告書のとおりコロナウイルスワクチンの接種を実施したため、以下のとおり請求する。</t>
    <rPh sb="14" eb="16">
      <t>キカン</t>
    </rPh>
    <rPh sb="42" eb="44">
      <t>セッシュ</t>
    </rPh>
    <rPh sb="45" eb="47">
      <t>ジッシ</t>
    </rPh>
    <rPh sb="52" eb="54">
      <t>イカ</t>
    </rPh>
    <rPh sb="58" eb="60">
      <t>セイキュウ</t>
    </rPh>
    <phoneticPr fontId="2"/>
  </si>
  <si>
    <t>　10月3日から11月30日の期間において、別紙報告書のとおりコロナウイルスワクチンの接種を実施したため、以下のとおり請求する。</t>
    <rPh sb="15" eb="17">
      <t>キカン</t>
    </rPh>
    <rPh sb="43" eb="45">
      <t>セッシュ</t>
    </rPh>
    <rPh sb="46" eb="48">
      <t>ジッシ</t>
    </rPh>
    <rPh sb="53" eb="55">
      <t>イカ</t>
    </rPh>
    <rPh sb="59" eb="61">
      <t>セイキュウ</t>
    </rPh>
    <phoneticPr fontId="2"/>
  </si>
  <si>
    <t>10月3日から11月30日の間</t>
    <rPh sb="14" eb="15">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</si>
</sst>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60">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4" fillId="0" borderId="0" xfId="0" applyFont="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0" xfId="0" applyFont="1" applyBorder="1">
      <alignment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lignment vertical="center"/>
    </xf>
    <xf numFmtId="0" fontId="8" fillId="0" borderId="1" xfId="0" applyFont="1" applyBorder="1">
      <alignment vertical="center"/>
    </xf>
    <xf numFmtId="38" fontId="8" fillId="0" borderId="1" xfId="1" applyFont="1" applyBorder="1">
      <alignment vertical="center"/>
    </xf>
    <xf numFmtId="38" fontId="8" fillId="4" borderId="1" xfId="1" applyFont="1" applyFill="1" applyBorder="1">
      <alignment vertical="center"/>
    </xf>
    <xf numFmtId="0" fontId="8" fillId="3" borderId="1" xfId="0" applyFont="1" applyFill="1" applyBorder="1">
      <alignment vertical="center"/>
    </xf>
    <xf numFmtId="0" fontId="8" fillId="0" borderId="0" xfId="0" applyFont="1" applyAlignment="1">
      <alignment horizontal="center" vertical="center"/>
    </xf>
    <xf numFmtId="0" fontId="22" fillId="0" borderId="1" xfId="0" applyFont="1" applyBorder="1" applyAlignment="1">
      <alignment horizontal="center" vertical="center"/>
    </xf>
    <xf numFmtId="0" fontId="3" fillId="0" borderId="1" xfId="0" applyFont="1" applyBorder="1" applyAlignment="1">
      <alignment horizontal="center"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8" fillId="0" borderId="10" xfId="0" applyFont="1" applyBorder="1">
      <alignment vertical="center"/>
    </xf>
    <xf numFmtId="38" fontId="8" fillId="0" borderId="8" xfId="1" applyFont="1" applyBorder="1">
      <alignment vertical="center"/>
    </xf>
    <xf numFmtId="0" fontId="8" fillId="0" borderId="8" xfId="0" applyFont="1" applyBorder="1">
      <alignment vertical="center"/>
    </xf>
    <xf numFmtId="38" fontId="22" fillId="0" borderId="15" xfId="1"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0" fontId="0" fillId="0" borderId="0" xfId="0">
      <alignment vertical="center"/>
    </xf>
    <xf numFmtId="0" fontId="9" fillId="0" borderId="0" xfId="0" applyFont="1">
      <alignment vertical="center"/>
    </xf>
    <xf numFmtId="38" fontId="22" fillId="4" borderId="15" xfId="1" applyFont="1" applyFill="1" applyBorder="1" applyAlignment="1">
      <alignment horizontal="center" vertical="center"/>
    </xf>
    <xf numFmtId="0" fontId="0" fillId="0" borderId="0" xfId="0">
      <alignment vertical="center"/>
    </xf>
    <xf numFmtId="38" fontId="8" fillId="3" borderId="1" xfId="1" applyFont="1" applyFill="1" applyBorder="1" applyAlignment="1">
      <alignment horizontal="center" vertical="center"/>
    </xf>
    <xf numFmtId="38" fontId="8" fillId="4" borderId="8" xfId="1" applyFont="1" applyFill="1" applyBorder="1">
      <alignment vertical="center"/>
    </xf>
    <xf numFmtId="178" fontId="8" fillId="0" borderId="1" xfId="0" applyNumberFormat="1" applyFont="1" applyFill="1" applyBorder="1">
      <alignment vertical="center"/>
    </xf>
    <xf numFmtId="0" fontId="8" fillId="0" borderId="7" xfId="0" applyFont="1" applyBorder="1" applyAlignment="1">
      <alignment horizontal="center" vertical="center"/>
    </xf>
    <xf numFmtId="0" fontId="26"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9"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pplyAlignment="1">
      <alignment horizontal="left" vertical="top"/>
    </xf>
    <xf numFmtId="0" fontId="11" fillId="0" borderId="1" xfId="0" applyFont="1" applyBorder="1">
      <alignment vertical="center"/>
    </xf>
    <xf numFmtId="0" fontId="30" fillId="0" borderId="0" xfId="2" applyFont="1" applyBorder="1">
      <alignment vertical="center"/>
    </xf>
    <xf numFmtId="0" fontId="30"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78" fontId="11" fillId="0" borderId="7" xfId="1" applyNumberFormat="1" applyFont="1" applyBorder="1">
      <alignment vertical="center"/>
    </xf>
    <xf numFmtId="180" fontId="11" fillId="0" borderId="9" xfId="1" applyNumberFormat="1" applyFont="1" applyBorder="1" applyAlignment="1">
      <alignment horizontal="right" vertical="center"/>
    </xf>
    <xf numFmtId="178" fontId="11" fillId="0" borderId="9" xfId="1" applyNumberFormat="1" applyFont="1" applyBorder="1">
      <alignment vertical="center"/>
    </xf>
    <xf numFmtId="0" fontId="11" fillId="0" borderId="0" xfId="0" applyFont="1" applyBorder="1">
      <alignment vertical="center"/>
    </xf>
    <xf numFmtId="178" fontId="11" fillId="0" borderId="3" xfId="1" applyNumberFormat="1" applyFont="1" applyBorder="1">
      <alignment vertical="center"/>
    </xf>
    <xf numFmtId="180" fontId="11" fillId="0" borderId="3" xfId="1" applyNumberFormat="1" applyFont="1" applyBorder="1" applyAlignment="1">
      <alignment horizontal="right" vertical="center"/>
    </xf>
    <xf numFmtId="0" fontId="11" fillId="0" borderId="16" xfId="0" applyFont="1" applyBorder="1">
      <alignment vertical="center"/>
    </xf>
    <xf numFmtId="178" fontId="11" fillId="0" borderId="16" xfId="1" applyNumberFormat="1" applyFont="1" applyBorder="1">
      <alignment vertical="center"/>
    </xf>
    <xf numFmtId="180" fontId="11" fillId="0" borderId="16" xfId="1" applyNumberFormat="1" applyFont="1" applyBorder="1" applyAlignment="1">
      <alignment horizontal="righ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3" fillId="0" borderId="7" xfId="2" applyFont="1" applyBorder="1">
      <alignment vertical="center"/>
    </xf>
    <xf numFmtId="0" fontId="34" fillId="0" borderId="7" xfId="0" applyFont="1" applyBorder="1">
      <alignment vertical="center"/>
    </xf>
    <xf numFmtId="0" fontId="0" fillId="0" borderId="7" xfId="0" applyBorder="1">
      <alignment vertical="center"/>
    </xf>
    <xf numFmtId="0" fontId="36" fillId="0" borderId="0" xfId="0" applyFont="1" applyAlignment="1">
      <alignment horizontal="right" vertical="center"/>
    </xf>
    <xf numFmtId="0" fontId="11" fillId="0" borderId="7" xfId="2" applyFont="1" applyBorder="1">
      <alignment vertical="center"/>
    </xf>
    <xf numFmtId="178" fontId="11" fillId="0" borderId="9" xfId="1" applyNumberFormat="1" applyFont="1" applyBorder="1" applyAlignment="1">
      <alignment horizontal="right" vertical="center"/>
    </xf>
    <xf numFmtId="178" fontId="11" fillId="0" borderId="3"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6" fillId="0" borderId="0" xfId="0" applyFont="1">
      <alignment vertical="center"/>
    </xf>
    <xf numFmtId="0" fontId="32" fillId="0" borderId="0" xfId="0" applyFont="1">
      <alignment vertical="center"/>
    </xf>
    <xf numFmtId="0" fontId="9" fillId="0" borderId="0" xfId="0" applyFont="1" applyAlignment="1">
      <alignment horizontal="center" vertical="center"/>
    </xf>
    <xf numFmtId="0" fontId="28" fillId="0" borderId="7" xfId="0" applyFont="1" applyBorder="1">
      <alignment vertical="center"/>
    </xf>
    <xf numFmtId="0" fontId="28" fillId="0" borderId="0" xfId="0" applyFont="1" applyBorder="1">
      <alignment vertical="center"/>
    </xf>
    <xf numFmtId="0" fontId="29" fillId="0" borderId="0" xfId="0" applyFont="1" applyFill="1" applyBorder="1">
      <alignment vertical="center"/>
    </xf>
    <xf numFmtId="0" fontId="11" fillId="0" borderId="0" xfId="0" applyFont="1" applyFill="1" applyBorder="1">
      <alignment vertical="center"/>
    </xf>
    <xf numFmtId="0" fontId="11" fillId="3" borderId="7" xfId="2" applyFont="1" applyFill="1" applyBorder="1">
      <alignment vertical="center"/>
    </xf>
    <xf numFmtId="0" fontId="11" fillId="0" borderId="1" xfId="0" applyFont="1" applyBorder="1" applyAlignment="1">
      <alignment horizontal="center" vertical="center"/>
    </xf>
    <xf numFmtId="0" fontId="0" fillId="0" borderId="0" xfId="0">
      <alignment vertical="center"/>
    </xf>
    <xf numFmtId="0" fontId="11" fillId="0" borderId="1" xfId="0" applyFont="1" applyBorder="1" applyAlignment="1">
      <alignment horizontal="center" vertical="center"/>
    </xf>
    <xf numFmtId="0" fontId="11" fillId="0" borderId="7" xfId="2" applyFont="1" applyBorder="1">
      <alignment vertical="center"/>
    </xf>
    <xf numFmtId="181" fontId="11" fillId="0" borderId="9" xfId="1" applyNumberFormat="1" applyFont="1" applyBorder="1" applyAlignment="1">
      <alignment horizontal="right" vertical="center"/>
    </xf>
    <xf numFmtId="181"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40" fontId="8" fillId="3" borderId="1" xfId="1" applyNumberFormat="1" applyFont="1" applyFill="1" applyBorder="1" applyAlignment="1">
      <alignment horizontal="center" vertical="center"/>
    </xf>
    <xf numFmtId="0" fontId="0" fillId="0" borderId="0" xfId="0">
      <alignment vertical="center"/>
    </xf>
    <xf numFmtId="38" fontId="8" fillId="0" borderId="1" xfId="1" applyFont="1" applyFill="1" applyBorder="1" applyAlignment="1">
      <alignment horizontal="left" vertical="center"/>
    </xf>
    <xf numFmtId="0" fontId="9" fillId="0" borderId="0" xfId="0" applyFont="1">
      <alignment vertical="center"/>
    </xf>
    <xf numFmtId="0" fontId="11" fillId="0" borderId="0" xfId="0" applyFont="1">
      <alignment vertical="center"/>
    </xf>
    <xf numFmtId="0" fontId="11" fillId="0" borderId="7" xfId="0" applyFont="1" applyBorder="1" applyAlignment="1">
      <alignment horizontal="left" vertical="top"/>
    </xf>
    <xf numFmtId="0" fontId="0" fillId="0" borderId="0" xfId="0">
      <alignment vertical="center"/>
    </xf>
    <xf numFmtId="0" fontId="26" fillId="0" borderId="0" xfId="0" applyFont="1">
      <alignment vertical="center"/>
    </xf>
    <xf numFmtId="0" fontId="10" fillId="0" borderId="0" xfId="0" applyFont="1" applyBorder="1">
      <alignment vertical="center"/>
    </xf>
    <xf numFmtId="0" fontId="10" fillId="0" borderId="18" xfId="0" applyFont="1" applyBorder="1">
      <alignment vertical="center"/>
    </xf>
    <xf numFmtId="0" fontId="11" fillId="0" borderId="0" xfId="0" applyFont="1">
      <alignment vertical="center"/>
    </xf>
    <xf numFmtId="0" fontId="0" fillId="0" borderId="0" xfId="0">
      <alignment vertical="center"/>
    </xf>
    <xf numFmtId="0" fontId="11" fillId="0" borderId="7" xfId="2" applyFont="1" applyBorder="1">
      <alignment vertical="center"/>
    </xf>
    <xf numFmtId="0" fontId="8" fillId="0" borderId="8" xfId="0" applyFont="1" applyBorder="1" applyAlignment="1">
      <alignment vertical="center" wrapText="1"/>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38" fontId="8" fillId="4" borderId="1" xfId="1" applyFont="1" applyFill="1" applyBorder="1" applyAlignment="1">
      <alignment horizontal="center" vertical="center"/>
    </xf>
    <xf numFmtId="38" fontId="8" fillId="0" borderId="0" xfId="1" applyFont="1" applyFill="1" applyBorder="1" applyAlignment="1">
      <alignment horizontal="left" vertical="center"/>
    </xf>
    <xf numFmtId="38" fontId="8" fillId="4" borderId="12" xfId="1" applyFont="1" applyFill="1" applyBorder="1">
      <alignment vertical="center"/>
    </xf>
    <xf numFmtId="0" fontId="22" fillId="0" borderId="8" xfId="0" applyFont="1" applyBorder="1" applyAlignment="1">
      <alignment vertical="center" wrapText="1"/>
    </xf>
    <xf numFmtId="0" fontId="8" fillId="4" borderId="8" xfId="0" applyFont="1" applyFill="1" applyBorder="1">
      <alignment vertical="center"/>
    </xf>
    <xf numFmtId="0" fontId="8" fillId="4" borderId="15" xfId="0" applyFont="1" applyFill="1" applyBorder="1">
      <alignment vertical="center"/>
    </xf>
    <xf numFmtId="0" fontId="8" fillId="4" borderId="10" xfId="0" applyFont="1" applyFill="1" applyBorder="1">
      <alignment vertical="center"/>
    </xf>
    <xf numFmtId="0" fontId="8" fillId="4" borderId="11" xfId="0" applyFont="1" applyFill="1" applyBorder="1">
      <alignment vertical="center"/>
    </xf>
    <xf numFmtId="0" fontId="8" fillId="4" borderId="1"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 xfId="0" applyFont="1" applyFill="1" applyBorder="1" applyAlignment="1">
      <alignment horizontal="center" vertical="center"/>
    </xf>
    <xf numFmtId="38" fontId="8" fillId="4" borderId="13" xfId="1" applyFont="1" applyFill="1" applyBorder="1">
      <alignment vertical="center"/>
    </xf>
    <xf numFmtId="0" fontId="8" fillId="4" borderId="13" xfId="0" applyFont="1" applyFill="1" applyBorder="1">
      <alignment vertical="center"/>
    </xf>
    <xf numFmtId="0" fontId="8" fillId="4" borderId="13" xfId="0" applyFont="1" applyFill="1" applyBorder="1" applyAlignment="1">
      <alignment horizontal="center" vertical="center"/>
    </xf>
    <xf numFmtId="0" fontId="8" fillId="0" borderId="8" xfId="0" applyFont="1" applyFill="1" applyBorder="1">
      <alignment vertical="center"/>
    </xf>
    <xf numFmtId="0" fontId="8" fillId="0" borderId="8" xfId="0" applyFont="1" applyFill="1" applyBorder="1" applyAlignment="1">
      <alignment vertical="center" wrapText="1"/>
    </xf>
    <xf numFmtId="0" fontId="8" fillId="0" borderId="15" xfId="0" applyFont="1" applyFill="1" applyBorder="1" applyAlignment="1">
      <alignment vertical="center" wrapText="1"/>
    </xf>
    <xf numFmtId="0" fontId="8" fillId="0" borderId="15" xfId="0" applyFont="1" applyFill="1" applyBorder="1">
      <alignment vertical="center"/>
    </xf>
    <xf numFmtId="0" fontId="22" fillId="0" borderId="15" xfId="0" applyFont="1" applyFill="1" applyBorder="1" applyAlignment="1">
      <alignment vertical="center" wrapText="1"/>
    </xf>
    <xf numFmtId="0" fontId="0" fillId="0" borderId="0" xfId="0">
      <alignment vertical="center"/>
    </xf>
    <xf numFmtId="0" fontId="26" fillId="5" borderId="0" xfId="0" applyFont="1" applyFill="1">
      <alignment vertical="center"/>
    </xf>
    <xf numFmtId="38" fontId="8" fillId="0" borderId="8" xfId="1" applyFont="1" applyBorder="1">
      <alignment vertical="center"/>
    </xf>
    <xf numFmtId="0" fontId="37" fillId="0" borderId="0" xfId="0" applyFont="1">
      <alignment vertical="center"/>
    </xf>
    <xf numFmtId="0" fontId="26" fillId="0" borderId="0" xfId="0" applyFont="1">
      <alignment vertical="center"/>
    </xf>
    <xf numFmtId="0" fontId="26" fillId="0" borderId="18" xfId="0" applyFont="1" applyBorder="1">
      <alignment vertical="center"/>
    </xf>
    <xf numFmtId="0" fontId="26" fillId="0" borderId="0" xfId="0" applyFont="1">
      <alignment vertical="center"/>
    </xf>
    <xf numFmtId="0" fontId="0" fillId="0" borderId="0" xfId="0">
      <alignment vertical="center"/>
    </xf>
    <xf numFmtId="0" fontId="17" fillId="0" borderId="0" xfId="0" applyFont="1" applyAlignment="1">
      <alignment vertical="top"/>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26" fillId="0" borderId="0" xfId="0" applyFont="1" applyAlignment="1">
      <alignment horizontal="center" vertical="center"/>
    </xf>
    <xf numFmtId="0" fontId="26" fillId="0" borderId="0" xfId="0" applyFont="1" applyFill="1">
      <alignment vertical="center"/>
    </xf>
    <xf numFmtId="0" fontId="10" fillId="0" borderId="0" xfId="0" applyFont="1" applyFill="1">
      <alignment vertical="center"/>
    </xf>
    <xf numFmtId="0" fontId="0" fillId="0" borderId="0" xfId="0" applyFill="1">
      <alignment vertical="center"/>
    </xf>
    <xf numFmtId="0" fontId="26" fillId="0" borderId="0" xfId="0" applyFont="1" applyBorder="1">
      <alignment vertical="center"/>
    </xf>
    <xf numFmtId="0" fontId="17" fillId="0" borderId="0" xfId="0" applyFont="1" applyAlignment="1">
      <alignment horizontal="right" vertical="center"/>
    </xf>
    <xf numFmtId="0" fontId="11" fillId="0" borderId="1" xfId="0" applyFont="1" applyBorder="1" applyAlignment="1">
      <alignment horizontal="center" vertical="center"/>
    </xf>
    <xf numFmtId="0" fontId="11" fillId="0" borderId="7" xfId="0" applyFont="1" applyBorder="1" applyAlignment="1">
      <alignment horizontal="left" vertical="top"/>
    </xf>
    <xf numFmtId="0" fontId="0" fillId="0" borderId="0" xfId="0">
      <alignment vertical="center"/>
    </xf>
    <xf numFmtId="0" fontId="11" fillId="0" borderId="0" xfId="0" applyFont="1">
      <alignment vertical="center"/>
    </xf>
    <xf numFmtId="0" fontId="9" fillId="0" borderId="0" xfId="0" applyFont="1">
      <alignment vertical="center"/>
    </xf>
    <xf numFmtId="181" fontId="11" fillId="0" borderId="3" xfId="1" applyNumberFormat="1" applyFont="1" applyBorder="1" applyAlignment="1">
      <alignment horizontal="right" vertical="center"/>
    </xf>
    <xf numFmtId="181" fontId="11" fillId="0" borderId="9" xfId="1" applyNumberFormat="1" applyFont="1" applyBorder="1" applyAlignment="1">
      <alignment horizontal="right" vertical="center"/>
    </xf>
    <xf numFmtId="38" fontId="8" fillId="0" borderId="1" xfId="1" applyFont="1" applyFill="1" applyBorder="1" applyAlignment="1">
      <alignment horizontal="left" vertical="center"/>
    </xf>
    <xf numFmtId="0" fontId="22" fillId="0" borderId="1" xfId="0" applyFont="1" applyBorder="1" applyAlignment="1">
      <alignment horizontal="center" vertical="center"/>
    </xf>
    <xf numFmtId="0" fontId="11" fillId="0" borderId="7" xfId="2" applyFont="1" applyBorder="1">
      <alignment vertical="center"/>
    </xf>
    <xf numFmtId="180" fontId="11" fillId="0" borderId="16" xfId="1" applyNumberFormat="1" applyFont="1" applyBorder="1" applyAlignment="1">
      <alignment horizontal="right" vertical="center"/>
    </xf>
    <xf numFmtId="180" fontId="11" fillId="0" borderId="9" xfId="1" applyNumberFormat="1" applyFont="1" applyBorder="1" applyAlignment="1">
      <alignment horizontal="right" vertical="center"/>
    </xf>
    <xf numFmtId="180"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0" fontId="8" fillId="0" borderId="0" xfId="0" applyFont="1" applyAlignment="1">
      <alignment horizontal="left" vertical="center"/>
    </xf>
    <xf numFmtId="0" fontId="11" fillId="0" borderId="0" xfId="2" applyFont="1">
      <alignment vertical="center"/>
    </xf>
    <xf numFmtId="0" fontId="3" fillId="0" borderId="0" xfId="2" applyFont="1">
      <alignment vertical="center"/>
    </xf>
    <xf numFmtId="0" fontId="6" fillId="0" borderId="0" xfId="2" applyFont="1" applyAlignment="1">
      <alignment horizontal="center" vertical="center"/>
    </xf>
    <xf numFmtId="0" fontId="7" fillId="0" borderId="0" xfId="2" applyFont="1" applyAlignment="1">
      <alignment vertical="top" wrapText="1"/>
    </xf>
    <xf numFmtId="0" fontId="4" fillId="0" borderId="0" xfId="2" applyFont="1" applyAlignment="1">
      <alignment vertical="top" wrapText="1"/>
    </xf>
    <xf numFmtId="0" fontId="4" fillId="0" borderId="0" xfId="2" applyFont="1">
      <alignment vertical="center"/>
    </xf>
    <xf numFmtId="0" fontId="3" fillId="0" borderId="0" xfId="2" applyFont="1" applyAlignment="1">
      <alignment horizontal="right" vertical="center"/>
    </xf>
    <xf numFmtId="0" fontId="11" fillId="0" borderId="2" xfId="0" applyFont="1" applyBorder="1">
      <alignment vertical="center"/>
    </xf>
    <xf numFmtId="0" fontId="18" fillId="0" borderId="0" xfId="0" applyFont="1" applyAlignment="1"/>
    <xf numFmtId="0" fontId="16" fillId="0" borderId="0" xfId="0" applyFont="1" applyAlignment="1">
      <alignment horizontal="center" vertical="top"/>
    </xf>
    <xf numFmtId="0" fontId="0" fillId="0" borderId="0" xfId="0" applyAlignment="1">
      <alignment horizontal="center" vertical="center"/>
    </xf>
    <xf numFmtId="0" fontId="15" fillId="4" borderId="8" xfId="0" applyFont="1" applyFill="1" applyBorder="1">
      <alignment vertical="center"/>
    </xf>
    <xf numFmtId="0" fontId="15" fillId="4" borderId="15" xfId="0" applyFont="1" applyFill="1" applyBorder="1">
      <alignment vertical="center"/>
    </xf>
    <xf numFmtId="38" fontId="15" fillId="4" borderId="1" xfId="1" applyFont="1" applyFill="1" applyBorder="1">
      <alignment vertical="center"/>
    </xf>
    <xf numFmtId="38" fontId="15" fillId="4" borderId="8" xfId="1" applyFont="1" applyFill="1" applyBorder="1">
      <alignment vertical="center"/>
    </xf>
    <xf numFmtId="38" fontId="15" fillId="4" borderId="15" xfId="1" applyFont="1" applyFill="1" applyBorder="1" applyAlignment="1">
      <alignment horizontal="center" vertical="center"/>
    </xf>
    <xf numFmtId="178" fontId="15" fillId="0" borderId="1" xfId="0" applyNumberFormat="1" applyFont="1" applyBorder="1">
      <alignment vertical="center"/>
    </xf>
    <xf numFmtId="38" fontId="15" fillId="0" borderId="8" xfId="1" applyFont="1" applyBorder="1">
      <alignment vertical="center"/>
    </xf>
    <xf numFmtId="38" fontId="15" fillId="0" borderId="15" xfId="1" applyFont="1" applyBorder="1" applyAlignment="1">
      <alignment horizontal="center" vertical="center"/>
    </xf>
    <xf numFmtId="0" fontId="15" fillId="4" borderId="1" xfId="0" applyFont="1" applyFill="1" applyBorder="1">
      <alignment vertical="center"/>
    </xf>
    <xf numFmtId="0" fontId="15" fillId="4" borderId="10" xfId="0" applyFont="1" applyFill="1" applyBorder="1">
      <alignment vertical="center"/>
    </xf>
    <xf numFmtId="0" fontId="15" fillId="4" borderId="11" xfId="0" applyFont="1" applyFill="1" applyBorder="1">
      <alignment vertical="center"/>
    </xf>
    <xf numFmtId="178" fontId="8" fillId="0" borderId="1" xfId="0" applyNumberFormat="1" applyFont="1" applyBorder="1">
      <alignment vertical="center"/>
    </xf>
    <xf numFmtId="0" fontId="30" fillId="0" borderId="0" xfId="2" applyFont="1">
      <alignment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3" borderId="1" xfId="0" applyFont="1" applyFill="1" applyBorder="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38" fontId="11" fillId="3" borderId="1" xfId="1" applyFont="1" applyFill="1" applyBorder="1" applyAlignment="1">
      <alignment horizontal="center"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0" fillId="0" borderId="0" xfId="0">
      <alignment vertical="center"/>
    </xf>
    <xf numFmtId="38" fontId="11" fillId="0" borderId="1" xfId="1" applyFont="1" applyBorder="1" applyAlignment="1">
      <alignment horizontal="center" vertical="center"/>
    </xf>
    <xf numFmtId="38" fontId="8" fillId="0" borderId="12" xfId="1" applyFont="1" applyBorder="1">
      <alignment vertical="center"/>
    </xf>
    <xf numFmtId="38" fontId="8" fillId="0" borderId="13" xfId="1" applyFont="1" applyBorder="1">
      <alignment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38" fontId="19" fillId="0" borderId="12" xfId="1" applyFont="1" applyBorder="1" applyAlignment="1">
      <alignment horizontal="center" vertical="center"/>
    </xf>
    <xf numFmtId="38" fontId="22" fillId="0" borderId="14" xfId="1"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29" fillId="3" borderId="7" xfId="0" applyFont="1" applyFill="1" applyBorder="1">
      <alignment vertical="center"/>
    </xf>
    <xf numFmtId="0" fontId="11" fillId="3" borderId="7" xfId="0" applyFont="1" applyFill="1" applyBorder="1">
      <alignment vertical="center"/>
    </xf>
    <xf numFmtId="0" fontId="29" fillId="0" borderId="7" xfId="0" applyFont="1" applyFill="1" applyBorder="1">
      <alignment vertical="center"/>
    </xf>
    <xf numFmtId="0" fontId="11" fillId="0" borderId="7" xfId="0" applyFont="1" applyFill="1" applyBorder="1">
      <alignment vertical="center"/>
    </xf>
    <xf numFmtId="0" fontId="35" fillId="0" borderId="0" xfId="0" applyFont="1" applyAlignment="1">
      <alignment horizontal="right" vertical="center"/>
    </xf>
    <xf numFmtId="0" fontId="22" fillId="0" borderId="7" xfId="0" applyFont="1" applyBorder="1" applyAlignment="1">
      <alignment horizontal="center" vertical="center" wrapText="1"/>
    </xf>
    <xf numFmtId="0" fontId="9" fillId="0" borderId="7" xfId="0" applyFont="1" applyBorder="1" applyAlignment="1">
      <alignment horizontal="center" vertical="center"/>
    </xf>
    <xf numFmtId="182" fontId="11" fillId="0" borderId="9" xfId="1" applyNumberFormat="1" applyFont="1" applyBorder="1">
      <alignment vertical="center"/>
    </xf>
    <xf numFmtId="0" fontId="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xf>
    <xf numFmtId="0" fontId="11" fillId="0" borderId="7" xfId="0" applyFont="1" applyBorder="1" applyAlignment="1">
      <alignment horizontal="center" vertical="center"/>
    </xf>
    <xf numFmtId="181" fontId="11" fillId="0" borderId="7" xfId="1" applyNumberFormat="1" applyFont="1" applyBorder="1">
      <alignment vertical="center"/>
    </xf>
    <xf numFmtId="181" fontId="11" fillId="0" borderId="7" xfId="1" applyNumberFormat="1" applyFont="1" applyBorder="1" applyAlignment="1">
      <alignment vertical="center"/>
    </xf>
    <xf numFmtId="0" fontId="24" fillId="0" borderId="0" xfId="2" applyFont="1" applyBorder="1" applyAlignment="1">
      <alignment horizontal="center" vertical="center"/>
    </xf>
    <xf numFmtId="0" fontId="27" fillId="0" borderId="0" xfId="2" applyFont="1" applyBorder="1" applyAlignment="1">
      <alignment vertical="top" wrapText="1"/>
    </xf>
    <xf numFmtId="0" fontId="11" fillId="0" borderId="0" xfId="0" applyFont="1">
      <alignment vertical="center"/>
    </xf>
    <xf numFmtId="38" fontId="8" fillId="0" borderId="12" xfId="1" applyFont="1" applyBorder="1" applyAlignment="1">
      <alignment vertical="center"/>
    </xf>
    <xf numFmtId="38" fontId="8" fillId="0" borderId="13" xfId="1" applyFont="1" applyBorder="1" applyAlignment="1">
      <alignment vertical="center"/>
    </xf>
    <xf numFmtId="182" fontId="11" fillId="0" borderId="0" xfId="1" applyNumberFormat="1" applyFont="1" applyBorder="1">
      <alignment vertical="center"/>
    </xf>
    <xf numFmtId="0" fontId="8" fillId="0" borderId="1" xfId="0" applyFont="1" applyBorder="1" applyAlignment="1">
      <alignment horizontal="left" vertical="center"/>
    </xf>
    <xf numFmtId="0" fontId="11" fillId="0" borderId="3" xfId="0" applyFont="1" applyBorder="1" applyAlignment="1">
      <alignment horizontal="center" vertical="center" wrapText="1"/>
    </xf>
    <xf numFmtId="0" fontId="10" fillId="0" borderId="7" xfId="0" applyFont="1" applyBorder="1" applyAlignment="1">
      <alignment horizontal="center" vertical="center" wrapText="1"/>
    </xf>
    <xf numFmtId="38" fontId="9" fillId="0" borderId="0" xfId="0" applyNumberFormat="1" applyFont="1">
      <alignment vertical="center"/>
    </xf>
    <xf numFmtId="0" fontId="9" fillId="0" borderId="0" xfId="0" applyFont="1">
      <alignment vertical="center"/>
    </xf>
    <xf numFmtId="0" fontId="11" fillId="3" borderId="9" xfId="2" applyFont="1" applyFill="1" applyBorder="1">
      <alignment vertical="center"/>
    </xf>
    <xf numFmtId="181" fontId="11" fillId="0" borderId="3" xfId="1" applyNumberFormat="1" applyFont="1" applyBorder="1" applyAlignment="1">
      <alignment horizontal="right" vertical="center"/>
    </xf>
    <xf numFmtId="182" fontId="11" fillId="0" borderId="16" xfId="1" applyNumberFormat="1" applyFont="1" applyBorder="1">
      <alignment vertical="center"/>
    </xf>
    <xf numFmtId="181" fontId="11" fillId="0" borderId="16" xfId="1" applyNumberFormat="1" applyFont="1" applyBorder="1">
      <alignment vertical="center"/>
    </xf>
    <xf numFmtId="0" fontId="11" fillId="3" borderId="7" xfId="0" applyFont="1" applyFill="1" applyBorder="1" applyAlignment="1">
      <alignment horizontal="right" vertical="center"/>
    </xf>
    <xf numFmtId="5" fontId="24" fillId="0" borderId="7" xfId="2" applyNumberFormat="1" applyFont="1" applyBorder="1" applyAlignment="1">
      <alignment horizontal="center"/>
    </xf>
    <xf numFmtId="182" fontId="11" fillId="0" borderId="7" xfId="1" applyNumberFormat="1" applyFont="1" applyBorder="1">
      <alignment vertical="center"/>
    </xf>
    <xf numFmtId="181" fontId="11" fillId="0" borderId="9" xfId="1" applyNumberFormat="1" applyFont="1" applyBorder="1" applyAlignment="1">
      <alignment horizontal="right" vertical="center"/>
    </xf>
    <xf numFmtId="38" fontId="8" fillId="0" borderId="1" xfId="1" applyFont="1" applyFill="1" applyBorder="1" applyAlignment="1">
      <alignment horizontal="left"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4" fillId="0" borderId="0" xfId="0" applyFont="1" applyAlignment="1">
      <alignment vertical="top" wrapText="1"/>
    </xf>
    <xf numFmtId="0" fontId="26" fillId="0" borderId="0" xfId="0" applyFont="1" applyAlignment="1">
      <alignment vertical="center"/>
    </xf>
    <xf numFmtId="0" fontId="26" fillId="0" borderId="8" xfId="0" applyFont="1" applyBorder="1">
      <alignment vertical="center"/>
    </xf>
    <xf numFmtId="0" fontId="26" fillId="0" borderId="9" xfId="0" applyFont="1" applyBorder="1">
      <alignment vertical="center"/>
    </xf>
    <xf numFmtId="0" fontId="26" fillId="0" borderId="15" xfId="0" applyFont="1" applyBorder="1">
      <alignment vertical="center"/>
    </xf>
    <xf numFmtId="0" fontId="26" fillId="0" borderId="0" xfId="0" applyFont="1" applyFill="1" applyAlignment="1">
      <alignment horizontal="left" vertical="top" wrapText="1"/>
    </xf>
    <xf numFmtId="0" fontId="26" fillId="0" borderId="0" xfId="0" applyFont="1" applyAlignment="1">
      <alignment horizontal="left" vertical="top" wrapText="1"/>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5" xfId="0" applyFont="1" applyFill="1" applyBorder="1" applyAlignment="1">
      <alignment horizontal="center" vertical="center"/>
    </xf>
    <xf numFmtId="0" fontId="8" fillId="0" borderId="1" xfId="0" applyFont="1" applyBorder="1" applyAlignment="1">
      <alignment horizontal="center"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0" fillId="0" borderId="1" xfId="0" applyBorder="1">
      <alignment vertical="center"/>
    </xf>
    <xf numFmtId="38" fontId="8" fillId="4" borderId="8" xfId="1" applyFont="1" applyFill="1" applyBorder="1" applyAlignment="1">
      <alignment horizontal="center" vertical="center"/>
    </xf>
    <xf numFmtId="38" fontId="8" fillId="4" borderId="9" xfId="1" applyFont="1" applyFill="1" applyBorder="1" applyAlignment="1">
      <alignment horizontal="center" vertical="center"/>
    </xf>
    <xf numFmtId="38" fontId="8" fillId="4" borderId="15" xfId="1" applyFont="1" applyFill="1" applyBorder="1" applyAlignment="1">
      <alignment horizontal="center" vertical="center"/>
    </xf>
    <xf numFmtId="0" fontId="11" fillId="3" borderId="8" xfId="0" applyFont="1" applyFill="1" applyBorder="1">
      <alignment vertical="center"/>
    </xf>
    <xf numFmtId="0" fontId="11" fillId="3" borderId="9" xfId="0" applyFont="1" applyFill="1" applyBorder="1">
      <alignment vertical="center"/>
    </xf>
    <xf numFmtId="0" fontId="11" fillId="3" borderId="15" xfId="0" applyFont="1" applyFill="1" applyBorder="1">
      <alignment vertical="center"/>
    </xf>
    <xf numFmtId="0" fontId="11" fillId="0" borderId="7" xfId="2" applyFont="1" applyBorder="1">
      <alignment vertical="center"/>
    </xf>
    <xf numFmtId="181" fontId="11" fillId="0" borderId="9" xfId="1" applyNumberFormat="1" applyFont="1" applyBorder="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38" fontId="11" fillId="3" borderId="1" xfId="1" applyFont="1" applyFill="1" applyBorder="1" applyAlignment="1">
      <alignment horizontal="right" vertical="center"/>
    </xf>
    <xf numFmtId="180" fontId="11" fillId="0" borderId="16" xfId="1" applyNumberFormat="1" applyFont="1" applyBorder="1" applyAlignment="1">
      <alignment horizontal="right" vertical="center"/>
    </xf>
    <xf numFmtId="180" fontId="11" fillId="0" borderId="9" xfId="1" applyNumberFormat="1" applyFont="1" applyBorder="1" applyAlignment="1">
      <alignment horizontal="right"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38" fontId="8" fillId="4" borderId="2" xfId="1" applyFont="1" applyFill="1" applyBorder="1">
      <alignment vertical="center"/>
    </xf>
    <xf numFmtId="38" fontId="8" fillId="4" borderId="4" xfId="1" applyFont="1" applyFill="1" applyBorder="1">
      <alignment vertical="center"/>
    </xf>
    <xf numFmtId="38" fontId="8" fillId="4" borderId="10" xfId="1" applyFont="1" applyFill="1" applyBorder="1">
      <alignment vertical="center"/>
    </xf>
    <xf numFmtId="38" fontId="8" fillId="4" borderId="11" xfId="1" applyFont="1" applyFill="1" applyBorder="1">
      <alignment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181" fontId="11" fillId="0" borderId="17" xfId="1" applyNumberFormat="1" applyFont="1" applyBorder="1">
      <alignment vertical="center"/>
    </xf>
    <xf numFmtId="180"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181" fontId="11" fillId="0" borderId="9" xfId="1" applyNumberFormat="1" applyFont="1" applyBorder="1" applyAlignment="1">
      <alignment vertical="center"/>
    </xf>
    <xf numFmtId="0" fontId="31" fillId="0" borderId="0" xfId="2" applyFont="1" applyBorder="1" applyAlignment="1">
      <alignment vertical="top" wrapText="1"/>
    </xf>
    <xf numFmtId="5" fontId="35" fillId="0" borderId="7" xfId="2" applyNumberFormat="1" applyFont="1" applyBorder="1" applyAlignment="1">
      <alignment horizontal="center"/>
    </xf>
    <xf numFmtId="0" fontId="15" fillId="0" borderId="9" xfId="0" applyFont="1" applyBorder="1" applyAlignment="1">
      <alignment horizontal="center" vertical="center"/>
    </xf>
    <xf numFmtId="0" fontId="11" fillId="0" borderId="9" xfId="0" applyFont="1"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178" fontId="8" fillId="0" borderId="12" xfId="0" applyNumberFormat="1" applyFont="1" applyFill="1" applyBorder="1" applyAlignment="1">
      <alignment vertical="center"/>
    </xf>
    <xf numFmtId="178" fontId="8" fillId="0" borderId="13" xfId="0" applyNumberFormat="1" applyFont="1" applyFill="1" applyBorder="1" applyAlignment="1">
      <alignment vertical="center"/>
    </xf>
    <xf numFmtId="38" fontId="8" fillId="0" borderId="2" xfId="1" applyFont="1" applyBorder="1">
      <alignment vertical="center"/>
    </xf>
    <xf numFmtId="38" fontId="8" fillId="0" borderId="10" xfId="1" applyFont="1" applyBorder="1">
      <alignment vertical="center"/>
    </xf>
    <xf numFmtId="38" fontId="22" fillId="0" borderId="4" xfId="1" applyFont="1" applyBorder="1" applyAlignment="1">
      <alignment horizontal="center" vertical="center"/>
    </xf>
    <xf numFmtId="38" fontId="22" fillId="0" borderId="11" xfId="1" applyFont="1" applyBorder="1" applyAlignment="1">
      <alignment horizontal="center" vertical="center"/>
    </xf>
    <xf numFmtId="38" fontId="8" fillId="0" borderId="2" xfId="1" applyFont="1" applyBorder="1" applyAlignment="1">
      <alignment vertical="center"/>
    </xf>
    <xf numFmtId="38" fontId="8" fillId="0" borderId="10" xfId="1" applyFont="1" applyBorder="1" applyAlignment="1">
      <alignmen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38" fontId="8" fillId="0" borderId="8" xfId="1" applyFont="1" applyBorder="1">
      <alignment vertical="center"/>
    </xf>
    <xf numFmtId="38" fontId="8" fillId="0" borderId="9" xfId="1" applyFont="1" applyBorder="1">
      <alignmen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0" fontId="27" fillId="0" borderId="0" xfId="2" applyFont="1" applyAlignment="1">
      <alignment vertical="top" wrapText="1"/>
    </xf>
    <xf numFmtId="0" fontId="24" fillId="0" borderId="0" xfId="2" applyFont="1" applyAlignment="1">
      <alignment horizontal="center" vertical="center"/>
    </xf>
    <xf numFmtId="0" fontId="26" fillId="0" borderId="0" xfId="0" applyFont="1">
      <alignment vertical="center"/>
    </xf>
    <xf numFmtId="0" fontId="0" fillId="3" borderId="8" xfId="0" applyFill="1" applyBorder="1">
      <alignment vertical="center"/>
    </xf>
    <xf numFmtId="0" fontId="0" fillId="3" borderId="9" xfId="0" applyFill="1" applyBorder="1">
      <alignment vertical="center"/>
    </xf>
    <xf numFmtId="0" fontId="0" fillId="3" borderId="15" xfId="0" applyFill="1" applyBorder="1">
      <alignment vertical="center"/>
    </xf>
    <xf numFmtId="0" fontId="0" fillId="0" borderId="3" xfId="0" applyBorder="1">
      <alignment vertical="center"/>
    </xf>
    <xf numFmtId="0" fontId="0" fillId="0" borderId="4" xfId="0" applyBorder="1">
      <alignment vertical="center"/>
    </xf>
    <xf numFmtId="0" fontId="29" fillId="0" borderId="13" xfId="0" applyFont="1" applyBorder="1">
      <alignment vertical="center"/>
    </xf>
    <xf numFmtId="0" fontId="31" fillId="0" borderId="0" xfId="2" applyFont="1" applyAlignment="1">
      <alignment vertical="top" wrapText="1"/>
    </xf>
    <xf numFmtId="38" fontId="15" fillId="0" borderId="8" xfId="1" applyFont="1" applyBorder="1">
      <alignment vertical="center"/>
    </xf>
    <xf numFmtId="38" fontId="15" fillId="0" borderId="9" xfId="1" applyFont="1" applyBorder="1">
      <alignment vertical="center"/>
    </xf>
    <xf numFmtId="38" fontId="15" fillId="0" borderId="2" xfId="1" applyFont="1" applyBorder="1">
      <alignment vertical="center"/>
    </xf>
    <xf numFmtId="38" fontId="15" fillId="0" borderId="10" xfId="1" applyFont="1" applyBorder="1">
      <alignment vertical="center"/>
    </xf>
    <xf numFmtId="38" fontId="15" fillId="0" borderId="4" xfId="1" applyFont="1" applyBorder="1" applyAlignment="1">
      <alignment horizontal="center" vertical="center"/>
    </xf>
    <xf numFmtId="38" fontId="15" fillId="0" borderId="11" xfId="1" applyFont="1" applyBorder="1" applyAlignment="1">
      <alignment horizontal="center" vertical="center"/>
    </xf>
    <xf numFmtId="38" fontId="15" fillId="4" borderId="2" xfId="1" applyFont="1" applyFill="1" applyBorder="1">
      <alignment vertical="center"/>
    </xf>
    <xf numFmtId="38" fontId="15" fillId="4" borderId="4" xfId="1" applyFont="1" applyFill="1" applyBorder="1">
      <alignment vertical="center"/>
    </xf>
    <xf numFmtId="38" fontId="15" fillId="4" borderId="10" xfId="1" applyFont="1" applyFill="1" applyBorder="1">
      <alignment vertical="center"/>
    </xf>
    <xf numFmtId="38" fontId="15" fillId="4" borderId="11" xfId="1" applyFont="1" applyFill="1" applyBorder="1">
      <alignment vertical="center"/>
    </xf>
    <xf numFmtId="178" fontId="15" fillId="0" borderId="12" xfId="0" applyNumberFormat="1" applyFont="1" applyBorder="1">
      <alignment vertical="center"/>
    </xf>
    <xf numFmtId="178" fontId="15" fillId="0" borderId="13" xfId="0" applyNumberFormat="1" applyFont="1" applyBorder="1">
      <alignment vertical="center"/>
    </xf>
    <xf numFmtId="0" fontId="29" fillId="0" borderId="7" xfId="0" applyFont="1" applyBorder="1">
      <alignment vertical="center"/>
    </xf>
    <xf numFmtId="0" fontId="11" fillId="0" borderId="7" xfId="0" applyFont="1" applyBorder="1">
      <alignment vertical="center"/>
    </xf>
    <xf numFmtId="0" fontId="8" fillId="0" borderId="0" xfId="0" applyFont="1" applyAlignment="1">
      <alignment horizontal="center"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G257"/>
  <sheetViews>
    <sheetView tabSelected="1" view="pageBreakPreview" zoomScale="55" zoomScaleNormal="55" zoomScaleSheetLayoutView="55" workbookViewId="0"/>
  </sheetViews>
  <sheetFormatPr defaultRowHeight="18.75" x14ac:dyDescent="0.4"/>
  <cols>
    <col min="1" max="1" width="38.75" style="46" customWidth="1"/>
    <col min="2" max="2" width="11.25" style="112" customWidth="1"/>
    <col min="3" max="8" width="9.375" style="46" bestFit="1" customWidth="1"/>
    <col min="9" max="9" width="9.125" style="46" bestFit="1" customWidth="1"/>
    <col min="10" max="10" width="13" style="46" bestFit="1" customWidth="1"/>
    <col min="11" max="11" width="14.125" style="46" customWidth="1"/>
    <col min="12" max="12" width="15.875" style="46" customWidth="1"/>
    <col min="13" max="13" width="14" style="46" customWidth="1"/>
    <col min="14" max="14" width="24.625" style="46" customWidth="1"/>
    <col min="15" max="15" width="10.125" style="46" customWidth="1"/>
    <col min="16" max="16384" width="9" style="46"/>
  </cols>
  <sheetData>
    <row r="1" spans="1:33" ht="42" customHeight="1" x14ac:dyDescent="0.4">
      <c r="A1" s="94" t="s">
        <v>94</v>
      </c>
      <c r="B1" s="94"/>
      <c r="C1" s="223" t="s">
        <v>98</v>
      </c>
      <c r="D1" s="224"/>
      <c r="E1" s="224"/>
      <c r="F1" s="224"/>
      <c r="G1" s="224"/>
      <c r="H1" s="224"/>
      <c r="I1" s="224"/>
      <c r="J1" s="224"/>
      <c r="N1" s="54" t="s">
        <v>87</v>
      </c>
    </row>
    <row r="2" spans="1:33" ht="77.25" customHeight="1" x14ac:dyDescent="0.4">
      <c r="A2" s="19" t="s">
        <v>49</v>
      </c>
      <c r="B2" s="19"/>
      <c r="C2" s="19"/>
      <c r="D2" s="19"/>
      <c r="E2" s="19"/>
      <c r="F2" s="19"/>
      <c r="G2" s="19"/>
      <c r="H2" s="19"/>
      <c r="I2" s="19"/>
      <c r="J2" s="19"/>
      <c r="K2" s="19"/>
      <c r="L2" s="19"/>
      <c r="N2" s="20" t="s">
        <v>53</v>
      </c>
    </row>
    <row r="3" spans="1:33" s="100" customFormat="1" ht="45" customHeight="1" x14ac:dyDescent="0.4">
      <c r="A3" s="19"/>
      <c r="B3" s="19"/>
      <c r="C3" s="19"/>
      <c r="D3" s="19"/>
      <c r="E3" s="19"/>
      <c r="F3" s="19"/>
      <c r="G3" s="19"/>
      <c r="H3" s="19"/>
      <c r="I3" s="19"/>
      <c r="J3" s="19"/>
      <c r="K3" s="19"/>
      <c r="L3" s="19"/>
      <c r="N3" s="20"/>
    </row>
    <row r="4" spans="1:33" s="100" customFormat="1" ht="45" customHeight="1" x14ac:dyDescent="0.4">
      <c r="A4" s="19" t="s">
        <v>107</v>
      </c>
      <c r="B4" s="19"/>
      <c r="C4" s="19"/>
      <c r="D4" s="19"/>
      <c r="E4" s="19"/>
      <c r="F4" s="19"/>
      <c r="G4" s="19"/>
      <c r="H4" s="19"/>
      <c r="I4" s="19"/>
      <c r="J4" s="19"/>
      <c r="K4" s="19"/>
      <c r="L4" s="19"/>
      <c r="N4" s="20"/>
    </row>
    <row r="5" spans="1:33" s="100" customFormat="1" ht="45" customHeight="1" x14ac:dyDescent="0.4">
      <c r="A5" s="19"/>
      <c r="B5" s="19"/>
      <c r="C5" s="19"/>
      <c r="D5" s="19"/>
      <c r="E5" s="19"/>
      <c r="F5" s="19"/>
      <c r="G5" s="19"/>
      <c r="H5" s="19"/>
      <c r="I5" s="19"/>
      <c r="J5" s="19"/>
      <c r="K5" s="19"/>
      <c r="L5" s="19"/>
      <c r="N5" s="20"/>
    </row>
    <row r="6" spans="1:33" ht="24" x14ac:dyDescent="0.4">
      <c r="A6" s="22"/>
      <c r="B6" s="22"/>
      <c r="C6" s="22"/>
      <c r="D6" s="22"/>
      <c r="E6" s="22"/>
      <c r="F6" s="22"/>
      <c r="G6" s="22"/>
      <c r="H6" s="22"/>
      <c r="I6" s="22"/>
      <c r="J6" s="270" t="s">
        <v>7</v>
      </c>
      <c r="K6" s="221" t="s">
        <v>68</v>
      </c>
      <c r="L6" s="269" t="s">
        <v>8</v>
      </c>
      <c r="M6" s="269"/>
      <c r="N6" s="269"/>
    </row>
    <row r="7" spans="1:33" ht="27.75" customHeight="1" x14ac:dyDescent="0.4">
      <c r="A7" s="22"/>
      <c r="B7" s="22"/>
      <c r="C7" s="32" t="s">
        <v>0</v>
      </c>
      <c r="D7" s="32" t="s">
        <v>1</v>
      </c>
      <c r="E7" s="32" t="s">
        <v>2</v>
      </c>
      <c r="F7" s="32" t="s">
        <v>3</v>
      </c>
      <c r="G7" s="32" t="s">
        <v>4</v>
      </c>
      <c r="H7" s="32" t="s">
        <v>5</v>
      </c>
      <c r="I7" s="32" t="s">
        <v>6</v>
      </c>
      <c r="J7" s="271"/>
      <c r="K7" s="272"/>
      <c r="L7" s="269"/>
      <c r="M7" s="269"/>
      <c r="N7" s="269"/>
    </row>
    <row r="8" spans="1:33" ht="27.75" customHeight="1" x14ac:dyDescent="0.4">
      <c r="A8" s="22"/>
      <c r="B8" s="22"/>
      <c r="C8" s="23"/>
      <c r="D8" s="23"/>
      <c r="E8" s="23"/>
      <c r="F8" s="23"/>
      <c r="G8" s="23">
        <v>44287</v>
      </c>
      <c r="H8" s="23">
        <f t="shared" ref="H8" si="0">G8+1</f>
        <v>44288</v>
      </c>
      <c r="I8" s="23">
        <f>H8+1</f>
        <v>44289</v>
      </c>
      <c r="J8" s="135"/>
      <c r="K8" s="136"/>
      <c r="L8" s="269"/>
      <c r="M8" s="269"/>
      <c r="N8" s="269"/>
    </row>
    <row r="9" spans="1:33" ht="27.75" customHeight="1" x14ac:dyDescent="0.4">
      <c r="A9" s="119" t="s">
        <v>104</v>
      </c>
      <c r="B9" s="139"/>
      <c r="C9" s="266"/>
      <c r="D9" s="267"/>
      <c r="E9" s="267"/>
      <c r="F9" s="267"/>
      <c r="G9" s="267"/>
      <c r="H9" s="267"/>
      <c r="I9" s="268"/>
      <c r="J9" s="133"/>
      <c r="K9" s="34"/>
      <c r="L9" s="273"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M9" s="273"/>
      <c r="N9" s="273"/>
    </row>
    <row r="10" spans="1:33" ht="27.75" customHeight="1" x14ac:dyDescent="0.4">
      <c r="A10" s="119" t="s">
        <v>105</v>
      </c>
      <c r="B10" s="139"/>
      <c r="C10" s="274"/>
      <c r="D10" s="275"/>
      <c r="E10" s="275"/>
      <c r="F10" s="276"/>
      <c r="G10" s="50"/>
      <c r="H10" s="50"/>
      <c r="I10" s="50"/>
      <c r="J10" s="38">
        <f>SUM(G10:I10)</f>
        <v>0</v>
      </c>
      <c r="K10" s="29"/>
      <c r="L10" s="256"/>
      <c r="M10" s="256"/>
      <c r="N10" s="256"/>
    </row>
    <row r="11" spans="1:33" ht="27.75" customHeight="1" x14ac:dyDescent="0.4">
      <c r="A11" s="119" t="s">
        <v>106</v>
      </c>
      <c r="B11" s="139"/>
      <c r="C11" s="274"/>
      <c r="D11" s="275"/>
      <c r="E11" s="275"/>
      <c r="F11" s="276"/>
      <c r="G11" s="50"/>
      <c r="H11" s="50"/>
      <c r="I11" s="50"/>
      <c r="J11" s="38">
        <f>SUM(G11:I11)</f>
        <v>0</v>
      </c>
      <c r="K11" s="29"/>
      <c r="L11" s="256"/>
      <c r="M11" s="256"/>
      <c r="N11" s="256"/>
    </row>
    <row r="12" spans="1:33" ht="27.75" customHeight="1" x14ac:dyDescent="0.4">
      <c r="A12" s="137"/>
      <c r="B12" s="140"/>
      <c r="C12" s="23">
        <f>I8+1</f>
        <v>44290</v>
      </c>
      <c r="D12" s="23">
        <f>C12+1</f>
        <v>44291</v>
      </c>
      <c r="E12" s="23">
        <f t="shared" ref="E12:H12" si="1">D12+1</f>
        <v>44292</v>
      </c>
      <c r="F12" s="23">
        <f t="shared" si="1"/>
        <v>44293</v>
      </c>
      <c r="G12" s="23">
        <f t="shared" si="1"/>
        <v>44294</v>
      </c>
      <c r="H12" s="23">
        <f t="shared" si="1"/>
        <v>44295</v>
      </c>
      <c r="I12" s="23">
        <f>H12+1</f>
        <v>44296</v>
      </c>
      <c r="J12" s="29"/>
      <c r="K12" s="29"/>
      <c r="L12" s="256"/>
      <c r="M12" s="256"/>
      <c r="N12" s="256"/>
    </row>
    <row r="13" spans="1:33" ht="27.75" customHeight="1" x14ac:dyDescent="0.4">
      <c r="A13" s="119" t="s">
        <v>104</v>
      </c>
      <c r="B13" s="139"/>
      <c r="C13" s="266"/>
      <c r="D13" s="267"/>
      <c r="E13" s="267"/>
      <c r="F13" s="267"/>
      <c r="G13" s="267"/>
      <c r="H13" s="267"/>
      <c r="I13" s="268"/>
      <c r="J13" s="122"/>
      <c r="K13" s="34"/>
      <c r="L13" s="256"/>
      <c r="M13" s="256"/>
      <c r="N13" s="256"/>
    </row>
    <row r="14" spans="1:33" ht="27.75" customHeight="1" x14ac:dyDescent="0.4">
      <c r="A14" s="119" t="s">
        <v>105</v>
      </c>
      <c r="B14" s="139"/>
      <c r="C14" s="50"/>
      <c r="D14" s="50"/>
      <c r="E14" s="50"/>
      <c r="F14" s="50"/>
      <c r="G14" s="50"/>
      <c r="H14" s="50"/>
      <c r="I14" s="50"/>
      <c r="J14" s="28">
        <f>SUM(C14:I14)</f>
        <v>0</v>
      </c>
      <c r="K14" s="29"/>
      <c r="L14" s="256"/>
      <c r="M14" s="256"/>
      <c r="N14" s="256"/>
    </row>
    <row r="15" spans="1:33" ht="27.75" customHeight="1" x14ac:dyDescent="0.4">
      <c r="A15" s="119" t="s">
        <v>106</v>
      </c>
      <c r="B15" s="139"/>
      <c r="C15" s="50"/>
      <c r="D15" s="50"/>
      <c r="E15" s="50"/>
      <c r="F15" s="50"/>
      <c r="G15" s="50"/>
      <c r="H15" s="50"/>
      <c r="I15" s="50"/>
      <c r="J15" s="28">
        <f>SUM(C15:I15)</f>
        <v>0</v>
      </c>
      <c r="K15" s="29"/>
      <c r="L15" s="256"/>
      <c r="M15" s="256"/>
      <c r="N15" s="256"/>
      <c r="AA15" s="107"/>
      <c r="AB15" s="107"/>
      <c r="AC15" s="107"/>
      <c r="AD15" s="107"/>
      <c r="AE15" s="107"/>
      <c r="AF15" s="107"/>
      <c r="AG15" s="107"/>
    </row>
    <row r="16" spans="1:33" ht="27.75" customHeight="1" x14ac:dyDescent="0.4">
      <c r="A16" s="137"/>
      <c r="B16" s="140"/>
      <c r="C16" s="23">
        <f>I12+1</f>
        <v>44297</v>
      </c>
      <c r="D16" s="23">
        <f>C16+1</f>
        <v>44298</v>
      </c>
      <c r="E16" s="23">
        <f t="shared" ref="E16:H16" si="2">D16+1</f>
        <v>44299</v>
      </c>
      <c r="F16" s="23">
        <f t="shared" si="2"/>
        <v>44300</v>
      </c>
      <c r="G16" s="23">
        <f t="shared" si="2"/>
        <v>44301</v>
      </c>
      <c r="H16" s="23">
        <f t="shared" si="2"/>
        <v>44302</v>
      </c>
      <c r="I16" s="23">
        <f>H16+1</f>
        <v>44303</v>
      </c>
      <c r="J16" s="29"/>
      <c r="K16" s="29"/>
      <c r="L16" s="256"/>
      <c r="M16" s="256"/>
      <c r="N16" s="256"/>
      <c r="AA16" s="107"/>
      <c r="AB16" s="107"/>
      <c r="AC16" s="107"/>
      <c r="AD16" s="107"/>
      <c r="AE16" s="107"/>
      <c r="AF16" s="107"/>
      <c r="AG16" s="107"/>
    </row>
    <row r="17" spans="1:33" ht="27.75" customHeight="1" x14ac:dyDescent="0.4">
      <c r="A17" s="119" t="s">
        <v>104</v>
      </c>
      <c r="B17" s="139"/>
      <c r="C17" s="266"/>
      <c r="D17" s="267"/>
      <c r="E17" s="267"/>
      <c r="F17" s="267"/>
      <c r="G17" s="267"/>
      <c r="H17" s="267"/>
      <c r="I17" s="268"/>
      <c r="J17" s="122"/>
      <c r="K17" s="34"/>
      <c r="L17" s="256"/>
      <c r="M17" s="256"/>
      <c r="N17" s="256"/>
      <c r="AA17" s="107"/>
      <c r="AB17" s="107"/>
      <c r="AC17" s="107"/>
      <c r="AD17" s="107"/>
      <c r="AE17" s="107"/>
      <c r="AF17" s="107"/>
      <c r="AG17" s="107"/>
    </row>
    <row r="18" spans="1:33" ht="27.75" customHeight="1" x14ac:dyDescent="0.4">
      <c r="A18" s="119" t="s">
        <v>105</v>
      </c>
      <c r="B18" s="139"/>
      <c r="C18" s="50"/>
      <c r="D18" s="50"/>
      <c r="E18" s="50"/>
      <c r="F18" s="50"/>
      <c r="G18" s="50"/>
      <c r="H18" s="50"/>
      <c r="I18" s="50"/>
      <c r="J18" s="28">
        <f>SUM(C18:I18)</f>
        <v>0</v>
      </c>
      <c r="K18" s="29"/>
      <c r="L18" s="256"/>
      <c r="M18" s="256"/>
      <c r="N18" s="256"/>
      <c r="AA18" s="107"/>
      <c r="AB18" s="107"/>
      <c r="AC18" s="107"/>
      <c r="AD18" s="107"/>
      <c r="AE18" s="107"/>
      <c r="AF18" s="107"/>
      <c r="AG18" s="107"/>
    </row>
    <row r="19" spans="1:33" ht="27.75" customHeight="1" x14ac:dyDescent="0.4">
      <c r="A19" s="119" t="s">
        <v>106</v>
      </c>
      <c r="B19" s="139"/>
      <c r="C19" s="50"/>
      <c r="D19" s="50"/>
      <c r="E19" s="50"/>
      <c r="F19" s="50"/>
      <c r="G19" s="50"/>
      <c r="H19" s="50"/>
      <c r="I19" s="50"/>
      <c r="J19" s="28">
        <f>SUM(C19:I19)</f>
        <v>0</v>
      </c>
      <c r="K19" s="29"/>
      <c r="L19" s="256"/>
      <c r="M19" s="256"/>
      <c r="N19" s="256"/>
      <c r="AA19" s="107"/>
      <c r="AB19" s="107"/>
      <c r="AC19" s="107"/>
      <c r="AD19" s="107"/>
      <c r="AE19" s="107"/>
      <c r="AF19" s="107"/>
      <c r="AG19" s="107"/>
    </row>
    <row r="20" spans="1:33" ht="27.75" customHeight="1" x14ac:dyDescent="0.4">
      <c r="A20" s="137"/>
      <c r="B20" s="140"/>
      <c r="C20" s="23">
        <f>I16+1</f>
        <v>44304</v>
      </c>
      <c r="D20" s="23">
        <f>C20+1</f>
        <v>44305</v>
      </c>
      <c r="E20" s="23">
        <f t="shared" ref="E20:H20" si="3">D20+1</f>
        <v>44306</v>
      </c>
      <c r="F20" s="23">
        <f t="shared" si="3"/>
        <v>44307</v>
      </c>
      <c r="G20" s="23">
        <f t="shared" si="3"/>
        <v>44308</v>
      </c>
      <c r="H20" s="23">
        <f t="shared" si="3"/>
        <v>44309</v>
      </c>
      <c r="I20" s="23">
        <f>H20+1</f>
        <v>44310</v>
      </c>
      <c r="J20" s="29"/>
      <c r="K20" s="29"/>
      <c r="L20" s="256"/>
      <c r="M20" s="256"/>
      <c r="N20" s="256"/>
      <c r="AA20" s="107"/>
      <c r="AB20" s="107"/>
      <c r="AC20" s="107"/>
      <c r="AD20" s="107"/>
      <c r="AE20" s="107"/>
      <c r="AF20" s="107"/>
      <c r="AG20" s="107"/>
    </row>
    <row r="21" spans="1:33" ht="27.75" customHeight="1" x14ac:dyDescent="0.4">
      <c r="A21" s="119" t="s">
        <v>104</v>
      </c>
      <c r="B21" s="139"/>
      <c r="C21" s="266"/>
      <c r="D21" s="267"/>
      <c r="E21" s="267"/>
      <c r="F21" s="267"/>
      <c r="G21" s="267"/>
      <c r="H21" s="267"/>
      <c r="I21" s="268"/>
      <c r="J21" s="122"/>
      <c r="K21" s="34"/>
      <c r="L21" s="256"/>
      <c r="M21" s="256"/>
      <c r="N21" s="256"/>
      <c r="AA21" s="107"/>
      <c r="AB21" s="107"/>
      <c r="AC21" s="107"/>
      <c r="AD21" s="107"/>
      <c r="AE21" s="107"/>
      <c r="AF21" s="107"/>
      <c r="AG21" s="107"/>
    </row>
    <row r="22" spans="1:33" ht="27.75" customHeight="1" x14ac:dyDescent="0.4">
      <c r="A22" s="119" t="s">
        <v>105</v>
      </c>
      <c r="B22" s="139"/>
      <c r="C22" s="50"/>
      <c r="D22" s="50"/>
      <c r="E22" s="50"/>
      <c r="F22" s="50"/>
      <c r="G22" s="50"/>
      <c r="H22" s="50"/>
      <c r="I22" s="50"/>
      <c r="J22" s="28">
        <f>SUM(C22:I22)</f>
        <v>0</v>
      </c>
      <c r="K22" s="29"/>
      <c r="L22" s="256"/>
      <c r="M22" s="256"/>
      <c r="N22" s="256"/>
      <c r="AA22" s="107"/>
      <c r="AB22" s="107"/>
      <c r="AC22" s="107"/>
      <c r="AD22" s="107"/>
      <c r="AE22" s="107"/>
      <c r="AF22" s="107"/>
      <c r="AG22" s="107"/>
    </row>
    <row r="23" spans="1:33" ht="27.75" customHeight="1" x14ac:dyDescent="0.4">
      <c r="A23" s="119" t="s">
        <v>106</v>
      </c>
      <c r="B23" s="139"/>
      <c r="C23" s="50"/>
      <c r="D23" s="50"/>
      <c r="E23" s="50"/>
      <c r="F23" s="50"/>
      <c r="G23" s="50"/>
      <c r="H23" s="50"/>
      <c r="I23" s="50"/>
      <c r="J23" s="28">
        <f>SUM(C23:I23)</f>
        <v>0</v>
      </c>
      <c r="K23" s="29"/>
      <c r="L23" s="256"/>
      <c r="M23" s="256"/>
      <c r="N23" s="256"/>
      <c r="AA23" s="107"/>
      <c r="AB23" s="107"/>
      <c r="AC23" s="107"/>
      <c r="AD23" s="107"/>
      <c r="AE23" s="107"/>
      <c r="AF23" s="107"/>
      <c r="AG23" s="107"/>
    </row>
    <row r="24" spans="1:33" ht="27.75" customHeight="1" x14ac:dyDescent="0.4">
      <c r="A24" s="137"/>
      <c r="B24" s="140"/>
      <c r="C24" s="23">
        <f>I20+1</f>
        <v>44311</v>
      </c>
      <c r="D24" s="23">
        <f>C24+1</f>
        <v>44312</v>
      </c>
      <c r="E24" s="23">
        <f t="shared" ref="E24:H32" si="4">D24+1</f>
        <v>44313</v>
      </c>
      <c r="F24" s="23">
        <f t="shared" si="4"/>
        <v>44314</v>
      </c>
      <c r="G24" s="23">
        <f t="shared" si="4"/>
        <v>44315</v>
      </c>
      <c r="H24" s="23">
        <f t="shared" si="4"/>
        <v>44316</v>
      </c>
      <c r="I24" s="23">
        <f>H24+1</f>
        <v>44317</v>
      </c>
      <c r="J24" s="29"/>
      <c r="K24" s="29"/>
      <c r="L24" s="256"/>
      <c r="M24" s="256"/>
      <c r="N24" s="256"/>
      <c r="AA24" s="107"/>
      <c r="AB24" s="107"/>
      <c r="AC24" s="107"/>
      <c r="AD24" s="107"/>
      <c r="AE24" s="107"/>
      <c r="AF24" s="107"/>
      <c r="AG24" s="107"/>
    </row>
    <row r="25" spans="1:33" ht="27.75" customHeight="1" x14ac:dyDescent="0.4">
      <c r="A25" s="119" t="s">
        <v>104</v>
      </c>
      <c r="B25" s="139"/>
      <c r="C25" s="266"/>
      <c r="D25" s="267"/>
      <c r="E25" s="267"/>
      <c r="F25" s="267"/>
      <c r="G25" s="267"/>
      <c r="H25" s="267"/>
      <c r="I25" s="268"/>
      <c r="J25" s="122"/>
      <c r="K25" s="34"/>
      <c r="L25" s="256"/>
      <c r="M25" s="256"/>
      <c r="N25" s="256"/>
      <c r="AA25" s="107"/>
      <c r="AB25" s="107"/>
      <c r="AC25" s="107"/>
      <c r="AD25" s="107"/>
      <c r="AE25" s="107"/>
      <c r="AF25" s="107"/>
      <c r="AG25" s="107"/>
    </row>
    <row r="26" spans="1:33" ht="27.75" customHeight="1" x14ac:dyDescent="0.4">
      <c r="A26" s="119" t="s">
        <v>105</v>
      </c>
      <c r="B26" s="139"/>
      <c r="C26" s="50"/>
      <c r="D26" s="50"/>
      <c r="E26" s="50"/>
      <c r="F26" s="50"/>
      <c r="G26" s="50"/>
      <c r="H26" s="50"/>
      <c r="I26" s="50"/>
      <c r="J26" s="28">
        <f>SUM(C26:I26)</f>
        <v>0</v>
      </c>
      <c r="K26" s="29"/>
      <c r="L26" s="256"/>
      <c r="M26" s="256"/>
      <c r="N26" s="256"/>
      <c r="AA26" s="107"/>
      <c r="AB26" s="107"/>
      <c r="AC26" s="107"/>
      <c r="AD26" s="107"/>
      <c r="AE26" s="107"/>
      <c r="AF26" s="107"/>
      <c r="AG26" s="107"/>
    </row>
    <row r="27" spans="1:33" ht="27.75" customHeight="1" x14ac:dyDescent="0.4">
      <c r="A27" s="119" t="s">
        <v>106</v>
      </c>
      <c r="B27" s="139"/>
      <c r="C27" s="50"/>
      <c r="D27" s="50"/>
      <c r="E27" s="50"/>
      <c r="F27" s="50"/>
      <c r="G27" s="50"/>
      <c r="H27" s="50"/>
      <c r="I27" s="50"/>
      <c r="J27" s="28">
        <f>SUM(C27:I27)</f>
        <v>0</v>
      </c>
      <c r="K27" s="29"/>
      <c r="L27" s="256"/>
      <c r="M27" s="256"/>
      <c r="N27" s="256"/>
      <c r="AA27" s="107"/>
      <c r="AB27" s="107"/>
      <c r="AC27" s="107"/>
      <c r="AD27" s="107"/>
      <c r="AE27" s="107"/>
      <c r="AF27" s="107"/>
      <c r="AG27" s="107"/>
    </row>
    <row r="28" spans="1:33" ht="27.75" customHeight="1" x14ac:dyDescent="0.4">
      <c r="A28" s="137"/>
      <c r="B28" s="140"/>
      <c r="C28" s="23">
        <f>I24+1</f>
        <v>44318</v>
      </c>
      <c r="D28" s="23">
        <f>C28+1</f>
        <v>44319</v>
      </c>
      <c r="E28" s="23">
        <f t="shared" ref="E28:H28" si="5">D28+1</f>
        <v>44320</v>
      </c>
      <c r="F28" s="23">
        <f t="shared" si="5"/>
        <v>44321</v>
      </c>
      <c r="G28" s="23">
        <f t="shared" si="5"/>
        <v>44322</v>
      </c>
      <c r="H28" s="23">
        <f t="shared" si="5"/>
        <v>44323</v>
      </c>
      <c r="I28" s="23">
        <f>H28+1</f>
        <v>44324</v>
      </c>
      <c r="J28" s="29"/>
      <c r="K28" s="29"/>
      <c r="L28" s="256"/>
      <c r="M28" s="256"/>
      <c r="N28" s="256"/>
      <c r="AA28" s="107"/>
      <c r="AB28" s="107"/>
      <c r="AC28" s="107"/>
      <c r="AD28" s="107"/>
      <c r="AE28" s="107"/>
      <c r="AF28" s="107"/>
      <c r="AG28" s="107"/>
    </row>
    <row r="29" spans="1:33" ht="27.75" customHeight="1" x14ac:dyDescent="0.4">
      <c r="A29" s="119" t="s">
        <v>104</v>
      </c>
      <c r="B29" s="139"/>
      <c r="C29" s="266"/>
      <c r="D29" s="267"/>
      <c r="E29" s="267"/>
      <c r="F29" s="267"/>
      <c r="G29" s="267"/>
      <c r="H29" s="267"/>
      <c r="I29" s="268"/>
      <c r="J29" s="122"/>
      <c r="K29" s="34"/>
      <c r="L29" s="256"/>
      <c r="M29" s="256"/>
      <c r="N29" s="256"/>
    </row>
    <row r="30" spans="1:33" ht="27.75" customHeight="1" x14ac:dyDescent="0.4">
      <c r="A30" s="119" t="s">
        <v>105</v>
      </c>
      <c r="B30" s="139"/>
      <c r="C30" s="50"/>
      <c r="D30" s="50"/>
      <c r="E30" s="50"/>
      <c r="F30" s="50"/>
      <c r="G30" s="50"/>
      <c r="H30" s="50"/>
      <c r="I30" s="50"/>
      <c r="J30" s="28">
        <f>SUM(C30:I30)</f>
        <v>0</v>
      </c>
      <c r="K30" s="29"/>
      <c r="L30" s="256"/>
      <c r="M30" s="256"/>
      <c r="N30" s="256"/>
    </row>
    <row r="31" spans="1:33" ht="27.75" customHeight="1" x14ac:dyDescent="0.4">
      <c r="A31" s="119" t="s">
        <v>106</v>
      </c>
      <c r="B31" s="139"/>
      <c r="C31" s="50"/>
      <c r="D31" s="50"/>
      <c r="E31" s="50"/>
      <c r="F31" s="50"/>
      <c r="G31" s="50"/>
      <c r="H31" s="50"/>
      <c r="I31" s="50"/>
      <c r="J31" s="28">
        <f>SUM(C31:I31)</f>
        <v>0</v>
      </c>
      <c r="K31" s="29"/>
      <c r="L31" s="256"/>
      <c r="M31" s="256"/>
      <c r="N31" s="256"/>
    </row>
    <row r="32" spans="1:33" ht="27.75" customHeight="1" x14ac:dyDescent="0.4">
      <c r="A32" s="137"/>
      <c r="B32" s="140"/>
      <c r="C32" s="23">
        <f>I28+1</f>
        <v>44325</v>
      </c>
      <c r="D32" s="23">
        <f>C32+1</f>
        <v>44326</v>
      </c>
      <c r="E32" s="23">
        <f t="shared" si="4"/>
        <v>44327</v>
      </c>
      <c r="F32" s="23">
        <f t="shared" si="4"/>
        <v>44328</v>
      </c>
      <c r="G32" s="23">
        <f t="shared" si="4"/>
        <v>44329</v>
      </c>
      <c r="H32" s="23">
        <f t="shared" si="4"/>
        <v>44330</v>
      </c>
      <c r="I32" s="23">
        <f>H32+1</f>
        <v>44331</v>
      </c>
      <c r="J32" s="29"/>
      <c r="K32" s="29"/>
      <c r="L32" s="256"/>
      <c r="M32" s="256"/>
      <c r="N32" s="256"/>
    </row>
    <row r="33" spans="1:15" ht="27.75" customHeight="1" x14ac:dyDescent="0.4">
      <c r="A33" s="119" t="s">
        <v>104</v>
      </c>
      <c r="B33" s="139"/>
      <c r="C33" s="50"/>
      <c r="D33" s="50"/>
      <c r="E33" s="50"/>
      <c r="F33" s="50"/>
      <c r="G33" s="50"/>
      <c r="H33" s="50"/>
      <c r="I33" s="50"/>
      <c r="J33" s="28">
        <f>SUM(C33:I33)</f>
        <v>0</v>
      </c>
      <c r="K33" s="30" t="str">
        <f>IF(J33&lt;100,"100回未満",IF(J33&lt;150,"100回以上","150回以上"))</f>
        <v>100回未満</v>
      </c>
      <c r="L33" s="256"/>
      <c r="M33" s="256"/>
      <c r="N33" s="256"/>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27.75" customHeight="1" x14ac:dyDescent="0.4">
      <c r="A34" s="119" t="s">
        <v>105</v>
      </c>
      <c r="B34" s="139"/>
      <c r="C34" s="50"/>
      <c r="D34" s="50"/>
      <c r="E34" s="50"/>
      <c r="F34" s="50"/>
      <c r="G34" s="50"/>
      <c r="H34" s="50"/>
      <c r="I34" s="50"/>
      <c r="J34" s="28">
        <f>SUM(C34:I34)</f>
        <v>0</v>
      </c>
      <c r="K34" s="29"/>
      <c r="L34" s="256"/>
      <c r="M34" s="256"/>
      <c r="N34" s="256"/>
      <c r="O34" s="7"/>
    </row>
    <row r="35" spans="1:15" ht="27.75" customHeight="1" x14ac:dyDescent="0.4">
      <c r="A35" s="119" t="s">
        <v>106</v>
      </c>
      <c r="B35" s="139"/>
      <c r="C35" s="50"/>
      <c r="D35" s="50"/>
      <c r="E35" s="50"/>
      <c r="F35" s="50"/>
      <c r="G35" s="50"/>
      <c r="H35" s="50"/>
      <c r="I35" s="50"/>
      <c r="J35" s="28">
        <f>SUM(C35:I35)</f>
        <v>0</v>
      </c>
      <c r="K35" s="29"/>
      <c r="L35" s="256"/>
      <c r="M35" s="256"/>
      <c r="N35" s="256"/>
      <c r="O35" s="7"/>
    </row>
    <row r="36" spans="1:15" ht="27.75" customHeight="1" x14ac:dyDescent="0.4">
      <c r="A36" s="137"/>
      <c r="B36" s="140"/>
      <c r="C36" s="23">
        <f>I32+1</f>
        <v>44332</v>
      </c>
      <c r="D36" s="23">
        <f>C36+1</f>
        <v>44333</v>
      </c>
      <c r="E36" s="23">
        <f t="shared" ref="E36:H104" si="6">D36+1</f>
        <v>44334</v>
      </c>
      <c r="F36" s="23">
        <f t="shared" si="6"/>
        <v>44335</v>
      </c>
      <c r="G36" s="23">
        <f t="shared" si="6"/>
        <v>44336</v>
      </c>
      <c r="H36" s="23">
        <f t="shared" si="6"/>
        <v>44337</v>
      </c>
      <c r="I36" s="23">
        <f>H36+1</f>
        <v>44338</v>
      </c>
      <c r="J36" s="29"/>
      <c r="K36" s="29"/>
      <c r="L36" s="256"/>
      <c r="M36" s="256"/>
      <c r="N36" s="256"/>
      <c r="O36" s="7"/>
    </row>
    <row r="37" spans="1:15" ht="27.75" customHeight="1" x14ac:dyDescent="0.4">
      <c r="A37" s="119" t="s">
        <v>104</v>
      </c>
      <c r="B37" s="139"/>
      <c r="C37" s="50"/>
      <c r="D37" s="50"/>
      <c r="E37" s="50"/>
      <c r="F37" s="50"/>
      <c r="G37" s="50"/>
      <c r="H37" s="50"/>
      <c r="I37" s="50"/>
      <c r="J37" s="28">
        <f>SUM(C37:I37)</f>
        <v>0</v>
      </c>
      <c r="K37" s="30" t="str">
        <f>IF(J37&lt;100,"100回未満",IF(J37&lt;150,"100回以上","150回以上"))</f>
        <v>100回未満</v>
      </c>
      <c r="L37" s="256"/>
      <c r="M37" s="256"/>
      <c r="N37" s="256"/>
      <c r="O37" s="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row>
    <row r="38" spans="1:15" ht="27.75" customHeight="1" x14ac:dyDescent="0.4">
      <c r="A38" s="119" t="s">
        <v>105</v>
      </c>
      <c r="B38" s="139"/>
      <c r="C38" s="50"/>
      <c r="D38" s="50"/>
      <c r="E38" s="50"/>
      <c r="F38" s="50"/>
      <c r="G38" s="50"/>
      <c r="H38" s="50"/>
      <c r="I38" s="50"/>
      <c r="J38" s="28">
        <f>SUM(C38:I38)</f>
        <v>0</v>
      </c>
      <c r="K38" s="29"/>
      <c r="L38" s="256"/>
      <c r="M38" s="256"/>
      <c r="N38" s="256"/>
      <c r="O38" s="7"/>
    </row>
    <row r="39" spans="1:15" ht="27.75" customHeight="1" x14ac:dyDescent="0.4">
      <c r="A39" s="119" t="s">
        <v>106</v>
      </c>
      <c r="B39" s="139"/>
      <c r="C39" s="50"/>
      <c r="D39" s="50"/>
      <c r="E39" s="50"/>
      <c r="F39" s="50"/>
      <c r="G39" s="50"/>
      <c r="H39" s="50"/>
      <c r="I39" s="50"/>
      <c r="J39" s="28">
        <f>SUM(C39:I39)</f>
        <v>0</v>
      </c>
      <c r="K39" s="29"/>
      <c r="L39" s="256"/>
      <c r="M39" s="256"/>
      <c r="N39" s="256"/>
      <c r="O39" s="7"/>
    </row>
    <row r="40" spans="1:15" ht="27.75" customHeight="1" x14ac:dyDescent="0.4">
      <c r="A40" s="137"/>
      <c r="B40" s="140"/>
      <c r="C40" s="23">
        <f>I36+1</f>
        <v>44339</v>
      </c>
      <c r="D40" s="23">
        <f>C40+1</f>
        <v>44340</v>
      </c>
      <c r="E40" s="23">
        <f t="shared" si="6"/>
        <v>44341</v>
      </c>
      <c r="F40" s="23">
        <f t="shared" si="6"/>
        <v>44342</v>
      </c>
      <c r="G40" s="23">
        <f t="shared" si="6"/>
        <v>44343</v>
      </c>
      <c r="H40" s="23">
        <f t="shared" si="6"/>
        <v>44344</v>
      </c>
      <c r="I40" s="23">
        <f>H40+1</f>
        <v>44345</v>
      </c>
      <c r="J40" s="29"/>
      <c r="K40" s="29"/>
      <c r="L40" s="256"/>
      <c r="M40" s="256"/>
      <c r="N40" s="256"/>
      <c r="O40" s="7"/>
    </row>
    <row r="41" spans="1:15" ht="27.75" customHeight="1" x14ac:dyDescent="0.4">
      <c r="A41" s="138" t="s">
        <v>104</v>
      </c>
      <c r="B41" s="139"/>
      <c r="C41" s="50"/>
      <c r="D41" s="50"/>
      <c r="E41" s="50"/>
      <c r="F41" s="50"/>
      <c r="G41" s="50"/>
      <c r="H41" s="50"/>
      <c r="I41" s="50"/>
      <c r="J41" s="28">
        <f>SUM(C41:I41)</f>
        <v>0</v>
      </c>
      <c r="K41" s="30" t="str">
        <f>IF(J41&lt;100,"100回未満",IF(J41&lt;150,"100回以上","150回以上"))</f>
        <v>100回未満</v>
      </c>
      <c r="L41" s="256"/>
      <c r="M41" s="256"/>
      <c r="N41" s="256"/>
      <c r="O41" s="7"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row>
    <row r="42" spans="1:15" ht="27.75" customHeight="1" x14ac:dyDescent="0.4">
      <c r="A42" s="119" t="s">
        <v>105</v>
      </c>
      <c r="B42" s="139"/>
      <c r="C42" s="50"/>
      <c r="D42" s="50"/>
      <c r="E42" s="50"/>
      <c r="F42" s="50"/>
      <c r="G42" s="50"/>
      <c r="H42" s="50"/>
      <c r="I42" s="50"/>
      <c r="J42" s="28">
        <f>SUM(C42:I42)</f>
        <v>0</v>
      </c>
      <c r="K42" s="29"/>
      <c r="L42" s="256"/>
      <c r="M42" s="256"/>
      <c r="N42" s="256"/>
      <c r="O42" s="7"/>
    </row>
    <row r="43" spans="1:15" ht="27.75" customHeight="1" x14ac:dyDescent="0.4">
      <c r="A43" s="119" t="s">
        <v>106</v>
      </c>
      <c r="B43" s="139"/>
      <c r="C43" s="50"/>
      <c r="D43" s="50"/>
      <c r="E43" s="50"/>
      <c r="F43" s="50"/>
      <c r="G43" s="50"/>
      <c r="H43" s="50"/>
      <c r="I43" s="50"/>
      <c r="J43" s="28">
        <f>SUM(C43:I43)</f>
        <v>0</v>
      </c>
      <c r="K43" s="29"/>
      <c r="L43" s="256"/>
      <c r="M43" s="256"/>
      <c r="N43" s="256"/>
      <c r="O43" s="7"/>
    </row>
    <row r="44" spans="1:15" ht="27.75" customHeight="1" x14ac:dyDescent="0.4">
      <c r="A44" s="137"/>
      <c r="B44" s="140"/>
      <c r="C44" s="23">
        <f>I40+1</f>
        <v>44346</v>
      </c>
      <c r="D44" s="23">
        <f>C44+1</f>
        <v>44347</v>
      </c>
      <c r="E44" s="23">
        <f t="shared" si="6"/>
        <v>44348</v>
      </c>
      <c r="F44" s="23">
        <f t="shared" si="6"/>
        <v>44349</v>
      </c>
      <c r="G44" s="23">
        <f t="shared" si="6"/>
        <v>44350</v>
      </c>
      <c r="H44" s="23">
        <f t="shared" si="6"/>
        <v>44351</v>
      </c>
      <c r="I44" s="23">
        <f>H44+1</f>
        <v>44352</v>
      </c>
      <c r="J44" s="29"/>
      <c r="K44" s="29"/>
      <c r="L44" s="256"/>
      <c r="M44" s="256"/>
      <c r="N44" s="256"/>
      <c r="O44" s="7"/>
    </row>
    <row r="45" spans="1:15" ht="27.75" customHeight="1" x14ac:dyDescent="0.4">
      <c r="A45" s="56" t="s">
        <v>104</v>
      </c>
      <c r="B45" s="120" t="s">
        <v>116</v>
      </c>
      <c r="C45" s="50"/>
      <c r="D45" s="50"/>
      <c r="E45" s="50"/>
      <c r="F45" s="50"/>
      <c r="G45" s="50"/>
      <c r="H45" s="50"/>
      <c r="I45" s="50"/>
      <c r="J45" s="240">
        <f>SUM(C45:I45)+SUM(E46:I46)</f>
        <v>0</v>
      </c>
      <c r="K45" s="217" t="str">
        <f>IF(J45&lt;100,"100回未満",IF(J45&lt;150,"100回以上","150回以上"))</f>
        <v>100回未満</v>
      </c>
      <c r="L45" s="256"/>
      <c r="M45" s="256"/>
      <c r="N45" s="256"/>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s="112" customFormat="1" ht="27.75" customHeight="1" x14ac:dyDescent="0.4">
      <c r="A46" s="56" t="s">
        <v>104</v>
      </c>
      <c r="B46" s="120" t="s">
        <v>117</v>
      </c>
      <c r="C46" s="122"/>
      <c r="D46" s="122"/>
      <c r="E46" s="50"/>
      <c r="F46" s="50"/>
      <c r="G46" s="50"/>
      <c r="H46" s="50"/>
      <c r="I46" s="50"/>
      <c r="J46" s="241"/>
      <c r="K46" s="218"/>
      <c r="L46" s="256"/>
      <c r="M46" s="256"/>
      <c r="N46" s="256"/>
      <c r="O46" s="7"/>
    </row>
    <row r="47" spans="1:15" s="112" customFormat="1" ht="27.75" hidden="1" customHeight="1" x14ac:dyDescent="0.4">
      <c r="A47" s="56"/>
      <c r="B47" s="120"/>
      <c r="C47" s="50">
        <f>C45</f>
        <v>0</v>
      </c>
      <c r="D47" s="50">
        <f>D45</f>
        <v>0</v>
      </c>
      <c r="E47" s="50">
        <f t="shared" ref="E47:I47" si="7">E45+E46</f>
        <v>0</v>
      </c>
      <c r="F47" s="50">
        <f t="shared" si="7"/>
        <v>0</v>
      </c>
      <c r="G47" s="50">
        <f t="shared" si="7"/>
        <v>0</v>
      </c>
      <c r="H47" s="50">
        <f t="shared" si="7"/>
        <v>0</v>
      </c>
      <c r="I47" s="50">
        <f t="shared" si="7"/>
        <v>0</v>
      </c>
      <c r="J47" s="28"/>
      <c r="K47" s="29"/>
      <c r="L47" s="108"/>
      <c r="M47" s="108"/>
      <c r="N47" s="108"/>
      <c r="O47" s="7"/>
    </row>
    <row r="48" spans="1:15" ht="27.75" customHeight="1" x14ac:dyDescent="0.4">
      <c r="A48" s="56" t="s">
        <v>105</v>
      </c>
      <c r="B48" s="121"/>
      <c r="C48" s="50"/>
      <c r="D48" s="50"/>
      <c r="E48" s="50"/>
      <c r="F48" s="50"/>
      <c r="G48" s="50"/>
      <c r="H48" s="50"/>
      <c r="I48" s="50"/>
      <c r="J48" s="28">
        <f>SUM(C48:I48)</f>
        <v>0</v>
      </c>
      <c r="K48" s="29"/>
      <c r="L48" s="256"/>
      <c r="M48" s="256"/>
      <c r="N48" s="256"/>
      <c r="O48" s="7"/>
    </row>
    <row r="49" spans="1:15" ht="27.75" customHeight="1" x14ac:dyDescent="0.4">
      <c r="A49" s="56" t="s">
        <v>106</v>
      </c>
      <c r="B49" s="120" t="s">
        <v>116</v>
      </c>
      <c r="C49" s="50"/>
      <c r="D49" s="50"/>
      <c r="E49" s="50"/>
      <c r="F49" s="50"/>
      <c r="G49" s="50"/>
      <c r="H49" s="50"/>
      <c r="I49" s="50"/>
      <c r="J49" s="240">
        <f>SUM(C49:I49)+SUM(E50:I50)</f>
        <v>0</v>
      </c>
      <c r="K49" s="29"/>
      <c r="L49" s="256"/>
      <c r="M49" s="256"/>
      <c r="N49" s="256"/>
      <c r="O49" s="7"/>
    </row>
    <row r="50" spans="1:15" s="112" customFormat="1" ht="27.75" customHeight="1" x14ac:dyDescent="0.4">
      <c r="A50" s="119" t="s">
        <v>106</v>
      </c>
      <c r="B50" s="120" t="s">
        <v>117</v>
      </c>
      <c r="C50" s="122"/>
      <c r="D50" s="122"/>
      <c r="E50" s="50"/>
      <c r="F50" s="50"/>
      <c r="G50" s="50"/>
      <c r="H50" s="50"/>
      <c r="I50" s="50"/>
      <c r="J50" s="241"/>
      <c r="K50" s="29"/>
      <c r="L50" s="256"/>
      <c r="M50" s="256"/>
      <c r="N50" s="256"/>
    </row>
    <row r="51" spans="1:15" ht="27.75" customHeight="1" x14ac:dyDescent="0.4">
      <c r="A51" s="34"/>
      <c r="B51" s="34"/>
      <c r="C51" s="23">
        <f>I44+1</f>
        <v>44353</v>
      </c>
      <c r="D51" s="23">
        <f>C51+1</f>
        <v>44354</v>
      </c>
      <c r="E51" s="23">
        <f t="shared" si="6"/>
        <v>44355</v>
      </c>
      <c r="F51" s="23">
        <f t="shared" si="6"/>
        <v>44356</v>
      </c>
      <c r="G51" s="23">
        <f t="shared" si="6"/>
        <v>44357</v>
      </c>
      <c r="H51" s="23">
        <f t="shared" si="6"/>
        <v>44358</v>
      </c>
      <c r="I51" s="23">
        <f>H51+1</f>
        <v>44359</v>
      </c>
      <c r="J51" s="29"/>
      <c r="K51" s="29"/>
      <c r="L51" s="256"/>
      <c r="M51" s="256"/>
      <c r="N51" s="256"/>
      <c r="O51" s="7"/>
    </row>
    <row r="52" spans="1:15" ht="27.75" customHeight="1" x14ac:dyDescent="0.4">
      <c r="A52" s="56" t="s">
        <v>104</v>
      </c>
      <c r="B52" s="120" t="s">
        <v>116</v>
      </c>
      <c r="C52" s="50"/>
      <c r="D52" s="50"/>
      <c r="E52" s="50"/>
      <c r="F52" s="50"/>
      <c r="G52" s="50"/>
      <c r="H52" s="50"/>
      <c r="I52" s="50"/>
      <c r="J52" s="215">
        <f>SUM(C52:I53)</f>
        <v>0</v>
      </c>
      <c r="K52" s="217" t="str">
        <f>IF(J52&lt;100,"100回未満",IF(J52&lt;150,"100回以上","150回以上"))</f>
        <v>100回未満</v>
      </c>
      <c r="L52" s="256"/>
      <c r="M52" s="256"/>
      <c r="N52" s="256"/>
      <c r="O52" s="7" t="str">
        <f>IF(J52&lt;100,IF(OR(J52="100回以上",K52="150回以上"),"エラー。接種回数と回数区分が一致しません",""),IF(J52&lt;150,IF(OR(J52="100回未満",K52="150回以上"),"エラー。接種回数と回数区分が一致しません",""),IF(K52="100回未満","エラー。接種回数と回数区分が一致しません","")))</f>
        <v/>
      </c>
    </row>
    <row r="53" spans="1:15" s="112" customFormat="1" ht="27.75" customHeight="1" x14ac:dyDescent="0.4">
      <c r="A53" s="56" t="s">
        <v>104</v>
      </c>
      <c r="B53" s="120" t="s">
        <v>117</v>
      </c>
      <c r="C53" s="50"/>
      <c r="D53" s="50"/>
      <c r="E53" s="50"/>
      <c r="F53" s="50"/>
      <c r="G53" s="50"/>
      <c r="H53" s="50"/>
      <c r="I53" s="50"/>
      <c r="J53" s="216"/>
      <c r="K53" s="218"/>
      <c r="L53" s="256"/>
      <c r="M53" s="256"/>
      <c r="N53" s="256"/>
      <c r="O53" s="7"/>
    </row>
    <row r="54" spans="1:15" s="112" customFormat="1" ht="27.75" hidden="1" customHeight="1" x14ac:dyDescent="0.4">
      <c r="A54" s="56"/>
      <c r="B54" s="120"/>
      <c r="C54" s="50">
        <f t="shared" ref="C54:I54" si="8">C52+C53</f>
        <v>0</v>
      </c>
      <c r="D54" s="50">
        <f t="shared" si="8"/>
        <v>0</v>
      </c>
      <c r="E54" s="50">
        <f t="shared" si="8"/>
        <v>0</v>
      </c>
      <c r="F54" s="50">
        <f t="shared" si="8"/>
        <v>0</v>
      </c>
      <c r="G54" s="50">
        <f t="shared" si="8"/>
        <v>0</v>
      </c>
      <c r="H54" s="50">
        <f t="shared" si="8"/>
        <v>0</v>
      </c>
      <c r="I54" s="50">
        <f t="shared" si="8"/>
        <v>0</v>
      </c>
      <c r="J54" s="28"/>
      <c r="K54" s="29"/>
      <c r="L54" s="108"/>
      <c r="M54" s="108"/>
      <c r="N54" s="108"/>
      <c r="O54" s="7"/>
    </row>
    <row r="55" spans="1:15" ht="27.75" customHeight="1" x14ac:dyDescent="0.4">
      <c r="A55" s="56" t="s">
        <v>105</v>
      </c>
      <c r="B55" s="121"/>
      <c r="C55" s="50"/>
      <c r="D55" s="50"/>
      <c r="E55" s="50"/>
      <c r="F55" s="50"/>
      <c r="G55" s="50"/>
      <c r="H55" s="50"/>
      <c r="I55" s="50"/>
      <c r="J55" s="28">
        <f>SUM(C55:I55)</f>
        <v>0</v>
      </c>
      <c r="K55" s="29"/>
      <c r="L55" s="256"/>
      <c r="M55" s="256"/>
      <c r="N55" s="256"/>
      <c r="O55" s="7"/>
    </row>
    <row r="56" spans="1:15" ht="27.75" customHeight="1" x14ac:dyDescent="0.4">
      <c r="A56" s="56" t="s">
        <v>106</v>
      </c>
      <c r="B56" s="120" t="s">
        <v>116</v>
      </c>
      <c r="C56" s="50"/>
      <c r="D56" s="50"/>
      <c r="E56" s="50"/>
      <c r="F56" s="50"/>
      <c r="G56" s="50"/>
      <c r="H56" s="50"/>
      <c r="I56" s="50"/>
      <c r="J56" s="215">
        <f>SUM(C56:I57)</f>
        <v>0</v>
      </c>
      <c r="K56" s="29"/>
      <c r="L56" s="256"/>
      <c r="M56" s="256"/>
      <c r="N56" s="256"/>
      <c r="O56" s="7"/>
    </row>
    <row r="57" spans="1:15" s="112" customFormat="1" ht="27.75" customHeight="1" x14ac:dyDescent="0.4">
      <c r="A57" s="119" t="s">
        <v>106</v>
      </c>
      <c r="B57" s="120" t="s">
        <v>117</v>
      </c>
      <c r="C57" s="50"/>
      <c r="D57" s="50"/>
      <c r="E57" s="50"/>
      <c r="F57" s="50"/>
      <c r="G57" s="50"/>
      <c r="H57" s="50"/>
      <c r="I57" s="50"/>
      <c r="J57" s="216"/>
      <c r="K57" s="124"/>
      <c r="L57" s="123"/>
      <c r="M57" s="123"/>
      <c r="N57" s="123"/>
      <c r="O57" s="7"/>
    </row>
    <row r="58" spans="1:15" ht="46.5" customHeight="1" x14ac:dyDescent="0.4">
      <c r="A58" s="94" t="s">
        <v>94</v>
      </c>
      <c r="B58" s="94"/>
      <c r="C58" s="225" t="str">
        <f>C1</f>
        <v>医療機関○○クリニック</v>
      </c>
      <c r="D58" s="226"/>
      <c r="E58" s="226"/>
      <c r="F58" s="226"/>
      <c r="G58" s="226"/>
      <c r="H58" s="226"/>
      <c r="I58" s="226"/>
      <c r="J58" s="226"/>
      <c r="K58" s="21"/>
      <c r="L58" s="21"/>
      <c r="M58" s="31"/>
      <c r="N58" s="20" t="s">
        <v>54</v>
      </c>
      <c r="O58" s="7"/>
    </row>
    <row r="59" spans="1:15" ht="20.25" customHeight="1" x14ac:dyDescent="0.4">
      <c r="A59" s="95"/>
      <c r="B59" s="95"/>
      <c r="C59" s="96"/>
      <c r="D59" s="97"/>
      <c r="E59" s="97"/>
      <c r="F59" s="97"/>
      <c r="G59" s="97"/>
      <c r="H59" s="97"/>
      <c r="I59" s="97"/>
      <c r="J59" s="97"/>
      <c r="K59" s="21"/>
      <c r="L59" s="21"/>
      <c r="M59" s="31"/>
      <c r="N59" s="20"/>
      <c r="O59" s="7"/>
    </row>
    <row r="60" spans="1:15" ht="24" x14ac:dyDescent="0.4">
      <c r="A60" s="22"/>
      <c r="B60" s="22"/>
      <c r="C60" s="22"/>
      <c r="D60" s="22"/>
      <c r="E60" s="22"/>
      <c r="F60" s="22"/>
      <c r="G60" s="22"/>
      <c r="H60" s="22"/>
      <c r="I60" s="22"/>
      <c r="J60" s="219" t="s">
        <v>7</v>
      </c>
      <c r="K60" s="221" t="s">
        <v>37</v>
      </c>
      <c r="L60" s="269" t="s">
        <v>8</v>
      </c>
      <c r="M60" s="269"/>
      <c r="N60" s="269"/>
      <c r="O60" s="8"/>
    </row>
    <row r="61" spans="1:15" ht="24" x14ac:dyDescent="0.4">
      <c r="A61" s="22"/>
      <c r="B61" s="22"/>
      <c r="C61" s="33" t="s">
        <v>0</v>
      </c>
      <c r="D61" s="33" t="s">
        <v>1</v>
      </c>
      <c r="E61" s="33" t="s">
        <v>2</v>
      </c>
      <c r="F61" s="33" t="s">
        <v>3</v>
      </c>
      <c r="G61" s="33" t="s">
        <v>4</v>
      </c>
      <c r="H61" s="33" t="s">
        <v>5</v>
      </c>
      <c r="I61" s="33" t="s">
        <v>6</v>
      </c>
      <c r="J61" s="220"/>
      <c r="K61" s="222"/>
      <c r="L61" s="269"/>
      <c r="M61" s="269"/>
      <c r="N61" s="269"/>
      <c r="O61" s="8"/>
    </row>
    <row r="62" spans="1:15" ht="26.25" customHeight="1" x14ac:dyDescent="0.4">
      <c r="A62" s="34"/>
      <c r="B62" s="34"/>
      <c r="C62" s="23">
        <f>I51+1</f>
        <v>44360</v>
      </c>
      <c r="D62" s="23">
        <f>C62+1</f>
        <v>44361</v>
      </c>
      <c r="E62" s="23">
        <f t="shared" si="6"/>
        <v>44362</v>
      </c>
      <c r="F62" s="23">
        <f t="shared" si="6"/>
        <v>44363</v>
      </c>
      <c r="G62" s="23">
        <f t="shared" si="6"/>
        <v>44364</v>
      </c>
      <c r="H62" s="23">
        <f t="shared" si="6"/>
        <v>44365</v>
      </c>
      <c r="I62" s="23">
        <f>H62+1</f>
        <v>44366</v>
      </c>
      <c r="J62" s="29"/>
      <c r="K62" s="29"/>
      <c r="L62" s="256"/>
      <c r="M62" s="256"/>
      <c r="N62" s="256"/>
      <c r="O62" s="7"/>
    </row>
    <row r="63" spans="1:15" ht="26.25" customHeight="1" x14ac:dyDescent="0.4">
      <c r="A63" s="56" t="s">
        <v>104</v>
      </c>
      <c r="B63" s="120" t="s">
        <v>116</v>
      </c>
      <c r="C63" s="50"/>
      <c r="D63" s="50"/>
      <c r="E63" s="50"/>
      <c r="F63" s="50"/>
      <c r="G63" s="50"/>
      <c r="H63" s="50"/>
      <c r="I63" s="50"/>
      <c r="J63" s="215">
        <f>SUM(C63:I64)</f>
        <v>0</v>
      </c>
      <c r="K63" s="217" t="str">
        <f>IF(J63&lt;100,"100回未満",IF(J63&lt;150,"100回以上","150回以上"))</f>
        <v>100回未満</v>
      </c>
      <c r="L63" s="256"/>
      <c r="M63" s="256"/>
      <c r="N63" s="256"/>
      <c r="O63" s="7" t="str">
        <f>IF(J63&lt;100,IF(OR(J63="100回以上",K63="150回以上"),"エラー。接種回数と回数区分が一致しません",""),IF(J63&lt;150,IF(OR(J63="100回未満",K63="150回以上"),"エラー。接種回数と回数区分が一致しません",""),IF(K63="100回未満","エラー。接種回数と回数区分が一致しません","")))</f>
        <v/>
      </c>
    </row>
    <row r="64" spans="1:15" s="112" customFormat="1" ht="26.25" customHeight="1" x14ac:dyDescent="0.4">
      <c r="A64" s="56" t="s">
        <v>104</v>
      </c>
      <c r="B64" s="120" t="s">
        <v>117</v>
      </c>
      <c r="C64" s="50"/>
      <c r="D64" s="50"/>
      <c r="E64" s="50"/>
      <c r="F64" s="50"/>
      <c r="G64" s="50"/>
      <c r="H64" s="50"/>
      <c r="I64" s="50"/>
      <c r="J64" s="216"/>
      <c r="K64" s="218"/>
      <c r="L64" s="256"/>
      <c r="M64" s="256"/>
      <c r="N64" s="256"/>
      <c r="O64" s="7"/>
    </row>
    <row r="65" spans="1:15" s="112" customFormat="1" ht="27.75" hidden="1" customHeight="1" x14ac:dyDescent="0.4">
      <c r="A65" s="56"/>
      <c r="B65" s="120"/>
      <c r="C65" s="50">
        <f t="shared" ref="C65" si="9">C63+C64</f>
        <v>0</v>
      </c>
      <c r="D65" s="50">
        <f t="shared" ref="D65" si="10">D63+D64</f>
        <v>0</v>
      </c>
      <c r="E65" s="50">
        <f t="shared" ref="E65" si="11">E63+E64</f>
        <v>0</v>
      </c>
      <c r="F65" s="50">
        <f t="shared" ref="F65" si="12">F63+F64</f>
        <v>0</v>
      </c>
      <c r="G65" s="50">
        <f t="shared" ref="G65" si="13">G63+G64</f>
        <v>0</v>
      </c>
      <c r="H65" s="50">
        <f t="shared" ref="H65" si="14">H63+H64</f>
        <v>0</v>
      </c>
      <c r="I65" s="50">
        <f t="shared" ref="I65" si="15">I63+I64</f>
        <v>0</v>
      </c>
      <c r="J65" s="28"/>
      <c r="K65" s="29"/>
      <c r="L65" s="108"/>
      <c r="M65" s="108"/>
      <c r="N65" s="108"/>
      <c r="O65" s="7"/>
    </row>
    <row r="66" spans="1:15" ht="26.25" customHeight="1" x14ac:dyDescent="0.4">
      <c r="A66" s="56" t="s">
        <v>105</v>
      </c>
      <c r="B66" s="121"/>
      <c r="C66" s="50"/>
      <c r="D66" s="50"/>
      <c r="E66" s="50"/>
      <c r="F66" s="50"/>
      <c r="G66" s="50"/>
      <c r="H66" s="50"/>
      <c r="I66" s="50"/>
      <c r="J66" s="28">
        <f>SUM(C66:I66)</f>
        <v>0</v>
      </c>
      <c r="K66" s="29"/>
      <c r="L66" s="256"/>
      <c r="M66" s="256"/>
      <c r="N66" s="256"/>
      <c r="O66" s="7"/>
    </row>
    <row r="67" spans="1:15" ht="26.25" customHeight="1" x14ac:dyDescent="0.4">
      <c r="A67" s="56" t="s">
        <v>106</v>
      </c>
      <c r="B67" s="120" t="s">
        <v>116</v>
      </c>
      <c r="C67" s="50"/>
      <c r="D67" s="50"/>
      <c r="E67" s="50"/>
      <c r="F67" s="50"/>
      <c r="G67" s="50"/>
      <c r="H67" s="50"/>
      <c r="I67" s="50"/>
      <c r="J67" s="215">
        <f>SUM(C67:I68)</f>
        <v>0</v>
      </c>
      <c r="K67" s="29"/>
      <c r="L67" s="256"/>
      <c r="M67" s="256"/>
      <c r="N67" s="256"/>
      <c r="O67" s="7"/>
    </row>
    <row r="68" spans="1:15" s="112" customFormat="1" ht="26.25" customHeight="1" x14ac:dyDescent="0.4">
      <c r="A68" s="119" t="s">
        <v>106</v>
      </c>
      <c r="B68" s="120" t="s">
        <v>117</v>
      </c>
      <c r="C68" s="50"/>
      <c r="D68" s="50"/>
      <c r="E68" s="50"/>
      <c r="F68" s="50"/>
      <c r="G68" s="50"/>
      <c r="H68" s="50"/>
      <c r="I68" s="50"/>
      <c r="J68" s="216"/>
      <c r="K68" s="124"/>
      <c r="L68" s="256"/>
      <c r="M68" s="256"/>
      <c r="N68" s="256"/>
      <c r="O68" s="7"/>
    </row>
    <row r="69" spans="1:15" ht="26.25" customHeight="1" x14ac:dyDescent="0.4">
      <c r="A69" s="34"/>
      <c r="B69" s="34"/>
      <c r="C69" s="23">
        <f>I62+1</f>
        <v>44367</v>
      </c>
      <c r="D69" s="23">
        <f>C69+1</f>
        <v>44368</v>
      </c>
      <c r="E69" s="23">
        <f t="shared" si="6"/>
        <v>44369</v>
      </c>
      <c r="F69" s="23">
        <f t="shared" si="6"/>
        <v>44370</v>
      </c>
      <c r="G69" s="23">
        <f t="shared" si="6"/>
        <v>44371</v>
      </c>
      <c r="H69" s="23">
        <f t="shared" si="6"/>
        <v>44372</v>
      </c>
      <c r="I69" s="23">
        <f>H69+1</f>
        <v>44373</v>
      </c>
      <c r="J69" s="29"/>
      <c r="K69" s="29"/>
      <c r="L69" s="256"/>
      <c r="M69" s="256"/>
      <c r="N69" s="256"/>
      <c r="O69" s="7"/>
    </row>
    <row r="70" spans="1:15" ht="26.25" customHeight="1" x14ac:dyDescent="0.4">
      <c r="A70" s="56" t="s">
        <v>104</v>
      </c>
      <c r="B70" s="120" t="s">
        <v>116</v>
      </c>
      <c r="C70" s="50"/>
      <c r="D70" s="50"/>
      <c r="E70" s="50"/>
      <c r="F70" s="50"/>
      <c r="G70" s="50"/>
      <c r="H70" s="50"/>
      <c r="I70" s="50"/>
      <c r="J70" s="215">
        <f>SUM(C70:I71)</f>
        <v>0</v>
      </c>
      <c r="K70" s="217" t="str">
        <f>IF(J70&lt;100,"100回未満",IF(J70&lt;150,"100回以上","150回以上"))</f>
        <v>100回未満</v>
      </c>
      <c r="L70" s="256"/>
      <c r="M70" s="256"/>
      <c r="N70" s="256"/>
      <c r="O70" s="7" t="str">
        <f>IF(J70&lt;100,IF(OR(J70="100回以上",K70="150回以上"),"エラー。接種回数と回数区分が一致しません",""),IF(J70&lt;150,IF(OR(J70="100回未満",K70="150回以上"),"エラー。接種回数と回数区分が一致しません",""),IF(K70="100回未満","エラー。接種回数と回数区分が一致しません","")))</f>
        <v/>
      </c>
    </row>
    <row r="71" spans="1:15" s="112" customFormat="1" ht="26.25" customHeight="1" x14ac:dyDescent="0.4">
      <c r="A71" s="56" t="s">
        <v>104</v>
      </c>
      <c r="B71" s="120" t="s">
        <v>117</v>
      </c>
      <c r="C71" s="50"/>
      <c r="D71" s="50"/>
      <c r="E71" s="50"/>
      <c r="F71" s="50"/>
      <c r="G71" s="50"/>
      <c r="H71" s="50"/>
      <c r="I71" s="50"/>
      <c r="J71" s="216"/>
      <c r="K71" s="218"/>
      <c r="L71" s="256"/>
      <c r="M71" s="256"/>
      <c r="N71" s="256"/>
      <c r="O71" s="7"/>
    </row>
    <row r="72" spans="1:15" s="112" customFormat="1" ht="27.75" hidden="1" customHeight="1" x14ac:dyDescent="0.4">
      <c r="A72" s="56"/>
      <c r="B72" s="120"/>
      <c r="C72" s="50">
        <f t="shared" ref="C72" si="16">C70+C71</f>
        <v>0</v>
      </c>
      <c r="D72" s="50">
        <f t="shared" ref="D72" si="17">D70+D71</f>
        <v>0</v>
      </c>
      <c r="E72" s="50">
        <f t="shared" ref="E72" si="18">E70+E71</f>
        <v>0</v>
      </c>
      <c r="F72" s="50">
        <f t="shared" ref="F72" si="19">F70+F71</f>
        <v>0</v>
      </c>
      <c r="G72" s="50">
        <f t="shared" ref="G72" si="20">G70+G71</f>
        <v>0</v>
      </c>
      <c r="H72" s="50">
        <f t="shared" ref="H72" si="21">H70+H71</f>
        <v>0</v>
      </c>
      <c r="I72" s="50">
        <f t="shared" ref="I72" si="22">I70+I71</f>
        <v>0</v>
      </c>
      <c r="J72" s="28"/>
      <c r="K72" s="29"/>
      <c r="L72" s="108"/>
      <c r="M72" s="108"/>
      <c r="N72" s="108"/>
      <c r="O72" s="7"/>
    </row>
    <row r="73" spans="1:15" ht="26.25" customHeight="1" x14ac:dyDescent="0.4">
      <c r="A73" s="56" t="s">
        <v>105</v>
      </c>
      <c r="B73" s="121"/>
      <c r="C73" s="50"/>
      <c r="D73" s="50"/>
      <c r="E73" s="50"/>
      <c r="F73" s="50"/>
      <c r="G73" s="50"/>
      <c r="H73" s="50"/>
      <c r="I73" s="50"/>
      <c r="J73" s="28">
        <f>SUM(C73:I73)</f>
        <v>0</v>
      </c>
      <c r="K73" s="29"/>
      <c r="L73" s="256"/>
      <c r="M73" s="256"/>
      <c r="N73" s="256"/>
      <c r="O73" s="7"/>
    </row>
    <row r="74" spans="1:15" ht="26.25" customHeight="1" x14ac:dyDescent="0.4">
      <c r="A74" s="56" t="s">
        <v>106</v>
      </c>
      <c r="B74" s="120" t="s">
        <v>116</v>
      </c>
      <c r="C74" s="50"/>
      <c r="D74" s="50"/>
      <c r="E74" s="50"/>
      <c r="F74" s="50"/>
      <c r="G74" s="50"/>
      <c r="H74" s="50"/>
      <c r="I74" s="50"/>
      <c r="J74" s="215">
        <f>SUM(C74:I75)</f>
        <v>0</v>
      </c>
      <c r="K74" s="29"/>
      <c r="L74" s="256"/>
      <c r="M74" s="256"/>
      <c r="N74" s="256"/>
      <c r="O74" s="7"/>
    </row>
    <row r="75" spans="1:15" s="112" customFormat="1" ht="26.25" customHeight="1" x14ac:dyDescent="0.4">
      <c r="A75" s="119" t="s">
        <v>106</v>
      </c>
      <c r="B75" s="120" t="s">
        <v>117</v>
      </c>
      <c r="C75" s="50"/>
      <c r="D75" s="50"/>
      <c r="E75" s="50"/>
      <c r="F75" s="50"/>
      <c r="G75" s="50"/>
      <c r="H75" s="50"/>
      <c r="I75" s="50"/>
      <c r="J75" s="216"/>
      <c r="K75" s="124"/>
      <c r="L75" s="256"/>
      <c r="M75" s="256"/>
      <c r="N75" s="256"/>
      <c r="O75" s="7"/>
    </row>
    <row r="76" spans="1:15" ht="27" customHeight="1" x14ac:dyDescent="0.4">
      <c r="A76" s="34"/>
      <c r="B76" s="34"/>
      <c r="C76" s="23">
        <f>I69+1</f>
        <v>44374</v>
      </c>
      <c r="D76" s="23">
        <f>C76+1</f>
        <v>44375</v>
      </c>
      <c r="E76" s="23">
        <f t="shared" si="6"/>
        <v>44376</v>
      </c>
      <c r="F76" s="23">
        <f t="shared" si="6"/>
        <v>44377</v>
      </c>
      <c r="G76" s="23">
        <f t="shared" si="6"/>
        <v>44378</v>
      </c>
      <c r="H76" s="23">
        <f t="shared" si="6"/>
        <v>44379</v>
      </c>
      <c r="I76" s="23">
        <f>H76+1</f>
        <v>44380</v>
      </c>
      <c r="J76" s="29"/>
      <c r="K76" s="29"/>
      <c r="L76" s="256"/>
      <c r="M76" s="256"/>
      <c r="N76" s="256"/>
      <c r="O76" s="7"/>
    </row>
    <row r="77" spans="1:15" ht="27" customHeight="1" x14ac:dyDescent="0.4">
      <c r="A77" s="56" t="s">
        <v>104</v>
      </c>
      <c r="B77" s="120" t="s">
        <v>116</v>
      </c>
      <c r="C77" s="50"/>
      <c r="D77" s="50"/>
      <c r="E77" s="50"/>
      <c r="F77" s="50"/>
      <c r="G77" s="50"/>
      <c r="H77" s="50"/>
      <c r="I77" s="50"/>
      <c r="J77" s="215">
        <f>SUM(C77:I78)</f>
        <v>0</v>
      </c>
      <c r="K77" s="217" t="str">
        <f>IF(J77&lt;100,"100回未満",IF(J77&lt;150,"100回以上","150回以上"))</f>
        <v>100回未満</v>
      </c>
      <c r="L77" s="256"/>
      <c r="M77" s="256"/>
      <c r="N77" s="256"/>
      <c r="O77" s="7" t="str">
        <f>IF(J77&lt;100,IF(OR(J77="100回以上",K77="150回以上"),"エラー。接種回数と回数区分が一致しません",""),IF(J77&lt;150,IF(OR(J77="100回未満",K77="150回以上"),"エラー。接種回数と回数区分が一致しません",""),IF(K77="100回未満","エラー。接種回数と回数区分が一致しません","")))</f>
        <v/>
      </c>
    </row>
    <row r="78" spans="1:15" s="112" customFormat="1" ht="27" customHeight="1" x14ac:dyDescent="0.4">
      <c r="A78" s="56" t="s">
        <v>104</v>
      </c>
      <c r="B78" s="120" t="s">
        <v>117</v>
      </c>
      <c r="C78" s="50"/>
      <c r="D78" s="50"/>
      <c r="E78" s="50"/>
      <c r="F78" s="50"/>
      <c r="G78" s="50"/>
      <c r="H78" s="50"/>
      <c r="I78" s="50"/>
      <c r="J78" s="216"/>
      <c r="K78" s="218"/>
      <c r="L78" s="256"/>
      <c r="M78" s="256"/>
      <c r="N78" s="256"/>
      <c r="O78" s="7"/>
    </row>
    <row r="79" spans="1:15" s="112" customFormat="1" ht="27.75" hidden="1" customHeight="1" x14ac:dyDescent="0.4">
      <c r="A79" s="56"/>
      <c r="B79" s="120"/>
      <c r="C79" s="50">
        <f t="shared" ref="C79" si="23">C77+C78</f>
        <v>0</v>
      </c>
      <c r="D79" s="50">
        <f t="shared" ref="D79" si="24">D77+D78</f>
        <v>0</v>
      </c>
      <c r="E79" s="50">
        <f t="shared" ref="E79" si="25">E77+E78</f>
        <v>0</v>
      </c>
      <c r="F79" s="50">
        <f t="shared" ref="F79" si="26">F77+F78</f>
        <v>0</v>
      </c>
      <c r="G79" s="50">
        <f t="shared" ref="G79" si="27">G77+G78</f>
        <v>0</v>
      </c>
      <c r="H79" s="50">
        <f t="shared" ref="H79" si="28">H77+H78</f>
        <v>0</v>
      </c>
      <c r="I79" s="50">
        <f t="shared" ref="I79" si="29">I77+I78</f>
        <v>0</v>
      </c>
      <c r="J79" s="28"/>
      <c r="K79" s="29"/>
      <c r="L79" s="108"/>
      <c r="M79" s="108"/>
      <c r="N79" s="108"/>
      <c r="O79" s="7"/>
    </row>
    <row r="80" spans="1:15" ht="27" customHeight="1" x14ac:dyDescent="0.4">
      <c r="A80" s="56" t="s">
        <v>105</v>
      </c>
      <c r="B80" s="121"/>
      <c r="C80" s="50"/>
      <c r="D80" s="50"/>
      <c r="E80" s="50"/>
      <c r="F80" s="50"/>
      <c r="G80" s="50"/>
      <c r="H80" s="50"/>
      <c r="I80" s="50"/>
      <c r="J80" s="28">
        <f>SUM(C80:I80)</f>
        <v>0</v>
      </c>
      <c r="K80" s="29"/>
      <c r="L80" s="256"/>
      <c r="M80" s="256"/>
      <c r="N80" s="256"/>
      <c r="O80" s="7"/>
    </row>
    <row r="81" spans="1:15" ht="27" customHeight="1" x14ac:dyDescent="0.4">
      <c r="A81" s="56" t="s">
        <v>106</v>
      </c>
      <c r="B81" s="120" t="s">
        <v>116</v>
      </c>
      <c r="C81" s="50"/>
      <c r="D81" s="50"/>
      <c r="E81" s="50"/>
      <c r="F81" s="50"/>
      <c r="G81" s="50"/>
      <c r="H81" s="50"/>
      <c r="I81" s="50"/>
      <c r="J81" s="215">
        <f>SUM(C81:I82)</f>
        <v>0</v>
      </c>
      <c r="K81" s="29"/>
      <c r="L81" s="256"/>
      <c r="M81" s="256"/>
      <c r="N81" s="256"/>
      <c r="O81" s="7"/>
    </row>
    <row r="82" spans="1:15" s="112" customFormat="1" ht="27" customHeight="1" x14ac:dyDescent="0.4">
      <c r="A82" s="119" t="s">
        <v>106</v>
      </c>
      <c r="B82" s="120" t="s">
        <v>117</v>
      </c>
      <c r="C82" s="50"/>
      <c r="D82" s="50"/>
      <c r="E82" s="50"/>
      <c r="F82" s="50"/>
      <c r="G82" s="50"/>
      <c r="H82" s="50"/>
      <c r="I82" s="50"/>
      <c r="J82" s="216"/>
      <c r="K82" s="124"/>
      <c r="L82" s="256"/>
      <c r="M82" s="256"/>
      <c r="N82" s="256"/>
      <c r="O82" s="7"/>
    </row>
    <row r="83" spans="1:15" ht="27" customHeight="1" x14ac:dyDescent="0.4">
      <c r="A83" s="34"/>
      <c r="B83" s="34"/>
      <c r="C83" s="23">
        <f>I76+1</f>
        <v>44381</v>
      </c>
      <c r="D83" s="23">
        <f>C83+1</f>
        <v>44382</v>
      </c>
      <c r="E83" s="23">
        <f t="shared" si="6"/>
        <v>44383</v>
      </c>
      <c r="F83" s="23">
        <f t="shared" si="6"/>
        <v>44384</v>
      </c>
      <c r="G83" s="23">
        <f t="shared" si="6"/>
        <v>44385</v>
      </c>
      <c r="H83" s="23">
        <f t="shared" si="6"/>
        <v>44386</v>
      </c>
      <c r="I83" s="23">
        <f>H83+1</f>
        <v>44387</v>
      </c>
      <c r="J83" s="29"/>
      <c r="K83" s="29"/>
      <c r="L83" s="256"/>
      <c r="M83" s="256"/>
      <c r="N83" s="256"/>
      <c r="O83" s="7"/>
    </row>
    <row r="84" spans="1:15" ht="27" customHeight="1" x14ac:dyDescent="0.4">
      <c r="A84" s="56" t="s">
        <v>104</v>
      </c>
      <c r="B84" s="120" t="s">
        <v>116</v>
      </c>
      <c r="C84" s="50"/>
      <c r="D84" s="50"/>
      <c r="E84" s="50"/>
      <c r="F84" s="50"/>
      <c r="G84" s="50"/>
      <c r="H84" s="50"/>
      <c r="I84" s="50"/>
      <c r="J84" s="215">
        <f>SUM(C84:I85)</f>
        <v>0</v>
      </c>
      <c r="K84" s="217" t="str">
        <f>IF(J84&lt;100,"100回未満",IF(J84&lt;150,"100回以上","150回以上"))</f>
        <v>100回未満</v>
      </c>
      <c r="L84" s="256"/>
      <c r="M84" s="256"/>
      <c r="N84" s="256"/>
      <c r="O84" s="7" t="str">
        <f>IF(J84&lt;100,IF(OR(J84="100回以上",K84="150回以上"),"エラー。接種回数と回数区分が一致しません",""),IF(J84&lt;150,IF(OR(J84="100回未満",K84="150回以上"),"エラー。接種回数と回数区分が一致しません",""),IF(K84="100回未満","エラー。接種回数と回数区分が一致しません","")))</f>
        <v/>
      </c>
    </row>
    <row r="85" spans="1:15" s="112" customFormat="1" ht="27" customHeight="1" x14ac:dyDescent="0.4">
      <c r="A85" s="56" t="s">
        <v>104</v>
      </c>
      <c r="B85" s="120" t="s">
        <v>117</v>
      </c>
      <c r="C85" s="50"/>
      <c r="D85" s="50"/>
      <c r="E85" s="50"/>
      <c r="F85" s="50"/>
      <c r="G85" s="50"/>
      <c r="H85" s="50"/>
      <c r="I85" s="50"/>
      <c r="J85" s="216"/>
      <c r="K85" s="218"/>
      <c r="L85" s="256"/>
      <c r="M85" s="256"/>
      <c r="N85" s="256"/>
      <c r="O85" s="7"/>
    </row>
    <row r="86" spans="1:15" s="112" customFormat="1" ht="27.75" hidden="1" customHeight="1" x14ac:dyDescent="0.4">
      <c r="A86" s="56"/>
      <c r="B86" s="120"/>
      <c r="C86" s="50">
        <f t="shared" ref="C86" si="30">C84+C85</f>
        <v>0</v>
      </c>
      <c r="D86" s="50">
        <f t="shared" ref="D86" si="31">D84+D85</f>
        <v>0</v>
      </c>
      <c r="E86" s="50">
        <f t="shared" ref="E86" si="32">E84+E85</f>
        <v>0</v>
      </c>
      <c r="F86" s="50">
        <f t="shared" ref="F86" si="33">F84+F85</f>
        <v>0</v>
      </c>
      <c r="G86" s="50">
        <f t="shared" ref="G86" si="34">G84+G85</f>
        <v>0</v>
      </c>
      <c r="H86" s="50">
        <f t="shared" ref="H86" si="35">H84+H85</f>
        <v>0</v>
      </c>
      <c r="I86" s="50">
        <f t="shared" ref="I86" si="36">I84+I85</f>
        <v>0</v>
      </c>
      <c r="J86" s="28"/>
      <c r="K86" s="29"/>
      <c r="L86" s="108"/>
      <c r="M86" s="108"/>
      <c r="N86" s="108"/>
      <c r="O86" s="7"/>
    </row>
    <row r="87" spans="1:15" ht="27" customHeight="1" x14ac:dyDescent="0.4">
      <c r="A87" s="56" t="s">
        <v>105</v>
      </c>
      <c r="B87" s="121"/>
      <c r="C87" s="50"/>
      <c r="D87" s="50"/>
      <c r="E87" s="50"/>
      <c r="F87" s="50"/>
      <c r="G87" s="50"/>
      <c r="H87" s="50"/>
      <c r="I87" s="50"/>
      <c r="J87" s="28">
        <f>SUM(C87:I87)</f>
        <v>0</v>
      </c>
      <c r="K87" s="29"/>
      <c r="L87" s="256"/>
      <c r="M87" s="256"/>
      <c r="N87" s="256"/>
      <c r="O87" s="7"/>
    </row>
    <row r="88" spans="1:15" ht="27" customHeight="1" x14ac:dyDescent="0.4">
      <c r="A88" s="56" t="s">
        <v>106</v>
      </c>
      <c r="B88" s="120" t="s">
        <v>116</v>
      </c>
      <c r="C88" s="50"/>
      <c r="D88" s="50"/>
      <c r="E88" s="50"/>
      <c r="F88" s="50"/>
      <c r="G88" s="50"/>
      <c r="H88" s="50"/>
      <c r="I88" s="50"/>
      <c r="J88" s="215">
        <f>SUM(C88:I89)</f>
        <v>0</v>
      </c>
      <c r="K88" s="29"/>
      <c r="L88" s="256"/>
      <c r="M88" s="256"/>
      <c r="N88" s="256"/>
      <c r="O88" s="7"/>
    </row>
    <row r="89" spans="1:15" s="112" customFormat="1" ht="27" customHeight="1" x14ac:dyDescent="0.4">
      <c r="A89" s="119" t="s">
        <v>106</v>
      </c>
      <c r="B89" s="120" t="s">
        <v>117</v>
      </c>
      <c r="C89" s="50"/>
      <c r="D89" s="50"/>
      <c r="E89" s="50"/>
      <c r="F89" s="50"/>
      <c r="G89" s="50"/>
      <c r="H89" s="50"/>
      <c r="I89" s="50"/>
      <c r="J89" s="216"/>
      <c r="K89" s="124"/>
      <c r="L89" s="256"/>
      <c r="M89" s="256"/>
      <c r="N89" s="256"/>
      <c r="O89" s="7"/>
    </row>
    <row r="90" spans="1:15" ht="27" customHeight="1" x14ac:dyDescent="0.4">
      <c r="A90" s="34"/>
      <c r="B90" s="34"/>
      <c r="C90" s="23">
        <f>I83+1</f>
        <v>44388</v>
      </c>
      <c r="D90" s="23">
        <f>C90+1</f>
        <v>44389</v>
      </c>
      <c r="E90" s="23">
        <f t="shared" si="6"/>
        <v>44390</v>
      </c>
      <c r="F90" s="23">
        <f t="shared" si="6"/>
        <v>44391</v>
      </c>
      <c r="G90" s="23">
        <f t="shared" si="6"/>
        <v>44392</v>
      </c>
      <c r="H90" s="23">
        <f t="shared" si="6"/>
        <v>44393</v>
      </c>
      <c r="I90" s="23">
        <f>H90+1</f>
        <v>44394</v>
      </c>
      <c r="J90" s="134"/>
      <c r="K90" s="29"/>
      <c r="L90" s="256"/>
      <c r="M90" s="256"/>
      <c r="N90" s="256"/>
      <c r="O90" s="7"/>
    </row>
    <row r="91" spans="1:15" ht="27" customHeight="1" x14ac:dyDescent="0.4">
      <c r="A91" s="56" t="s">
        <v>104</v>
      </c>
      <c r="B91" s="120" t="s">
        <v>116</v>
      </c>
      <c r="C91" s="50"/>
      <c r="D91" s="50"/>
      <c r="E91" s="50"/>
      <c r="F91" s="50"/>
      <c r="G91" s="50"/>
      <c r="H91" s="50"/>
      <c r="I91" s="50"/>
      <c r="J91" s="215">
        <f>SUM(C91:I92)</f>
        <v>0</v>
      </c>
      <c r="K91" s="217" t="str">
        <f>IF(J91&lt;100,"100回未満",IF(J91&lt;150,"100回以上","150回以上"))</f>
        <v>100回未満</v>
      </c>
      <c r="L91" s="256"/>
      <c r="M91" s="256"/>
      <c r="N91" s="256"/>
      <c r="O91" s="7" t="str">
        <f>IF(J91&lt;100,IF(OR(J91="100回以上",K91="150回以上"),"エラー。接種回数と回数区分が一致しません",""),IF(J91&lt;150,IF(OR(J91="100回未満",K91="150回以上"),"エラー。接種回数と回数区分が一致しません",""),IF(K91="100回未満","エラー。接種回数と回数区分が一致しません","")))</f>
        <v/>
      </c>
    </row>
    <row r="92" spans="1:15" s="112" customFormat="1" ht="27" customHeight="1" x14ac:dyDescent="0.4">
      <c r="A92" s="56" t="s">
        <v>104</v>
      </c>
      <c r="B92" s="120" t="s">
        <v>117</v>
      </c>
      <c r="C92" s="50"/>
      <c r="D92" s="50"/>
      <c r="E92" s="50"/>
      <c r="F92" s="50"/>
      <c r="G92" s="50"/>
      <c r="H92" s="50"/>
      <c r="I92" s="50"/>
      <c r="J92" s="216"/>
      <c r="K92" s="218"/>
      <c r="L92" s="256"/>
      <c r="M92" s="256"/>
      <c r="N92" s="256"/>
      <c r="O92" s="7"/>
    </row>
    <row r="93" spans="1:15" s="112" customFormat="1" ht="27.75" hidden="1" customHeight="1" x14ac:dyDescent="0.4">
      <c r="A93" s="56"/>
      <c r="B93" s="120"/>
      <c r="C93" s="50">
        <f t="shared" ref="C93" si="37">C91+C92</f>
        <v>0</v>
      </c>
      <c r="D93" s="50">
        <f t="shared" ref="D93" si="38">D91+D92</f>
        <v>0</v>
      </c>
      <c r="E93" s="50">
        <f t="shared" ref="E93" si="39">E91+E92</f>
        <v>0</v>
      </c>
      <c r="F93" s="50">
        <f t="shared" ref="F93" si="40">F91+F92</f>
        <v>0</v>
      </c>
      <c r="G93" s="50">
        <f t="shared" ref="G93" si="41">G91+G92</f>
        <v>0</v>
      </c>
      <c r="H93" s="50">
        <f t="shared" ref="H93" si="42">H91+H92</f>
        <v>0</v>
      </c>
      <c r="I93" s="50">
        <f t="shared" ref="I93" si="43">I91+I92</f>
        <v>0</v>
      </c>
      <c r="J93" s="28"/>
      <c r="K93" s="29"/>
      <c r="L93" s="108"/>
      <c r="M93" s="108"/>
      <c r="N93" s="108"/>
      <c r="O93" s="7"/>
    </row>
    <row r="94" spans="1:15" ht="27" customHeight="1" x14ac:dyDescent="0.4">
      <c r="A94" s="56" t="s">
        <v>105</v>
      </c>
      <c r="B94" s="121"/>
      <c r="C94" s="50"/>
      <c r="D94" s="50"/>
      <c r="E94" s="50"/>
      <c r="F94" s="50"/>
      <c r="G94" s="50"/>
      <c r="H94" s="50"/>
      <c r="I94" s="50"/>
      <c r="J94" s="28">
        <f>SUM(C94:I94)</f>
        <v>0</v>
      </c>
      <c r="K94" s="29"/>
      <c r="L94" s="256"/>
      <c r="M94" s="256"/>
      <c r="N94" s="256"/>
      <c r="O94" s="7"/>
    </row>
    <row r="95" spans="1:15" ht="27" customHeight="1" x14ac:dyDescent="0.4">
      <c r="A95" s="56" t="s">
        <v>106</v>
      </c>
      <c r="B95" s="120" t="s">
        <v>116</v>
      </c>
      <c r="C95" s="50"/>
      <c r="D95" s="50"/>
      <c r="E95" s="50"/>
      <c r="F95" s="50"/>
      <c r="G95" s="50"/>
      <c r="H95" s="50"/>
      <c r="I95" s="50"/>
      <c r="J95" s="215">
        <f>SUM(C95:I96)</f>
        <v>0</v>
      </c>
      <c r="K95" s="29"/>
      <c r="L95" s="256"/>
      <c r="M95" s="256"/>
      <c r="N95" s="256"/>
      <c r="O95" s="7"/>
    </row>
    <row r="96" spans="1:15" s="112" customFormat="1" ht="27" customHeight="1" x14ac:dyDescent="0.4">
      <c r="A96" s="119" t="s">
        <v>106</v>
      </c>
      <c r="B96" s="120" t="s">
        <v>117</v>
      </c>
      <c r="C96" s="50"/>
      <c r="D96" s="50"/>
      <c r="E96" s="50"/>
      <c r="F96" s="50"/>
      <c r="G96" s="50"/>
      <c r="H96" s="50"/>
      <c r="I96" s="50"/>
      <c r="J96" s="216"/>
      <c r="K96" s="124"/>
      <c r="L96" s="256"/>
      <c r="M96" s="256"/>
      <c r="N96" s="256"/>
      <c r="O96" s="7"/>
    </row>
    <row r="97" spans="1:15" ht="27" customHeight="1" x14ac:dyDescent="0.4">
      <c r="A97" s="34"/>
      <c r="B97" s="34"/>
      <c r="C97" s="23">
        <f>I90+1</f>
        <v>44395</v>
      </c>
      <c r="D97" s="23">
        <f>C97+1</f>
        <v>44396</v>
      </c>
      <c r="E97" s="23">
        <f t="shared" si="6"/>
        <v>44397</v>
      </c>
      <c r="F97" s="23">
        <f t="shared" si="6"/>
        <v>44398</v>
      </c>
      <c r="G97" s="23">
        <f t="shared" si="6"/>
        <v>44399</v>
      </c>
      <c r="H97" s="23">
        <f t="shared" si="6"/>
        <v>44400</v>
      </c>
      <c r="I97" s="23">
        <f>H97+1</f>
        <v>44401</v>
      </c>
      <c r="J97" s="29"/>
      <c r="K97" s="29"/>
      <c r="L97" s="256"/>
      <c r="M97" s="256"/>
      <c r="N97" s="256"/>
      <c r="O97" s="7"/>
    </row>
    <row r="98" spans="1:15" ht="27" customHeight="1" x14ac:dyDescent="0.4">
      <c r="A98" s="56" t="s">
        <v>104</v>
      </c>
      <c r="B98" s="120" t="s">
        <v>116</v>
      </c>
      <c r="C98" s="50"/>
      <c r="D98" s="50"/>
      <c r="E98" s="50"/>
      <c r="F98" s="50"/>
      <c r="G98" s="50"/>
      <c r="H98" s="50"/>
      <c r="I98" s="50"/>
      <c r="J98" s="215">
        <f>SUM(C98:I99)</f>
        <v>0</v>
      </c>
      <c r="K98" s="217" t="str">
        <f>IF(J98&lt;100,"100回未満",IF(J98&lt;150,"100回以上","150回以上"))</f>
        <v>100回未満</v>
      </c>
      <c r="L98" s="256"/>
      <c r="M98" s="256"/>
      <c r="N98" s="256"/>
      <c r="O98" s="7" t="str">
        <f>IF(J98&lt;100,IF(OR(J98="100回以上",K98="150回以上"),"エラー。接種回数と回数区分が一致しません",""),IF(J98&lt;150,IF(OR(J98="100回未満",K98="150回以上"),"エラー。接種回数と回数区分が一致しません",""),IF(K98="100回未満","エラー。接種回数と回数区分が一致しません","")))</f>
        <v/>
      </c>
    </row>
    <row r="99" spans="1:15" s="112" customFormat="1" ht="27" customHeight="1" x14ac:dyDescent="0.4">
      <c r="A99" s="56" t="s">
        <v>104</v>
      </c>
      <c r="B99" s="120" t="s">
        <v>117</v>
      </c>
      <c r="C99" s="50"/>
      <c r="D99" s="50"/>
      <c r="E99" s="50"/>
      <c r="F99" s="50"/>
      <c r="G99" s="50"/>
      <c r="H99" s="50"/>
      <c r="I99" s="50"/>
      <c r="J99" s="216"/>
      <c r="K99" s="218"/>
      <c r="L99" s="256"/>
      <c r="M99" s="256"/>
      <c r="N99" s="256"/>
      <c r="O99" s="7"/>
    </row>
    <row r="100" spans="1:15" s="112" customFormat="1" ht="27.75" hidden="1" customHeight="1" x14ac:dyDescent="0.4">
      <c r="A100" s="56"/>
      <c r="B100" s="120"/>
      <c r="C100" s="50">
        <f t="shared" ref="C100" si="44">C98+C99</f>
        <v>0</v>
      </c>
      <c r="D100" s="50">
        <f t="shared" ref="D100" si="45">D98+D99</f>
        <v>0</v>
      </c>
      <c r="E100" s="50">
        <f t="shared" ref="E100" si="46">E98+E99</f>
        <v>0</v>
      </c>
      <c r="F100" s="50">
        <f t="shared" ref="F100" si="47">F98+F99</f>
        <v>0</v>
      </c>
      <c r="G100" s="50">
        <f t="shared" ref="G100" si="48">G98+G99</f>
        <v>0</v>
      </c>
      <c r="H100" s="50">
        <f t="shared" ref="H100" si="49">H98+H99</f>
        <v>0</v>
      </c>
      <c r="I100" s="50">
        <f t="shared" ref="I100" si="50">I98+I99</f>
        <v>0</v>
      </c>
      <c r="J100" s="28"/>
      <c r="K100" s="29"/>
      <c r="L100" s="108"/>
      <c r="M100" s="108"/>
      <c r="N100" s="108"/>
      <c r="O100" s="7"/>
    </row>
    <row r="101" spans="1:15" ht="27" customHeight="1" x14ac:dyDescent="0.4">
      <c r="A101" s="56" t="s">
        <v>105</v>
      </c>
      <c r="B101" s="121"/>
      <c r="C101" s="50"/>
      <c r="D101" s="50"/>
      <c r="E101" s="50"/>
      <c r="F101" s="50"/>
      <c r="G101" s="50"/>
      <c r="H101" s="50"/>
      <c r="I101" s="50"/>
      <c r="J101" s="28">
        <f>SUM(C101:I101)</f>
        <v>0</v>
      </c>
      <c r="K101" s="29"/>
      <c r="L101" s="256"/>
      <c r="M101" s="256"/>
      <c r="N101" s="256"/>
      <c r="O101" s="7"/>
    </row>
    <row r="102" spans="1:15" ht="27" customHeight="1" x14ac:dyDescent="0.4">
      <c r="A102" s="56" t="s">
        <v>106</v>
      </c>
      <c r="B102" s="120" t="s">
        <v>116</v>
      </c>
      <c r="C102" s="50"/>
      <c r="D102" s="50"/>
      <c r="E102" s="50"/>
      <c r="F102" s="50"/>
      <c r="G102" s="50"/>
      <c r="H102" s="50"/>
      <c r="I102" s="50"/>
      <c r="J102" s="215">
        <f>SUM(C102:I103)</f>
        <v>0</v>
      </c>
      <c r="K102" s="29"/>
      <c r="L102" s="256"/>
      <c r="M102" s="256"/>
      <c r="N102" s="256"/>
      <c r="O102" s="7"/>
    </row>
    <row r="103" spans="1:15" s="112" customFormat="1" ht="27" customHeight="1" x14ac:dyDescent="0.4">
      <c r="A103" s="119" t="s">
        <v>106</v>
      </c>
      <c r="B103" s="120" t="s">
        <v>117</v>
      </c>
      <c r="C103" s="50"/>
      <c r="D103" s="50"/>
      <c r="E103" s="50"/>
      <c r="F103" s="50"/>
      <c r="G103" s="50"/>
      <c r="H103" s="50"/>
      <c r="I103" s="50"/>
      <c r="J103" s="216"/>
      <c r="K103" s="124"/>
      <c r="L103" s="256"/>
      <c r="M103" s="256"/>
      <c r="N103" s="256"/>
      <c r="O103" s="7"/>
    </row>
    <row r="104" spans="1:15" ht="27" customHeight="1" x14ac:dyDescent="0.4">
      <c r="A104" s="34"/>
      <c r="B104" s="34"/>
      <c r="C104" s="23">
        <f>I97+1</f>
        <v>44402</v>
      </c>
      <c r="D104" s="23">
        <f>C104+1</f>
        <v>44403</v>
      </c>
      <c r="E104" s="23">
        <f t="shared" si="6"/>
        <v>44404</v>
      </c>
      <c r="F104" s="23">
        <f t="shared" si="6"/>
        <v>44405</v>
      </c>
      <c r="G104" s="23">
        <f t="shared" si="6"/>
        <v>44406</v>
      </c>
      <c r="H104" s="23">
        <f t="shared" si="6"/>
        <v>44407</v>
      </c>
      <c r="I104" s="23">
        <f>H104+1</f>
        <v>44408</v>
      </c>
      <c r="J104" s="29"/>
      <c r="K104" s="29"/>
      <c r="L104" s="256"/>
      <c r="M104" s="256"/>
      <c r="N104" s="256"/>
      <c r="O104" s="7"/>
    </row>
    <row r="105" spans="1:15" ht="27" customHeight="1" x14ac:dyDescent="0.4">
      <c r="A105" s="56" t="s">
        <v>104</v>
      </c>
      <c r="B105" s="120" t="s">
        <v>116</v>
      </c>
      <c r="C105" s="50"/>
      <c r="D105" s="50"/>
      <c r="E105" s="50"/>
      <c r="F105" s="50"/>
      <c r="G105" s="50"/>
      <c r="H105" s="50"/>
      <c r="I105" s="50"/>
      <c r="J105" s="215">
        <f>SUM(C105:I106)</f>
        <v>0</v>
      </c>
      <c r="K105" s="217" t="str">
        <f>IF(J105&lt;100,"100回未満",IF(J105&lt;150,"100回以上","150回以上"))</f>
        <v>100回未満</v>
      </c>
      <c r="L105" s="256"/>
      <c r="M105" s="256"/>
      <c r="N105" s="256"/>
      <c r="O105" s="7" t="str">
        <f>IF(J105&lt;100,IF(OR(J105="100回以上",K105="150回以上"),"エラー。接種回数と回数区分が一致しません",""),IF(J105&lt;150,IF(OR(J105="100回未満",K105="150回以上"),"エラー。接種回数と回数区分が一致しません",""),IF(K105="100回未満","エラー。接種回数と回数区分が一致しません","")))</f>
        <v/>
      </c>
    </row>
    <row r="106" spans="1:15" s="112" customFormat="1" ht="27" customHeight="1" x14ac:dyDescent="0.4">
      <c r="A106" s="56" t="s">
        <v>104</v>
      </c>
      <c r="B106" s="120" t="s">
        <v>117</v>
      </c>
      <c r="C106" s="50"/>
      <c r="D106" s="50"/>
      <c r="E106" s="50"/>
      <c r="F106" s="50"/>
      <c r="G106" s="50"/>
      <c r="H106" s="50"/>
      <c r="I106" s="50"/>
      <c r="J106" s="216"/>
      <c r="K106" s="218"/>
      <c r="L106" s="256"/>
      <c r="M106" s="256"/>
      <c r="N106" s="256"/>
      <c r="O106" s="7"/>
    </row>
    <row r="107" spans="1:15" s="112" customFormat="1" ht="27.75" hidden="1" customHeight="1" x14ac:dyDescent="0.4">
      <c r="A107" s="56"/>
      <c r="B107" s="120"/>
      <c r="C107" s="50">
        <f t="shared" ref="C107" si="51">C105+C106</f>
        <v>0</v>
      </c>
      <c r="D107" s="50">
        <f t="shared" ref="D107" si="52">D105+D106</f>
        <v>0</v>
      </c>
      <c r="E107" s="50">
        <f t="shared" ref="E107" si="53">E105+E106</f>
        <v>0</v>
      </c>
      <c r="F107" s="50">
        <f t="shared" ref="F107" si="54">F105+F106</f>
        <v>0</v>
      </c>
      <c r="G107" s="50">
        <f t="shared" ref="G107" si="55">G105+G106</f>
        <v>0</v>
      </c>
      <c r="H107" s="50">
        <f t="shared" ref="H107" si="56">H105+H106</f>
        <v>0</v>
      </c>
      <c r="I107" s="50">
        <f t="shared" ref="I107" si="57">I105+I106</f>
        <v>0</v>
      </c>
      <c r="J107" s="28"/>
      <c r="K107" s="29"/>
      <c r="L107" s="108"/>
      <c r="M107" s="108"/>
      <c r="N107" s="108"/>
      <c r="O107" s="7"/>
    </row>
    <row r="108" spans="1:15" ht="27" customHeight="1" x14ac:dyDescent="0.4">
      <c r="A108" s="56" t="s">
        <v>105</v>
      </c>
      <c r="B108" s="121"/>
      <c r="C108" s="50"/>
      <c r="D108" s="50"/>
      <c r="E108" s="50"/>
      <c r="F108" s="50"/>
      <c r="G108" s="50"/>
      <c r="H108" s="50"/>
      <c r="I108" s="50"/>
      <c r="J108" s="28">
        <f>SUM(C108:I108)</f>
        <v>0</v>
      </c>
      <c r="K108" s="29"/>
      <c r="L108" s="256"/>
      <c r="M108" s="256"/>
      <c r="N108" s="256"/>
      <c r="O108" s="7"/>
    </row>
    <row r="109" spans="1:15" ht="27" customHeight="1" x14ac:dyDescent="0.4">
      <c r="A109" s="56" t="s">
        <v>106</v>
      </c>
      <c r="B109" s="120" t="s">
        <v>116</v>
      </c>
      <c r="C109" s="50"/>
      <c r="D109" s="50"/>
      <c r="E109" s="50"/>
      <c r="F109" s="50"/>
      <c r="G109" s="50"/>
      <c r="H109" s="50"/>
      <c r="I109" s="50"/>
      <c r="J109" s="215">
        <f>SUM(C109:I110)</f>
        <v>0</v>
      </c>
      <c r="K109" s="29"/>
      <c r="L109" s="256"/>
      <c r="M109" s="256"/>
      <c r="N109" s="256"/>
      <c r="O109" s="7"/>
    </row>
    <row r="110" spans="1:15" ht="27" customHeight="1" x14ac:dyDescent="0.4">
      <c r="A110" s="119" t="s">
        <v>106</v>
      </c>
      <c r="B110" s="120" t="s">
        <v>117</v>
      </c>
      <c r="C110" s="50"/>
      <c r="D110" s="50"/>
      <c r="E110" s="50"/>
      <c r="F110" s="50"/>
      <c r="G110" s="50"/>
      <c r="H110" s="50"/>
      <c r="I110" s="50"/>
      <c r="J110" s="216"/>
      <c r="K110" s="29"/>
      <c r="L110" s="256"/>
      <c r="M110" s="256"/>
      <c r="N110" s="256"/>
    </row>
    <row r="111" spans="1:15" ht="27" customHeight="1" x14ac:dyDescent="0.4">
      <c r="A111" s="22"/>
      <c r="B111" s="22"/>
      <c r="C111" s="22"/>
      <c r="G111" s="36"/>
      <c r="H111" s="36"/>
      <c r="I111" s="36"/>
      <c r="J111" s="35"/>
      <c r="K111" s="22"/>
      <c r="L111" s="22"/>
      <c r="M111" s="22"/>
      <c r="N111" s="7"/>
    </row>
    <row r="112" spans="1:15" ht="27" customHeight="1" x14ac:dyDescent="0.4">
      <c r="A112" s="22"/>
      <c r="B112" s="22"/>
      <c r="C112" s="22"/>
      <c r="E112" s="243" t="s">
        <v>99</v>
      </c>
      <c r="F112" s="243"/>
      <c r="G112" s="243"/>
      <c r="H112" s="243"/>
      <c r="I112" s="243"/>
      <c r="J112" s="28">
        <f>SUM(J33,J37,J41,J45,J52,J63,J70,J77,J84,J91,J98,J105)</f>
        <v>0</v>
      </c>
      <c r="K112" s="22"/>
      <c r="L112" s="22"/>
      <c r="M112" s="22"/>
      <c r="N112" s="7"/>
    </row>
    <row r="113" spans="1:15" s="49" customFormat="1" ht="27" customHeight="1" x14ac:dyDescent="0.4">
      <c r="A113" s="22"/>
      <c r="B113" s="22"/>
      <c r="C113" s="22"/>
      <c r="E113" s="243" t="s">
        <v>100</v>
      </c>
      <c r="F113" s="243"/>
      <c r="G113" s="243"/>
      <c r="H113" s="243"/>
      <c r="I113" s="243"/>
      <c r="J113" s="28">
        <f>SUM(J10,J14,J18,J22,J26,J30,J34,J38,J42,J48,J55,J66,J73,J80,J87,J94,J101,J108)</f>
        <v>0</v>
      </c>
      <c r="K113" s="22"/>
      <c r="L113" s="22"/>
      <c r="M113" s="22"/>
      <c r="N113" s="7"/>
    </row>
    <row r="114" spans="1:15" s="49" customFormat="1" ht="27" customHeight="1" x14ac:dyDescent="0.4">
      <c r="A114" s="22"/>
      <c r="B114" s="22"/>
      <c r="C114" s="22"/>
      <c r="E114" s="243" t="s">
        <v>101</v>
      </c>
      <c r="F114" s="243"/>
      <c r="G114" s="243"/>
      <c r="H114" s="243"/>
      <c r="I114" s="243"/>
      <c r="J114" s="28">
        <f>SUM(J11,J15,J19,J23,J27,J31,J35,J39,J43,J49,J56,J67,J74,J81,J88,J95,J102,J109)</f>
        <v>0</v>
      </c>
      <c r="K114" s="22"/>
      <c r="L114" s="22"/>
      <c r="M114" s="22"/>
      <c r="N114" s="7"/>
    </row>
    <row r="115" spans="1:15" s="49" customFormat="1" ht="44.25" customHeight="1" x14ac:dyDescent="0.4">
      <c r="A115" s="22"/>
      <c r="B115" s="22"/>
      <c r="C115" s="22"/>
      <c r="G115" s="36"/>
      <c r="H115" s="36"/>
      <c r="I115" s="36"/>
      <c r="J115" s="35"/>
      <c r="K115" s="22"/>
      <c r="L115" s="22"/>
      <c r="M115" s="22"/>
      <c r="N115" s="20" t="s">
        <v>55</v>
      </c>
    </row>
    <row r="116" spans="1:15" s="157" customFormat="1" ht="56.25" customHeight="1" x14ac:dyDescent="0.4">
      <c r="A116" s="22"/>
      <c r="B116" s="22"/>
      <c r="C116" s="22"/>
      <c r="G116" s="36"/>
      <c r="H116" s="36"/>
      <c r="I116" s="36"/>
      <c r="J116" s="35"/>
      <c r="K116" s="22"/>
      <c r="L116" s="22"/>
      <c r="M116" s="22"/>
      <c r="N116" s="20"/>
    </row>
    <row r="117" spans="1:15" s="117" customFormat="1" ht="32.25" customHeight="1" x14ac:dyDescent="0.4">
      <c r="A117" s="113" t="s">
        <v>122</v>
      </c>
      <c r="B117" s="113"/>
      <c r="C117" s="57"/>
      <c r="D117" s="57"/>
      <c r="E117" s="57"/>
      <c r="F117" s="57"/>
      <c r="G117" s="57"/>
      <c r="H117" s="57"/>
      <c r="I117" s="57"/>
      <c r="J117" s="57"/>
      <c r="K117" s="57"/>
      <c r="L117" s="57"/>
      <c r="N117" s="57"/>
    </row>
    <row r="118" spans="1:15" s="117" customFormat="1" ht="48" customHeight="1" thickBot="1" x14ac:dyDescent="0.45">
      <c r="A118" s="113"/>
      <c r="B118" s="113"/>
      <c r="C118" s="57"/>
      <c r="D118" s="57"/>
      <c r="E118" s="57"/>
      <c r="F118" s="57"/>
      <c r="G118" s="57"/>
      <c r="H118" s="57"/>
      <c r="I118" s="57"/>
      <c r="J118" s="57"/>
      <c r="K118" s="57"/>
      <c r="L118" s="57"/>
      <c r="N118" s="57"/>
    </row>
    <row r="119" spans="1:15" s="117" customFormat="1" ht="42" customHeight="1" thickBot="1" x14ac:dyDescent="0.45">
      <c r="A119" s="145" t="s">
        <v>119</v>
      </c>
      <c r="B119" s="113"/>
      <c r="C119" s="57"/>
      <c r="D119" s="57"/>
      <c r="E119" s="57"/>
      <c r="F119" s="57"/>
      <c r="G119" s="57"/>
      <c r="H119" s="57"/>
      <c r="I119" s="57"/>
      <c r="J119" s="57"/>
      <c r="K119" s="57"/>
      <c r="L119" s="57"/>
      <c r="N119" s="57"/>
      <c r="O119" s="115"/>
    </row>
    <row r="120" spans="1:15" s="117" customFormat="1" ht="46.5" customHeight="1" thickBot="1" x14ac:dyDescent="0.45">
      <c r="A120" s="113"/>
      <c r="B120" s="113"/>
      <c r="C120" s="57"/>
      <c r="D120" s="57"/>
      <c r="E120" s="57"/>
      <c r="F120" s="57"/>
      <c r="G120" s="57"/>
      <c r="H120" s="57"/>
      <c r="I120" s="57"/>
      <c r="J120" s="57"/>
      <c r="K120" s="57"/>
      <c r="L120" s="57"/>
      <c r="N120" s="57"/>
      <c r="O120" s="114"/>
    </row>
    <row r="121" spans="1:15" s="117" customFormat="1" ht="42" customHeight="1" thickBot="1" x14ac:dyDescent="0.45">
      <c r="A121" s="113" t="s">
        <v>118</v>
      </c>
      <c r="B121" s="113"/>
      <c r="C121" s="57"/>
      <c r="D121" s="57"/>
      <c r="F121" s="113"/>
      <c r="H121" s="156"/>
      <c r="I121" s="156"/>
      <c r="J121" s="156"/>
      <c r="K121" s="156"/>
      <c r="L121" s="156"/>
      <c r="M121" s="156"/>
      <c r="N121" s="158" t="s">
        <v>139</v>
      </c>
      <c r="O121" s="147"/>
    </row>
    <row r="122" spans="1:15" s="117" customFormat="1" ht="46.5" customHeight="1" thickBot="1" x14ac:dyDescent="0.45">
      <c r="A122" s="113"/>
      <c r="B122" s="113"/>
      <c r="C122" s="57"/>
      <c r="D122" s="57"/>
      <c r="F122" s="113"/>
      <c r="H122" s="57"/>
      <c r="I122" s="57"/>
      <c r="J122" s="57"/>
      <c r="K122" s="57"/>
      <c r="N122" s="57"/>
      <c r="O122" s="163" t="s">
        <v>148</v>
      </c>
    </row>
    <row r="123" spans="1:15" s="117" customFormat="1" ht="42" customHeight="1" thickBot="1" x14ac:dyDescent="0.45">
      <c r="A123" s="113" t="s">
        <v>141</v>
      </c>
      <c r="B123" s="147"/>
      <c r="C123" s="114"/>
      <c r="D123" s="57"/>
      <c r="E123" s="57"/>
      <c r="F123" s="57"/>
      <c r="G123" s="57"/>
      <c r="H123" s="57"/>
      <c r="I123" s="57"/>
      <c r="J123" s="57"/>
      <c r="K123" s="57"/>
      <c r="N123" s="57"/>
    </row>
    <row r="124" spans="1:15" s="117" customFormat="1" ht="46.5" customHeight="1" thickBot="1" x14ac:dyDescent="0.45">
      <c r="A124" s="113"/>
      <c r="B124" s="113"/>
      <c r="C124" s="114"/>
      <c r="D124" s="57"/>
      <c r="E124" s="57"/>
      <c r="F124" s="57"/>
      <c r="G124" s="57"/>
      <c r="H124" s="57"/>
      <c r="I124" s="57"/>
      <c r="J124" s="57"/>
      <c r="K124" s="57"/>
      <c r="N124" s="57"/>
    </row>
    <row r="125" spans="1:15" s="117" customFormat="1" ht="42" customHeight="1" thickBot="1" x14ac:dyDescent="0.45">
      <c r="A125" s="159" t="s">
        <v>149</v>
      </c>
      <c r="B125" s="159"/>
      <c r="C125" s="160"/>
      <c r="D125" s="160"/>
      <c r="E125" s="160"/>
      <c r="F125" s="160"/>
      <c r="G125" s="160"/>
      <c r="H125" s="161"/>
      <c r="N125" s="158" t="s">
        <v>139</v>
      </c>
      <c r="O125" s="147"/>
    </row>
    <row r="126" spans="1:15" s="117" customFormat="1" ht="46.5" customHeight="1" thickBot="1" x14ac:dyDescent="0.45">
      <c r="A126" s="113"/>
      <c r="B126" s="113"/>
      <c r="C126" s="57"/>
      <c r="D126" s="57"/>
      <c r="F126" s="113"/>
      <c r="H126" s="113"/>
      <c r="I126" s="57"/>
      <c r="J126" s="57"/>
      <c r="K126" s="57"/>
      <c r="L126" s="57"/>
      <c r="N126" s="57"/>
      <c r="O126" s="163" t="s">
        <v>147</v>
      </c>
    </row>
    <row r="127" spans="1:15" s="117" customFormat="1" ht="42" customHeight="1" thickBot="1" x14ac:dyDescent="0.45">
      <c r="A127" s="113" t="s">
        <v>141</v>
      </c>
      <c r="B127" s="147"/>
      <c r="C127" s="114"/>
      <c r="D127" s="57"/>
      <c r="E127" s="57"/>
      <c r="F127" s="57"/>
      <c r="G127" s="57"/>
      <c r="H127" s="57"/>
      <c r="I127" s="57"/>
      <c r="J127" s="57"/>
      <c r="K127" s="57"/>
      <c r="L127" s="57"/>
      <c r="N127" s="57"/>
    </row>
    <row r="128" spans="1:15" s="117" customFormat="1" ht="46.5" customHeight="1" thickBot="1" x14ac:dyDescent="0.45">
      <c r="A128" s="113"/>
      <c r="B128" s="113"/>
      <c r="C128" s="114"/>
      <c r="D128" s="57"/>
      <c r="E128" s="57"/>
      <c r="F128" s="57"/>
      <c r="G128" s="57"/>
      <c r="H128" s="57"/>
      <c r="I128" s="57"/>
      <c r="J128" s="57"/>
      <c r="K128" s="57"/>
      <c r="L128" s="57"/>
      <c r="N128" s="57"/>
    </row>
    <row r="129" spans="1:16" s="117" customFormat="1" ht="42" customHeight="1" thickBot="1" x14ac:dyDescent="0.45">
      <c r="A129" s="264" t="s">
        <v>150</v>
      </c>
      <c r="B129" s="264"/>
      <c r="C129" s="264"/>
      <c r="D129" s="264"/>
      <c r="E129" s="264"/>
      <c r="F129" s="264"/>
      <c r="G129" s="264"/>
      <c r="H129" s="264"/>
      <c r="I129" s="264"/>
      <c r="J129" s="264"/>
      <c r="K129" s="264"/>
      <c r="L129" s="264"/>
      <c r="M129" s="264"/>
      <c r="N129" s="148" t="s">
        <v>146</v>
      </c>
      <c r="O129" s="147"/>
    </row>
    <row r="130" spans="1:16" s="156" customFormat="1" ht="28.5" customHeight="1" x14ac:dyDescent="0.4">
      <c r="A130" s="264"/>
      <c r="B130" s="264"/>
      <c r="C130" s="264"/>
      <c r="D130" s="264"/>
      <c r="E130" s="264"/>
      <c r="F130" s="264"/>
      <c r="G130" s="264"/>
      <c r="H130" s="264"/>
      <c r="I130" s="264"/>
      <c r="J130" s="264"/>
      <c r="K130" s="264"/>
      <c r="L130" s="264"/>
      <c r="M130" s="264"/>
      <c r="N130" s="148"/>
      <c r="O130" s="162"/>
    </row>
    <row r="131" spans="1:16" s="117" customFormat="1" ht="42" customHeight="1" x14ac:dyDescent="0.4">
      <c r="A131" s="265" t="s">
        <v>152</v>
      </c>
      <c r="B131" s="265"/>
      <c r="C131" s="265"/>
      <c r="D131" s="265"/>
      <c r="E131" s="265"/>
      <c r="F131" s="265"/>
      <c r="G131" s="265"/>
      <c r="H131" s="265"/>
      <c r="I131" s="265"/>
      <c r="J131" s="265"/>
      <c r="K131" s="265"/>
      <c r="L131" s="265"/>
      <c r="M131" s="265"/>
      <c r="N131" s="57"/>
    </row>
    <row r="132" spans="1:16" s="117" customFormat="1" ht="42" customHeight="1" x14ac:dyDescent="0.4">
      <c r="A132" s="265"/>
      <c r="B132" s="265"/>
      <c r="C132" s="265"/>
      <c r="D132" s="265"/>
      <c r="E132" s="265"/>
      <c r="F132" s="265"/>
      <c r="G132" s="265"/>
      <c r="H132" s="265"/>
      <c r="I132" s="265"/>
      <c r="J132" s="265"/>
      <c r="K132" s="265"/>
      <c r="L132" s="265"/>
      <c r="M132" s="265"/>
      <c r="N132" s="57"/>
    </row>
    <row r="133" spans="1:16" s="154" customFormat="1" ht="48.75" customHeight="1" x14ac:dyDescent="0.4">
      <c r="A133" s="148"/>
      <c r="B133" s="148"/>
      <c r="C133" s="57"/>
      <c r="D133" s="57"/>
      <c r="E133" s="57"/>
      <c r="F133" s="57"/>
      <c r="G133" s="57"/>
      <c r="H133" s="57"/>
      <c r="I133" s="57"/>
      <c r="J133" s="57"/>
      <c r="K133" s="57"/>
      <c r="L133" s="57"/>
      <c r="N133" s="57"/>
    </row>
    <row r="134" spans="1:16" s="117" customFormat="1" ht="42" customHeight="1" x14ac:dyDescent="0.4">
      <c r="A134" s="113" t="s">
        <v>126</v>
      </c>
      <c r="B134" s="113"/>
      <c r="C134" s="57"/>
      <c r="D134" s="57"/>
      <c r="E134" s="57"/>
      <c r="F134" s="57"/>
      <c r="G134" s="57"/>
      <c r="H134" s="57"/>
      <c r="I134" s="57"/>
      <c r="J134" s="57"/>
      <c r="K134" s="57"/>
      <c r="L134" s="57"/>
      <c r="N134" s="57"/>
      <c r="O134" s="114"/>
      <c r="P134" s="114"/>
    </row>
    <row r="135" spans="1:16" s="117" customFormat="1" ht="42" customHeight="1" x14ac:dyDescent="0.4">
      <c r="A135" s="113" t="s">
        <v>127</v>
      </c>
      <c r="B135" s="113"/>
      <c r="C135" s="57"/>
      <c r="D135" s="57"/>
      <c r="E135" s="57"/>
      <c r="F135" s="57"/>
      <c r="G135" s="57"/>
      <c r="H135" s="57"/>
      <c r="I135" s="57"/>
      <c r="J135" s="57"/>
      <c r="K135" s="57"/>
      <c r="L135" s="57"/>
      <c r="N135" s="57"/>
      <c r="O135" s="114"/>
      <c r="P135" s="114"/>
    </row>
    <row r="136" spans="1:16" s="154" customFormat="1" ht="48.75" customHeight="1" x14ac:dyDescent="0.4">
      <c r="A136" s="148"/>
      <c r="B136" s="148"/>
      <c r="C136" s="57"/>
      <c r="D136" s="57"/>
      <c r="E136" s="57"/>
      <c r="F136" s="57"/>
      <c r="G136" s="57"/>
      <c r="H136" s="57"/>
      <c r="I136" s="57"/>
      <c r="J136" s="57"/>
      <c r="K136" s="57"/>
      <c r="L136" s="57"/>
      <c r="N136" s="57"/>
      <c r="O136" s="114"/>
      <c r="P136" s="114"/>
    </row>
    <row r="137" spans="1:16" s="117" customFormat="1" ht="42" customHeight="1" x14ac:dyDescent="0.4">
      <c r="A137" s="260" t="s">
        <v>136</v>
      </c>
      <c r="B137" s="260"/>
      <c r="C137" s="260"/>
      <c r="D137" s="260"/>
      <c r="E137" s="260"/>
      <c r="F137" s="260"/>
      <c r="G137" s="260"/>
      <c r="H137" s="260"/>
      <c r="I137" s="260"/>
      <c r="J137" s="260"/>
      <c r="K137" s="260"/>
      <c r="L137" s="260"/>
      <c r="M137" s="260"/>
      <c r="N137" s="260"/>
      <c r="O137" s="260"/>
      <c r="P137" s="114"/>
    </row>
    <row r="138" spans="1:16" s="117" customFormat="1" ht="42" customHeight="1" x14ac:dyDescent="0.4">
      <c r="A138" s="113" t="s">
        <v>137</v>
      </c>
      <c r="B138" s="113"/>
      <c r="C138" s="113"/>
      <c r="D138" s="113"/>
      <c r="E138" s="113"/>
      <c r="F138" s="113"/>
      <c r="G138" s="113"/>
      <c r="H138" s="113"/>
      <c r="I138" s="113"/>
      <c r="J138" s="113"/>
      <c r="K138" s="113"/>
      <c r="L138" s="113"/>
      <c r="M138" s="113"/>
      <c r="N138" s="113"/>
      <c r="O138" s="113"/>
      <c r="P138" s="114"/>
    </row>
    <row r="139" spans="1:16" s="149" customFormat="1" ht="42" customHeight="1" x14ac:dyDescent="0.4">
      <c r="A139" s="148" t="s">
        <v>138</v>
      </c>
      <c r="B139" s="148"/>
      <c r="C139" s="148"/>
      <c r="D139" s="148"/>
      <c r="E139" s="148"/>
      <c r="F139" s="148"/>
      <c r="G139" s="148"/>
      <c r="H139" s="148"/>
      <c r="I139" s="148"/>
      <c r="J139" s="148"/>
      <c r="K139" s="148"/>
      <c r="L139" s="148"/>
      <c r="M139" s="148"/>
      <c r="N139" s="148"/>
      <c r="O139" s="148"/>
      <c r="P139" s="114"/>
    </row>
    <row r="140" spans="1:16" s="149" customFormat="1" ht="42" customHeight="1" x14ac:dyDescent="0.4">
      <c r="A140" s="148" t="s">
        <v>128</v>
      </c>
      <c r="B140" s="148"/>
      <c r="C140" s="148"/>
      <c r="D140" s="148"/>
      <c r="E140" s="148"/>
      <c r="F140" s="148"/>
      <c r="G140" s="148"/>
      <c r="H140" s="148"/>
      <c r="I140" s="148"/>
      <c r="J140" s="148"/>
      <c r="K140" s="148"/>
      <c r="L140" s="148"/>
      <c r="M140" s="148"/>
      <c r="N140" s="148"/>
      <c r="O140" s="148"/>
      <c r="P140" s="114"/>
    </row>
    <row r="141" spans="1:16" s="117" customFormat="1" ht="48.75" customHeight="1" x14ac:dyDescent="0.4">
      <c r="A141" s="113" t="s">
        <v>120</v>
      </c>
      <c r="B141" s="113"/>
      <c r="C141" s="57"/>
      <c r="D141" s="57"/>
      <c r="E141" s="57"/>
      <c r="F141" s="57"/>
      <c r="G141" s="57"/>
      <c r="H141" s="57"/>
      <c r="I141" s="57"/>
      <c r="J141" s="57"/>
      <c r="K141" s="57"/>
      <c r="L141" s="57"/>
      <c r="N141" s="57"/>
      <c r="O141" s="114"/>
      <c r="P141" s="114"/>
    </row>
    <row r="142" spans="1:16" s="155" customFormat="1" ht="42" customHeight="1" x14ac:dyDescent="0.4">
      <c r="A142" s="148" t="s">
        <v>143</v>
      </c>
      <c r="B142" s="148"/>
      <c r="C142" s="57"/>
      <c r="D142" s="57"/>
      <c r="E142" s="57"/>
      <c r="F142" s="57"/>
      <c r="G142" s="57"/>
      <c r="H142" s="57"/>
      <c r="I142" s="57"/>
      <c r="J142" s="57"/>
      <c r="K142" s="57"/>
      <c r="L142" s="57"/>
      <c r="N142" s="57"/>
      <c r="O142" s="114"/>
      <c r="P142" s="114"/>
    </row>
    <row r="143" spans="1:16" s="117" customFormat="1" ht="42" customHeight="1" x14ac:dyDescent="0.4">
      <c r="A143" s="54" t="s">
        <v>142</v>
      </c>
      <c r="B143" s="261"/>
      <c r="C143" s="262"/>
      <c r="D143" s="262"/>
      <c r="E143" s="262"/>
      <c r="F143" s="262"/>
      <c r="G143" s="262"/>
      <c r="H143" s="262"/>
      <c r="I143" s="262"/>
      <c r="J143" s="262"/>
      <c r="K143" s="262"/>
      <c r="L143" s="262"/>
      <c r="M143" s="263"/>
      <c r="N143" s="57"/>
      <c r="O143" s="114"/>
      <c r="P143" s="114"/>
    </row>
    <row r="144" spans="1:16" s="117" customFormat="1" ht="57" customHeight="1" x14ac:dyDescent="0.4">
      <c r="A144" s="18"/>
      <c r="B144" s="150" t="s">
        <v>144</v>
      </c>
      <c r="N144" s="7"/>
    </row>
    <row r="145" spans="1:16" s="155" customFormat="1" ht="42" customHeight="1" x14ac:dyDescent="0.4">
      <c r="A145" s="148" t="s">
        <v>145</v>
      </c>
      <c r="B145" s="148"/>
      <c r="C145" s="57"/>
      <c r="D145" s="57"/>
      <c r="E145" s="57"/>
      <c r="F145" s="57"/>
      <c r="G145" s="57"/>
      <c r="H145" s="57"/>
      <c r="I145" s="57"/>
      <c r="J145" s="57"/>
      <c r="K145" s="57"/>
      <c r="L145" s="57"/>
      <c r="N145" s="57"/>
      <c r="O145" s="114"/>
      <c r="P145" s="114"/>
    </row>
    <row r="146" spans="1:16" s="155" customFormat="1" ht="42" customHeight="1" x14ac:dyDescent="0.4">
      <c r="A146" s="54" t="s">
        <v>142</v>
      </c>
      <c r="B146" s="261"/>
      <c r="C146" s="262"/>
      <c r="D146" s="262"/>
      <c r="E146" s="262"/>
      <c r="F146" s="262"/>
      <c r="G146" s="262"/>
      <c r="H146" s="262"/>
      <c r="I146" s="262"/>
      <c r="J146" s="262"/>
      <c r="K146" s="262"/>
      <c r="L146" s="262"/>
      <c r="M146" s="263"/>
      <c r="N146" s="57"/>
      <c r="O146" s="114"/>
      <c r="P146" s="114"/>
    </row>
    <row r="147" spans="1:16" s="155" customFormat="1" ht="42" customHeight="1" x14ac:dyDescent="0.4">
      <c r="A147" s="18"/>
      <c r="B147" s="150"/>
      <c r="N147" s="7"/>
    </row>
    <row r="148" spans="1:16" s="117" customFormat="1" ht="83.25" customHeight="1" x14ac:dyDescent="0.4">
      <c r="A148" s="18"/>
      <c r="B148" s="18"/>
      <c r="C148" s="82" t="s">
        <v>34</v>
      </c>
      <c r="I148" s="82"/>
      <c r="J148" s="92"/>
    </row>
    <row r="149" spans="1:16" s="117" customFormat="1" ht="83.25" customHeight="1" x14ac:dyDescent="0.4">
      <c r="A149" s="18"/>
      <c r="B149" s="18"/>
      <c r="C149" s="259"/>
      <c r="D149" s="259"/>
      <c r="E149" s="259"/>
      <c r="F149" s="259"/>
      <c r="G149" s="259"/>
      <c r="H149" s="259"/>
      <c r="I149" s="259"/>
      <c r="J149" s="259"/>
      <c r="K149" s="259"/>
      <c r="L149" s="259"/>
      <c r="M149" s="259"/>
      <c r="N149" s="259"/>
    </row>
    <row r="150" spans="1:16" s="117" customFormat="1" ht="83.25" customHeight="1" x14ac:dyDescent="0.4">
      <c r="A150" s="18"/>
      <c r="B150" s="18"/>
      <c r="C150" s="82"/>
      <c r="D150" s="227" t="str">
        <f>C1&amp;"     "</f>
        <v xml:space="preserve">医療機関○○クリニック     </v>
      </c>
      <c r="E150" s="227"/>
      <c r="F150" s="227"/>
      <c r="G150" s="227"/>
      <c r="H150" s="227"/>
      <c r="I150" s="227"/>
      <c r="J150" s="227"/>
      <c r="K150" s="227"/>
      <c r="L150" s="227"/>
      <c r="M150" s="81" t="s">
        <v>95</v>
      </c>
    </row>
    <row r="151" spans="1:16" s="117" customFormat="1" ht="83.25" customHeight="1" x14ac:dyDescent="0.4">
      <c r="A151" s="58"/>
      <c r="B151" s="58"/>
      <c r="C151" s="58"/>
      <c r="D151" s="58"/>
      <c r="E151" s="58"/>
      <c r="F151" s="58"/>
      <c r="G151" s="58"/>
      <c r="H151" s="58"/>
      <c r="I151" s="58"/>
      <c r="J151" s="91"/>
      <c r="K151" s="91"/>
      <c r="L151" s="58"/>
      <c r="M151" s="58"/>
      <c r="N151" s="86" t="s">
        <v>88</v>
      </c>
    </row>
    <row r="152" spans="1:16" s="142" customFormat="1" ht="46.5" customHeight="1" x14ac:dyDescent="0.4">
      <c r="A152" s="58"/>
      <c r="B152" s="58"/>
      <c r="C152" s="58"/>
      <c r="D152" s="58"/>
      <c r="E152" s="58"/>
      <c r="F152" s="58"/>
      <c r="G152" s="58"/>
      <c r="H152" s="58"/>
      <c r="I152" s="58"/>
      <c r="J152" s="91"/>
      <c r="K152" s="58"/>
      <c r="L152" s="252" t="s">
        <v>121</v>
      </c>
      <c r="M152" s="252"/>
      <c r="N152" s="252"/>
    </row>
    <row r="153" spans="1:16" s="117" customFormat="1" ht="83.25" customHeight="1" x14ac:dyDescent="0.4">
      <c r="A153" s="16" t="s">
        <v>24</v>
      </c>
      <c r="B153" s="16"/>
      <c r="C153" s="116"/>
      <c r="D153" s="116"/>
      <c r="E153" s="116"/>
      <c r="F153" s="116"/>
      <c r="G153" s="116"/>
      <c r="H153" s="116"/>
      <c r="I153" s="116"/>
      <c r="J153" s="91"/>
      <c r="K153" s="58"/>
      <c r="L153" s="116"/>
      <c r="M153" s="116"/>
      <c r="N153" s="116"/>
    </row>
    <row r="154" spans="1:16" s="117" customFormat="1" ht="46.5" customHeight="1" x14ac:dyDescent="0.4">
      <c r="A154" s="116"/>
      <c r="B154" s="116"/>
      <c r="C154" s="116"/>
      <c r="D154" s="116"/>
      <c r="E154" s="116"/>
      <c r="F154" s="116"/>
      <c r="G154" s="116"/>
      <c r="H154" s="116"/>
      <c r="I154" s="116"/>
      <c r="J154" s="116"/>
      <c r="K154" s="116"/>
      <c r="L154" s="116"/>
      <c r="M154" s="116"/>
      <c r="N154" s="116"/>
    </row>
    <row r="155" spans="1:16" s="117" customFormat="1" ht="33.75" customHeight="1" x14ac:dyDescent="0.4">
      <c r="A155" s="116"/>
      <c r="B155" s="116"/>
      <c r="C155" s="116"/>
      <c r="D155" s="116"/>
      <c r="E155" s="116"/>
      <c r="F155" s="116"/>
      <c r="G155" s="116"/>
      <c r="H155" s="116"/>
      <c r="I155" s="118" t="s">
        <v>96</v>
      </c>
      <c r="J155" s="85"/>
      <c r="K155" s="118"/>
      <c r="L155" s="118" t="str">
        <f>C1</f>
        <v>医療機関○○クリニック</v>
      </c>
      <c r="M155" s="118"/>
      <c r="N155" s="118"/>
      <c r="O155" s="1"/>
    </row>
    <row r="156" spans="1:16" s="117" customFormat="1" ht="33.75" customHeight="1" x14ac:dyDescent="0.4">
      <c r="A156" s="116"/>
      <c r="B156" s="116"/>
      <c r="C156" s="116"/>
      <c r="D156" s="116"/>
      <c r="E156" s="116"/>
      <c r="F156" s="116"/>
      <c r="G156" s="116"/>
      <c r="H156" s="116"/>
      <c r="I156" s="118" t="s">
        <v>13</v>
      </c>
      <c r="J156" s="85"/>
      <c r="K156" s="118"/>
      <c r="L156" s="248"/>
      <c r="M156" s="248"/>
      <c r="N156" s="248"/>
      <c r="O156" s="1"/>
    </row>
    <row r="157" spans="1:16" s="117" customFormat="1" ht="33.75" customHeight="1" x14ac:dyDescent="0.4">
      <c r="A157" s="116"/>
      <c r="B157" s="116"/>
      <c r="C157" s="116"/>
      <c r="D157" s="116"/>
      <c r="E157" s="116"/>
      <c r="F157" s="116"/>
      <c r="G157" s="116"/>
      <c r="H157" s="116"/>
      <c r="I157" s="118" t="s">
        <v>14</v>
      </c>
      <c r="J157" s="85"/>
      <c r="K157" s="118"/>
      <c r="L157" s="248"/>
      <c r="M157" s="248"/>
      <c r="N157" s="248"/>
      <c r="O157" s="1"/>
    </row>
    <row r="158" spans="1:16" s="117" customFormat="1" ht="33.75" customHeight="1" x14ac:dyDescent="0.4">
      <c r="A158" s="116"/>
      <c r="B158" s="116"/>
      <c r="C158" s="116"/>
      <c r="D158" s="116"/>
      <c r="E158" s="116"/>
      <c r="F158" s="116"/>
      <c r="G158" s="116"/>
      <c r="H158" s="116"/>
      <c r="I158" s="116"/>
      <c r="J158" s="116"/>
      <c r="K158" s="116"/>
      <c r="L158" s="116"/>
      <c r="M158" s="116"/>
      <c r="N158" s="116"/>
    </row>
    <row r="159" spans="1:16" ht="61.5" customHeight="1" x14ac:dyDescent="0.4">
      <c r="A159" s="10"/>
      <c r="B159" s="10"/>
      <c r="C159" s="10"/>
      <c r="D159" s="10"/>
      <c r="E159" s="10"/>
      <c r="F159" s="10"/>
      <c r="G159" s="10"/>
      <c r="H159" s="10"/>
      <c r="I159" s="10"/>
      <c r="J159" s="10"/>
      <c r="K159" s="10"/>
      <c r="L159" s="10"/>
      <c r="M159" s="10"/>
      <c r="N159" s="10"/>
    </row>
    <row r="160" spans="1:16" ht="83.25" customHeight="1" x14ac:dyDescent="0.4">
      <c r="A160" s="237" t="s">
        <v>112</v>
      </c>
      <c r="B160" s="237"/>
      <c r="C160" s="237"/>
      <c r="D160" s="237"/>
      <c r="E160" s="237"/>
      <c r="F160" s="237"/>
      <c r="G160" s="237"/>
      <c r="H160" s="237"/>
      <c r="I160" s="237"/>
      <c r="J160" s="237"/>
      <c r="K160" s="237"/>
      <c r="L160" s="237"/>
      <c r="M160" s="237"/>
      <c r="N160" s="237"/>
      <c r="O160" s="9"/>
    </row>
    <row r="161" spans="1:16" ht="24" x14ac:dyDescent="0.4">
      <c r="A161" s="10"/>
      <c r="B161" s="10"/>
      <c r="C161" s="10"/>
      <c r="D161" s="10"/>
      <c r="E161" s="10"/>
      <c r="F161" s="10"/>
      <c r="G161" s="10"/>
      <c r="H161" s="10"/>
      <c r="I161" s="10"/>
      <c r="J161" s="10"/>
      <c r="K161" s="10"/>
      <c r="L161" s="10"/>
      <c r="M161" s="10"/>
      <c r="N161" s="10"/>
    </row>
    <row r="162" spans="1:16" ht="24" x14ac:dyDescent="0.4">
      <c r="A162" s="10"/>
      <c r="B162" s="10"/>
      <c r="C162" s="10"/>
      <c r="D162" s="10"/>
      <c r="E162" s="10"/>
      <c r="F162" s="10"/>
      <c r="G162" s="10"/>
      <c r="H162" s="10"/>
      <c r="I162" s="10"/>
      <c r="J162" s="10"/>
      <c r="K162" s="10"/>
      <c r="L162" s="10"/>
      <c r="M162" s="10"/>
      <c r="N162" s="10"/>
    </row>
    <row r="163" spans="1:16" ht="28.5" customHeight="1" x14ac:dyDescent="0.4">
      <c r="A163" s="10"/>
      <c r="B163" s="10"/>
      <c r="C163" s="10"/>
      <c r="D163" s="10"/>
      <c r="E163" s="10"/>
      <c r="F163" s="10"/>
      <c r="G163" s="10"/>
      <c r="H163" s="10"/>
      <c r="I163" s="10"/>
      <c r="J163" s="10"/>
      <c r="K163" s="10"/>
      <c r="L163" s="10"/>
      <c r="M163" s="10"/>
      <c r="N163" s="10"/>
    </row>
    <row r="164" spans="1:16" ht="75" customHeight="1" x14ac:dyDescent="0.4">
      <c r="A164" s="238" t="s">
        <v>114</v>
      </c>
      <c r="B164" s="238"/>
      <c r="C164" s="238"/>
      <c r="D164" s="238"/>
      <c r="E164" s="238"/>
      <c r="F164" s="238"/>
      <c r="G164" s="238"/>
      <c r="H164" s="238"/>
      <c r="I164" s="238"/>
      <c r="J164" s="238"/>
      <c r="K164" s="238"/>
      <c r="L164" s="238"/>
      <c r="M164" s="238"/>
      <c r="N164" s="238"/>
      <c r="O164" s="6"/>
    </row>
    <row r="165" spans="1:16" x14ac:dyDescent="0.4">
      <c r="C165" s="5"/>
      <c r="D165" s="5"/>
      <c r="E165" s="5"/>
      <c r="F165" s="5"/>
      <c r="G165" s="5"/>
      <c r="H165" s="5"/>
      <c r="I165" s="5"/>
    </row>
    <row r="166" spans="1:16" x14ac:dyDescent="0.4">
      <c r="C166" s="2"/>
      <c r="D166" s="1"/>
      <c r="E166" s="1"/>
      <c r="F166" s="3"/>
      <c r="G166" s="3"/>
      <c r="H166" s="4"/>
      <c r="I166" s="4"/>
    </row>
    <row r="167" spans="1:16" ht="45.75" x14ac:dyDescent="0.9">
      <c r="C167" s="11" t="s">
        <v>15</v>
      </c>
      <c r="D167" s="12"/>
      <c r="E167" s="12"/>
      <c r="F167" s="253">
        <f>SUM(F190,J190,N190)</f>
        <v>0</v>
      </c>
      <c r="G167" s="253"/>
      <c r="H167" s="253"/>
      <c r="I167" s="253"/>
      <c r="J167" s="253"/>
      <c r="K167" s="12"/>
      <c r="L167" s="7"/>
      <c r="M167" s="7"/>
    </row>
    <row r="169" spans="1:16" ht="48.75" customHeight="1" x14ac:dyDescent="0.4"/>
    <row r="170" spans="1:16" ht="35.25" x14ac:dyDescent="0.4">
      <c r="A170" s="58" t="s">
        <v>16</v>
      </c>
      <c r="B170" s="58"/>
      <c r="C170" s="58"/>
      <c r="D170" s="58"/>
      <c r="E170" s="58"/>
      <c r="F170" s="58"/>
      <c r="G170" s="58"/>
      <c r="H170" s="58"/>
      <c r="I170" s="58"/>
      <c r="J170" s="58"/>
      <c r="K170" s="58"/>
      <c r="L170" s="58"/>
      <c r="M170" s="58"/>
      <c r="N170" s="58"/>
    </row>
    <row r="171" spans="1:16" ht="26.25" customHeight="1" x14ac:dyDescent="0.4">
      <c r="A171" s="58"/>
      <c r="B171" s="58"/>
      <c r="C171" s="58"/>
      <c r="D171" s="58"/>
      <c r="E171" s="58"/>
      <c r="F171" s="58"/>
      <c r="G171" s="58"/>
      <c r="H171" s="58"/>
      <c r="I171" s="58"/>
      <c r="J171" s="58"/>
      <c r="K171" s="58"/>
      <c r="L171" s="58"/>
      <c r="M171" s="58"/>
      <c r="N171" s="59"/>
    </row>
    <row r="172" spans="1:16" ht="35.25" x14ac:dyDescent="0.4">
      <c r="A172" s="59" t="s">
        <v>35</v>
      </c>
      <c r="B172" s="110"/>
      <c r="C172" s="59"/>
      <c r="D172" s="59"/>
      <c r="E172" s="59"/>
      <c r="F172" s="58"/>
      <c r="G172" s="58"/>
      <c r="H172" s="58"/>
      <c r="I172" s="58"/>
      <c r="J172" s="58"/>
      <c r="K172" s="58"/>
      <c r="L172" s="58"/>
      <c r="M172" s="58"/>
      <c r="N172" s="59"/>
    </row>
    <row r="173" spans="1:16" ht="35.25" x14ac:dyDescent="0.4">
      <c r="A173" s="59" t="s">
        <v>20</v>
      </c>
      <c r="B173" s="110"/>
      <c r="C173" s="59"/>
      <c r="D173" s="59"/>
      <c r="E173" s="59"/>
      <c r="F173" s="58"/>
      <c r="G173" s="69">
        <f>COUNTIF(K33:K109,"150回以上")</f>
        <v>0</v>
      </c>
      <c r="H173" s="59" t="s">
        <v>110</v>
      </c>
      <c r="J173" s="59"/>
      <c r="K173" s="59"/>
      <c r="L173" s="59"/>
      <c r="M173" s="59"/>
      <c r="N173" s="59"/>
    </row>
    <row r="174" spans="1:16" ht="35.25" x14ac:dyDescent="0.4">
      <c r="A174" s="59" t="s">
        <v>36</v>
      </c>
      <c r="B174" s="110"/>
      <c r="C174" s="59"/>
      <c r="D174" s="59"/>
      <c r="E174" s="59"/>
      <c r="F174" s="58"/>
      <c r="G174" s="69">
        <f>COUNTIF(K33:K109,"100回以上")</f>
        <v>0</v>
      </c>
      <c r="H174" s="59" t="s">
        <v>111</v>
      </c>
      <c r="J174" s="59"/>
      <c r="K174" s="59"/>
      <c r="L174" s="59"/>
      <c r="M174" s="59"/>
      <c r="N174" s="59"/>
    </row>
    <row r="175" spans="1:16" ht="41.25" customHeight="1" x14ac:dyDescent="0.4">
      <c r="A175" s="58"/>
      <c r="B175" s="58"/>
      <c r="C175" s="58"/>
      <c r="D175" s="58"/>
      <c r="E175" s="58"/>
      <c r="F175" s="58"/>
      <c r="G175" s="58"/>
      <c r="H175" s="58"/>
      <c r="I175" s="58"/>
      <c r="J175" s="58"/>
      <c r="K175" s="58"/>
      <c r="L175" s="58"/>
      <c r="M175" s="58"/>
      <c r="N175" s="58"/>
      <c r="P175" s="14"/>
    </row>
    <row r="176" spans="1:16" ht="30.75" customHeight="1" x14ac:dyDescent="0.4">
      <c r="A176" s="57"/>
      <c r="B176" s="57"/>
      <c r="C176" s="244" t="s">
        <v>10</v>
      </c>
      <c r="D176" s="244"/>
      <c r="E176" s="244"/>
      <c r="F176" s="257" t="s">
        <v>91</v>
      </c>
      <c r="G176" s="258"/>
      <c r="H176" s="258"/>
      <c r="I176" s="258"/>
      <c r="J176" s="257" t="s">
        <v>90</v>
      </c>
      <c r="K176" s="258"/>
      <c r="L176" s="258"/>
      <c r="M176" s="244" t="s">
        <v>11</v>
      </c>
      <c r="N176" s="233"/>
      <c r="P176" s="15"/>
    </row>
    <row r="177" spans="1:16" ht="18.75" customHeight="1" x14ac:dyDescent="0.4">
      <c r="A177" s="57"/>
      <c r="B177" s="57"/>
      <c r="C177" s="231" t="s">
        <v>89</v>
      </c>
      <c r="D177" s="245"/>
      <c r="E177" s="245"/>
      <c r="F177" s="231" t="s">
        <v>108</v>
      </c>
      <c r="G177" s="229"/>
      <c r="H177" s="229"/>
      <c r="I177" s="229"/>
      <c r="J177" s="231" t="s">
        <v>109</v>
      </c>
      <c r="K177" s="229"/>
      <c r="L177" s="229"/>
      <c r="M177" s="228" t="s">
        <v>92</v>
      </c>
      <c r="N177" s="229"/>
      <c r="P177" s="15"/>
    </row>
    <row r="178" spans="1:16" ht="35.25" x14ac:dyDescent="0.4">
      <c r="A178" s="60" t="s">
        <v>9</v>
      </c>
      <c r="B178" s="60"/>
      <c r="C178" s="60"/>
      <c r="D178" s="254">
        <f>J33</f>
        <v>0</v>
      </c>
      <c r="E178" s="254"/>
      <c r="F178" s="255">
        <f>IF(AND($G$173&gt;=4,K33="150回以上"),D178*3000,0)</f>
        <v>0</v>
      </c>
      <c r="G178" s="255"/>
      <c r="H178" s="255"/>
      <c r="I178" s="255"/>
      <c r="J178" s="255">
        <f>IF(AND($G$174&gt;=4,K33="100回以上"),D178*2000,0)</f>
        <v>0</v>
      </c>
      <c r="K178" s="255"/>
      <c r="L178" s="255"/>
      <c r="M178" s="88">
        <f>IF(AND(F178=0,J178=0),COUNTIF(C33:I33,"&gt;=50"),0)</f>
        <v>0</v>
      </c>
      <c r="N178" s="103">
        <f>M178*100000</f>
        <v>0</v>
      </c>
      <c r="P178" s="15"/>
    </row>
    <row r="179" spans="1:16" ht="35.25" x14ac:dyDescent="0.4">
      <c r="A179" s="60" t="s">
        <v>38</v>
      </c>
      <c r="B179" s="60"/>
      <c r="C179" s="60"/>
      <c r="D179" s="254">
        <f>J37</f>
        <v>0</v>
      </c>
      <c r="E179" s="254"/>
      <c r="F179" s="255">
        <f>IF(AND($G$173&gt;=4,K37="150回以上"),D179*3000,0)</f>
        <v>0</v>
      </c>
      <c r="G179" s="255"/>
      <c r="H179" s="255"/>
      <c r="I179" s="255"/>
      <c r="J179" s="255">
        <f>IF(AND($G$174&gt;=4,K37="100回以上"),D179*2000,0)</f>
        <v>0</v>
      </c>
      <c r="K179" s="255"/>
      <c r="L179" s="255"/>
      <c r="M179" s="88">
        <f>IF(AND(F179=0,J179=0),COUNTIF(C37:I37,"&gt;=50"),0)</f>
        <v>0</v>
      </c>
      <c r="N179" s="103">
        <f t="shared" ref="N179:N189" si="58">M179*100000</f>
        <v>0</v>
      </c>
      <c r="P179" s="15"/>
    </row>
    <row r="180" spans="1:16" ht="35.25" x14ac:dyDescent="0.4">
      <c r="A180" s="60" t="s">
        <v>39</v>
      </c>
      <c r="B180" s="60"/>
      <c r="C180" s="60"/>
      <c r="D180" s="254">
        <f>J41</f>
        <v>0</v>
      </c>
      <c r="E180" s="254"/>
      <c r="F180" s="255">
        <f>IF(AND($G$173&gt;=4,K41="150回以上"),D180*3000,0)</f>
        <v>0</v>
      </c>
      <c r="G180" s="255"/>
      <c r="H180" s="255"/>
      <c r="I180" s="255"/>
      <c r="J180" s="255">
        <f>IF(AND($G$174&gt;=4,K41="100回以上"),D180*2000,0)</f>
        <v>0</v>
      </c>
      <c r="K180" s="255"/>
      <c r="L180" s="255"/>
      <c r="M180" s="88">
        <f>IF(AND(F180=0,J180=0),COUNTIF(C41:I41,"&gt;=50"),0)</f>
        <v>0</v>
      </c>
      <c r="N180" s="103">
        <f t="shared" si="58"/>
        <v>0</v>
      </c>
      <c r="P180" s="15"/>
    </row>
    <row r="181" spans="1:16" ht="35.25" x14ac:dyDescent="0.4">
      <c r="A181" s="60" t="s">
        <v>40</v>
      </c>
      <c r="B181" s="60"/>
      <c r="C181" s="60"/>
      <c r="D181" s="254">
        <f>SUM(J45:J46)</f>
        <v>0</v>
      </c>
      <c r="E181" s="254"/>
      <c r="F181" s="255">
        <f>IF(AND($G$173&gt;=4,K45="150回以上"),D181*3000,0)</f>
        <v>0</v>
      </c>
      <c r="G181" s="255"/>
      <c r="H181" s="255"/>
      <c r="I181" s="255"/>
      <c r="J181" s="255">
        <f>IF(AND($G$174&gt;=4,K45="100回以上"),D181*2000,0)</f>
        <v>0</v>
      </c>
      <c r="K181" s="255"/>
      <c r="L181" s="255"/>
      <c r="M181" s="88">
        <f>IF(AND(F181=0,J181=0),COUNTIF(C47:I47,"&gt;=50"),0)</f>
        <v>0</v>
      </c>
      <c r="N181" s="103">
        <f t="shared" si="58"/>
        <v>0</v>
      </c>
      <c r="P181" s="15"/>
    </row>
    <row r="182" spans="1:16" ht="35.25" x14ac:dyDescent="0.4">
      <c r="A182" s="60" t="s">
        <v>41</v>
      </c>
      <c r="B182" s="60"/>
      <c r="C182" s="60"/>
      <c r="D182" s="254">
        <f>SUM(J52:J53)</f>
        <v>0</v>
      </c>
      <c r="E182" s="254"/>
      <c r="F182" s="255">
        <f>IF(AND($G$173&gt;=4,K52="150回以上"),D182*3000,0)</f>
        <v>0</v>
      </c>
      <c r="G182" s="255"/>
      <c r="H182" s="255"/>
      <c r="I182" s="255"/>
      <c r="J182" s="255">
        <f>IF(AND($G$174&gt;=4,K52="100回以上"),D182*2000,0)</f>
        <v>0</v>
      </c>
      <c r="K182" s="255"/>
      <c r="L182" s="255"/>
      <c r="M182" s="88">
        <f>IF(AND(F182=0,J182=0),COUNTIF(C54:I54,"&gt;=50"),0)</f>
        <v>0</v>
      </c>
      <c r="N182" s="103">
        <f t="shared" si="58"/>
        <v>0</v>
      </c>
      <c r="P182" s="15"/>
    </row>
    <row r="183" spans="1:16" ht="35.25" x14ac:dyDescent="0.4">
      <c r="A183" s="60" t="s">
        <v>42</v>
      </c>
      <c r="B183" s="60"/>
      <c r="C183" s="60"/>
      <c r="D183" s="254">
        <f>SUM(J63:J64)</f>
        <v>0</v>
      </c>
      <c r="E183" s="254"/>
      <c r="F183" s="255">
        <f>IF(AND($G$173&gt;=4,K63="150回以上"),D183*3000,0)</f>
        <v>0</v>
      </c>
      <c r="G183" s="255"/>
      <c r="H183" s="255"/>
      <c r="I183" s="255"/>
      <c r="J183" s="255">
        <f>IF(AND($G$174&gt;=4,K63="100回以上"),D183*2000,0)</f>
        <v>0</v>
      </c>
      <c r="K183" s="255"/>
      <c r="L183" s="255"/>
      <c r="M183" s="88">
        <f>IF(AND(F183=0,J183=0),COUNTIF(C65:I65,"&gt;=50"),0)</f>
        <v>0</v>
      </c>
      <c r="N183" s="103">
        <f t="shared" si="58"/>
        <v>0</v>
      </c>
      <c r="P183" s="15"/>
    </row>
    <row r="184" spans="1:16" ht="35.25" x14ac:dyDescent="0.4">
      <c r="A184" s="60" t="s">
        <v>43</v>
      </c>
      <c r="B184" s="60"/>
      <c r="C184" s="60"/>
      <c r="D184" s="254">
        <f>SUM(J70:J71)</f>
        <v>0</v>
      </c>
      <c r="E184" s="254"/>
      <c r="F184" s="255">
        <f>IF(AND($G$173&gt;=4,K70="150回以上"),D184*3000,0)</f>
        <v>0</v>
      </c>
      <c r="G184" s="255"/>
      <c r="H184" s="255"/>
      <c r="I184" s="255"/>
      <c r="J184" s="255">
        <f>IF(AND($G$174&gt;=4,K70="100回以上"),D184*2000,0)</f>
        <v>0</v>
      </c>
      <c r="K184" s="255"/>
      <c r="L184" s="255"/>
      <c r="M184" s="88">
        <f>IF(AND(F184=0,J184=0),COUNTIF(C72:I72,"&gt;=50"),0)</f>
        <v>0</v>
      </c>
      <c r="N184" s="103">
        <f t="shared" si="58"/>
        <v>0</v>
      </c>
      <c r="P184" s="15"/>
    </row>
    <row r="185" spans="1:16" ht="35.25" x14ac:dyDescent="0.4">
      <c r="A185" s="60" t="s">
        <v>44</v>
      </c>
      <c r="B185" s="60"/>
      <c r="C185" s="60"/>
      <c r="D185" s="254">
        <f>SUM(J77:J78)</f>
        <v>0</v>
      </c>
      <c r="E185" s="254"/>
      <c r="F185" s="255">
        <f>IF(AND($G$173&gt;=4,K77="150回以上"),D185*3000,0)</f>
        <v>0</v>
      </c>
      <c r="G185" s="255"/>
      <c r="H185" s="255"/>
      <c r="I185" s="255"/>
      <c r="J185" s="255">
        <f>IF(AND($G$174&gt;=4,K77="100回以上"),D185*2000,0)</f>
        <v>0</v>
      </c>
      <c r="K185" s="255"/>
      <c r="L185" s="255"/>
      <c r="M185" s="88">
        <f>IF(AND(F185=0,J185=0),COUNTIF(C79:I79,"&gt;=50"),0)</f>
        <v>0</v>
      </c>
      <c r="N185" s="103">
        <f t="shared" si="58"/>
        <v>0</v>
      </c>
      <c r="P185" s="15"/>
    </row>
    <row r="186" spans="1:16" ht="35.25" x14ac:dyDescent="0.4">
      <c r="A186" s="60" t="s">
        <v>45</v>
      </c>
      <c r="B186" s="60"/>
      <c r="C186" s="60"/>
      <c r="D186" s="254">
        <f>SUM(J84:J85)</f>
        <v>0</v>
      </c>
      <c r="E186" s="254"/>
      <c r="F186" s="255">
        <f>IF(AND($G$173&gt;=4,K84="150回以上"),D186*3000,0)</f>
        <v>0</v>
      </c>
      <c r="G186" s="255"/>
      <c r="H186" s="255"/>
      <c r="I186" s="255"/>
      <c r="J186" s="255">
        <f>IF(AND($G$174&gt;=4,K84="100回以上"),D186*2000,0)</f>
        <v>0</v>
      </c>
      <c r="K186" s="255"/>
      <c r="L186" s="255"/>
      <c r="M186" s="88">
        <f>IF(AND(F186=0,J186=0),COUNTIF(C86:I86,"&gt;=50"),0)</f>
        <v>0</v>
      </c>
      <c r="N186" s="103">
        <f t="shared" si="58"/>
        <v>0</v>
      </c>
      <c r="P186" s="15"/>
    </row>
    <row r="187" spans="1:16" ht="35.25" x14ac:dyDescent="0.4">
      <c r="A187" s="60" t="s">
        <v>46</v>
      </c>
      <c r="B187" s="60"/>
      <c r="C187" s="60"/>
      <c r="D187" s="254">
        <f>SUM(J91:J92)</f>
        <v>0</v>
      </c>
      <c r="E187" s="254"/>
      <c r="F187" s="255">
        <f>IF(AND($G$173&gt;=4,K91="150回以上"),D187*3000,0)</f>
        <v>0</v>
      </c>
      <c r="G187" s="255"/>
      <c r="H187" s="255"/>
      <c r="I187" s="255"/>
      <c r="J187" s="255">
        <f>IF(AND($G$174&gt;=4,K91="100回以上"),D187*2000,0)</f>
        <v>0</v>
      </c>
      <c r="K187" s="255"/>
      <c r="L187" s="255"/>
      <c r="M187" s="88">
        <f>IF(AND(F187=0,J187=0),COUNTIF(C93:I93,"&gt;=50"),0)</f>
        <v>0</v>
      </c>
      <c r="N187" s="103">
        <f t="shared" si="58"/>
        <v>0</v>
      </c>
      <c r="P187" s="15"/>
    </row>
    <row r="188" spans="1:16" ht="35.25" x14ac:dyDescent="0.4">
      <c r="A188" s="60" t="s">
        <v>47</v>
      </c>
      <c r="B188" s="60"/>
      <c r="C188" s="60"/>
      <c r="D188" s="254">
        <f>SUM(J98:J99)</f>
        <v>0</v>
      </c>
      <c r="E188" s="254"/>
      <c r="F188" s="255">
        <f>IF(AND($G$173&gt;=4,K98="150回以上"),D188*3000,0)</f>
        <v>0</v>
      </c>
      <c r="G188" s="255"/>
      <c r="H188" s="255"/>
      <c r="I188" s="255"/>
      <c r="J188" s="255">
        <f>IF(AND($G$174&gt;=4,K98="100回以上"),D188*2000,0)</f>
        <v>0</v>
      </c>
      <c r="K188" s="255"/>
      <c r="L188" s="255"/>
      <c r="M188" s="88">
        <f>IF(AND(F188=0,J188=0),COUNTIF(C100:I100,"&gt;=50"),0)</f>
        <v>0</v>
      </c>
      <c r="N188" s="103">
        <f t="shared" si="58"/>
        <v>0</v>
      </c>
      <c r="P188" s="15"/>
    </row>
    <row r="189" spans="1:16" ht="36" thickBot="1" x14ac:dyDescent="0.45">
      <c r="A189" s="74" t="s">
        <v>48</v>
      </c>
      <c r="B189" s="74"/>
      <c r="C189" s="74"/>
      <c r="D189" s="242">
        <f>SUM(J105:J106)</f>
        <v>0</v>
      </c>
      <c r="E189" s="242"/>
      <c r="F189" s="249">
        <f>IF(AND($G$173&gt;=4,K105="150回以上"),D189*3000,0)</f>
        <v>0</v>
      </c>
      <c r="G189" s="249"/>
      <c r="H189" s="249"/>
      <c r="I189" s="249"/>
      <c r="J189" s="249">
        <f>IF(AND($G$174&gt;=4,K105="100回以上"),D189*2000,0)</f>
        <v>0</v>
      </c>
      <c r="K189" s="249"/>
      <c r="L189" s="249"/>
      <c r="M189" s="89">
        <f>IF(AND(F189=0,J189=0),COUNTIF(C107:I107,"&gt;=50"),0)</f>
        <v>0</v>
      </c>
      <c r="N189" s="104">
        <f t="shared" si="58"/>
        <v>0</v>
      </c>
    </row>
    <row r="190" spans="1:16" ht="36" thickTop="1" x14ac:dyDescent="0.4">
      <c r="A190" s="77" t="s">
        <v>74</v>
      </c>
      <c r="B190" s="77"/>
      <c r="C190" s="77"/>
      <c r="D190" s="250">
        <f>SUM(D178:E189)</f>
        <v>0</v>
      </c>
      <c r="E190" s="250"/>
      <c r="F190" s="251">
        <f>SUM(F178:I189)</f>
        <v>0</v>
      </c>
      <c r="G190" s="251"/>
      <c r="H190" s="251"/>
      <c r="I190" s="251"/>
      <c r="J190" s="251">
        <f>SUM(J178:L189)</f>
        <v>0</v>
      </c>
      <c r="K190" s="251"/>
      <c r="L190" s="251"/>
      <c r="M190" s="90">
        <f>SUM(M178:M189)</f>
        <v>0</v>
      </c>
      <c r="N190" s="105">
        <f>SUM(N178:N189)</f>
        <v>0</v>
      </c>
    </row>
    <row r="191" spans="1:16" ht="90" customHeight="1" x14ac:dyDescent="0.4">
      <c r="A191" s="59"/>
      <c r="B191" s="110"/>
      <c r="C191" s="59"/>
      <c r="D191" s="239"/>
      <c r="E191" s="239"/>
      <c r="F191" s="59"/>
      <c r="G191" s="59"/>
      <c r="H191" s="59"/>
      <c r="I191" s="59"/>
      <c r="J191" s="59"/>
      <c r="K191" s="59"/>
      <c r="L191" s="59"/>
      <c r="M191" s="59"/>
      <c r="N191" s="59"/>
    </row>
    <row r="192" spans="1:16" ht="35.25" x14ac:dyDescent="0.4">
      <c r="A192" s="101" t="s">
        <v>60</v>
      </c>
      <c r="B192" s="206"/>
      <c r="C192" s="207"/>
      <c r="D192" s="207"/>
      <c r="E192" s="207"/>
      <c r="F192" s="207"/>
      <c r="G192" s="207"/>
      <c r="H192" s="208"/>
      <c r="I192" s="214" t="s">
        <v>61</v>
      </c>
      <c r="J192" s="214"/>
      <c r="K192" s="214"/>
      <c r="L192" s="209"/>
      <c r="M192" s="209"/>
      <c r="N192" s="209"/>
      <c r="O192" s="43"/>
    </row>
    <row r="193" spans="1:15" ht="35.25" x14ac:dyDescent="0.4">
      <c r="A193" s="101" t="s">
        <v>62</v>
      </c>
      <c r="B193" s="206"/>
      <c r="C193" s="207"/>
      <c r="D193" s="207"/>
      <c r="E193" s="207"/>
      <c r="F193" s="207"/>
      <c r="G193" s="207"/>
      <c r="H193" s="208"/>
      <c r="I193" s="214" t="s">
        <v>63</v>
      </c>
      <c r="J193" s="214"/>
      <c r="K193" s="214"/>
      <c r="L193" s="209"/>
      <c r="M193" s="209"/>
      <c r="N193" s="209"/>
      <c r="O193" s="42"/>
    </row>
    <row r="194" spans="1:15" ht="30" customHeight="1" x14ac:dyDescent="0.4">
      <c r="A194" s="101" t="s">
        <v>64</v>
      </c>
      <c r="B194" s="206"/>
      <c r="C194" s="207"/>
      <c r="D194" s="207"/>
      <c r="E194" s="207"/>
      <c r="F194" s="207"/>
      <c r="G194" s="207"/>
      <c r="H194" s="208"/>
      <c r="I194" s="214" t="s">
        <v>65</v>
      </c>
      <c r="J194" s="214"/>
      <c r="K194" s="214"/>
      <c r="L194" s="209"/>
      <c r="M194" s="209"/>
      <c r="N194" s="209"/>
      <c r="O194" s="42"/>
    </row>
    <row r="195" spans="1:15" ht="30" customHeight="1" x14ac:dyDescent="0.4">
      <c r="A195" s="101" t="s">
        <v>67</v>
      </c>
      <c r="B195" s="206"/>
      <c r="C195" s="207"/>
      <c r="D195" s="207"/>
      <c r="E195" s="207"/>
      <c r="F195" s="207"/>
      <c r="G195" s="207"/>
      <c r="H195" s="207"/>
      <c r="I195" s="207"/>
      <c r="J195" s="207"/>
      <c r="K195" s="207"/>
      <c r="L195" s="207"/>
      <c r="M195" s="207"/>
      <c r="N195" s="208"/>
      <c r="O195" s="41"/>
    </row>
    <row r="196" spans="1:15" ht="30" customHeight="1" x14ac:dyDescent="0.4">
      <c r="A196" s="101" t="s">
        <v>66</v>
      </c>
      <c r="B196" s="206"/>
      <c r="C196" s="207"/>
      <c r="D196" s="207"/>
      <c r="E196" s="207"/>
      <c r="F196" s="207"/>
      <c r="G196" s="207"/>
      <c r="H196" s="207"/>
      <c r="I196" s="207"/>
      <c r="J196" s="207"/>
      <c r="K196" s="207"/>
      <c r="L196" s="207"/>
      <c r="M196" s="207"/>
      <c r="N196" s="208"/>
      <c r="O196" s="44"/>
    </row>
    <row r="198" spans="1:15" ht="33" customHeight="1" x14ac:dyDescent="0.4">
      <c r="A198" s="58"/>
      <c r="B198" s="58"/>
      <c r="C198" s="58"/>
      <c r="D198" s="58"/>
      <c r="E198" s="58"/>
      <c r="F198" s="58"/>
      <c r="G198" s="58"/>
      <c r="H198" s="58"/>
      <c r="I198" s="58"/>
      <c r="J198" s="58"/>
      <c r="K198" s="58"/>
      <c r="L198" s="58"/>
      <c r="M198" s="58"/>
      <c r="N198" s="86" t="s">
        <v>86</v>
      </c>
    </row>
    <row r="199" spans="1:15" s="142" customFormat="1" ht="33" customHeight="1" x14ac:dyDescent="0.4">
      <c r="A199" s="58"/>
      <c r="B199" s="58"/>
      <c r="C199" s="58"/>
      <c r="D199" s="58"/>
      <c r="E199" s="58"/>
      <c r="F199" s="58"/>
      <c r="G199" s="58"/>
      <c r="H199" s="58"/>
      <c r="I199" s="58"/>
      <c r="J199" s="58"/>
      <c r="K199" s="58"/>
      <c r="L199" s="252" t="s">
        <v>121</v>
      </c>
      <c r="M199" s="252"/>
      <c r="N199" s="252"/>
    </row>
    <row r="200" spans="1:15" ht="35.25" x14ac:dyDescent="0.4">
      <c r="A200" s="16" t="s">
        <v>12</v>
      </c>
      <c r="B200" s="16"/>
      <c r="C200" s="59"/>
      <c r="D200" s="59"/>
      <c r="E200" s="59"/>
      <c r="F200" s="59"/>
      <c r="G200" s="59"/>
      <c r="H200" s="59"/>
      <c r="I200" s="59"/>
      <c r="J200" s="59"/>
      <c r="K200" s="59"/>
      <c r="L200" s="59"/>
      <c r="M200" s="59"/>
      <c r="N200" s="59"/>
    </row>
    <row r="201" spans="1:15" ht="40.5" customHeight="1" x14ac:dyDescent="0.4">
      <c r="A201" s="59"/>
      <c r="B201" s="110"/>
      <c r="C201" s="59"/>
      <c r="D201" s="59"/>
      <c r="E201" s="59"/>
      <c r="F201" s="59"/>
      <c r="G201" s="59"/>
      <c r="H201" s="59"/>
      <c r="I201" s="59"/>
      <c r="J201" s="59"/>
      <c r="K201" s="59"/>
      <c r="L201" s="59"/>
      <c r="M201" s="59"/>
      <c r="N201" s="59"/>
    </row>
    <row r="202" spans="1:15" ht="35.25" x14ac:dyDescent="0.4">
      <c r="A202" s="59"/>
      <c r="B202" s="110"/>
      <c r="C202" s="59"/>
      <c r="D202" s="59"/>
      <c r="E202" s="59"/>
      <c r="F202" s="59"/>
      <c r="G202" s="59"/>
      <c r="H202" s="59"/>
      <c r="I202" s="87" t="s">
        <v>96</v>
      </c>
      <c r="J202" s="85"/>
      <c r="K202" s="87"/>
      <c r="L202" s="87" t="str">
        <f>C1</f>
        <v>医療機関○○クリニック</v>
      </c>
      <c r="M202" s="87"/>
      <c r="N202" s="87"/>
      <c r="O202" s="1"/>
    </row>
    <row r="203" spans="1:15" ht="35.25" x14ac:dyDescent="0.4">
      <c r="A203" s="59"/>
      <c r="B203" s="110"/>
      <c r="C203" s="59"/>
      <c r="D203" s="59"/>
      <c r="E203" s="59"/>
      <c r="F203" s="59"/>
      <c r="G203" s="59"/>
      <c r="H203" s="59"/>
      <c r="I203" s="102" t="s">
        <v>13</v>
      </c>
      <c r="J203" s="85"/>
      <c r="K203" s="102"/>
      <c r="L203" s="248"/>
      <c r="M203" s="248"/>
      <c r="N203" s="248"/>
      <c r="O203" s="1"/>
    </row>
    <row r="204" spans="1:15" ht="35.25" x14ac:dyDescent="0.4">
      <c r="A204" s="59"/>
      <c r="B204" s="110"/>
      <c r="C204" s="59"/>
      <c r="D204" s="59"/>
      <c r="E204" s="59"/>
      <c r="F204" s="59"/>
      <c r="G204" s="59"/>
      <c r="H204" s="59"/>
      <c r="I204" s="102" t="s">
        <v>14</v>
      </c>
      <c r="J204" s="85"/>
      <c r="K204" s="102"/>
      <c r="L204" s="248"/>
      <c r="M204" s="248"/>
      <c r="N204" s="248"/>
      <c r="O204" s="1"/>
    </row>
    <row r="205" spans="1:15" ht="24" x14ac:dyDescent="0.4">
      <c r="A205" s="10"/>
      <c r="B205" s="10"/>
      <c r="C205" s="10"/>
      <c r="D205" s="10"/>
      <c r="E205" s="10"/>
      <c r="F205" s="10"/>
      <c r="G205" s="10"/>
      <c r="H205" s="10"/>
      <c r="I205" s="10"/>
      <c r="J205" s="10"/>
      <c r="K205" s="10"/>
      <c r="L205" s="10"/>
      <c r="M205" s="10"/>
      <c r="N205" s="10"/>
    </row>
    <row r="206" spans="1:15" ht="74.25" customHeight="1" x14ac:dyDescent="0.4">
      <c r="A206" s="10"/>
      <c r="B206" s="10"/>
      <c r="C206" s="10"/>
      <c r="D206" s="10"/>
      <c r="E206" s="10"/>
      <c r="F206" s="10"/>
      <c r="G206" s="10"/>
      <c r="H206" s="10"/>
      <c r="I206" s="10"/>
      <c r="J206" s="10"/>
      <c r="K206" s="10"/>
      <c r="L206" s="10"/>
      <c r="M206" s="10"/>
      <c r="N206" s="10"/>
    </row>
    <row r="207" spans="1:15" ht="39" customHeight="1" x14ac:dyDescent="0.4">
      <c r="A207" s="237" t="s">
        <v>25</v>
      </c>
      <c r="B207" s="237"/>
      <c r="C207" s="237"/>
      <c r="D207" s="237"/>
      <c r="E207" s="237"/>
      <c r="F207" s="237"/>
      <c r="G207" s="237"/>
      <c r="H207" s="237"/>
      <c r="I207" s="237"/>
      <c r="J207" s="237"/>
      <c r="K207" s="237"/>
      <c r="L207" s="237"/>
      <c r="M207" s="237"/>
      <c r="N207" s="237"/>
      <c r="O207" s="9"/>
    </row>
    <row r="208" spans="1:15" ht="24" x14ac:dyDescent="0.4">
      <c r="A208" s="10"/>
      <c r="B208" s="10"/>
      <c r="C208" s="10"/>
      <c r="D208" s="10"/>
      <c r="E208" s="10"/>
      <c r="F208" s="10"/>
      <c r="G208" s="10"/>
      <c r="H208" s="10"/>
      <c r="I208" s="10"/>
      <c r="J208" s="10"/>
      <c r="K208" s="10"/>
      <c r="L208" s="10"/>
      <c r="M208" s="10"/>
      <c r="N208" s="10"/>
    </row>
    <row r="209" spans="1:15" ht="24" x14ac:dyDescent="0.4">
      <c r="A209" s="10"/>
      <c r="B209" s="10"/>
      <c r="C209" s="10"/>
      <c r="D209" s="10"/>
      <c r="E209" s="10"/>
      <c r="F209" s="10"/>
      <c r="G209" s="10"/>
      <c r="H209" s="10"/>
      <c r="I209" s="10"/>
      <c r="J209" s="10"/>
      <c r="K209" s="10"/>
      <c r="L209" s="10"/>
      <c r="M209" s="10"/>
      <c r="N209" s="10"/>
    </row>
    <row r="210" spans="1:15" ht="51.75" customHeight="1" x14ac:dyDescent="0.4">
      <c r="A210" s="10"/>
      <c r="B210" s="10"/>
      <c r="C210" s="10"/>
      <c r="D210" s="10"/>
      <c r="E210" s="10"/>
      <c r="F210" s="10"/>
      <c r="G210" s="10"/>
      <c r="H210" s="10"/>
      <c r="I210" s="10"/>
      <c r="J210" s="10"/>
      <c r="K210" s="10"/>
      <c r="L210" s="10"/>
      <c r="M210" s="10"/>
      <c r="N210" s="10"/>
    </row>
    <row r="211" spans="1:15" ht="75.75" customHeight="1" x14ac:dyDescent="0.4">
      <c r="A211" s="238" t="s">
        <v>115</v>
      </c>
      <c r="B211" s="238"/>
      <c r="C211" s="238"/>
      <c r="D211" s="238"/>
      <c r="E211" s="238"/>
      <c r="F211" s="238"/>
      <c r="G211" s="238"/>
      <c r="H211" s="238"/>
      <c r="I211" s="238"/>
      <c r="J211" s="238"/>
      <c r="K211" s="238"/>
      <c r="L211" s="238"/>
      <c r="M211" s="238"/>
      <c r="N211" s="238"/>
      <c r="O211" s="6"/>
    </row>
    <row r="212" spans="1:15" x14ac:dyDescent="0.4">
      <c r="C212" s="5"/>
      <c r="D212" s="5"/>
      <c r="E212" s="5"/>
      <c r="F212" s="5"/>
      <c r="G212" s="5"/>
      <c r="H212" s="5"/>
      <c r="I212" s="5"/>
    </row>
    <row r="213" spans="1:15" ht="66" customHeight="1" x14ac:dyDescent="0.4">
      <c r="C213" s="2"/>
      <c r="D213" s="1"/>
      <c r="E213" s="1"/>
      <c r="F213" s="3"/>
      <c r="G213" s="3"/>
      <c r="H213" s="4"/>
      <c r="I213" s="4"/>
    </row>
    <row r="214" spans="1:15" ht="45.75" x14ac:dyDescent="0.9">
      <c r="C214" s="11" t="s">
        <v>15</v>
      </c>
      <c r="D214" s="12"/>
      <c r="E214" s="12"/>
      <c r="F214" s="253">
        <f>SUM(L222:N223)</f>
        <v>0</v>
      </c>
      <c r="G214" s="253"/>
      <c r="H214" s="253"/>
      <c r="I214" s="253"/>
      <c r="J214" s="253"/>
      <c r="K214" s="12"/>
      <c r="L214" s="7"/>
      <c r="M214" s="7"/>
    </row>
    <row r="216" spans="1:15" ht="45" customHeight="1" x14ac:dyDescent="0.4"/>
    <row r="217" spans="1:15" s="47" customFormat="1" ht="35.25" x14ac:dyDescent="0.4">
      <c r="A217" s="58" t="s">
        <v>16</v>
      </c>
      <c r="B217" s="58"/>
      <c r="C217" s="58"/>
      <c r="D217" s="58"/>
      <c r="E217" s="58"/>
      <c r="F217" s="58"/>
      <c r="G217" s="58"/>
      <c r="H217" s="58"/>
      <c r="I217" s="58"/>
      <c r="J217" s="58"/>
      <c r="K217" s="58"/>
      <c r="L217" s="58"/>
      <c r="M217" s="58"/>
      <c r="N217" s="58"/>
    </row>
    <row r="218" spans="1:15" s="47" customFormat="1" ht="35.25" x14ac:dyDescent="0.4">
      <c r="A218" s="59" t="s">
        <v>23</v>
      </c>
      <c r="B218" s="110"/>
      <c r="C218" s="58"/>
      <c r="D218" s="239"/>
      <c r="E218" s="239"/>
      <c r="F218" s="58"/>
      <c r="G218" s="58"/>
      <c r="H218" s="58"/>
      <c r="I218" s="58"/>
      <c r="J218" s="58"/>
      <c r="K218" s="58"/>
      <c r="L218" s="58"/>
      <c r="M218" s="58"/>
      <c r="N218" s="58"/>
    </row>
    <row r="219" spans="1:15" s="47" customFormat="1" ht="35.25" x14ac:dyDescent="0.4">
      <c r="B219" s="109"/>
      <c r="C219" s="59"/>
      <c r="D219" s="59"/>
      <c r="E219" s="59"/>
      <c r="F219" s="59"/>
      <c r="G219" s="59"/>
      <c r="H219" s="59"/>
      <c r="I219" s="59"/>
      <c r="J219" s="59"/>
      <c r="K219" s="59"/>
      <c r="L219" s="59"/>
      <c r="M219" s="59"/>
      <c r="N219" s="58"/>
    </row>
    <row r="220" spans="1:15" s="47" customFormat="1" ht="38.25" customHeight="1" x14ac:dyDescent="0.4">
      <c r="A220" s="59"/>
      <c r="B220" s="110"/>
      <c r="C220" s="244" t="s">
        <v>10</v>
      </c>
      <c r="D220" s="244"/>
      <c r="E220" s="244"/>
      <c r="F220" s="233" t="s">
        <v>19</v>
      </c>
      <c r="G220" s="233"/>
      <c r="H220" s="233" t="s">
        <v>21</v>
      </c>
      <c r="I220" s="233"/>
      <c r="J220" s="233"/>
      <c r="K220" s="233"/>
      <c r="L220" s="233" t="s">
        <v>22</v>
      </c>
      <c r="M220" s="233"/>
      <c r="N220" s="233"/>
    </row>
    <row r="221" spans="1:15" s="47" customFormat="1" ht="30.75" customHeight="1" x14ac:dyDescent="0.4">
      <c r="A221" s="59"/>
      <c r="B221" s="110"/>
      <c r="C221" s="231" t="s">
        <v>93</v>
      </c>
      <c r="D221" s="232"/>
      <c r="E221" s="232"/>
      <c r="F221" s="234"/>
      <c r="G221" s="234"/>
      <c r="H221" s="234"/>
      <c r="I221" s="234"/>
      <c r="J221" s="234"/>
      <c r="K221" s="234"/>
      <c r="L221" s="234"/>
      <c r="M221" s="234"/>
      <c r="N221" s="234"/>
    </row>
    <row r="222" spans="1:15" s="47" customFormat="1" ht="48.75" customHeight="1" x14ac:dyDescent="0.4">
      <c r="A222" s="60" t="s">
        <v>18</v>
      </c>
      <c r="B222" s="60"/>
      <c r="C222" s="230">
        <f>J113</f>
        <v>0</v>
      </c>
      <c r="D222" s="230"/>
      <c r="E222" s="230"/>
      <c r="F222" s="235">
        <v>730</v>
      </c>
      <c r="G222" s="235"/>
      <c r="H222" s="236">
        <f>C222*F222</f>
        <v>0</v>
      </c>
      <c r="I222" s="236"/>
      <c r="J222" s="236"/>
      <c r="K222" s="236"/>
      <c r="L222" s="236">
        <f>H222*1.1</f>
        <v>0</v>
      </c>
      <c r="M222" s="236"/>
      <c r="N222" s="236"/>
    </row>
    <row r="223" spans="1:15" s="47" customFormat="1" ht="48.75" customHeight="1" x14ac:dyDescent="0.4">
      <c r="A223" s="60" t="s">
        <v>17</v>
      </c>
      <c r="B223" s="60"/>
      <c r="C223" s="230">
        <f>J114</f>
        <v>0</v>
      </c>
      <c r="D223" s="230"/>
      <c r="E223" s="230"/>
      <c r="F223" s="235">
        <v>2130</v>
      </c>
      <c r="G223" s="235"/>
      <c r="H223" s="236">
        <f>C223*F223</f>
        <v>0</v>
      </c>
      <c r="I223" s="236"/>
      <c r="J223" s="236"/>
      <c r="K223" s="236"/>
      <c r="L223" s="236">
        <f>H223*1.1</f>
        <v>0</v>
      </c>
      <c r="M223" s="236"/>
      <c r="N223" s="236"/>
    </row>
    <row r="224" spans="1:15" s="47" customFormat="1" ht="30" x14ac:dyDescent="0.4">
      <c r="A224" s="17"/>
      <c r="B224" s="17"/>
      <c r="C224" s="17"/>
      <c r="D224" s="246"/>
      <c r="E224" s="247"/>
      <c r="F224" s="17"/>
      <c r="G224" s="17"/>
      <c r="H224" s="17"/>
      <c r="I224" s="17"/>
      <c r="J224" s="17"/>
      <c r="K224" s="17"/>
      <c r="L224" s="17"/>
      <c r="M224" s="17"/>
      <c r="N224" s="17"/>
    </row>
    <row r="225" spans="1:15" s="47" customFormat="1" ht="126" customHeight="1" x14ac:dyDescent="0.4">
      <c r="A225" s="17"/>
      <c r="B225" s="17"/>
      <c r="C225" s="17"/>
      <c r="F225" s="17"/>
      <c r="G225" s="17"/>
      <c r="H225" s="17"/>
      <c r="I225" s="17"/>
      <c r="J225" s="17"/>
      <c r="N225" s="17"/>
    </row>
    <row r="226" spans="1:15" ht="35.25" x14ac:dyDescent="0.4">
      <c r="A226" s="58" t="s">
        <v>33</v>
      </c>
      <c r="B226" s="58"/>
      <c r="C226" s="58"/>
      <c r="D226" s="58"/>
      <c r="E226" s="58"/>
      <c r="F226" s="58"/>
      <c r="G226" s="58"/>
      <c r="H226" s="58"/>
      <c r="I226" s="58"/>
      <c r="J226" s="59"/>
      <c r="K226" s="59"/>
      <c r="L226" s="59"/>
      <c r="M226" s="59"/>
      <c r="N226" s="13"/>
    </row>
    <row r="227" spans="1:15" ht="35.25" x14ac:dyDescent="0.4">
      <c r="A227" s="58"/>
      <c r="B227" s="58"/>
      <c r="C227" s="204" t="s">
        <v>26</v>
      </c>
      <c r="D227" s="204"/>
      <c r="E227" s="205"/>
      <c r="F227" s="205"/>
      <c r="G227" s="205"/>
      <c r="H227" s="205"/>
      <c r="I227" s="205"/>
      <c r="J227" s="205"/>
      <c r="K227" s="205"/>
      <c r="L227" s="205"/>
      <c r="M227" s="205"/>
    </row>
    <row r="228" spans="1:15" ht="35.25" x14ac:dyDescent="0.4">
      <c r="A228" s="58"/>
      <c r="B228" s="58"/>
      <c r="C228" s="204" t="s">
        <v>27</v>
      </c>
      <c r="D228" s="204"/>
      <c r="E228" s="205"/>
      <c r="F228" s="205"/>
      <c r="G228" s="205"/>
      <c r="H228" s="205"/>
      <c r="I228" s="205"/>
      <c r="J228" s="205"/>
      <c r="K228" s="205"/>
      <c r="L228" s="205"/>
      <c r="M228" s="205"/>
    </row>
    <row r="229" spans="1:15" ht="35.25" x14ac:dyDescent="0.4">
      <c r="A229" s="58"/>
      <c r="B229" s="58"/>
      <c r="C229" s="204" t="s">
        <v>28</v>
      </c>
      <c r="D229" s="204"/>
      <c r="E229" s="205"/>
      <c r="F229" s="205"/>
      <c r="G229" s="205"/>
      <c r="H229" s="205"/>
      <c r="I229" s="205"/>
      <c r="J229" s="205"/>
      <c r="K229" s="205"/>
      <c r="L229" s="205"/>
      <c r="M229" s="205"/>
    </row>
    <row r="230" spans="1:15" ht="35.25" x14ac:dyDescent="0.4">
      <c r="A230" s="58"/>
      <c r="B230" s="58"/>
      <c r="C230" s="204" t="s">
        <v>29</v>
      </c>
      <c r="D230" s="204"/>
      <c r="E230" s="205"/>
      <c r="F230" s="205"/>
      <c r="G230" s="205"/>
      <c r="H230" s="205"/>
      <c r="I230" s="205"/>
      <c r="J230" s="205"/>
      <c r="K230" s="205"/>
      <c r="L230" s="205"/>
      <c r="M230" s="205"/>
    </row>
    <row r="231" spans="1:15" ht="35.25" x14ac:dyDescent="0.4">
      <c r="A231" s="58"/>
      <c r="B231" s="58"/>
      <c r="C231" s="204" t="s">
        <v>30</v>
      </c>
      <c r="D231" s="204"/>
      <c r="E231" s="205"/>
      <c r="F231" s="205"/>
      <c r="G231" s="205"/>
      <c r="H231" s="205"/>
      <c r="I231" s="205"/>
      <c r="J231" s="205"/>
      <c r="K231" s="205"/>
      <c r="L231" s="205"/>
      <c r="M231" s="205"/>
    </row>
    <row r="232" spans="1:15" ht="35.25" x14ac:dyDescent="0.4">
      <c r="A232" s="58"/>
      <c r="B232" s="58"/>
      <c r="C232" s="204" t="s">
        <v>31</v>
      </c>
      <c r="D232" s="204"/>
      <c r="E232" s="205"/>
      <c r="F232" s="205"/>
      <c r="G232" s="205"/>
      <c r="H232" s="205"/>
      <c r="I232" s="205"/>
      <c r="J232" s="205"/>
      <c r="K232" s="205"/>
      <c r="L232" s="205"/>
      <c r="M232" s="205"/>
    </row>
    <row r="233" spans="1:15" ht="35.25" x14ac:dyDescent="0.4">
      <c r="A233" s="58"/>
      <c r="B233" s="58"/>
      <c r="C233" s="204" t="s">
        <v>32</v>
      </c>
      <c r="D233" s="204"/>
      <c r="E233" s="205"/>
      <c r="F233" s="205"/>
      <c r="G233" s="205"/>
      <c r="H233" s="205"/>
      <c r="I233" s="205"/>
      <c r="J233" s="205"/>
      <c r="K233" s="205"/>
      <c r="L233" s="205"/>
      <c r="M233" s="205"/>
    </row>
    <row r="234" spans="1:15" ht="35.25" x14ac:dyDescent="0.4">
      <c r="A234" s="58"/>
      <c r="B234" s="58"/>
      <c r="C234" s="61" t="s">
        <v>8</v>
      </c>
      <c r="D234" s="62"/>
      <c r="E234" s="62"/>
      <c r="F234" s="63"/>
      <c r="G234" s="63"/>
      <c r="H234" s="63"/>
      <c r="I234" s="63"/>
      <c r="J234" s="63"/>
      <c r="K234" s="63"/>
      <c r="L234" s="63"/>
      <c r="M234" s="64"/>
    </row>
    <row r="235" spans="1:15" ht="55.5" customHeight="1" x14ac:dyDescent="0.4">
      <c r="A235" s="58"/>
      <c r="B235" s="58"/>
      <c r="C235" s="210"/>
      <c r="D235" s="211"/>
      <c r="E235" s="211"/>
      <c r="F235" s="211"/>
      <c r="G235" s="211"/>
      <c r="H235" s="211"/>
      <c r="I235" s="211"/>
      <c r="J235" s="211"/>
      <c r="K235" s="211"/>
      <c r="L235" s="211"/>
      <c r="M235" s="212"/>
    </row>
    <row r="236" spans="1:15" ht="113.25" customHeight="1" x14ac:dyDescent="0.4">
      <c r="D236" s="213"/>
      <c r="E236" s="213"/>
    </row>
    <row r="237" spans="1:15" ht="35.25" x14ac:dyDescent="0.4">
      <c r="A237" s="99" t="s">
        <v>60</v>
      </c>
      <c r="B237" s="206"/>
      <c r="C237" s="207"/>
      <c r="D237" s="207"/>
      <c r="E237" s="207"/>
      <c r="F237" s="207"/>
      <c r="G237" s="207"/>
      <c r="H237" s="208"/>
      <c r="I237" s="214" t="s">
        <v>61</v>
      </c>
      <c r="J237" s="214"/>
      <c r="K237" s="214"/>
      <c r="L237" s="209"/>
      <c r="M237" s="209"/>
      <c r="N237" s="209"/>
      <c r="O237" s="43"/>
    </row>
    <row r="238" spans="1:15" ht="35.25" x14ac:dyDescent="0.4">
      <c r="A238" s="99" t="s">
        <v>62</v>
      </c>
      <c r="B238" s="206"/>
      <c r="C238" s="207"/>
      <c r="D238" s="207"/>
      <c r="E238" s="207"/>
      <c r="F238" s="207"/>
      <c r="G238" s="207"/>
      <c r="H238" s="208"/>
      <c r="I238" s="214" t="s">
        <v>63</v>
      </c>
      <c r="J238" s="214"/>
      <c r="K238" s="214"/>
      <c r="L238" s="209"/>
      <c r="M238" s="209"/>
      <c r="N238" s="209"/>
      <c r="O238" s="42"/>
    </row>
    <row r="239" spans="1:15" ht="30" customHeight="1" x14ac:dyDescent="0.4">
      <c r="A239" s="99" t="s">
        <v>64</v>
      </c>
      <c r="B239" s="206"/>
      <c r="C239" s="207"/>
      <c r="D239" s="207"/>
      <c r="E239" s="207"/>
      <c r="F239" s="207"/>
      <c r="G239" s="207"/>
      <c r="H239" s="208"/>
      <c r="I239" s="214" t="s">
        <v>65</v>
      </c>
      <c r="J239" s="214"/>
      <c r="K239" s="214"/>
      <c r="L239" s="209"/>
      <c r="M239" s="209"/>
      <c r="N239" s="209"/>
      <c r="O239" s="42"/>
    </row>
    <row r="240" spans="1:15" ht="30" customHeight="1" x14ac:dyDescent="0.4">
      <c r="A240" s="99" t="s">
        <v>67</v>
      </c>
      <c r="B240" s="206"/>
      <c r="C240" s="207"/>
      <c r="D240" s="207"/>
      <c r="E240" s="207"/>
      <c r="F240" s="207"/>
      <c r="G240" s="207"/>
      <c r="H240" s="207"/>
      <c r="I240" s="207"/>
      <c r="J240" s="207"/>
      <c r="K240" s="207"/>
      <c r="L240" s="207"/>
      <c r="M240" s="207"/>
      <c r="N240" s="208"/>
      <c r="O240" s="41"/>
    </row>
    <row r="241" spans="1:15" ht="30" customHeight="1" x14ac:dyDescent="0.4">
      <c r="A241" s="99" t="s">
        <v>66</v>
      </c>
      <c r="B241" s="206"/>
      <c r="C241" s="207"/>
      <c r="D241" s="207"/>
      <c r="E241" s="207"/>
      <c r="F241" s="207"/>
      <c r="G241" s="207"/>
      <c r="H241" s="207"/>
      <c r="I241" s="207"/>
      <c r="J241" s="207"/>
      <c r="K241" s="207"/>
      <c r="L241" s="207"/>
      <c r="M241" s="207"/>
      <c r="N241" s="208"/>
      <c r="O241" s="44"/>
    </row>
    <row r="242" spans="1:15" x14ac:dyDescent="0.4">
      <c r="D242" s="213"/>
      <c r="E242" s="213"/>
    </row>
    <row r="243" spans="1:15" ht="18.75" customHeight="1" x14ac:dyDescent="0.4">
      <c r="D243" s="213"/>
      <c r="E243" s="213"/>
    </row>
    <row r="244" spans="1:15" ht="18.75" customHeight="1" x14ac:dyDescent="0.4">
      <c r="D244" s="213"/>
      <c r="E244" s="213"/>
    </row>
    <row r="245" spans="1:15" x14ac:dyDescent="0.4">
      <c r="D245" s="213"/>
      <c r="E245" s="213"/>
    </row>
    <row r="246" spans="1:15" x14ac:dyDescent="0.4">
      <c r="D246" s="213"/>
      <c r="E246" s="213"/>
    </row>
    <row r="247" spans="1:15" x14ac:dyDescent="0.4">
      <c r="D247" s="213"/>
      <c r="E247" s="213"/>
    </row>
    <row r="248" spans="1:15" x14ac:dyDescent="0.4">
      <c r="D248" s="213"/>
      <c r="E248" s="213"/>
    </row>
    <row r="249" spans="1:15" x14ac:dyDescent="0.4">
      <c r="D249" s="213"/>
      <c r="E249" s="213"/>
    </row>
    <row r="250" spans="1:15" x14ac:dyDescent="0.4">
      <c r="D250" s="213"/>
      <c r="E250" s="213"/>
    </row>
    <row r="251" spans="1:15" x14ac:dyDescent="0.4">
      <c r="D251" s="213"/>
      <c r="E251" s="213"/>
    </row>
    <row r="252" spans="1:15" x14ac:dyDescent="0.4">
      <c r="D252" s="213"/>
      <c r="E252" s="213"/>
    </row>
    <row r="253" spans="1:15" x14ac:dyDescent="0.4">
      <c r="D253" s="213"/>
      <c r="E253" s="213"/>
    </row>
    <row r="254" spans="1:15" x14ac:dyDescent="0.4">
      <c r="D254" s="213"/>
      <c r="E254" s="213"/>
    </row>
    <row r="255" spans="1:15" x14ac:dyDescent="0.4">
      <c r="D255" s="213"/>
      <c r="E255" s="213"/>
    </row>
    <row r="256" spans="1:15" x14ac:dyDescent="0.4">
      <c r="D256" s="213"/>
      <c r="E256" s="213"/>
    </row>
    <row r="257" spans="4:5" x14ac:dyDescent="0.4">
      <c r="D257" s="213"/>
      <c r="E257" s="213"/>
    </row>
  </sheetData>
  <mergeCells count="271">
    <mergeCell ref="L103:N103"/>
    <mergeCell ref="L106:N106"/>
    <mergeCell ref="L46:N46"/>
    <mergeCell ref="L53:N53"/>
    <mergeCell ref="L50:N50"/>
    <mergeCell ref="L51:N51"/>
    <mergeCell ref="L52:N52"/>
    <mergeCell ref="L55:N55"/>
    <mergeCell ref="L56:N56"/>
    <mergeCell ref="L73:N73"/>
    <mergeCell ref="L74:N74"/>
    <mergeCell ref="L76:N76"/>
    <mergeCell ref="L77:N77"/>
    <mergeCell ref="L80:N80"/>
    <mergeCell ref="L81:N81"/>
    <mergeCell ref="L62:N62"/>
    <mergeCell ref="L63:N63"/>
    <mergeCell ref="L66:N66"/>
    <mergeCell ref="L67:N67"/>
    <mergeCell ref="L69:N69"/>
    <mergeCell ref="L70:N70"/>
    <mergeCell ref="L64:N64"/>
    <mergeCell ref="L68:N68"/>
    <mergeCell ref="L71:N71"/>
    <mergeCell ref="C25:I25"/>
    <mergeCell ref="L25:N25"/>
    <mergeCell ref="C11:F11"/>
    <mergeCell ref="C10:F10"/>
    <mergeCell ref="L82:N82"/>
    <mergeCell ref="L85:N85"/>
    <mergeCell ref="L89:N89"/>
    <mergeCell ref="L92:N92"/>
    <mergeCell ref="L20:N20"/>
    <mergeCell ref="C21:I21"/>
    <mergeCell ref="L21:N21"/>
    <mergeCell ref="L22:N22"/>
    <mergeCell ref="L23:N23"/>
    <mergeCell ref="L24:N24"/>
    <mergeCell ref="L26:N26"/>
    <mergeCell ref="L18:N18"/>
    <mergeCell ref="L19:N19"/>
    <mergeCell ref="L30:N30"/>
    <mergeCell ref="L31:N31"/>
    <mergeCell ref="L32:N32"/>
    <mergeCell ref="L33:N33"/>
    <mergeCell ref="L34:N34"/>
    <mergeCell ref="L35:N35"/>
    <mergeCell ref="L27:N27"/>
    <mergeCell ref="J6:J7"/>
    <mergeCell ref="K6:K7"/>
    <mergeCell ref="L6:N7"/>
    <mergeCell ref="L8:N8"/>
    <mergeCell ref="C9:I9"/>
    <mergeCell ref="L9:N9"/>
    <mergeCell ref="L15:N15"/>
    <mergeCell ref="L16:N16"/>
    <mergeCell ref="C17:I17"/>
    <mergeCell ref="L17:N17"/>
    <mergeCell ref="L10:N10"/>
    <mergeCell ref="L11:N11"/>
    <mergeCell ref="L12:N12"/>
    <mergeCell ref="C13:I13"/>
    <mergeCell ref="L13:N13"/>
    <mergeCell ref="L14:N14"/>
    <mergeCell ref="L28:N28"/>
    <mergeCell ref="C29:I29"/>
    <mergeCell ref="L29:N29"/>
    <mergeCell ref="L60:N61"/>
    <mergeCell ref="L42:N42"/>
    <mergeCell ref="L43:N43"/>
    <mergeCell ref="L44:N44"/>
    <mergeCell ref="L45:N45"/>
    <mergeCell ref="L48:N48"/>
    <mergeCell ref="L49:N49"/>
    <mergeCell ref="J49:J50"/>
    <mergeCell ref="L36:N36"/>
    <mergeCell ref="L37:N37"/>
    <mergeCell ref="L38:N38"/>
    <mergeCell ref="L39:N39"/>
    <mergeCell ref="L40:N40"/>
    <mergeCell ref="L41:N41"/>
    <mergeCell ref="L75:N75"/>
    <mergeCell ref="L78:N78"/>
    <mergeCell ref="L94:N94"/>
    <mergeCell ref="L95:N95"/>
    <mergeCell ref="L97:N97"/>
    <mergeCell ref="L98:N98"/>
    <mergeCell ref="L101:N101"/>
    <mergeCell ref="L102:N102"/>
    <mergeCell ref="L83:N83"/>
    <mergeCell ref="L84:N84"/>
    <mergeCell ref="L87:N87"/>
    <mergeCell ref="L88:N88"/>
    <mergeCell ref="L90:N90"/>
    <mergeCell ref="L91:N91"/>
    <mergeCell ref="L96:N96"/>
    <mergeCell ref="L99:N99"/>
    <mergeCell ref="A160:N160"/>
    <mergeCell ref="A164:N164"/>
    <mergeCell ref="L104:N104"/>
    <mergeCell ref="L105:N105"/>
    <mergeCell ref="L108:N108"/>
    <mergeCell ref="L109:N109"/>
    <mergeCell ref="F176:I176"/>
    <mergeCell ref="J176:L176"/>
    <mergeCell ref="M176:N176"/>
    <mergeCell ref="C149:N149"/>
    <mergeCell ref="L156:N156"/>
    <mergeCell ref="L157:N157"/>
    <mergeCell ref="L110:N110"/>
    <mergeCell ref="J109:J110"/>
    <mergeCell ref="A137:O137"/>
    <mergeCell ref="B143:M143"/>
    <mergeCell ref="L152:N152"/>
    <mergeCell ref="B146:M146"/>
    <mergeCell ref="F167:J167"/>
    <mergeCell ref="A129:M130"/>
    <mergeCell ref="A131:M132"/>
    <mergeCell ref="D178:E178"/>
    <mergeCell ref="F178:I178"/>
    <mergeCell ref="J178:L178"/>
    <mergeCell ref="F177:I177"/>
    <mergeCell ref="J177:L177"/>
    <mergeCell ref="D181:E181"/>
    <mergeCell ref="F181:I181"/>
    <mergeCell ref="J181:L181"/>
    <mergeCell ref="D182:E182"/>
    <mergeCell ref="F182:I182"/>
    <mergeCell ref="J182:L182"/>
    <mergeCell ref="D179:E179"/>
    <mergeCell ref="F179:I179"/>
    <mergeCell ref="J179:L179"/>
    <mergeCell ref="D180:E180"/>
    <mergeCell ref="F180:I180"/>
    <mergeCell ref="J180:L180"/>
    <mergeCell ref="D185:E185"/>
    <mergeCell ref="F185:I185"/>
    <mergeCell ref="J185:L185"/>
    <mergeCell ref="D186:E186"/>
    <mergeCell ref="F186:I186"/>
    <mergeCell ref="J186:L186"/>
    <mergeCell ref="D183:E183"/>
    <mergeCell ref="F183:I183"/>
    <mergeCell ref="J183:L183"/>
    <mergeCell ref="D184:E184"/>
    <mergeCell ref="F184:I184"/>
    <mergeCell ref="J184:L184"/>
    <mergeCell ref="D187:E187"/>
    <mergeCell ref="F187:I187"/>
    <mergeCell ref="J187:L187"/>
    <mergeCell ref="D188:E188"/>
    <mergeCell ref="F188:I188"/>
    <mergeCell ref="J188:L188"/>
    <mergeCell ref="I194:K194"/>
    <mergeCell ref="L194:N194"/>
    <mergeCell ref="D191:E191"/>
    <mergeCell ref="I192:K192"/>
    <mergeCell ref="L192:N192"/>
    <mergeCell ref="I193:K193"/>
    <mergeCell ref="L193:N193"/>
    <mergeCell ref="D224:E224"/>
    <mergeCell ref="C227:D227"/>
    <mergeCell ref="E227:M227"/>
    <mergeCell ref="L204:N204"/>
    <mergeCell ref="L203:N203"/>
    <mergeCell ref="F189:I189"/>
    <mergeCell ref="J189:L189"/>
    <mergeCell ref="D190:E190"/>
    <mergeCell ref="F190:I190"/>
    <mergeCell ref="J190:L190"/>
    <mergeCell ref="L199:N199"/>
    <mergeCell ref="B196:N196"/>
    <mergeCell ref="B195:N195"/>
    <mergeCell ref="B194:H194"/>
    <mergeCell ref="B193:H193"/>
    <mergeCell ref="B192:H192"/>
    <mergeCell ref="F214:J214"/>
    <mergeCell ref="D256:E256"/>
    <mergeCell ref="D257:E257"/>
    <mergeCell ref="E112:I112"/>
    <mergeCell ref="E113:I113"/>
    <mergeCell ref="E114:I114"/>
    <mergeCell ref="C176:E176"/>
    <mergeCell ref="C220:E220"/>
    <mergeCell ref="C177:E177"/>
    <mergeCell ref="D250:E250"/>
    <mergeCell ref="D251:E251"/>
    <mergeCell ref="D252:E252"/>
    <mergeCell ref="D253:E253"/>
    <mergeCell ref="D254:E254"/>
    <mergeCell ref="D255:E255"/>
    <mergeCell ref="D244:E244"/>
    <mergeCell ref="D245:E245"/>
    <mergeCell ref="D246:E246"/>
    <mergeCell ref="D247:E247"/>
    <mergeCell ref="D248:E248"/>
    <mergeCell ref="D249:E249"/>
    <mergeCell ref="D242:E242"/>
    <mergeCell ref="D243:E243"/>
    <mergeCell ref="I238:K238"/>
    <mergeCell ref="I239:K239"/>
    <mergeCell ref="C1:J1"/>
    <mergeCell ref="C58:J58"/>
    <mergeCell ref="D150:L150"/>
    <mergeCell ref="M177:N177"/>
    <mergeCell ref="C223:E223"/>
    <mergeCell ref="C222:E222"/>
    <mergeCell ref="C221:E221"/>
    <mergeCell ref="L220:N221"/>
    <mergeCell ref="H220:K221"/>
    <mergeCell ref="F220:G221"/>
    <mergeCell ref="F222:G222"/>
    <mergeCell ref="H222:K222"/>
    <mergeCell ref="L222:N222"/>
    <mergeCell ref="A207:N207"/>
    <mergeCell ref="A211:N211"/>
    <mergeCell ref="D218:E218"/>
    <mergeCell ref="F223:G223"/>
    <mergeCell ref="J45:J46"/>
    <mergeCell ref="K45:K46"/>
    <mergeCell ref="J63:J64"/>
    <mergeCell ref="H223:K223"/>
    <mergeCell ref="L223:N223"/>
    <mergeCell ref="D189:E189"/>
    <mergeCell ref="K63:K64"/>
    <mergeCell ref="J70:J71"/>
    <mergeCell ref="J77:J78"/>
    <mergeCell ref="J84:J85"/>
    <mergeCell ref="J91:J92"/>
    <mergeCell ref="J98:J99"/>
    <mergeCell ref="J105:J106"/>
    <mergeCell ref="K52:K53"/>
    <mergeCell ref="J52:J53"/>
    <mergeCell ref="K70:K71"/>
    <mergeCell ref="K77:K78"/>
    <mergeCell ref="K84:K85"/>
    <mergeCell ref="K91:K92"/>
    <mergeCell ref="K98:K99"/>
    <mergeCell ref="K105:K106"/>
    <mergeCell ref="J102:J103"/>
    <mergeCell ref="J95:J96"/>
    <mergeCell ref="J88:J89"/>
    <mergeCell ref="J81:J82"/>
    <mergeCell ref="J74:J75"/>
    <mergeCell ref="J67:J68"/>
    <mergeCell ref="J56:J57"/>
    <mergeCell ref="J60:J61"/>
    <mergeCell ref="K60:K61"/>
    <mergeCell ref="B241:N241"/>
    <mergeCell ref="B240:N240"/>
    <mergeCell ref="B239:H239"/>
    <mergeCell ref="B238:H238"/>
    <mergeCell ref="B237:H237"/>
    <mergeCell ref="L238:N238"/>
    <mergeCell ref="L239:N239"/>
    <mergeCell ref="C235:M235"/>
    <mergeCell ref="D236:E236"/>
    <mergeCell ref="I237:K237"/>
    <mergeCell ref="L237:N237"/>
    <mergeCell ref="C231:D231"/>
    <mergeCell ref="E231:M231"/>
    <mergeCell ref="C232:D232"/>
    <mergeCell ref="E232:M232"/>
    <mergeCell ref="C233:D233"/>
    <mergeCell ref="E233:M233"/>
    <mergeCell ref="C228:D228"/>
    <mergeCell ref="E228:M228"/>
    <mergeCell ref="C229:D229"/>
    <mergeCell ref="E229:M229"/>
    <mergeCell ref="C230:D230"/>
    <mergeCell ref="E230:M230"/>
  </mergeCells>
  <phoneticPr fontId="2"/>
  <dataValidations count="1">
    <dataValidation type="list" allowBlank="1" showInputMessage="1" sqref="K37 K41 K29 K45 K91 K52 K63 K70 K77 K84 K98 K33 K9 K13 K17 K25 K21 K105" xr:uid="{00000000-0002-0000-0000-000000000000}">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cellComments="asDisplayed" r:id="rId1"/>
  <rowBreaks count="4" manualBreakCount="4">
    <brk id="57" max="13" man="1"/>
    <brk id="114" max="14" man="1"/>
    <brk id="150" max="13" man="1"/>
    <brk id="197"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R302"/>
  <sheetViews>
    <sheetView view="pageBreakPreview" zoomScale="55" zoomScaleNormal="100" zoomScaleSheetLayoutView="55" workbookViewId="0">
      <selection activeCell="C2" sqref="C2"/>
    </sheetView>
  </sheetViews>
  <sheetFormatPr defaultRowHeight="18.75" x14ac:dyDescent="0.4"/>
  <cols>
    <col min="1" max="1" width="33.5" style="46" customWidth="1"/>
    <col min="2" max="2" width="11.875" style="112" customWidth="1"/>
    <col min="3" max="8" width="9.375" style="46" bestFit="1" customWidth="1"/>
    <col min="9" max="9" width="9.125" style="46" bestFit="1" customWidth="1"/>
    <col min="10" max="10" width="10.75" style="46" customWidth="1"/>
    <col min="11" max="11" width="7.75" style="46" customWidth="1"/>
    <col min="12" max="12" width="20.75" style="46" customWidth="1"/>
    <col min="13" max="13" width="20" style="46" customWidth="1"/>
    <col min="14" max="14" width="6.625" style="49" customWidth="1"/>
    <col min="15" max="15" width="17.875" style="46" customWidth="1"/>
    <col min="16" max="16" width="7.375" style="46" customWidth="1"/>
    <col min="17" max="17" width="36.625" style="46" customWidth="1"/>
    <col min="18" max="16384" width="9" style="46"/>
  </cols>
  <sheetData>
    <row r="1" spans="1:16" ht="35.25" x14ac:dyDescent="0.4">
      <c r="A1" s="94" t="s">
        <v>94</v>
      </c>
      <c r="B1" s="94"/>
      <c r="C1" s="223" t="s">
        <v>97</v>
      </c>
      <c r="D1" s="224"/>
      <c r="E1" s="224"/>
      <c r="F1" s="224"/>
      <c r="G1" s="224"/>
      <c r="H1" s="224"/>
      <c r="I1" s="224"/>
      <c r="J1" s="224"/>
      <c r="P1" s="54" t="s">
        <v>84</v>
      </c>
    </row>
    <row r="2" spans="1:16" ht="77.25" customHeight="1" x14ac:dyDescent="0.4">
      <c r="A2" s="19" t="s">
        <v>50</v>
      </c>
      <c r="B2" s="19"/>
      <c r="C2" s="19"/>
      <c r="D2" s="19"/>
      <c r="E2" s="19"/>
      <c r="F2" s="19"/>
      <c r="G2" s="19"/>
      <c r="H2" s="19"/>
      <c r="I2" s="19"/>
      <c r="J2" s="19"/>
      <c r="K2" s="19"/>
      <c r="L2" s="19"/>
      <c r="O2" s="20" t="s">
        <v>53</v>
      </c>
    </row>
    <row r="3" spans="1:16" s="100" customFormat="1" ht="42" customHeight="1" x14ac:dyDescent="0.4">
      <c r="A3" s="19"/>
      <c r="B3" s="19"/>
      <c r="C3" s="19"/>
      <c r="D3" s="19"/>
      <c r="E3" s="19"/>
      <c r="F3" s="19"/>
      <c r="G3" s="19"/>
      <c r="H3" s="19"/>
      <c r="I3" s="19"/>
      <c r="J3" s="19"/>
      <c r="K3" s="19"/>
      <c r="L3" s="19"/>
      <c r="O3" s="20"/>
    </row>
    <row r="4" spans="1:16" s="100" customFormat="1" ht="42" customHeight="1" x14ac:dyDescent="0.4">
      <c r="A4" s="19" t="s">
        <v>107</v>
      </c>
      <c r="B4" s="19"/>
      <c r="C4" s="19"/>
      <c r="D4" s="19"/>
      <c r="E4" s="19"/>
      <c r="F4" s="19"/>
      <c r="G4" s="19"/>
      <c r="H4" s="19"/>
      <c r="I4" s="19"/>
      <c r="J4" s="19"/>
      <c r="K4" s="19"/>
      <c r="L4" s="19"/>
      <c r="O4" s="20"/>
    </row>
    <row r="5" spans="1:16" s="100" customFormat="1"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305" t="s">
        <v>75</v>
      </c>
      <c r="K6" s="306"/>
      <c r="L6" s="309" t="s">
        <v>72</v>
      </c>
      <c r="M6" s="311" t="s">
        <v>8</v>
      </c>
      <c r="N6" s="312"/>
      <c r="O6" s="313"/>
      <c r="P6" s="8"/>
    </row>
    <row r="7" spans="1:16" ht="27.75" customHeight="1" x14ac:dyDescent="0.4">
      <c r="A7" s="22"/>
      <c r="B7" s="22"/>
      <c r="C7" s="32" t="s">
        <v>0</v>
      </c>
      <c r="D7" s="32" t="s">
        <v>1</v>
      </c>
      <c r="E7" s="32" t="s">
        <v>2</v>
      </c>
      <c r="F7" s="32" t="s">
        <v>3</v>
      </c>
      <c r="G7" s="32" t="s">
        <v>4</v>
      </c>
      <c r="H7" s="32" t="s">
        <v>5</v>
      </c>
      <c r="I7" s="32" t="s">
        <v>6</v>
      </c>
      <c r="J7" s="317"/>
      <c r="K7" s="318"/>
      <c r="L7" s="310"/>
      <c r="M7" s="314"/>
      <c r="N7" s="315"/>
      <c r="O7" s="316"/>
      <c r="P7" s="8"/>
    </row>
    <row r="8" spans="1:16" ht="27.75" customHeight="1" x14ac:dyDescent="0.4">
      <c r="A8" s="22"/>
      <c r="B8" s="22"/>
      <c r="C8" s="23"/>
      <c r="D8" s="23"/>
      <c r="E8" s="23"/>
      <c r="F8" s="23"/>
      <c r="G8" s="23">
        <v>44287</v>
      </c>
      <c r="H8" s="23">
        <f t="shared" ref="H8" si="0">G8+1</f>
        <v>44288</v>
      </c>
      <c r="I8" s="23">
        <f>H8+1</f>
        <v>44289</v>
      </c>
      <c r="J8" s="37"/>
      <c r="K8" s="26"/>
      <c r="L8" s="24"/>
      <c r="M8" s="25"/>
      <c r="N8" s="53"/>
      <c r="O8" s="26"/>
      <c r="P8" s="7"/>
    </row>
    <row r="9" spans="1:16" ht="27.75" customHeight="1" x14ac:dyDescent="0.4">
      <c r="A9" s="125" t="s">
        <v>81</v>
      </c>
      <c r="B9" s="141"/>
      <c r="C9" s="266"/>
      <c r="D9" s="267"/>
      <c r="E9" s="267"/>
      <c r="F9" s="267"/>
      <c r="G9" s="267"/>
      <c r="H9" s="267"/>
      <c r="I9" s="268"/>
      <c r="J9" s="131"/>
      <c r="K9" s="132"/>
      <c r="L9" s="34"/>
      <c r="M9" s="287"/>
      <c r="N9" s="288"/>
      <c r="O9" s="289"/>
      <c r="P9" s="7"/>
    </row>
    <row r="10" spans="1:16" ht="27.75" customHeight="1" x14ac:dyDescent="0.4">
      <c r="A10" s="119" t="s">
        <v>82</v>
      </c>
      <c r="B10" s="139"/>
      <c r="C10" s="274"/>
      <c r="D10" s="275"/>
      <c r="E10" s="275"/>
      <c r="F10" s="276"/>
      <c r="G10" s="50"/>
      <c r="H10" s="50"/>
      <c r="I10" s="50"/>
      <c r="J10" s="38">
        <f>SUM(G10:I10)</f>
        <v>0</v>
      </c>
      <c r="K10" s="40" t="s">
        <v>56</v>
      </c>
      <c r="L10" s="29"/>
      <c r="M10" s="287"/>
      <c r="N10" s="288"/>
      <c r="O10" s="289"/>
      <c r="P10" s="7"/>
    </row>
    <row r="11" spans="1:16" ht="27.75" customHeight="1" x14ac:dyDescent="0.4">
      <c r="A11" s="119" t="s">
        <v>83</v>
      </c>
      <c r="B11" s="139"/>
      <c r="C11" s="274"/>
      <c r="D11" s="275"/>
      <c r="E11" s="275"/>
      <c r="F11" s="276"/>
      <c r="G11" s="50"/>
      <c r="H11" s="50"/>
      <c r="I11" s="50"/>
      <c r="J11" s="38">
        <f>SUM(G11:I11)</f>
        <v>0</v>
      </c>
      <c r="K11" s="40" t="s">
        <v>56</v>
      </c>
      <c r="L11" s="29"/>
      <c r="M11" s="287"/>
      <c r="N11" s="288"/>
      <c r="O11" s="289"/>
      <c r="P11" s="7"/>
    </row>
    <row r="12" spans="1:16" ht="27.75" customHeight="1" x14ac:dyDescent="0.4">
      <c r="A12" s="39"/>
      <c r="B12" s="140"/>
      <c r="C12" s="23">
        <f>I8+1</f>
        <v>44290</v>
      </c>
      <c r="D12" s="23">
        <f>C12+1</f>
        <v>44291</v>
      </c>
      <c r="E12" s="23">
        <f t="shared" ref="E12:H12" si="1">D12+1</f>
        <v>44292</v>
      </c>
      <c r="F12" s="23">
        <f t="shared" si="1"/>
        <v>44293</v>
      </c>
      <c r="G12" s="23">
        <f t="shared" si="1"/>
        <v>44294</v>
      </c>
      <c r="H12" s="23">
        <f t="shared" si="1"/>
        <v>44295</v>
      </c>
      <c r="I12" s="23">
        <f>H12+1</f>
        <v>44296</v>
      </c>
      <c r="J12" s="126"/>
      <c r="K12" s="127"/>
      <c r="L12" s="29"/>
      <c r="M12" s="287"/>
      <c r="N12" s="288"/>
      <c r="O12" s="289"/>
      <c r="P12" s="7"/>
    </row>
    <row r="13" spans="1:16" ht="27.75" customHeight="1" x14ac:dyDescent="0.4">
      <c r="A13" s="125" t="s">
        <v>81</v>
      </c>
      <c r="B13" s="141"/>
      <c r="C13" s="266"/>
      <c r="D13" s="267"/>
      <c r="E13" s="267"/>
      <c r="F13" s="267"/>
      <c r="G13" s="267"/>
      <c r="H13" s="267"/>
      <c r="I13" s="268"/>
      <c r="J13" s="131"/>
      <c r="K13" s="132"/>
      <c r="L13" s="34"/>
      <c r="M13" s="287"/>
      <c r="N13" s="288"/>
      <c r="O13" s="289"/>
      <c r="P13" s="7"/>
    </row>
    <row r="14" spans="1:16" ht="27.75" customHeight="1" x14ac:dyDescent="0.4">
      <c r="A14" s="119" t="s">
        <v>82</v>
      </c>
      <c r="B14" s="139"/>
      <c r="C14" s="50"/>
      <c r="D14" s="50"/>
      <c r="E14" s="50"/>
      <c r="F14" s="50"/>
      <c r="G14" s="50"/>
      <c r="H14" s="50"/>
      <c r="I14" s="50"/>
      <c r="J14" s="38">
        <f>SUM(C14:I14)</f>
        <v>0</v>
      </c>
      <c r="K14" s="40" t="s">
        <v>56</v>
      </c>
      <c r="L14" s="29"/>
      <c r="M14" s="287"/>
      <c r="N14" s="288"/>
      <c r="O14" s="289"/>
      <c r="P14" s="7"/>
    </row>
    <row r="15" spans="1:16" ht="27.75" customHeight="1" x14ac:dyDescent="0.4">
      <c r="A15" s="119" t="s">
        <v>83</v>
      </c>
      <c r="B15" s="139"/>
      <c r="C15" s="50"/>
      <c r="D15" s="50"/>
      <c r="E15" s="50"/>
      <c r="F15" s="50"/>
      <c r="G15" s="50"/>
      <c r="H15" s="50"/>
      <c r="I15" s="50"/>
      <c r="J15" s="38">
        <f>SUM(C15:I15)</f>
        <v>0</v>
      </c>
      <c r="K15" s="40" t="s">
        <v>56</v>
      </c>
      <c r="L15" s="29"/>
      <c r="M15" s="287"/>
      <c r="N15" s="288"/>
      <c r="O15" s="289"/>
      <c r="P15" s="7"/>
    </row>
    <row r="16" spans="1:16" s="100" customFormat="1" ht="27.75" customHeight="1" x14ac:dyDescent="0.4">
      <c r="A16" s="39" t="s">
        <v>69</v>
      </c>
      <c r="B16" s="140"/>
      <c r="C16" s="266"/>
      <c r="D16" s="267"/>
      <c r="E16" s="267"/>
      <c r="F16" s="267"/>
      <c r="G16" s="267"/>
      <c r="H16" s="267"/>
      <c r="I16" s="268"/>
      <c r="J16" s="131"/>
      <c r="K16" s="132"/>
      <c r="L16" s="34"/>
      <c r="M16" s="287"/>
      <c r="N16" s="288"/>
      <c r="O16" s="289"/>
      <c r="P16" s="7"/>
    </row>
    <row r="17" spans="1:16" s="100" customFormat="1" ht="27.75" customHeight="1" x14ac:dyDescent="0.4">
      <c r="A17" s="39" t="s">
        <v>71</v>
      </c>
      <c r="B17" s="140"/>
      <c r="C17" s="266"/>
      <c r="D17" s="267"/>
      <c r="E17" s="267"/>
      <c r="F17" s="267"/>
      <c r="G17" s="267"/>
      <c r="H17" s="267"/>
      <c r="I17" s="268"/>
      <c r="J17" s="131"/>
      <c r="K17" s="132"/>
      <c r="L17" s="34"/>
      <c r="M17" s="287"/>
      <c r="N17" s="288"/>
      <c r="O17" s="289"/>
      <c r="P17" s="7"/>
    </row>
    <row r="18" spans="1:16" ht="27.75" customHeight="1" x14ac:dyDescent="0.4">
      <c r="A18" s="39"/>
      <c r="B18" s="140"/>
      <c r="C18" s="23">
        <f>I12+1</f>
        <v>44297</v>
      </c>
      <c r="D18" s="23">
        <f>C18+1</f>
        <v>44298</v>
      </c>
      <c r="E18" s="23">
        <f t="shared" ref="E18:H18" si="2">D18+1</f>
        <v>44299</v>
      </c>
      <c r="F18" s="23">
        <f t="shared" si="2"/>
        <v>44300</v>
      </c>
      <c r="G18" s="23">
        <f t="shared" si="2"/>
        <v>44301</v>
      </c>
      <c r="H18" s="23">
        <f t="shared" si="2"/>
        <v>44302</v>
      </c>
      <c r="I18" s="23">
        <f>H18+1</f>
        <v>44303</v>
      </c>
      <c r="J18" s="126"/>
      <c r="K18" s="127"/>
      <c r="L18" s="29"/>
      <c r="M18" s="287"/>
      <c r="N18" s="288"/>
      <c r="O18" s="289"/>
      <c r="P18" s="7"/>
    </row>
    <row r="19" spans="1:16" ht="27.75" customHeight="1" x14ac:dyDescent="0.4">
      <c r="A19" s="125" t="s">
        <v>81</v>
      </c>
      <c r="B19" s="141"/>
      <c r="C19" s="266"/>
      <c r="D19" s="267"/>
      <c r="E19" s="267"/>
      <c r="F19" s="267"/>
      <c r="G19" s="267"/>
      <c r="H19" s="267"/>
      <c r="I19" s="268"/>
      <c r="J19" s="131"/>
      <c r="K19" s="132"/>
      <c r="L19" s="34"/>
      <c r="M19" s="287"/>
      <c r="N19" s="288"/>
      <c r="O19" s="289"/>
      <c r="P19" s="7"/>
    </row>
    <row r="20" spans="1:16" ht="27.75" customHeight="1" x14ac:dyDescent="0.4">
      <c r="A20" s="119" t="s">
        <v>82</v>
      </c>
      <c r="B20" s="139"/>
      <c r="C20" s="50"/>
      <c r="D20" s="50"/>
      <c r="E20" s="50"/>
      <c r="F20" s="50"/>
      <c r="G20" s="50"/>
      <c r="H20" s="50"/>
      <c r="I20" s="50"/>
      <c r="J20" s="38">
        <f>SUM(C20:I20)</f>
        <v>0</v>
      </c>
      <c r="K20" s="40" t="s">
        <v>56</v>
      </c>
      <c r="L20" s="29"/>
      <c r="M20" s="287"/>
      <c r="N20" s="288"/>
      <c r="O20" s="289"/>
      <c r="P20" s="7"/>
    </row>
    <row r="21" spans="1:16" ht="27.75" customHeight="1" x14ac:dyDescent="0.4">
      <c r="A21" s="119" t="s">
        <v>83</v>
      </c>
      <c r="B21" s="139"/>
      <c r="C21" s="50"/>
      <c r="D21" s="50"/>
      <c r="E21" s="50"/>
      <c r="F21" s="50"/>
      <c r="G21" s="50"/>
      <c r="H21" s="50"/>
      <c r="I21" s="50"/>
      <c r="J21" s="38">
        <f>SUM(C21:I21)</f>
        <v>0</v>
      </c>
      <c r="K21" s="40" t="s">
        <v>56</v>
      </c>
      <c r="L21" s="29"/>
      <c r="M21" s="287"/>
      <c r="N21" s="288"/>
      <c r="O21" s="289"/>
      <c r="P21" s="7"/>
    </row>
    <row r="22" spans="1:16" s="100" customFormat="1" ht="27.75" customHeight="1" x14ac:dyDescent="0.4">
      <c r="A22" s="39" t="s">
        <v>69</v>
      </c>
      <c r="B22" s="140"/>
      <c r="C22" s="266"/>
      <c r="D22" s="267"/>
      <c r="E22" s="267"/>
      <c r="F22" s="267"/>
      <c r="G22" s="267"/>
      <c r="H22" s="267"/>
      <c r="I22" s="268"/>
      <c r="J22" s="131"/>
      <c r="K22" s="132"/>
      <c r="L22" s="34"/>
      <c r="M22" s="287"/>
      <c r="N22" s="288"/>
      <c r="O22" s="289"/>
      <c r="P22" s="7"/>
    </row>
    <row r="23" spans="1:16" s="100" customFormat="1" ht="27.75" customHeight="1" x14ac:dyDescent="0.4">
      <c r="A23" s="39" t="s">
        <v>71</v>
      </c>
      <c r="B23" s="140"/>
      <c r="C23" s="266"/>
      <c r="D23" s="267"/>
      <c r="E23" s="267"/>
      <c r="F23" s="267"/>
      <c r="G23" s="267"/>
      <c r="H23" s="267"/>
      <c r="I23" s="268"/>
      <c r="J23" s="131"/>
      <c r="K23" s="132"/>
      <c r="L23" s="34"/>
      <c r="M23" s="287"/>
      <c r="N23" s="288"/>
      <c r="O23" s="289"/>
      <c r="P23" s="7"/>
    </row>
    <row r="24" spans="1:16" ht="27.75" customHeight="1" x14ac:dyDescent="0.4">
      <c r="A24" s="39"/>
      <c r="B24" s="140"/>
      <c r="C24" s="23">
        <f>I18+1</f>
        <v>44304</v>
      </c>
      <c r="D24" s="23">
        <f>C24+1</f>
        <v>44305</v>
      </c>
      <c r="E24" s="23">
        <f t="shared" ref="E24:H24" si="3">D24+1</f>
        <v>44306</v>
      </c>
      <c r="F24" s="23">
        <f t="shared" si="3"/>
        <v>44307</v>
      </c>
      <c r="G24" s="23">
        <f t="shared" si="3"/>
        <v>44308</v>
      </c>
      <c r="H24" s="23">
        <f t="shared" si="3"/>
        <v>44309</v>
      </c>
      <c r="I24" s="23">
        <f>H24+1</f>
        <v>44310</v>
      </c>
      <c r="J24" s="126"/>
      <c r="K24" s="127"/>
      <c r="L24" s="29"/>
      <c r="M24" s="287"/>
      <c r="N24" s="288"/>
      <c r="O24" s="289"/>
      <c r="P24" s="7"/>
    </row>
    <row r="25" spans="1:16" ht="27.75" customHeight="1" x14ac:dyDescent="0.4">
      <c r="A25" s="125" t="s">
        <v>78</v>
      </c>
      <c r="B25" s="141"/>
      <c r="C25" s="266"/>
      <c r="D25" s="267"/>
      <c r="E25" s="267"/>
      <c r="F25" s="267"/>
      <c r="G25" s="267"/>
      <c r="H25" s="267"/>
      <c r="I25" s="268"/>
      <c r="J25" s="131"/>
      <c r="K25" s="132"/>
      <c r="L25" s="34"/>
      <c r="M25" s="287"/>
      <c r="N25" s="288"/>
      <c r="O25" s="289"/>
      <c r="P25" s="7"/>
    </row>
    <row r="26" spans="1:16" ht="27.75" customHeight="1" x14ac:dyDescent="0.4">
      <c r="A26" s="119" t="s">
        <v>79</v>
      </c>
      <c r="B26" s="139"/>
      <c r="C26" s="50"/>
      <c r="D26" s="50"/>
      <c r="E26" s="50"/>
      <c r="F26" s="50"/>
      <c r="G26" s="50"/>
      <c r="H26" s="50"/>
      <c r="I26" s="50"/>
      <c r="J26" s="38">
        <f>SUM(C26:I26)</f>
        <v>0</v>
      </c>
      <c r="K26" s="40" t="s">
        <v>56</v>
      </c>
      <c r="L26" s="29"/>
      <c r="M26" s="287"/>
      <c r="N26" s="288"/>
      <c r="O26" s="289"/>
      <c r="P26" s="7"/>
    </row>
    <row r="27" spans="1:16" ht="27.75" customHeight="1" x14ac:dyDescent="0.4">
      <c r="A27" s="119" t="s">
        <v>80</v>
      </c>
      <c r="B27" s="139"/>
      <c r="C27" s="50"/>
      <c r="D27" s="50"/>
      <c r="E27" s="50"/>
      <c r="F27" s="50"/>
      <c r="G27" s="50"/>
      <c r="H27" s="50"/>
      <c r="I27" s="50"/>
      <c r="J27" s="38">
        <f>SUM(C27:I27)</f>
        <v>0</v>
      </c>
      <c r="K27" s="40" t="s">
        <v>56</v>
      </c>
      <c r="L27" s="29"/>
      <c r="M27" s="287"/>
      <c r="N27" s="288"/>
      <c r="O27" s="289"/>
      <c r="P27" s="7"/>
    </row>
    <row r="28" spans="1:16" s="100" customFormat="1" ht="27.75" customHeight="1" x14ac:dyDescent="0.4">
      <c r="A28" s="39" t="s">
        <v>69</v>
      </c>
      <c r="B28" s="140"/>
      <c r="C28" s="266"/>
      <c r="D28" s="267"/>
      <c r="E28" s="267"/>
      <c r="F28" s="267"/>
      <c r="G28" s="267"/>
      <c r="H28" s="267"/>
      <c r="I28" s="268"/>
      <c r="J28" s="131"/>
      <c r="K28" s="132"/>
      <c r="L28" s="34"/>
      <c r="M28" s="287"/>
      <c r="N28" s="288"/>
      <c r="O28" s="289"/>
      <c r="P28" s="7"/>
    </row>
    <row r="29" spans="1:16" s="100" customFormat="1" ht="27.75" customHeight="1" x14ac:dyDescent="0.4">
      <c r="A29" s="39" t="s">
        <v>71</v>
      </c>
      <c r="B29" s="140"/>
      <c r="C29" s="266"/>
      <c r="D29" s="267"/>
      <c r="E29" s="267"/>
      <c r="F29" s="267"/>
      <c r="G29" s="267"/>
      <c r="H29" s="267"/>
      <c r="I29" s="268"/>
      <c r="J29" s="131"/>
      <c r="K29" s="132"/>
      <c r="L29" s="34"/>
      <c r="M29" s="287"/>
      <c r="N29" s="288"/>
      <c r="O29" s="289"/>
      <c r="P29" s="7"/>
    </row>
    <row r="30" spans="1:16" ht="27.75" customHeight="1" x14ac:dyDescent="0.4">
      <c r="A30" s="39"/>
      <c r="B30" s="140"/>
      <c r="C30" s="23">
        <f>I24+1</f>
        <v>44311</v>
      </c>
      <c r="D30" s="23">
        <f>C30+1</f>
        <v>44312</v>
      </c>
      <c r="E30" s="23">
        <f t="shared" ref="E30:H42" si="4">D30+1</f>
        <v>44313</v>
      </c>
      <c r="F30" s="23">
        <f t="shared" si="4"/>
        <v>44314</v>
      </c>
      <c r="G30" s="23">
        <f t="shared" si="4"/>
        <v>44315</v>
      </c>
      <c r="H30" s="23">
        <f t="shared" si="4"/>
        <v>44316</v>
      </c>
      <c r="I30" s="23">
        <f>H30+1</f>
        <v>44317</v>
      </c>
      <c r="J30" s="126"/>
      <c r="K30" s="127"/>
      <c r="L30" s="29"/>
      <c r="M30" s="287"/>
      <c r="N30" s="288"/>
      <c r="O30" s="289"/>
      <c r="P30" s="7"/>
    </row>
    <row r="31" spans="1:16" ht="27.75" customHeight="1" x14ac:dyDescent="0.4">
      <c r="A31" s="125" t="s">
        <v>81</v>
      </c>
      <c r="B31" s="141"/>
      <c r="C31" s="266"/>
      <c r="D31" s="267"/>
      <c r="E31" s="267"/>
      <c r="F31" s="267"/>
      <c r="G31" s="267"/>
      <c r="H31" s="267"/>
      <c r="I31" s="268"/>
      <c r="J31" s="131"/>
      <c r="K31" s="132"/>
      <c r="L31" s="34"/>
      <c r="M31" s="287"/>
      <c r="N31" s="288"/>
      <c r="O31" s="289"/>
      <c r="P31" s="7"/>
    </row>
    <row r="32" spans="1:16" ht="27.75" customHeight="1" x14ac:dyDescent="0.4">
      <c r="A32" s="119" t="s">
        <v>82</v>
      </c>
      <c r="B32" s="139"/>
      <c r="C32" s="50"/>
      <c r="D32" s="50"/>
      <c r="E32" s="50"/>
      <c r="F32" s="50"/>
      <c r="G32" s="50"/>
      <c r="H32" s="50"/>
      <c r="I32" s="50"/>
      <c r="J32" s="38">
        <f>SUM(C32:I32)</f>
        <v>0</v>
      </c>
      <c r="K32" s="40" t="s">
        <v>56</v>
      </c>
      <c r="L32" s="29"/>
      <c r="M32" s="287"/>
      <c r="N32" s="288"/>
      <c r="O32" s="289"/>
      <c r="P32" s="7"/>
    </row>
    <row r="33" spans="1:16" ht="27.75" customHeight="1" x14ac:dyDescent="0.4">
      <c r="A33" s="119" t="s">
        <v>83</v>
      </c>
      <c r="B33" s="139"/>
      <c r="C33" s="50"/>
      <c r="D33" s="50"/>
      <c r="E33" s="50"/>
      <c r="F33" s="50"/>
      <c r="G33" s="50"/>
      <c r="H33" s="50"/>
      <c r="I33" s="50"/>
      <c r="J33" s="38">
        <f>SUM(C33:I33)</f>
        <v>0</v>
      </c>
      <c r="K33" s="40" t="s">
        <v>56</v>
      </c>
      <c r="L33" s="29"/>
      <c r="M33" s="287"/>
      <c r="N33" s="288"/>
      <c r="O33" s="289"/>
      <c r="P33" s="7"/>
    </row>
    <row r="34" spans="1:16" s="100" customFormat="1" ht="27.75" customHeight="1" x14ac:dyDescent="0.4">
      <c r="A34" s="39" t="s">
        <v>69</v>
      </c>
      <c r="B34" s="140"/>
      <c r="C34" s="266"/>
      <c r="D34" s="267"/>
      <c r="E34" s="267"/>
      <c r="F34" s="267"/>
      <c r="G34" s="267"/>
      <c r="H34" s="267"/>
      <c r="I34" s="268"/>
      <c r="J34" s="131"/>
      <c r="K34" s="132"/>
      <c r="L34" s="34"/>
      <c r="M34" s="287"/>
      <c r="N34" s="288"/>
      <c r="O34" s="289"/>
      <c r="P34" s="7"/>
    </row>
    <row r="35" spans="1:16" s="100" customFormat="1" ht="27.75" customHeight="1" x14ac:dyDescent="0.4">
      <c r="A35" s="39" t="s">
        <v>71</v>
      </c>
      <c r="B35" s="140"/>
      <c r="C35" s="266"/>
      <c r="D35" s="267"/>
      <c r="E35" s="267"/>
      <c r="F35" s="267"/>
      <c r="G35" s="267"/>
      <c r="H35" s="267"/>
      <c r="I35" s="268"/>
      <c r="J35" s="131"/>
      <c r="K35" s="132"/>
      <c r="L35" s="34"/>
      <c r="M35" s="287"/>
      <c r="N35" s="288"/>
      <c r="O35" s="289"/>
      <c r="P35" s="7"/>
    </row>
    <row r="36" spans="1:16" ht="27.75" customHeight="1" x14ac:dyDescent="0.4">
      <c r="A36" s="39"/>
      <c r="B36" s="140"/>
      <c r="C36" s="23">
        <f>I30+1</f>
        <v>44318</v>
      </c>
      <c r="D36" s="23">
        <f>C36+1</f>
        <v>44319</v>
      </c>
      <c r="E36" s="23">
        <f t="shared" ref="E36:H36" si="5">D36+1</f>
        <v>44320</v>
      </c>
      <c r="F36" s="23">
        <f t="shared" si="5"/>
        <v>44321</v>
      </c>
      <c r="G36" s="23">
        <f t="shared" si="5"/>
        <v>44322</v>
      </c>
      <c r="H36" s="23">
        <f t="shared" si="5"/>
        <v>44323</v>
      </c>
      <c r="I36" s="23">
        <f>H36+1</f>
        <v>44324</v>
      </c>
      <c r="J36" s="126"/>
      <c r="K36" s="127"/>
      <c r="L36" s="29"/>
      <c r="M36" s="287"/>
      <c r="N36" s="288"/>
      <c r="O36" s="289"/>
      <c r="P36" s="7"/>
    </row>
    <row r="37" spans="1:16" ht="27.75" customHeight="1" x14ac:dyDescent="0.4">
      <c r="A37" s="125" t="s">
        <v>81</v>
      </c>
      <c r="B37" s="141"/>
      <c r="C37" s="266"/>
      <c r="D37" s="267"/>
      <c r="E37" s="267"/>
      <c r="F37" s="267"/>
      <c r="G37" s="267"/>
      <c r="H37" s="267"/>
      <c r="I37" s="268"/>
      <c r="J37" s="131"/>
      <c r="K37" s="132"/>
      <c r="L37" s="34"/>
      <c r="M37" s="287"/>
      <c r="N37" s="288"/>
      <c r="O37" s="289"/>
      <c r="P37" s="7"/>
    </row>
    <row r="38" spans="1:16" ht="27.75" customHeight="1" x14ac:dyDescent="0.4">
      <c r="A38" s="119" t="s">
        <v>82</v>
      </c>
      <c r="B38" s="139"/>
      <c r="C38" s="50"/>
      <c r="D38" s="50"/>
      <c r="E38" s="50"/>
      <c r="F38" s="50"/>
      <c r="G38" s="50"/>
      <c r="H38" s="50"/>
      <c r="I38" s="50"/>
      <c r="J38" s="38">
        <f>SUM(C38:I38)</f>
        <v>0</v>
      </c>
      <c r="K38" s="40" t="s">
        <v>56</v>
      </c>
      <c r="L38" s="29"/>
      <c r="M38" s="287"/>
      <c r="N38" s="288"/>
      <c r="O38" s="289"/>
      <c r="P38" s="7"/>
    </row>
    <row r="39" spans="1:16" ht="27.75" customHeight="1" x14ac:dyDescent="0.4">
      <c r="A39" s="119" t="s">
        <v>83</v>
      </c>
      <c r="B39" s="139"/>
      <c r="C39" s="50"/>
      <c r="D39" s="50"/>
      <c r="E39" s="50"/>
      <c r="F39" s="50"/>
      <c r="G39" s="50"/>
      <c r="H39" s="50"/>
      <c r="I39" s="50"/>
      <c r="J39" s="38">
        <f>SUM(C39:I39)</f>
        <v>0</v>
      </c>
      <c r="K39" s="40" t="s">
        <v>56</v>
      </c>
      <c r="L39" s="29"/>
      <c r="M39" s="287"/>
      <c r="N39" s="288"/>
      <c r="O39" s="289"/>
      <c r="P39" s="7"/>
    </row>
    <row r="40" spans="1:16" s="100" customFormat="1" ht="27.75" customHeight="1" x14ac:dyDescent="0.4">
      <c r="A40" s="39" t="s">
        <v>69</v>
      </c>
      <c r="B40" s="140"/>
      <c r="C40" s="266"/>
      <c r="D40" s="267"/>
      <c r="E40" s="267"/>
      <c r="F40" s="267"/>
      <c r="G40" s="267"/>
      <c r="H40" s="267"/>
      <c r="I40" s="268"/>
      <c r="J40" s="131"/>
      <c r="K40" s="132"/>
      <c r="L40" s="34"/>
      <c r="M40" s="287"/>
      <c r="N40" s="288"/>
      <c r="O40" s="289"/>
      <c r="P40" s="7"/>
    </row>
    <row r="41" spans="1:16" s="100" customFormat="1" ht="27.75" customHeight="1" x14ac:dyDescent="0.4">
      <c r="A41" s="39" t="s">
        <v>71</v>
      </c>
      <c r="B41" s="140"/>
      <c r="C41" s="266"/>
      <c r="D41" s="267"/>
      <c r="E41" s="267"/>
      <c r="F41" s="267"/>
      <c r="G41" s="267"/>
      <c r="H41" s="267"/>
      <c r="I41" s="268"/>
      <c r="J41" s="131"/>
      <c r="K41" s="132"/>
      <c r="L41" s="34"/>
      <c r="M41" s="287"/>
      <c r="N41" s="288"/>
      <c r="O41" s="289"/>
      <c r="P41" s="7"/>
    </row>
    <row r="42" spans="1:16" ht="27.75" customHeight="1" x14ac:dyDescent="0.4">
      <c r="A42" s="39"/>
      <c r="B42" s="140"/>
      <c r="C42" s="23">
        <f>I36+1</f>
        <v>44325</v>
      </c>
      <c r="D42" s="23">
        <f>C42+1</f>
        <v>44326</v>
      </c>
      <c r="E42" s="23">
        <f t="shared" si="4"/>
        <v>44327</v>
      </c>
      <c r="F42" s="23">
        <f t="shared" si="4"/>
        <v>44328</v>
      </c>
      <c r="G42" s="23">
        <f t="shared" si="4"/>
        <v>44329</v>
      </c>
      <c r="H42" s="23">
        <f t="shared" si="4"/>
        <v>44330</v>
      </c>
      <c r="I42" s="23">
        <f>H42+1</f>
        <v>44331</v>
      </c>
      <c r="J42" s="126"/>
      <c r="K42" s="127"/>
      <c r="L42" s="29"/>
      <c r="M42" s="287"/>
      <c r="N42" s="288"/>
      <c r="O42" s="289"/>
      <c r="P42" s="7"/>
    </row>
    <row r="43" spans="1:16" ht="27.75" customHeight="1" x14ac:dyDescent="0.4">
      <c r="A43" s="125" t="s">
        <v>81</v>
      </c>
      <c r="B43" s="141"/>
      <c r="C43" s="50"/>
      <c r="D43" s="50"/>
      <c r="E43" s="50"/>
      <c r="F43" s="50"/>
      <c r="G43" s="50"/>
      <c r="H43" s="50"/>
      <c r="I43" s="50"/>
      <c r="J43" s="51"/>
      <c r="K43" s="48"/>
      <c r="L43" s="52">
        <f>COUNTIF(C43:I43,"&gt;=50")</f>
        <v>0</v>
      </c>
      <c r="M43" s="287"/>
      <c r="N43" s="288"/>
      <c r="O43" s="289"/>
      <c r="P43" s="7"/>
    </row>
    <row r="44" spans="1:16" ht="27.75" customHeight="1" x14ac:dyDescent="0.4">
      <c r="A44" s="119" t="s">
        <v>82</v>
      </c>
      <c r="B44" s="139"/>
      <c r="C44" s="50"/>
      <c r="D44" s="50"/>
      <c r="E44" s="50"/>
      <c r="F44" s="50"/>
      <c r="G44" s="50"/>
      <c r="H44" s="50"/>
      <c r="I44" s="50"/>
      <c r="J44" s="38">
        <f>SUM(C44:I44)</f>
        <v>0</v>
      </c>
      <c r="K44" s="40" t="s">
        <v>56</v>
      </c>
      <c r="L44" s="29"/>
      <c r="M44" s="287"/>
      <c r="N44" s="288"/>
      <c r="O44" s="289"/>
      <c r="P44" s="7"/>
    </row>
    <row r="45" spans="1:16" ht="27.75" customHeight="1" x14ac:dyDescent="0.4">
      <c r="A45" s="119" t="s">
        <v>83</v>
      </c>
      <c r="B45" s="139"/>
      <c r="C45" s="50"/>
      <c r="D45" s="50"/>
      <c r="E45" s="50"/>
      <c r="F45" s="50"/>
      <c r="G45" s="50"/>
      <c r="H45" s="50"/>
      <c r="I45" s="50"/>
      <c r="J45" s="38">
        <f>SUM(C45:I45)</f>
        <v>0</v>
      </c>
      <c r="K45" s="40" t="s">
        <v>56</v>
      </c>
      <c r="L45" s="29"/>
      <c r="M45" s="287"/>
      <c r="N45" s="288"/>
      <c r="O45" s="289"/>
      <c r="P45" s="7"/>
    </row>
    <row r="46" spans="1:16" ht="27.75" customHeight="1" x14ac:dyDescent="0.4">
      <c r="A46" s="39" t="s">
        <v>69</v>
      </c>
      <c r="B46" s="140"/>
      <c r="C46" s="106"/>
      <c r="D46" s="106"/>
      <c r="E46" s="106"/>
      <c r="F46" s="106"/>
      <c r="G46" s="106"/>
      <c r="H46" s="106"/>
      <c r="I46" s="106"/>
      <c r="J46" s="38">
        <f>ROUNDDOWN(SUMIFS(C46:I46,C43:I43,"&gt;=50"),0)</f>
        <v>0</v>
      </c>
      <c r="K46" s="40" t="s">
        <v>57</v>
      </c>
      <c r="L46" s="34"/>
      <c r="M46" s="287"/>
      <c r="N46" s="288"/>
      <c r="O46" s="289"/>
      <c r="P46" s="7"/>
    </row>
    <row r="47" spans="1:16" ht="27.75" customHeight="1" x14ac:dyDescent="0.4">
      <c r="A47" s="39" t="s">
        <v>71</v>
      </c>
      <c r="B47" s="140"/>
      <c r="C47" s="106"/>
      <c r="D47" s="106"/>
      <c r="E47" s="106"/>
      <c r="F47" s="106"/>
      <c r="G47" s="106"/>
      <c r="H47" s="106"/>
      <c r="I47" s="106"/>
      <c r="J47" s="38">
        <f>ROUNDDOWN(SUMIFS(C47:I47,C43:I43,"&gt;=50"),0)</f>
        <v>0</v>
      </c>
      <c r="K47" s="40" t="s">
        <v>57</v>
      </c>
      <c r="L47" s="34"/>
      <c r="M47" s="287"/>
      <c r="N47" s="288"/>
      <c r="O47" s="289"/>
      <c r="P47" s="7"/>
    </row>
    <row r="48" spans="1:16" ht="27.75" customHeight="1" x14ac:dyDescent="0.4">
      <c r="A48" s="39"/>
      <c r="B48" s="140"/>
      <c r="C48" s="23">
        <f>I42+1</f>
        <v>44332</v>
      </c>
      <c r="D48" s="23">
        <f>C48+1</f>
        <v>44333</v>
      </c>
      <c r="E48" s="23">
        <f t="shared" ref="E48:H136" si="6">D48+1</f>
        <v>44334</v>
      </c>
      <c r="F48" s="23">
        <f t="shared" si="6"/>
        <v>44335</v>
      </c>
      <c r="G48" s="23">
        <f t="shared" si="6"/>
        <v>44336</v>
      </c>
      <c r="H48" s="23">
        <f t="shared" si="6"/>
        <v>44337</v>
      </c>
      <c r="I48" s="23">
        <f>H48+1</f>
        <v>44338</v>
      </c>
      <c r="J48" s="126"/>
      <c r="K48" s="127"/>
      <c r="L48" s="29"/>
      <c r="M48" s="287"/>
      <c r="N48" s="288"/>
      <c r="O48" s="289"/>
      <c r="P48" s="7"/>
    </row>
    <row r="49" spans="1:16" ht="27.75" customHeight="1" x14ac:dyDescent="0.4">
      <c r="A49" s="125" t="s">
        <v>81</v>
      </c>
      <c r="B49" s="141"/>
      <c r="C49" s="50"/>
      <c r="D49" s="50"/>
      <c r="E49" s="50"/>
      <c r="F49" s="50"/>
      <c r="G49" s="50"/>
      <c r="H49" s="50"/>
      <c r="I49" s="50"/>
      <c r="J49" s="51"/>
      <c r="K49" s="48"/>
      <c r="L49" s="52">
        <f>COUNTIF(C49:I49,"&gt;=50")</f>
        <v>0</v>
      </c>
      <c r="M49" s="287"/>
      <c r="N49" s="288"/>
      <c r="O49" s="289"/>
      <c r="P49" s="7"/>
    </row>
    <row r="50" spans="1:16" ht="27.75" customHeight="1" x14ac:dyDescent="0.4">
      <c r="A50" s="119" t="s">
        <v>82</v>
      </c>
      <c r="B50" s="139"/>
      <c r="C50" s="50"/>
      <c r="D50" s="50"/>
      <c r="E50" s="50"/>
      <c r="F50" s="50"/>
      <c r="G50" s="50"/>
      <c r="H50" s="50"/>
      <c r="I50" s="50"/>
      <c r="J50" s="38">
        <f>SUM(C50:I50)</f>
        <v>0</v>
      </c>
      <c r="K50" s="40" t="s">
        <v>56</v>
      </c>
      <c r="L50" s="29"/>
      <c r="M50" s="287"/>
      <c r="N50" s="288"/>
      <c r="O50" s="289"/>
      <c r="P50" s="7"/>
    </row>
    <row r="51" spans="1:16" ht="27.75" customHeight="1" x14ac:dyDescent="0.4">
      <c r="A51" s="119" t="s">
        <v>83</v>
      </c>
      <c r="B51" s="139"/>
      <c r="C51" s="50"/>
      <c r="D51" s="50"/>
      <c r="E51" s="50"/>
      <c r="F51" s="50"/>
      <c r="G51" s="50"/>
      <c r="H51" s="50"/>
      <c r="I51" s="50"/>
      <c r="J51" s="38">
        <f>SUM(C51:I51)</f>
        <v>0</v>
      </c>
      <c r="K51" s="40" t="s">
        <v>56</v>
      </c>
      <c r="L51" s="29"/>
      <c r="M51" s="287"/>
      <c r="N51" s="288"/>
      <c r="O51" s="289"/>
      <c r="P51" s="7"/>
    </row>
    <row r="52" spans="1:16" ht="27.75" customHeight="1" x14ac:dyDescent="0.4">
      <c r="A52" s="39" t="s">
        <v>69</v>
      </c>
      <c r="B52" s="140"/>
      <c r="C52" s="106"/>
      <c r="D52" s="106"/>
      <c r="E52" s="106"/>
      <c r="F52" s="106"/>
      <c r="G52" s="106"/>
      <c r="H52" s="106"/>
      <c r="I52" s="106"/>
      <c r="J52" s="38">
        <f>ROUNDDOWN(SUMIFS(C52:I52,C49:I49,"&gt;=50"),0)</f>
        <v>0</v>
      </c>
      <c r="K52" s="40" t="s">
        <v>57</v>
      </c>
      <c r="L52" s="34"/>
      <c r="M52" s="287"/>
      <c r="N52" s="288"/>
      <c r="O52" s="289"/>
      <c r="P52" s="7"/>
    </row>
    <row r="53" spans="1:16" ht="27.75" customHeight="1" x14ac:dyDescent="0.4">
      <c r="A53" s="39" t="s">
        <v>71</v>
      </c>
      <c r="B53" s="140"/>
      <c r="C53" s="106"/>
      <c r="D53" s="106"/>
      <c r="E53" s="106"/>
      <c r="F53" s="106"/>
      <c r="G53" s="106"/>
      <c r="H53" s="106"/>
      <c r="I53" s="106"/>
      <c r="J53" s="38">
        <f>ROUNDDOWN(SUMIFS(C53:I53,C49:I49,"&gt;=50"),0)</f>
        <v>0</v>
      </c>
      <c r="K53" s="40" t="s">
        <v>57</v>
      </c>
      <c r="L53" s="34"/>
      <c r="M53" s="287"/>
      <c r="N53" s="288"/>
      <c r="O53" s="289"/>
      <c r="P53" s="7"/>
    </row>
    <row r="54" spans="1:16" ht="27.75" customHeight="1" x14ac:dyDescent="0.4">
      <c r="A54" s="39"/>
      <c r="B54" s="140"/>
      <c r="C54" s="23">
        <f>I48+1</f>
        <v>44339</v>
      </c>
      <c r="D54" s="23">
        <f>C54+1</f>
        <v>44340</v>
      </c>
      <c r="E54" s="23">
        <f t="shared" si="6"/>
        <v>44341</v>
      </c>
      <c r="F54" s="23">
        <f t="shared" si="6"/>
        <v>44342</v>
      </c>
      <c r="G54" s="23">
        <f t="shared" si="6"/>
        <v>44343</v>
      </c>
      <c r="H54" s="23">
        <f t="shared" si="6"/>
        <v>44344</v>
      </c>
      <c r="I54" s="23">
        <f>H54+1</f>
        <v>44345</v>
      </c>
      <c r="J54" s="126"/>
      <c r="K54" s="127"/>
      <c r="L54" s="29"/>
      <c r="M54" s="287"/>
      <c r="N54" s="288"/>
      <c r="O54" s="289"/>
      <c r="P54" s="7"/>
    </row>
    <row r="55" spans="1:16" ht="27.75" customHeight="1" x14ac:dyDescent="0.4">
      <c r="A55" s="125" t="s">
        <v>81</v>
      </c>
      <c r="B55" s="141"/>
      <c r="C55" s="50"/>
      <c r="D55" s="50"/>
      <c r="E55" s="50"/>
      <c r="F55" s="50"/>
      <c r="G55" s="50"/>
      <c r="H55" s="50"/>
      <c r="I55" s="50"/>
      <c r="J55" s="51"/>
      <c r="K55" s="48"/>
      <c r="L55" s="52">
        <f>COUNTIF(C55:I55,"&gt;=50")</f>
        <v>0</v>
      </c>
      <c r="M55" s="287"/>
      <c r="N55" s="288"/>
      <c r="O55" s="289"/>
      <c r="P55" s="7"/>
    </row>
    <row r="56" spans="1:16" ht="27.75" customHeight="1" x14ac:dyDescent="0.4">
      <c r="A56" s="119" t="s">
        <v>82</v>
      </c>
      <c r="B56" s="139"/>
      <c r="C56" s="50"/>
      <c r="D56" s="50"/>
      <c r="E56" s="50"/>
      <c r="F56" s="50"/>
      <c r="G56" s="50"/>
      <c r="H56" s="50"/>
      <c r="I56" s="50"/>
      <c r="J56" s="38">
        <f>SUM(C56:I56)</f>
        <v>0</v>
      </c>
      <c r="K56" s="40" t="s">
        <v>56</v>
      </c>
      <c r="L56" s="29"/>
      <c r="M56" s="287"/>
      <c r="N56" s="288"/>
      <c r="O56" s="289"/>
      <c r="P56" s="7"/>
    </row>
    <row r="57" spans="1:16" ht="27.75" customHeight="1" x14ac:dyDescent="0.4">
      <c r="A57" s="119" t="s">
        <v>83</v>
      </c>
      <c r="B57" s="139"/>
      <c r="C57" s="50"/>
      <c r="D57" s="50"/>
      <c r="E57" s="50"/>
      <c r="F57" s="50"/>
      <c r="G57" s="50"/>
      <c r="H57" s="50"/>
      <c r="I57" s="50"/>
      <c r="J57" s="38">
        <f>SUM(C57:I57)</f>
        <v>0</v>
      </c>
      <c r="K57" s="40" t="s">
        <v>56</v>
      </c>
      <c r="L57" s="29"/>
      <c r="M57" s="287"/>
      <c r="N57" s="288"/>
      <c r="O57" s="289"/>
      <c r="P57" s="7"/>
    </row>
    <row r="58" spans="1:16" ht="27.75" customHeight="1" x14ac:dyDescent="0.4">
      <c r="A58" s="39" t="s">
        <v>69</v>
      </c>
      <c r="B58" s="140"/>
      <c r="C58" s="106"/>
      <c r="D58" s="106"/>
      <c r="E58" s="106"/>
      <c r="F58" s="106"/>
      <c r="G58" s="106"/>
      <c r="H58" s="106"/>
      <c r="I58" s="106"/>
      <c r="J58" s="38">
        <f>ROUNDDOWN(SUMIFS(C58:I58,C55:I55,"&gt;=50"),0)</f>
        <v>0</v>
      </c>
      <c r="K58" s="40" t="s">
        <v>57</v>
      </c>
      <c r="L58" s="34"/>
      <c r="M58" s="287"/>
      <c r="N58" s="288"/>
      <c r="O58" s="289"/>
      <c r="P58" s="7"/>
    </row>
    <row r="59" spans="1:16" ht="27.75" customHeight="1" x14ac:dyDescent="0.4">
      <c r="A59" s="39" t="s">
        <v>71</v>
      </c>
      <c r="B59" s="140"/>
      <c r="C59" s="106"/>
      <c r="D59" s="106"/>
      <c r="E59" s="106"/>
      <c r="F59" s="106"/>
      <c r="G59" s="106"/>
      <c r="H59" s="106"/>
      <c r="I59" s="106"/>
      <c r="J59" s="38">
        <f>ROUNDDOWN(SUMIFS(C59:I59,C55:I55,"&gt;=50"),0)</f>
        <v>0</v>
      </c>
      <c r="K59" s="40" t="s">
        <v>57</v>
      </c>
      <c r="L59" s="34"/>
      <c r="M59" s="287"/>
      <c r="N59" s="288"/>
      <c r="O59" s="289"/>
      <c r="P59" s="7"/>
    </row>
    <row r="60" spans="1:16" ht="27.75" customHeight="1" x14ac:dyDescent="0.4">
      <c r="A60" s="39"/>
      <c r="B60" s="140"/>
      <c r="C60" s="23">
        <f>I54+1</f>
        <v>44346</v>
      </c>
      <c r="D60" s="23">
        <f>C60+1</f>
        <v>44347</v>
      </c>
      <c r="E60" s="23">
        <f t="shared" si="6"/>
        <v>44348</v>
      </c>
      <c r="F60" s="23">
        <f t="shared" si="6"/>
        <v>44349</v>
      </c>
      <c r="G60" s="23">
        <f t="shared" si="6"/>
        <v>44350</v>
      </c>
      <c r="H60" s="23">
        <f t="shared" si="6"/>
        <v>44351</v>
      </c>
      <c r="I60" s="23">
        <f>H60+1</f>
        <v>44352</v>
      </c>
      <c r="J60" s="126"/>
      <c r="K60" s="127"/>
      <c r="L60" s="29"/>
      <c r="M60" s="287"/>
      <c r="N60" s="288"/>
      <c r="O60" s="289"/>
      <c r="P60" s="7"/>
    </row>
    <row r="61" spans="1:16" ht="27.75" customHeight="1" x14ac:dyDescent="0.4">
      <c r="A61" s="55" t="s">
        <v>81</v>
      </c>
      <c r="B61" s="120" t="s">
        <v>116</v>
      </c>
      <c r="C61" s="50"/>
      <c r="D61" s="50"/>
      <c r="E61" s="50"/>
      <c r="F61" s="50"/>
      <c r="G61" s="50"/>
      <c r="H61" s="50"/>
      <c r="I61" s="50"/>
      <c r="J61" s="290"/>
      <c r="K61" s="291"/>
      <c r="L61" s="319">
        <f>COUNTIF(C63:I63,"&gt;=50")</f>
        <v>0</v>
      </c>
      <c r="M61" s="287"/>
      <c r="N61" s="288"/>
      <c r="O61" s="289"/>
      <c r="P61" s="7"/>
    </row>
    <row r="62" spans="1:16" s="112" customFormat="1" ht="27.75" customHeight="1" x14ac:dyDescent="0.4">
      <c r="A62" s="55" t="s">
        <v>81</v>
      </c>
      <c r="B62" s="120" t="s">
        <v>117</v>
      </c>
      <c r="C62" s="122"/>
      <c r="D62" s="122"/>
      <c r="E62" s="50"/>
      <c r="F62" s="50"/>
      <c r="G62" s="50"/>
      <c r="H62" s="50"/>
      <c r="I62" s="50"/>
      <c r="J62" s="292"/>
      <c r="K62" s="293"/>
      <c r="L62" s="320"/>
      <c r="M62" s="287"/>
      <c r="N62" s="288"/>
      <c r="O62" s="289"/>
      <c r="P62" s="7"/>
    </row>
    <row r="63" spans="1:16" s="112" customFormat="1" ht="27.75" hidden="1" customHeight="1" x14ac:dyDescent="0.4">
      <c r="A63" s="55"/>
      <c r="B63" s="120"/>
      <c r="C63" s="50">
        <f>C61</f>
        <v>0</v>
      </c>
      <c r="D63" s="50">
        <f>D61</f>
        <v>0</v>
      </c>
      <c r="E63" s="50">
        <f>E61+E62</f>
        <v>0</v>
      </c>
      <c r="F63" s="50">
        <f t="shared" ref="F63:I63" si="7">F61+F62</f>
        <v>0</v>
      </c>
      <c r="G63" s="50">
        <f t="shared" si="7"/>
        <v>0</v>
      </c>
      <c r="H63" s="50">
        <f t="shared" si="7"/>
        <v>0</v>
      </c>
      <c r="I63" s="50">
        <f t="shared" si="7"/>
        <v>0</v>
      </c>
      <c r="J63" s="51"/>
      <c r="K63" s="48"/>
      <c r="L63" s="52"/>
      <c r="M63" s="287"/>
      <c r="N63" s="288"/>
      <c r="O63" s="289"/>
      <c r="P63" s="7"/>
    </row>
    <row r="64" spans="1:16" ht="27.75" customHeight="1" x14ac:dyDescent="0.4">
      <c r="A64" s="56" t="s">
        <v>82</v>
      </c>
      <c r="B64" s="121"/>
      <c r="C64" s="50"/>
      <c r="D64" s="50"/>
      <c r="E64" s="50"/>
      <c r="F64" s="50"/>
      <c r="G64" s="50"/>
      <c r="H64" s="50"/>
      <c r="I64" s="50"/>
      <c r="J64" s="38">
        <f>SUM(C64:I64)</f>
        <v>0</v>
      </c>
      <c r="K64" s="40" t="s">
        <v>56</v>
      </c>
      <c r="L64" s="29"/>
      <c r="M64" s="287"/>
      <c r="N64" s="288"/>
      <c r="O64" s="289"/>
      <c r="P64" s="7"/>
    </row>
    <row r="65" spans="1:16" ht="27.75" customHeight="1" x14ac:dyDescent="0.4">
      <c r="A65" s="56" t="s">
        <v>83</v>
      </c>
      <c r="B65" s="120" t="s">
        <v>116</v>
      </c>
      <c r="C65" s="50"/>
      <c r="D65" s="50"/>
      <c r="E65" s="50"/>
      <c r="F65" s="50"/>
      <c r="G65" s="50"/>
      <c r="H65" s="50"/>
      <c r="I65" s="50"/>
      <c r="J65" s="325">
        <f>SUM(C65:I65)+SUM(E66:I66)</f>
        <v>0</v>
      </c>
      <c r="K65" s="323" t="s">
        <v>56</v>
      </c>
      <c r="L65" s="29"/>
      <c r="M65" s="287"/>
      <c r="N65" s="288"/>
      <c r="O65" s="289"/>
      <c r="P65" s="7"/>
    </row>
    <row r="66" spans="1:16" s="112" customFormat="1" ht="27.75" customHeight="1" x14ac:dyDescent="0.4">
      <c r="A66" s="56" t="s">
        <v>83</v>
      </c>
      <c r="B66" s="120" t="s">
        <v>117</v>
      </c>
      <c r="C66" s="122"/>
      <c r="D66" s="122"/>
      <c r="E66" s="50"/>
      <c r="F66" s="50"/>
      <c r="G66" s="50"/>
      <c r="H66" s="50"/>
      <c r="I66" s="50"/>
      <c r="J66" s="326"/>
      <c r="K66" s="324"/>
      <c r="L66" s="29"/>
      <c r="M66" s="287"/>
      <c r="N66" s="288"/>
      <c r="O66" s="289"/>
      <c r="P66" s="7"/>
    </row>
    <row r="67" spans="1:16" ht="27.75" customHeight="1" x14ac:dyDescent="0.4">
      <c r="A67" s="27" t="s">
        <v>69</v>
      </c>
      <c r="B67" s="130"/>
      <c r="C67" s="106"/>
      <c r="D67" s="106"/>
      <c r="E67" s="106"/>
      <c r="F67" s="106"/>
      <c r="G67" s="106"/>
      <c r="H67" s="106"/>
      <c r="I67" s="106"/>
      <c r="J67" s="38">
        <f>ROUNDDOWN(SUMIFS(C67:I67,C63:I63,"&gt;=50"),0)</f>
        <v>0</v>
      </c>
      <c r="K67" s="40" t="s">
        <v>57</v>
      </c>
      <c r="L67" s="34"/>
      <c r="M67" s="287"/>
      <c r="N67" s="288"/>
      <c r="O67" s="289"/>
      <c r="P67" s="7"/>
    </row>
    <row r="68" spans="1:16" ht="27.75" customHeight="1" x14ac:dyDescent="0.4">
      <c r="A68" s="27" t="s">
        <v>71</v>
      </c>
      <c r="B68" s="34"/>
      <c r="C68" s="106"/>
      <c r="D68" s="106"/>
      <c r="E68" s="106"/>
      <c r="F68" s="106"/>
      <c r="G68" s="106"/>
      <c r="H68" s="106"/>
      <c r="I68" s="106"/>
      <c r="J68" s="38">
        <f>ROUNDDOWN(SUMIFS(C68:I68,C63:I63,"&gt;=50"),0)</f>
        <v>0</v>
      </c>
      <c r="K68" s="40" t="s">
        <v>57</v>
      </c>
      <c r="L68" s="34"/>
      <c r="M68" s="287"/>
      <c r="N68" s="288"/>
      <c r="O68" s="289"/>
      <c r="P68" s="7"/>
    </row>
    <row r="69" spans="1:16" ht="39.75" customHeight="1" x14ac:dyDescent="0.4">
      <c r="A69" s="94" t="s">
        <v>94</v>
      </c>
      <c r="B69" s="94"/>
      <c r="C69" s="225" t="str">
        <f>C1</f>
        <v>医療機関○○病院</v>
      </c>
      <c r="D69" s="226"/>
      <c r="E69" s="226"/>
      <c r="F69" s="226"/>
      <c r="G69" s="226"/>
      <c r="H69" s="226"/>
      <c r="I69" s="226"/>
      <c r="J69" s="226"/>
      <c r="K69" s="21"/>
      <c r="L69" s="21"/>
      <c r="M69" s="21"/>
      <c r="N69" s="21"/>
      <c r="O69" s="93" t="s">
        <v>54</v>
      </c>
      <c r="P69" s="7"/>
    </row>
    <row r="70" spans="1:16" ht="13.5" customHeight="1" x14ac:dyDescent="0.4">
      <c r="A70" s="21"/>
      <c r="B70" s="21"/>
      <c r="C70" s="21"/>
      <c r="D70" s="21"/>
      <c r="E70" s="21"/>
      <c r="F70" s="21"/>
      <c r="G70" s="21"/>
      <c r="H70" s="21"/>
      <c r="I70" s="21"/>
      <c r="J70" s="21"/>
      <c r="K70" s="21"/>
      <c r="L70" s="21"/>
      <c r="M70" s="21"/>
      <c r="N70" s="21"/>
      <c r="O70" s="93"/>
      <c r="P70" s="7"/>
    </row>
    <row r="71" spans="1:16" ht="45" customHeight="1" x14ac:dyDescent="0.4">
      <c r="A71" s="10"/>
      <c r="B71" s="10"/>
      <c r="C71" s="22"/>
      <c r="D71" s="22"/>
      <c r="E71" s="22"/>
      <c r="F71" s="22"/>
      <c r="G71" s="22"/>
      <c r="H71" s="22"/>
      <c r="I71" s="22"/>
      <c r="J71" s="305" t="s">
        <v>75</v>
      </c>
      <c r="K71" s="306"/>
      <c r="L71" s="309" t="s">
        <v>72</v>
      </c>
      <c r="M71" s="311" t="s">
        <v>8</v>
      </c>
      <c r="N71" s="312"/>
      <c r="O71" s="313"/>
      <c r="P71" s="8"/>
    </row>
    <row r="72" spans="1:16" ht="24" x14ac:dyDescent="0.4">
      <c r="A72" s="10"/>
      <c r="B72" s="10"/>
      <c r="C72" s="33" t="s">
        <v>0</v>
      </c>
      <c r="D72" s="33" t="s">
        <v>1</v>
      </c>
      <c r="E72" s="33" t="s">
        <v>2</v>
      </c>
      <c r="F72" s="33" t="s">
        <v>3</v>
      </c>
      <c r="G72" s="33" t="s">
        <v>4</v>
      </c>
      <c r="H72" s="33" t="s">
        <v>5</v>
      </c>
      <c r="I72" s="33" t="s">
        <v>6</v>
      </c>
      <c r="J72" s="307"/>
      <c r="K72" s="308"/>
      <c r="L72" s="310"/>
      <c r="M72" s="314"/>
      <c r="N72" s="315"/>
      <c r="O72" s="316"/>
      <c r="P72" s="8"/>
    </row>
    <row r="73" spans="1:16" ht="27.75" customHeight="1" x14ac:dyDescent="0.4">
      <c r="A73" s="27"/>
      <c r="B73" s="34"/>
      <c r="C73" s="23">
        <f>I60+1</f>
        <v>44353</v>
      </c>
      <c r="D73" s="23">
        <f>C73+1</f>
        <v>44354</v>
      </c>
      <c r="E73" s="23">
        <f t="shared" si="6"/>
        <v>44355</v>
      </c>
      <c r="F73" s="23">
        <f t="shared" si="6"/>
        <v>44356</v>
      </c>
      <c r="G73" s="23">
        <f t="shared" si="6"/>
        <v>44357</v>
      </c>
      <c r="H73" s="23">
        <f t="shared" si="6"/>
        <v>44358</v>
      </c>
      <c r="I73" s="23">
        <f>H73+1</f>
        <v>44359</v>
      </c>
      <c r="J73" s="126"/>
      <c r="K73" s="127"/>
      <c r="L73" s="29"/>
      <c r="M73" s="287"/>
      <c r="N73" s="288"/>
      <c r="O73" s="289"/>
      <c r="P73" s="7"/>
    </row>
    <row r="74" spans="1:16" ht="27.75" customHeight="1" x14ac:dyDescent="0.4">
      <c r="A74" s="55" t="s">
        <v>81</v>
      </c>
      <c r="B74" s="120" t="s">
        <v>116</v>
      </c>
      <c r="C74" s="50"/>
      <c r="D74" s="50"/>
      <c r="E74" s="50"/>
      <c r="F74" s="50"/>
      <c r="G74" s="50"/>
      <c r="H74" s="50"/>
      <c r="I74" s="50"/>
      <c r="J74" s="290"/>
      <c r="K74" s="291"/>
      <c r="L74" s="319">
        <f>COUNTIF(C76:I76,"&gt;=50")</f>
        <v>0</v>
      </c>
      <c r="M74" s="287"/>
      <c r="N74" s="288"/>
      <c r="O74" s="289"/>
      <c r="P74" s="7"/>
    </row>
    <row r="75" spans="1:16" s="112" customFormat="1" ht="27.75" customHeight="1" x14ac:dyDescent="0.4">
      <c r="A75" s="55" t="s">
        <v>81</v>
      </c>
      <c r="B75" s="120" t="s">
        <v>117</v>
      </c>
      <c r="C75" s="50"/>
      <c r="D75" s="50"/>
      <c r="E75" s="50"/>
      <c r="F75" s="50"/>
      <c r="G75" s="50"/>
      <c r="H75" s="50"/>
      <c r="I75" s="50"/>
      <c r="J75" s="292"/>
      <c r="K75" s="293"/>
      <c r="L75" s="320"/>
      <c r="M75" s="287"/>
      <c r="N75" s="288"/>
      <c r="O75" s="289"/>
      <c r="P75" s="7"/>
    </row>
    <row r="76" spans="1:16" ht="27.75" hidden="1" customHeight="1" x14ac:dyDescent="0.4">
      <c r="A76" s="55"/>
      <c r="B76" s="120"/>
      <c r="C76" s="50">
        <f t="shared" ref="C76:F76" si="8">C74+C75</f>
        <v>0</v>
      </c>
      <c r="D76" s="50">
        <f t="shared" si="8"/>
        <v>0</v>
      </c>
      <c r="E76" s="50">
        <f t="shared" si="8"/>
        <v>0</v>
      </c>
      <c r="F76" s="50">
        <f t="shared" si="8"/>
        <v>0</v>
      </c>
      <c r="G76" s="50">
        <f t="shared" ref="G76:I76" si="9">G74+G75</f>
        <v>0</v>
      </c>
      <c r="H76" s="50">
        <f t="shared" si="9"/>
        <v>0</v>
      </c>
      <c r="I76" s="50">
        <f t="shared" si="9"/>
        <v>0</v>
      </c>
      <c r="J76" s="51"/>
      <c r="K76" s="48"/>
      <c r="L76" s="52"/>
      <c r="M76" s="287"/>
      <c r="N76" s="288"/>
      <c r="O76" s="289"/>
      <c r="P76" s="7"/>
    </row>
    <row r="77" spans="1:16" s="112" customFormat="1" ht="27.75" customHeight="1" x14ac:dyDescent="0.4">
      <c r="A77" s="56" t="s">
        <v>82</v>
      </c>
      <c r="B77" s="121"/>
      <c r="C77" s="50"/>
      <c r="D77" s="50"/>
      <c r="E77" s="50"/>
      <c r="F77" s="50"/>
      <c r="G77" s="50"/>
      <c r="H77" s="50"/>
      <c r="I77" s="50"/>
      <c r="J77" s="38">
        <f>SUM(C77:I77)</f>
        <v>0</v>
      </c>
      <c r="K77" s="40" t="s">
        <v>56</v>
      </c>
      <c r="L77" s="29"/>
      <c r="M77" s="287"/>
      <c r="N77" s="288"/>
      <c r="O77" s="289"/>
      <c r="P77" s="7"/>
    </row>
    <row r="78" spans="1:16" ht="27.75" customHeight="1" x14ac:dyDescent="0.4">
      <c r="A78" s="56" t="s">
        <v>83</v>
      </c>
      <c r="B78" s="120" t="s">
        <v>116</v>
      </c>
      <c r="C78" s="50"/>
      <c r="D78" s="50"/>
      <c r="E78" s="50"/>
      <c r="F78" s="50"/>
      <c r="G78" s="50"/>
      <c r="H78" s="50"/>
      <c r="I78" s="50"/>
      <c r="J78" s="321">
        <f>SUM(C78:I79)</f>
        <v>0</v>
      </c>
      <c r="K78" s="323" t="s">
        <v>56</v>
      </c>
      <c r="L78" s="29"/>
      <c r="M78" s="287"/>
      <c r="N78" s="288"/>
      <c r="O78" s="289"/>
      <c r="P78" s="7"/>
    </row>
    <row r="79" spans="1:16" s="112" customFormat="1" ht="27.75" customHeight="1" x14ac:dyDescent="0.4">
      <c r="A79" s="56" t="s">
        <v>83</v>
      </c>
      <c r="B79" s="120" t="s">
        <v>117</v>
      </c>
      <c r="C79" s="50"/>
      <c r="D79" s="50"/>
      <c r="E79" s="50"/>
      <c r="F79" s="50"/>
      <c r="G79" s="50"/>
      <c r="H79" s="50"/>
      <c r="I79" s="50"/>
      <c r="J79" s="322"/>
      <c r="K79" s="324"/>
      <c r="L79" s="29"/>
      <c r="M79" s="287"/>
      <c r="N79" s="288"/>
      <c r="O79" s="289"/>
      <c r="P79" s="7"/>
    </row>
    <row r="80" spans="1:16" ht="27.75" customHeight="1" x14ac:dyDescent="0.4">
      <c r="A80" s="27" t="s">
        <v>69</v>
      </c>
      <c r="B80" s="34"/>
      <c r="C80" s="106"/>
      <c r="D80" s="106"/>
      <c r="E80" s="106"/>
      <c r="F80" s="106"/>
      <c r="G80" s="106"/>
      <c r="H80" s="106"/>
      <c r="I80" s="106"/>
      <c r="J80" s="38">
        <f>ROUNDDOWN(SUMIFS(C80:I80,C76:I76,"&gt;=50"),0)</f>
        <v>0</v>
      </c>
      <c r="K80" s="40" t="s">
        <v>57</v>
      </c>
      <c r="L80" s="34"/>
      <c r="M80" s="287"/>
      <c r="N80" s="288"/>
      <c r="O80" s="289"/>
      <c r="P80" s="7"/>
    </row>
    <row r="81" spans="1:16" ht="27.75" customHeight="1" x14ac:dyDescent="0.4">
      <c r="A81" s="27" t="s">
        <v>71</v>
      </c>
      <c r="B81" s="34"/>
      <c r="C81" s="106"/>
      <c r="D81" s="106"/>
      <c r="E81" s="106"/>
      <c r="F81" s="106"/>
      <c r="G81" s="106"/>
      <c r="H81" s="106"/>
      <c r="I81" s="106"/>
      <c r="J81" s="38">
        <f>ROUNDDOWN(SUMIFS(C81:I81,C76:I76,"&gt;=50"),0)</f>
        <v>0</v>
      </c>
      <c r="K81" s="40" t="s">
        <v>57</v>
      </c>
      <c r="L81" s="34"/>
      <c r="M81" s="287"/>
      <c r="N81" s="288"/>
      <c r="O81" s="289"/>
      <c r="P81" s="7"/>
    </row>
    <row r="82" spans="1:16" ht="26.25" customHeight="1" x14ac:dyDescent="0.4">
      <c r="A82" s="27"/>
      <c r="B82" s="34"/>
      <c r="C82" s="23">
        <f>I73+1</f>
        <v>44360</v>
      </c>
      <c r="D82" s="23">
        <f>C82+1</f>
        <v>44361</v>
      </c>
      <c r="E82" s="23">
        <f t="shared" si="6"/>
        <v>44362</v>
      </c>
      <c r="F82" s="23">
        <f t="shared" si="6"/>
        <v>44363</v>
      </c>
      <c r="G82" s="23">
        <f t="shared" si="6"/>
        <v>44364</v>
      </c>
      <c r="H82" s="23">
        <f t="shared" si="6"/>
        <v>44365</v>
      </c>
      <c r="I82" s="23">
        <f>H82+1</f>
        <v>44366</v>
      </c>
      <c r="J82" s="126"/>
      <c r="K82" s="127"/>
      <c r="L82" s="29"/>
      <c r="M82" s="287"/>
      <c r="N82" s="288"/>
      <c r="O82" s="289"/>
      <c r="P82" s="7"/>
    </row>
    <row r="83" spans="1:16" ht="26.25" customHeight="1" x14ac:dyDescent="0.4">
      <c r="A83" s="55" t="s">
        <v>81</v>
      </c>
      <c r="B83" s="120" t="s">
        <v>116</v>
      </c>
      <c r="C83" s="50"/>
      <c r="D83" s="50"/>
      <c r="E83" s="50"/>
      <c r="F83" s="50"/>
      <c r="G83" s="50"/>
      <c r="H83" s="50"/>
      <c r="I83" s="50"/>
      <c r="J83" s="290"/>
      <c r="K83" s="291"/>
      <c r="L83" s="319">
        <f>COUNTIF(C85:I85,"&gt;=50")</f>
        <v>0</v>
      </c>
      <c r="M83" s="287"/>
      <c r="N83" s="288"/>
      <c r="O83" s="289"/>
      <c r="P83" s="7"/>
    </row>
    <row r="84" spans="1:16" s="112" customFormat="1" ht="26.25" customHeight="1" x14ac:dyDescent="0.4">
      <c r="A84" s="55" t="s">
        <v>81</v>
      </c>
      <c r="B84" s="120" t="s">
        <v>117</v>
      </c>
      <c r="C84" s="50"/>
      <c r="D84" s="50"/>
      <c r="E84" s="50"/>
      <c r="F84" s="50"/>
      <c r="G84" s="50"/>
      <c r="H84" s="50"/>
      <c r="I84" s="50"/>
      <c r="J84" s="292"/>
      <c r="K84" s="293"/>
      <c r="L84" s="320"/>
      <c r="M84" s="287"/>
      <c r="N84" s="288"/>
      <c r="O84" s="289"/>
      <c r="P84" s="7"/>
    </row>
    <row r="85" spans="1:16" s="112" customFormat="1" ht="26.25" hidden="1" customHeight="1" x14ac:dyDescent="0.4">
      <c r="A85" s="55"/>
      <c r="B85" s="120"/>
      <c r="C85" s="50">
        <f>C83+C84</f>
        <v>0</v>
      </c>
      <c r="D85" s="50">
        <f t="shared" ref="D85:I85" si="10">D83+D84</f>
        <v>0</v>
      </c>
      <c r="E85" s="50">
        <f t="shared" si="10"/>
        <v>0</v>
      </c>
      <c r="F85" s="50">
        <f t="shared" si="10"/>
        <v>0</v>
      </c>
      <c r="G85" s="50">
        <f t="shared" si="10"/>
        <v>0</v>
      </c>
      <c r="H85" s="50">
        <f t="shared" si="10"/>
        <v>0</v>
      </c>
      <c r="I85" s="50">
        <f t="shared" si="10"/>
        <v>0</v>
      </c>
      <c r="J85" s="51"/>
      <c r="K85" s="48"/>
      <c r="L85" s="52"/>
      <c r="M85" s="287"/>
      <c r="N85" s="288"/>
      <c r="O85" s="289"/>
      <c r="P85" s="7"/>
    </row>
    <row r="86" spans="1:16" ht="26.25" customHeight="1" x14ac:dyDescent="0.4">
      <c r="A86" s="56" t="s">
        <v>82</v>
      </c>
      <c r="B86" s="121"/>
      <c r="C86" s="50"/>
      <c r="D86" s="50"/>
      <c r="E86" s="50"/>
      <c r="F86" s="50"/>
      <c r="G86" s="50"/>
      <c r="H86" s="50"/>
      <c r="I86" s="50"/>
      <c r="J86" s="38">
        <f>SUM(C86:I86)</f>
        <v>0</v>
      </c>
      <c r="K86" s="40" t="s">
        <v>56</v>
      </c>
      <c r="L86" s="29"/>
      <c r="M86" s="287"/>
      <c r="N86" s="288"/>
      <c r="O86" s="289"/>
      <c r="P86" s="7"/>
    </row>
    <row r="87" spans="1:16" ht="26.25" customHeight="1" x14ac:dyDescent="0.4">
      <c r="A87" s="56" t="s">
        <v>83</v>
      </c>
      <c r="B87" s="120" t="s">
        <v>116</v>
      </c>
      <c r="C87" s="50"/>
      <c r="D87" s="50"/>
      <c r="E87" s="50"/>
      <c r="F87" s="50"/>
      <c r="G87" s="50"/>
      <c r="H87" s="50"/>
      <c r="I87" s="50"/>
      <c r="J87" s="321">
        <f>SUM(C87:I88)</f>
        <v>0</v>
      </c>
      <c r="K87" s="323" t="s">
        <v>56</v>
      </c>
      <c r="L87" s="29"/>
      <c r="M87" s="287"/>
      <c r="N87" s="288"/>
      <c r="O87" s="289"/>
      <c r="P87" s="7"/>
    </row>
    <row r="88" spans="1:16" s="112" customFormat="1" ht="26.25" customHeight="1" x14ac:dyDescent="0.4">
      <c r="A88" s="56" t="s">
        <v>83</v>
      </c>
      <c r="B88" s="120" t="s">
        <v>117</v>
      </c>
      <c r="C88" s="50"/>
      <c r="D88" s="50"/>
      <c r="E88" s="50"/>
      <c r="F88" s="50"/>
      <c r="G88" s="50"/>
      <c r="H88" s="50"/>
      <c r="I88" s="50"/>
      <c r="J88" s="322"/>
      <c r="K88" s="324"/>
      <c r="L88" s="29"/>
      <c r="M88" s="287"/>
      <c r="N88" s="288"/>
      <c r="O88" s="289"/>
      <c r="P88" s="7"/>
    </row>
    <row r="89" spans="1:16" ht="27.75" customHeight="1" x14ac:dyDescent="0.4">
      <c r="A89" s="27" t="s">
        <v>69</v>
      </c>
      <c r="B89" s="34"/>
      <c r="C89" s="106"/>
      <c r="D89" s="106"/>
      <c r="E89" s="106"/>
      <c r="F89" s="106"/>
      <c r="G89" s="106"/>
      <c r="H89" s="106"/>
      <c r="I89" s="106"/>
      <c r="J89" s="38">
        <f>ROUNDDOWN(SUMIFS(C89:I89,C85:I85,"&gt;=50"),0)</f>
        <v>0</v>
      </c>
      <c r="K89" s="40" t="s">
        <v>57</v>
      </c>
      <c r="L89" s="34"/>
      <c r="M89" s="287"/>
      <c r="N89" s="288"/>
      <c r="O89" s="289"/>
      <c r="P89" s="7"/>
    </row>
    <row r="90" spans="1:16" ht="27.75" customHeight="1" x14ac:dyDescent="0.4">
      <c r="A90" s="27" t="s">
        <v>71</v>
      </c>
      <c r="B90" s="34"/>
      <c r="C90" s="106"/>
      <c r="D90" s="106"/>
      <c r="E90" s="106"/>
      <c r="F90" s="106"/>
      <c r="G90" s="106"/>
      <c r="H90" s="106"/>
      <c r="I90" s="106"/>
      <c r="J90" s="38">
        <f>ROUNDDOWN(SUMIFS(C90:I90,C85:I85,"&gt;=50"),0)</f>
        <v>0</v>
      </c>
      <c r="K90" s="40" t="s">
        <v>57</v>
      </c>
      <c r="L90" s="34"/>
      <c r="M90" s="287"/>
      <c r="N90" s="288"/>
      <c r="O90" s="289"/>
      <c r="P90" s="7"/>
    </row>
    <row r="91" spans="1:16" ht="26.25" customHeight="1" x14ac:dyDescent="0.4">
      <c r="A91" s="27"/>
      <c r="B91" s="34"/>
      <c r="C91" s="23">
        <f>I82+1</f>
        <v>44367</v>
      </c>
      <c r="D91" s="23">
        <f>C91+1</f>
        <v>44368</v>
      </c>
      <c r="E91" s="23">
        <f t="shared" si="6"/>
        <v>44369</v>
      </c>
      <c r="F91" s="23">
        <f t="shared" si="6"/>
        <v>44370</v>
      </c>
      <c r="G91" s="23">
        <f t="shared" si="6"/>
        <v>44371</v>
      </c>
      <c r="H91" s="23">
        <f t="shared" si="6"/>
        <v>44372</v>
      </c>
      <c r="I91" s="23">
        <f>H91+1</f>
        <v>44373</v>
      </c>
      <c r="J91" s="126"/>
      <c r="K91" s="127"/>
      <c r="L91" s="29"/>
      <c r="M91" s="287"/>
      <c r="N91" s="288"/>
      <c r="O91" s="289"/>
      <c r="P91" s="7"/>
    </row>
    <row r="92" spans="1:16" ht="26.25" customHeight="1" x14ac:dyDescent="0.4">
      <c r="A92" s="55" t="s">
        <v>81</v>
      </c>
      <c r="B92" s="120" t="s">
        <v>116</v>
      </c>
      <c r="C92" s="50"/>
      <c r="D92" s="50"/>
      <c r="E92" s="50"/>
      <c r="F92" s="50"/>
      <c r="G92" s="50"/>
      <c r="H92" s="50"/>
      <c r="I92" s="50"/>
      <c r="J92" s="290"/>
      <c r="K92" s="291"/>
      <c r="L92" s="319">
        <f>COUNTIF(C94:I94,"&gt;=50")</f>
        <v>0</v>
      </c>
      <c r="M92" s="287"/>
      <c r="N92" s="288"/>
      <c r="O92" s="289"/>
      <c r="P92" s="7"/>
    </row>
    <row r="93" spans="1:16" s="112" customFormat="1" ht="26.25" customHeight="1" x14ac:dyDescent="0.4">
      <c r="A93" s="55" t="s">
        <v>81</v>
      </c>
      <c r="B93" s="120" t="s">
        <v>117</v>
      </c>
      <c r="C93" s="50"/>
      <c r="D93" s="50"/>
      <c r="E93" s="50"/>
      <c r="F93" s="50"/>
      <c r="G93" s="50"/>
      <c r="H93" s="50"/>
      <c r="I93" s="50"/>
      <c r="J93" s="292"/>
      <c r="K93" s="293"/>
      <c r="L93" s="320"/>
      <c r="M93" s="287"/>
      <c r="N93" s="288"/>
      <c r="O93" s="289"/>
      <c r="P93" s="7"/>
    </row>
    <row r="94" spans="1:16" s="112" customFormat="1" ht="26.25" hidden="1" customHeight="1" x14ac:dyDescent="0.4">
      <c r="A94" s="55"/>
      <c r="B94" s="120"/>
      <c r="C94" s="50">
        <f>C92+C93</f>
        <v>0</v>
      </c>
      <c r="D94" s="50">
        <f t="shared" ref="D94" si="11">D92+D93</f>
        <v>0</v>
      </c>
      <c r="E94" s="50">
        <f t="shared" ref="E94:I94" si="12">E92+E93</f>
        <v>0</v>
      </c>
      <c r="F94" s="50">
        <f t="shared" si="12"/>
        <v>0</v>
      </c>
      <c r="G94" s="50">
        <f t="shared" si="12"/>
        <v>0</v>
      </c>
      <c r="H94" s="50">
        <f t="shared" si="12"/>
        <v>0</v>
      </c>
      <c r="I94" s="50">
        <f t="shared" si="12"/>
        <v>0</v>
      </c>
      <c r="J94" s="51"/>
      <c r="K94" s="48"/>
      <c r="L94" s="52"/>
      <c r="M94" s="287"/>
      <c r="N94" s="288"/>
      <c r="O94" s="289"/>
      <c r="P94" s="7"/>
    </row>
    <row r="95" spans="1:16" ht="26.25" customHeight="1" x14ac:dyDescent="0.4">
      <c r="A95" s="56" t="s">
        <v>82</v>
      </c>
      <c r="B95" s="121"/>
      <c r="C95" s="50"/>
      <c r="D95" s="50"/>
      <c r="E95" s="50"/>
      <c r="F95" s="50"/>
      <c r="G95" s="50"/>
      <c r="H95" s="50"/>
      <c r="I95" s="50"/>
      <c r="J95" s="38">
        <f>SUM(C95:I95)</f>
        <v>0</v>
      </c>
      <c r="K95" s="40" t="s">
        <v>56</v>
      </c>
      <c r="L95" s="29"/>
      <c r="M95" s="287"/>
      <c r="N95" s="288"/>
      <c r="O95" s="289"/>
      <c r="P95" s="7"/>
    </row>
    <row r="96" spans="1:16" ht="26.25" customHeight="1" x14ac:dyDescent="0.4">
      <c r="A96" s="56" t="s">
        <v>83</v>
      </c>
      <c r="B96" s="120" t="s">
        <v>116</v>
      </c>
      <c r="C96" s="50"/>
      <c r="D96" s="50"/>
      <c r="E96" s="50"/>
      <c r="F96" s="50"/>
      <c r="G96" s="50"/>
      <c r="H96" s="50"/>
      <c r="I96" s="50"/>
      <c r="J96" s="321">
        <f>SUM(C96:I97)</f>
        <v>0</v>
      </c>
      <c r="K96" s="323" t="s">
        <v>56</v>
      </c>
      <c r="L96" s="29"/>
      <c r="M96" s="287"/>
      <c r="N96" s="288"/>
      <c r="O96" s="289"/>
      <c r="P96" s="7"/>
    </row>
    <row r="97" spans="1:16" s="112" customFormat="1" ht="26.25" customHeight="1" x14ac:dyDescent="0.4">
      <c r="A97" s="56" t="s">
        <v>83</v>
      </c>
      <c r="B97" s="120" t="s">
        <v>117</v>
      </c>
      <c r="C97" s="50"/>
      <c r="D97" s="50"/>
      <c r="E97" s="50"/>
      <c r="F97" s="50"/>
      <c r="G97" s="50"/>
      <c r="H97" s="50"/>
      <c r="I97" s="50"/>
      <c r="J97" s="322"/>
      <c r="K97" s="324"/>
      <c r="L97" s="29"/>
      <c r="M97" s="287"/>
      <c r="N97" s="288"/>
      <c r="O97" s="289"/>
      <c r="P97" s="7"/>
    </row>
    <row r="98" spans="1:16" ht="27.75" customHeight="1" x14ac:dyDescent="0.4">
      <c r="A98" s="27" t="s">
        <v>69</v>
      </c>
      <c r="B98" s="34"/>
      <c r="C98" s="106"/>
      <c r="D98" s="106"/>
      <c r="E98" s="106"/>
      <c r="F98" s="106"/>
      <c r="G98" s="106"/>
      <c r="H98" s="106"/>
      <c r="I98" s="106"/>
      <c r="J98" s="38">
        <f>ROUNDDOWN(SUMIFS(C98:I98,C94:I94,"&gt;=50"),0)</f>
        <v>0</v>
      </c>
      <c r="K98" s="40" t="s">
        <v>57</v>
      </c>
      <c r="L98" s="34"/>
      <c r="M98" s="287"/>
      <c r="N98" s="288"/>
      <c r="O98" s="289"/>
      <c r="P98" s="7"/>
    </row>
    <row r="99" spans="1:16" ht="27.75" customHeight="1" x14ac:dyDescent="0.4">
      <c r="A99" s="27" t="s">
        <v>71</v>
      </c>
      <c r="B99" s="34"/>
      <c r="C99" s="106"/>
      <c r="D99" s="106"/>
      <c r="E99" s="106"/>
      <c r="F99" s="106"/>
      <c r="G99" s="106"/>
      <c r="H99" s="106"/>
      <c r="I99" s="106"/>
      <c r="J99" s="38">
        <f>ROUNDDOWN(SUMIFS(C99:I99,C94:I94,"&gt;=50"),0)</f>
        <v>0</v>
      </c>
      <c r="K99" s="40" t="s">
        <v>57</v>
      </c>
      <c r="L99" s="34"/>
      <c r="M99" s="287"/>
      <c r="N99" s="288"/>
      <c r="O99" s="289"/>
      <c r="P99" s="7"/>
    </row>
    <row r="100" spans="1:16" ht="27" customHeight="1" x14ac:dyDescent="0.4">
      <c r="A100" s="27"/>
      <c r="B100" s="27"/>
      <c r="C100" s="23">
        <f>I91+1</f>
        <v>44374</v>
      </c>
      <c r="D100" s="23">
        <f>C100+1</f>
        <v>44375</v>
      </c>
      <c r="E100" s="23">
        <f t="shared" si="6"/>
        <v>44376</v>
      </c>
      <c r="F100" s="23">
        <f t="shared" si="6"/>
        <v>44377</v>
      </c>
      <c r="G100" s="23">
        <f t="shared" si="6"/>
        <v>44378</v>
      </c>
      <c r="H100" s="23">
        <f t="shared" si="6"/>
        <v>44379</v>
      </c>
      <c r="I100" s="23">
        <f>H100+1</f>
        <v>44380</v>
      </c>
      <c r="J100" s="126"/>
      <c r="K100" s="127"/>
      <c r="L100" s="29"/>
      <c r="M100" s="287"/>
      <c r="N100" s="288"/>
      <c r="O100" s="289"/>
      <c r="P100" s="7"/>
    </row>
    <row r="101" spans="1:16" ht="27" customHeight="1" x14ac:dyDescent="0.4">
      <c r="A101" s="55" t="s">
        <v>81</v>
      </c>
      <c r="B101" s="120" t="s">
        <v>116</v>
      </c>
      <c r="C101" s="50"/>
      <c r="D101" s="50"/>
      <c r="E101" s="50"/>
      <c r="F101" s="50"/>
      <c r="G101" s="50"/>
      <c r="H101" s="50"/>
      <c r="I101" s="50"/>
      <c r="J101" s="290"/>
      <c r="K101" s="291"/>
      <c r="L101" s="319">
        <f>COUNTIF(C103:I103,"&gt;=50")</f>
        <v>0</v>
      </c>
      <c r="M101" s="287"/>
      <c r="N101" s="288"/>
      <c r="O101" s="289"/>
      <c r="P101" s="7"/>
    </row>
    <row r="102" spans="1:16" s="112" customFormat="1" ht="27" customHeight="1" x14ac:dyDescent="0.4">
      <c r="A102" s="55" t="s">
        <v>81</v>
      </c>
      <c r="B102" s="120" t="s">
        <v>117</v>
      </c>
      <c r="C102" s="50"/>
      <c r="D102" s="50"/>
      <c r="E102" s="50"/>
      <c r="F102" s="50"/>
      <c r="G102" s="50"/>
      <c r="H102" s="50"/>
      <c r="I102" s="50"/>
      <c r="J102" s="292"/>
      <c r="K102" s="293"/>
      <c r="L102" s="320"/>
      <c r="M102" s="287"/>
      <c r="N102" s="288"/>
      <c r="O102" s="289"/>
      <c r="P102" s="7"/>
    </row>
    <row r="103" spans="1:16" s="112" customFormat="1" ht="27" hidden="1" customHeight="1" x14ac:dyDescent="0.4">
      <c r="A103" s="55"/>
      <c r="B103" s="120"/>
      <c r="C103" s="50">
        <f>C101+C102</f>
        <v>0</v>
      </c>
      <c r="D103" s="50">
        <f t="shared" ref="D103" si="13">D101+D102</f>
        <v>0</v>
      </c>
      <c r="E103" s="50">
        <f t="shared" ref="E103" si="14">E101+E102</f>
        <v>0</v>
      </c>
      <c r="F103" s="50">
        <f t="shared" ref="F103:G103" si="15">F101+F102</f>
        <v>0</v>
      </c>
      <c r="G103" s="50">
        <f t="shared" si="15"/>
        <v>0</v>
      </c>
      <c r="H103" s="50">
        <f t="shared" ref="H103" si="16">H101+H102</f>
        <v>0</v>
      </c>
      <c r="I103" s="50">
        <f t="shared" ref="I103" si="17">I101+I102</f>
        <v>0</v>
      </c>
      <c r="J103" s="51"/>
      <c r="K103" s="48"/>
      <c r="L103" s="52"/>
      <c r="M103" s="287"/>
      <c r="N103" s="288"/>
      <c r="O103" s="289"/>
      <c r="P103" s="7"/>
    </row>
    <row r="104" spans="1:16" ht="27" customHeight="1" x14ac:dyDescent="0.4">
      <c r="A104" s="56" t="s">
        <v>82</v>
      </c>
      <c r="B104" s="121"/>
      <c r="C104" s="50"/>
      <c r="D104" s="50"/>
      <c r="E104" s="50"/>
      <c r="F104" s="50"/>
      <c r="G104" s="50"/>
      <c r="H104" s="50"/>
      <c r="I104" s="50"/>
      <c r="J104" s="38">
        <f>SUM(C104:I104)</f>
        <v>0</v>
      </c>
      <c r="K104" s="40" t="s">
        <v>56</v>
      </c>
      <c r="L104" s="29"/>
      <c r="M104" s="287"/>
      <c r="N104" s="288"/>
      <c r="O104" s="289"/>
      <c r="P104" s="7"/>
    </row>
    <row r="105" spans="1:16" ht="27" customHeight="1" x14ac:dyDescent="0.4">
      <c r="A105" s="56" t="s">
        <v>83</v>
      </c>
      <c r="B105" s="120" t="s">
        <v>116</v>
      </c>
      <c r="C105" s="50"/>
      <c r="D105" s="50"/>
      <c r="E105" s="50"/>
      <c r="F105" s="50"/>
      <c r="G105" s="50"/>
      <c r="H105" s="50"/>
      <c r="I105" s="50"/>
      <c r="J105" s="321">
        <f>SUM(C105:I106)</f>
        <v>0</v>
      </c>
      <c r="K105" s="323" t="s">
        <v>56</v>
      </c>
      <c r="L105" s="29"/>
      <c r="M105" s="287"/>
      <c r="N105" s="288"/>
      <c r="O105" s="289"/>
      <c r="P105" s="7"/>
    </row>
    <row r="106" spans="1:16" s="112" customFormat="1" ht="27" customHeight="1" x14ac:dyDescent="0.4">
      <c r="A106" s="56" t="s">
        <v>83</v>
      </c>
      <c r="B106" s="120" t="s">
        <v>117</v>
      </c>
      <c r="C106" s="50"/>
      <c r="D106" s="50"/>
      <c r="E106" s="50"/>
      <c r="F106" s="50"/>
      <c r="G106" s="50"/>
      <c r="H106" s="50"/>
      <c r="I106" s="50"/>
      <c r="J106" s="322"/>
      <c r="K106" s="324"/>
      <c r="L106" s="29"/>
      <c r="M106" s="287"/>
      <c r="N106" s="288"/>
      <c r="O106" s="289"/>
      <c r="P106" s="7"/>
    </row>
    <row r="107" spans="1:16" ht="27.75" customHeight="1" x14ac:dyDescent="0.4">
      <c r="A107" s="27" t="s">
        <v>69</v>
      </c>
      <c r="B107" s="34"/>
      <c r="C107" s="106"/>
      <c r="D107" s="106"/>
      <c r="E107" s="106"/>
      <c r="F107" s="106"/>
      <c r="G107" s="106"/>
      <c r="H107" s="106"/>
      <c r="I107" s="106"/>
      <c r="J107" s="38">
        <f>ROUNDDOWN(SUMIFS(C107:I107,C103:I103,"&gt;=50"),0)</f>
        <v>0</v>
      </c>
      <c r="K107" s="40" t="s">
        <v>57</v>
      </c>
      <c r="L107" s="34"/>
      <c r="M107" s="287"/>
      <c r="N107" s="288"/>
      <c r="O107" s="289"/>
      <c r="P107" s="7"/>
    </row>
    <row r="108" spans="1:16" ht="27.75" customHeight="1" x14ac:dyDescent="0.4">
      <c r="A108" s="27" t="s">
        <v>71</v>
      </c>
      <c r="B108" s="34"/>
      <c r="C108" s="106"/>
      <c r="D108" s="106"/>
      <c r="E108" s="106"/>
      <c r="F108" s="106"/>
      <c r="G108" s="106"/>
      <c r="H108" s="106"/>
      <c r="I108" s="106"/>
      <c r="J108" s="38">
        <f>ROUNDDOWN(SUMIFS(C108:I108,C103:I103,"&gt;=50"),0)</f>
        <v>0</v>
      </c>
      <c r="K108" s="40" t="s">
        <v>57</v>
      </c>
      <c r="L108" s="34"/>
      <c r="M108" s="287"/>
      <c r="N108" s="288"/>
      <c r="O108" s="289"/>
      <c r="P108" s="7"/>
    </row>
    <row r="109" spans="1:16" ht="27" customHeight="1" x14ac:dyDescent="0.4">
      <c r="A109" s="27"/>
      <c r="B109" s="34"/>
      <c r="C109" s="23">
        <f>I100+1</f>
        <v>44381</v>
      </c>
      <c r="D109" s="23">
        <f>C109+1</f>
        <v>44382</v>
      </c>
      <c r="E109" s="23">
        <f t="shared" si="6"/>
        <v>44383</v>
      </c>
      <c r="F109" s="23">
        <f t="shared" si="6"/>
        <v>44384</v>
      </c>
      <c r="G109" s="23">
        <f t="shared" si="6"/>
        <v>44385</v>
      </c>
      <c r="H109" s="23">
        <f t="shared" si="6"/>
        <v>44386</v>
      </c>
      <c r="I109" s="23">
        <f>H109+1</f>
        <v>44387</v>
      </c>
      <c r="J109" s="126"/>
      <c r="K109" s="127"/>
      <c r="L109" s="29"/>
      <c r="M109" s="287"/>
      <c r="N109" s="288"/>
      <c r="O109" s="289"/>
      <c r="P109" s="7"/>
    </row>
    <row r="110" spans="1:16" ht="27" customHeight="1" x14ac:dyDescent="0.4">
      <c r="A110" s="55" t="s">
        <v>81</v>
      </c>
      <c r="B110" s="120" t="s">
        <v>116</v>
      </c>
      <c r="C110" s="50"/>
      <c r="D110" s="50"/>
      <c r="E110" s="50"/>
      <c r="F110" s="50"/>
      <c r="G110" s="50"/>
      <c r="H110" s="50"/>
      <c r="I110" s="50"/>
      <c r="J110" s="290"/>
      <c r="K110" s="291"/>
      <c r="L110" s="319">
        <f>COUNTIF(C112:I112,"&gt;=50")</f>
        <v>0</v>
      </c>
      <c r="M110" s="287"/>
      <c r="N110" s="288"/>
      <c r="O110" s="289"/>
      <c r="P110" s="7"/>
    </row>
    <row r="111" spans="1:16" s="112" customFormat="1" ht="27" customHeight="1" x14ac:dyDescent="0.4">
      <c r="A111" s="55" t="s">
        <v>81</v>
      </c>
      <c r="B111" s="120" t="s">
        <v>117</v>
      </c>
      <c r="C111" s="50"/>
      <c r="D111" s="50"/>
      <c r="E111" s="50"/>
      <c r="F111" s="50"/>
      <c r="G111" s="50"/>
      <c r="H111" s="50"/>
      <c r="I111" s="50"/>
      <c r="J111" s="292"/>
      <c r="K111" s="293"/>
      <c r="L111" s="320"/>
      <c r="M111" s="287"/>
      <c r="N111" s="288"/>
      <c r="O111" s="289"/>
      <c r="P111" s="7"/>
    </row>
    <row r="112" spans="1:16" s="112" customFormat="1" ht="27" hidden="1" customHeight="1" x14ac:dyDescent="0.4">
      <c r="A112" s="55"/>
      <c r="B112" s="120"/>
      <c r="C112" s="50">
        <f>C110+C111</f>
        <v>0</v>
      </c>
      <c r="D112" s="50">
        <f t="shared" ref="D112" si="18">D110+D111</f>
        <v>0</v>
      </c>
      <c r="E112" s="50">
        <f t="shared" ref="E112" si="19">E110+E111</f>
        <v>0</v>
      </c>
      <c r="F112" s="50">
        <f t="shared" ref="F112" si="20">F110+F111</f>
        <v>0</v>
      </c>
      <c r="G112" s="50">
        <f t="shared" ref="G112" si="21">G110+G111</f>
        <v>0</v>
      </c>
      <c r="H112" s="50">
        <f t="shared" ref="H112" si="22">H110+H111</f>
        <v>0</v>
      </c>
      <c r="I112" s="50">
        <f t="shared" ref="I112" si="23">I110+I111</f>
        <v>0</v>
      </c>
      <c r="J112" s="51"/>
      <c r="K112" s="48"/>
      <c r="L112" s="52"/>
      <c r="M112" s="287"/>
      <c r="N112" s="288"/>
      <c r="O112" s="289"/>
      <c r="P112" s="7"/>
    </row>
    <row r="113" spans="1:16" ht="27" customHeight="1" x14ac:dyDescent="0.4">
      <c r="A113" s="56" t="s">
        <v>82</v>
      </c>
      <c r="B113" s="121"/>
      <c r="C113" s="50"/>
      <c r="D113" s="50"/>
      <c r="E113" s="50"/>
      <c r="F113" s="50"/>
      <c r="G113" s="50"/>
      <c r="H113" s="50"/>
      <c r="I113" s="50"/>
      <c r="J113" s="38">
        <f>SUM(C113:I113)</f>
        <v>0</v>
      </c>
      <c r="K113" s="40" t="s">
        <v>56</v>
      </c>
      <c r="L113" s="29"/>
      <c r="M113" s="287"/>
      <c r="N113" s="288"/>
      <c r="O113" s="289"/>
      <c r="P113" s="7"/>
    </row>
    <row r="114" spans="1:16" ht="27" customHeight="1" x14ac:dyDescent="0.4">
      <c r="A114" s="56" t="s">
        <v>83</v>
      </c>
      <c r="B114" s="120" t="s">
        <v>116</v>
      </c>
      <c r="C114" s="50"/>
      <c r="D114" s="50"/>
      <c r="E114" s="50"/>
      <c r="F114" s="50"/>
      <c r="G114" s="50"/>
      <c r="H114" s="50"/>
      <c r="I114" s="50"/>
      <c r="J114" s="321">
        <f>SUM(C114:I115)</f>
        <v>0</v>
      </c>
      <c r="K114" s="323" t="s">
        <v>56</v>
      </c>
      <c r="L114" s="29"/>
      <c r="M114" s="287"/>
      <c r="N114" s="288"/>
      <c r="O114" s="289"/>
      <c r="P114" s="7"/>
    </row>
    <row r="115" spans="1:16" s="112" customFormat="1" ht="27" customHeight="1" x14ac:dyDescent="0.4">
      <c r="A115" s="56" t="s">
        <v>83</v>
      </c>
      <c r="B115" s="120" t="s">
        <v>117</v>
      </c>
      <c r="C115" s="50"/>
      <c r="D115" s="50"/>
      <c r="E115" s="50"/>
      <c r="F115" s="50"/>
      <c r="G115" s="50"/>
      <c r="H115" s="50"/>
      <c r="I115" s="50"/>
      <c r="J115" s="322"/>
      <c r="K115" s="324"/>
      <c r="L115" s="29"/>
      <c r="M115" s="287"/>
      <c r="N115" s="288"/>
      <c r="O115" s="289"/>
      <c r="P115" s="7"/>
    </row>
    <row r="116" spans="1:16" ht="27.75" customHeight="1" x14ac:dyDescent="0.4">
      <c r="A116" s="27" t="s">
        <v>69</v>
      </c>
      <c r="B116" s="34"/>
      <c r="C116" s="106"/>
      <c r="D116" s="106"/>
      <c r="E116" s="106"/>
      <c r="F116" s="106"/>
      <c r="G116" s="106"/>
      <c r="H116" s="106"/>
      <c r="I116" s="106"/>
      <c r="J116" s="38">
        <f>ROUNDDOWN(SUMIFS(C116:I116,C112:I112,"&gt;=50"),0)</f>
        <v>0</v>
      </c>
      <c r="K116" s="40" t="s">
        <v>57</v>
      </c>
      <c r="L116" s="34"/>
      <c r="M116" s="287"/>
      <c r="N116" s="288"/>
      <c r="O116" s="289"/>
      <c r="P116" s="7"/>
    </row>
    <row r="117" spans="1:16" ht="27.75" customHeight="1" x14ac:dyDescent="0.4">
      <c r="A117" s="27" t="s">
        <v>71</v>
      </c>
      <c r="B117" s="34"/>
      <c r="C117" s="106"/>
      <c r="D117" s="106"/>
      <c r="E117" s="106"/>
      <c r="F117" s="106"/>
      <c r="G117" s="106"/>
      <c r="H117" s="106"/>
      <c r="I117" s="106"/>
      <c r="J117" s="38">
        <f>ROUNDDOWN(SUMIFS(C117:I117,C112:I112,"&gt;=50"),0)</f>
        <v>0</v>
      </c>
      <c r="K117" s="40" t="s">
        <v>57</v>
      </c>
      <c r="L117" s="34"/>
      <c r="M117" s="287"/>
      <c r="N117" s="288"/>
      <c r="O117" s="289"/>
      <c r="P117" s="7"/>
    </row>
    <row r="118" spans="1:16" ht="27" customHeight="1" x14ac:dyDescent="0.4">
      <c r="A118" s="27"/>
      <c r="B118" s="34"/>
      <c r="C118" s="23">
        <f>I109+1</f>
        <v>44388</v>
      </c>
      <c r="D118" s="23">
        <f>C118+1</f>
        <v>44389</v>
      </c>
      <c r="E118" s="23">
        <f t="shared" si="6"/>
        <v>44390</v>
      </c>
      <c r="F118" s="23">
        <f t="shared" si="6"/>
        <v>44391</v>
      </c>
      <c r="G118" s="23">
        <f t="shared" si="6"/>
        <v>44392</v>
      </c>
      <c r="H118" s="23">
        <f t="shared" si="6"/>
        <v>44393</v>
      </c>
      <c r="I118" s="23">
        <f>H118+1</f>
        <v>44394</v>
      </c>
      <c r="J118" s="128"/>
      <c r="K118" s="129"/>
      <c r="L118" s="29"/>
      <c r="M118" s="332"/>
      <c r="N118" s="333"/>
      <c r="O118" s="334"/>
      <c r="P118" s="7"/>
    </row>
    <row r="119" spans="1:16" ht="27" customHeight="1" x14ac:dyDescent="0.4">
      <c r="A119" s="55" t="s">
        <v>81</v>
      </c>
      <c r="B119" s="120" t="s">
        <v>116</v>
      </c>
      <c r="C119" s="50"/>
      <c r="D119" s="50"/>
      <c r="E119" s="50"/>
      <c r="F119" s="50"/>
      <c r="G119" s="50"/>
      <c r="H119" s="50"/>
      <c r="I119" s="50"/>
      <c r="J119" s="290"/>
      <c r="K119" s="291"/>
      <c r="L119" s="319">
        <f>COUNTIF(C121:I121,"&gt;=50")</f>
        <v>0</v>
      </c>
      <c r="M119" s="287"/>
      <c r="N119" s="288"/>
      <c r="O119" s="289"/>
      <c r="P119" s="7"/>
    </row>
    <row r="120" spans="1:16" s="112" customFormat="1" ht="27" customHeight="1" x14ac:dyDescent="0.4">
      <c r="A120" s="55" t="s">
        <v>81</v>
      </c>
      <c r="B120" s="120" t="s">
        <v>117</v>
      </c>
      <c r="C120" s="50"/>
      <c r="D120" s="50"/>
      <c r="E120" s="50"/>
      <c r="F120" s="50"/>
      <c r="G120" s="50"/>
      <c r="H120" s="50"/>
      <c r="I120" s="50"/>
      <c r="J120" s="292"/>
      <c r="K120" s="293"/>
      <c r="L120" s="320"/>
      <c r="M120" s="287"/>
      <c r="N120" s="288"/>
      <c r="O120" s="289"/>
      <c r="P120" s="7"/>
    </row>
    <row r="121" spans="1:16" s="112" customFormat="1" ht="27" hidden="1" customHeight="1" x14ac:dyDescent="0.4">
      <c r="A121" s="55"/>
      <c r="B121" s="120"/>
      <c r="C121" s="50">
        <f>C119+C120</f>
        <v>0</v>
      </c>
      <c r="D121" s="50">
        <f t="shared" ref="D121" si="24">D119+D120</f>
        <v>0</v>
      </c>
      <c r="E121" s="50">
        <f t="shared" ref="E121" si="25">E119+E120</f>
        <v>0</v>
      </c>
      <c r="F121" s="50">
        <f t="shared" ref="F121" si="26">F119+F120</f>
        <v>0</v>
      </c>
      <c r="G121" s="50">
        <f t="shared" ref="G121" si="27">G119+G120</f>
        <v>0</v>
      </c>
      <c r="H121" s="50">
        <f t="shared" ref="H121" si="28">H119+H120</f>
        <v>0</v>
      </c>
      <c r="I121" s="50">
        <f t="shared" ref="I121" si="29">I119+I120</f>
        <v>0</v>
      </c>
      <c r="J121" s="51"/>
      <c r="K121" s="48"/>
      <c r="L121" s="52"/>
      <c r="M121" s="287"/>
      <c r="N121" s="288"/>
      <c r="O121" s="289"/>
      <c r="P121" s="7"/>
    </row>
    <row r="122" spans="1:16" ht="27" customHeight="1" x14ac:dyDescent="0.4">
      <c r="A122" s="56" t="s">
        <v>82</v>
      </c>
      <c r="B122" s="121"/>
      <c r="C122" s="50"/>
      <c r="D122" s="50"/>
      <c r="E122" s="50"/>
      <c r="F122" s="50"/>
      <c r="G122" s="50"/>
      <c r="H122" s="50"/>
      <c r="I122" s="50"/>
      <c r="J122" s="38">
        <f>SUM(C122:I122)</f>
        <v>0</v>
      </c>
      <c r="K122" s="40" t="s">
        <v>56</v>
      </c>
      <c r="L122" s="29"/>
      <c r="M122" s="287"/>
      <c r="N122" s="288"/>
      <c r="O122" s="289"/>
      <c r="P122" s="7"/>
    </row>
    <row r="123" spans="1:16" ht="27" customHeight="1" x14ac:dyDescent="0.4">
      <c r="A123" s="56" t="s">
        <v>83</v>
      </c>
      <c r="B123" s="120" t="s">
        <v>116</v>
      </c>
      <c r="C123" s="50"/>
      <c r="D123" s="50"/>
      <c r="E123" s="50"/>
      <c r="F123" s="50"/>
      <c r="G123" s="50"/>
      <c r="H123" s="50"/>
      <c r="I123" s="50"/>
      <c r="J123" s="321">
        <f>SUM(C123:I124)</f>
        <v>0</v>
      </c>
      <c r="K123" s="323" t="s">
        <v>56</v>
      </c>
      <c r="L123" s="29"/>
      <c r="M123" s="287"/>
      <c r="N123" s="288"/>
      <c r="O123" s="289"/>
      <c r="P123" s="7"/>
    </row>
    <row r="124" spans="1:16" s="112" customFormat="1" ht="27" customHeight="1" x14ac:dyDescent="0.4">
      <c r="A124" s="56" t="s">
        <v>83</v>
      </c>
      <c r="B124" s="120" t="s">
        <v>117</v>
      </c>
      <c r="C124" s="50"/>
      <c r="D124" s="50"/>
      <c r="E124" s="50"/>
      <c r="F124" s="50"/>
      <c r="G124" s="50"/>
      <c r="H124" s="50"/>
      <c r="I124" s="50"/>
      <c r="J124" s="322"/>
      <c r="K124" s="324"/>
      <c r="L124" s="29"/>
      <c r="M124" s="287"/>
      <c r="N124" s="288"/>
      <c r="O124" s="289"/>
      <c r="P124" s="7"/>
    </row>
    <row r="125" spans="1:16" ht="27.75" customHeight="1" x14ac:dyDescent="0.4">
      <c r="A125" s="27" t="s">
        <v>69</v>
      </c>
      <c r="B125" s="34"/>
      <c r="C125" s="106"/>
      <c r="D125" s="106"/>
      <c r="E125" s="106"/>
      <c r="F125" s="106"/>
      <c r="G125" s="106"/>
      <c r="H125" s="106"/>
      <c r="I125" s="106"/>
      <c r="J125" s="38">
        <f>ROUNDDOWN(SUMIFS(C125:I125,C121:I121,"&gt;=50"),0)</f>
        <v>0</v>
      </c>
      <c r="K125" s="40" t="s">
        <v>57</v>
      </c>
      <c r="L125" s="34"/>
      <c r="M125" s="287"/>
      <c r="N125" s="288"/>
      <c r="O125" s="289"/>
      <c r="P125" s="7"/>
    </row>
    <row r="126" spans="1:16" ht="27.75" customHeight="1" x14ac:dyDescent="0.4">
      <c r="A126" s="27" t="s">
        <v>71</v>
      </c>
      <c r="B126" s="34"/>
      <c r="C126" s="106"/>
      <c r="D126" s="106"/>
      <c r="E126" s="106"/>
      <c r="F126" s="106"/>
      <c r="G126" s="106"/>
      <c r="H126" s="106"/>
      <c r="I126" s="106"/>
      <c r="J126" s="38">
        <f>ROUNDDOWN(SUMIFS(C126:I126,C121:I121,"&gt;=50"),0)</f>
        <v>0</v>
      </c>
      <c r="K126" s="40" t="s">
        <v>57</v>
      </c>
      <c r="L126" s="34"/>
      <c r="M126" s="287"/>
      <c r="N126" s="288"/>
      <c r="O126" s="289"/>
      <c r="P126" s="7"/>
    </row>
    <row r="127" spans="1:16" ht="27" customHeight="1" x14ac:dyDescent="0.4">
      <c r="A127" s="27"/>
      <c r="B127" s="34"/>
      <c r="C127" s="23">
        <f>I118+1</f>
        <v>44395</v>
      </c>
      <c r="D127" s="23">
        <f>C127+1</f>
        <v>44396</v>
      </c>
      <c r="E127" s="23">
        <f t="shared" si="6"/>
        <v>44397</v>
      </c>
      <c r="F127" s="23">
        <f t="shared" si="6"/>
        <v>44398</v>
      </c>
      <c r="G127" s="23">
        <f t="shared" si="6"/>
        <v>44399</v>
      </c>
      <c r="H127" s="23">
        <f t="shared" si="6"/>
        <v>44400</v>
      </c>
      <c r="I127" s="23">
        <f>H127+1</f>
        <v>44401</v>
      </c>
      <c r="J127" s="126"/>
      <c r="K127" s="127"/>
      <c r="L127" s="29"/>
      <c r="M127" s="287"/>
      <c r="N127" s="288"/>
      <c r="O127" s="289"/>
      <c r="P127" s="7"/>
    </row>
    <row r="128" spans="1:16" ht="27" customHeight="1" x14ac:dyDescent="0.4">
      <c r="A128" s="55" t="s">
        <v>81</v>
      </c>
      <c r="B128" s="120" t="s">
        <v>116</v>
      </c>
      <c r="C128" s="50"/>
      <c r="D128" s="50"/>
      <c r="E128" s="50"/>
      <c r="F128" s="50"/>
      <c r="G128" s="50"/>
      <c r="H128" s="50"/>
      <c r="I128" s="50"/>
      <c r="J128" s="290"/>
      <c r="K128" s="291"/>
      <c r="L128" s="319">
        <f>COUNTIF(C130:I130,"&gt;=50")</f>
        <v>0</v>
      </c>
      <c r="M128" s="287"/>
      <c r="N128" s="288"/>
      <c r="O128" s="289"/>
      <c r="P128" s="7"/>
    </row>
    <row r="129" spans="1:16" s="112" customFormat="1" ht="27" customHeight="1" x14ac:dyDescent="0.4">
      <c r="A129" s="55" t="s">
        <v>81</v>
      </c>
      <c r="B129" s="120" t="s">
        <v>117</v>
      </c>
      <c r="C129" s="50"/>
      <c r="D129" s="50"/>
      <c r="E129" s="50"/>
      <c r="F129" s="50"/>
      <c r="G129" s="50"/>
      <c r="H129" s="50"/>
      <c r="I129" s="50"/>
      <c r="J129" s="292"/>
      <c r="K129" s="293"/>
      <c r="L129" s="320"/>
      <c r="M129" s="287"/>
      <c r="N129" s="288"/>
      <c r="O129" s="289"/>
      <c r="P129" s="7"/>
    </row>
    <row r="130" spans="1:16" s="112" customFormat="1" ht="27" hidden="1" customHeight="1" x14ac:dyDescent="0.4">
      <c r="A130" s="55"/>
      <c r="B130" s="120"/>
      <c r="C130" s="50">
        <f>C128+C129</f>
        <v>0</v>
      </c>
      <c r="D130" s="50">
        <f t="shared" ref="D130" si="30">D128+D129</f>
        <v>0</v>
      </c>
      <c r="E130" s="50">
        <f t="shared" ref="E130" si="31">E128+E129</f>
        <v>0</v>
      </c>
      <c r="F130" s="50">
        <f t="shared" ref="F130" si="32">F128+F129</f>
        <v>0</v>
      </c>
      <c r="G130" s="50">
        <f t="shared" ref="G130" si="33">G128+G129</f>
        <v>0</v>
      </c>
      <c r="H130" s="50">
        <f t="shared" ref="H130" si="34">H128+H129</f>
        <v>0</v>
      </c>
      <c r="I130" s="50">
        <f t="shared" ref="I130" si="35">I128+I129</f>
        <v>0</v>
      </c>
      <c r="J130" s="51"/>
      <c r="K130" s="48"/>
      <c r="L130" s="52"/>
      <c r="M130" s="287"/>
      <c r="N130" s="288"/>
      <c r="O130" s="289"/>
      <c r="P130" s="7"/>
    </row>
    <row r="131" spans="1:16" ht="27" customHeight="1" x14ac:dyDescent="0.4">
      <c r="A131" s="56" t="s">
        <v>82</v>
      </c>
      <c r="B131" s="121"/>
      <c r="C131" s="50"/>
      <c r="D131" s="50"/>
      <c r="E131" s="50"/>
      <c r="F131" s="50"/>
      <c r="G131" s="50"/>
      <c r="H131" s="50"/>
      <c r="I131" s="50"/>
      <c r="J131" s="38">
        <f>SUM(C131:I131)</f>
        <v>0</v>
      </c>
      <c r="K131" s="40" t="s">
        <v>56</v>
      </c>
      <c r="L131" s="29"/>
      <c r="M131" s="287"/>
      <c r="N131" s="288"/>
      <c r="O131" s="289"/>
      <c r="P131" s="7"/>
    </row>
    <row r="132" spans="1:16" ht="27" customHeight="1" x14ac:dyDescent="0.4">
      <c r="A132" s="56" t="s">
        <v>83</v>
      </c>
      <c r="B132" s="120" t="s">
        <v>116</v>
      </c>
      <c r="C132" s="50"/>
      <c r="D132" s="50"/>
      <c r="E132" s="50"/>
      <c r="F132" s="50"/>
      <c r="G132" s="50"/>
      <c r="H132" s="50"/>
      <c r="I132" s="50"/>
      <c r="J132" s="321">
        <f>SUM(C132:I133)</f>
        <v>0</v>
      </c>
      <c r="K132" s="323" t="s">
        <v>56</v>
      </c>
      <c r="L132" s="29"/>
      <c r="M132" s="287"/>
      <c r="N132" s="288"/>
      <c r="O132" s="289"/>
      <c r="P132" s="7"/>
    </row>
    <row r="133" spans="1:16" s="112" customFormat="1" ht="27" customHeight="1" x14ac:dyDescent="0.4">
      <c r="A133" s="56" t="s">
        <v>83</v>
      </c>
      <c r="B133" s="120" t="s">
        <v>117</v>
      </c>
      <c r="C133" s="50"/>
      <c r="D133" s="50"/>
      <c r="E133" s="50"/>
      <c r="F133" s="50"/>
      <c r="G133" s="50"/>
      <c r="H133" s="50"/>
      <c r="I133" s="50"/>
      <c r="J133" s="322"/>
      <c r="K133" s="324"/>
      <c r="L133" s="29"/>
      <c r="M133" s="287"/>
      <c r="N133" s="288"/>
      <c r="O133" s="289"/>
      <c r="P133" s="7"/>
    </row>
    <row r="134" spans="1:16" ht="27.75" customHeight="1" x14ac:dyDescent="0.4">
      <c r="A134" s="27" t="s">
        <v>69</v>
      </c>
      <c r="B134" s="34"/>
      <c r="C134" s="106"/>
      <c r="D134" s="106"/>
      <c r="E134" s="106"/>
      <c r="F134" s="106"/>
      <c r="G134" s="106"/>
      <c r="H134" s="106"/>
      <c r="I134" s="106"/>
      <c r="J134" s="38">
        <f>ROUNDDOWN(SUMIFS(C134:I134,C130:I130,"&gt;=50"),0)</f>
        <v>0</v>
      </c>
      <c r="K134" s="40" t="s">
        <v>57</v>
      </c>
      <c r="L134" s="34"/>
      <c r="M134" s="287"/>
      <c r="N134" s="288"/>
      <c r="O134" s="289"/>
      <c r="P134" s="7"/>
    </row>
    <row r="135" spans="1:16" ht="27.75" customHeight="1" x14ac:dyDescent="0.4">
      <c r="A135" s="27" t="s">
        <v>71</v>
      </c>
      <c r="B135" s="34"/>
      <c r="C135" s="106"/>
      <c r="D135" s="106"/>
      <c r="E135" s="106"/>
      <c r="F135" s="106"/>
      <c r="G135" s="106"/>
      <c r="H135" s="106"/>
      <c r="I135" s="106"/>
      <c r="J135" s="38">
        <f>ROUNDDOWN(SUMIFS(C135:I135,C130:I130,"&gt;=50"),0)</f>
        <v>0</v>
      </c>
      <c r="K135" s="40" t="s">
        <v>57</v>
      </c>
      <c r="L135" s="34"/>
      <c r="M135" s="287"/>
      <c r="N135" s="288"/>
      <c r="O135" s="289"/>
      <c r="P135" s="7"/>
    </row>
    <row r="136" spans="1:16" ht="27" customHeight="1" x14ac:dyDescent="0.4">
      <c r="A136" s="27"/>
      <c r="B136" s="34"/>
      <c r="C136" s="23">
        <f>I127+1</f>
        <v>44402</v>
      </c>
      <c r="D136" s="23">
        <f>C136+1</f>
        <v>44403</v>
      </c>
      <c r="E136" s="23">
        <f t="shared" si="6"/>
        <v>44404</v>
      </c>
      <c r="F136" s="23">
        <f t="shared" si="6"/>
        <v>44405</v>
      </c>
      <c r="G136" s="23">
        <f t="shared" si="6"/>
        <v>44406</v>
      </c>
      <c r="H136" s="23">
        <f t="shared" si="6"/>
        <v>44407</v>
      </c>
      <c r="I136" s="23">
        <f>H136+1</f>
        <v>44408</v>
      </c>
      <c r="J136" s="126"/>
      <c r="K136" s="127"/>
      <c r="L136" s="29"/>
      <c r="M136" s="287"/>
      <c r="N136" s="288"/>
      <c r="O136" s="289"/>
      <c r="P136" s="7"/>
    </row>
    <row r="137" spans="1:16" ht="27" customHeight="1" x14ac:dyDescent="0.4">
      <c r="A137" s="55" t="s">
        <v>81</v>
      </c>
      <c r="B137" s="120" t="s">
        <v>116</v>
      </c>
      <c r="C137" s="50"/>
      <c r="D137" s="50"/>
      <c r="E137" s="50"/>
      <c r="F137" s="50"/>
      <c r="G137" s="50"/>
      <c r="H137" s="50"/>
      <c r="I137" s="50"/>
      <c r="J137" s="290"/>
      <c r="K137" s="291"/>
      <c r="L137" s="319">
        <f>COUNTIF(C139:I139,"&gt;=50")</f>
        <v>0</v>
      </c>
      <c r="M137" s="287"/>
      <c r="N137" s="288"/>
      <c r="O137" s="289"/>
      <c r="P137" s="7"/>
    </row>
    <row r="138" spans="1:16" s="112" customFormat="1" ht="27" customHeight="1" x14ac:dyDescent="0.4">
      <c r="A138" s="55" t="s">
        <v>81</v>
      </c>
      <c r="B138" s="120" t="s">
        <v>117</v>
      </c>
      <c r="C138" s="50"/>
      <c r="D138" s="50"/>
      <c r="E138" s="50"/>
      <c r="F138" s="50"/>
      <c r="G138" s="50"/>
      <c r="H138" s="50"/>
      <c r="I138" s="50"/>
      <c r="J138" s="292"/>
      <c r="K138" s="293"/>
      <c r="L138" s="320"/>
      <c r="M138" s="287"/>
      <c r="N138" s="288"/>
      <c r="O138" s="289"/>
      <c r="P138" s="7"/>
    </row>
    <row r="139" spans="1:16" s="112" customFormat="1" ht="27" hidden="1" customHeight="1" x14ac:dyDescent="0.4">
      <c r="A139" s="55"/>
      <c r="B139" s="120"/>
      <c r="C139" s="50">
        <f>C137+C138</f>
        <v>0</v>
      </c>
      <c r="D139" s="50">
        <f t="shared" ref="D139" si="36">D137+D138</f>
        <v>0</v>
      </c>
      <c r="E139" s="50">
        <f t="shared" ref="E139" si="37">E137+E138</f>
        <v>0</v>
      </c>
      <c r="F139" s="50">
        <f t="shared" ref="F139" si="38">F137+F138</f>
        <v>0</v>
      </c>
      <c r="G139" s="50">
        <f t="shared" ref="G139" si="39">G137+G138</f>
        <v>0</v>
      </c>
      <c r="H139" s="50">
        <f t="shared" ref="H139" si="40">H137+H138</f>
        <v>0</v>
      </c>
      <c r="I139" s="50">
        <f t="shared" ref="I139" si="41">I137+I138</f>
        <v>0</v>
      </c>
      <c r="J139" s="51"/>
      <c r="K139" s="48"/>
      <c r="L139" s="52"/>
      <c r="M139" s="287"/>
      <c r="N139" s="288"/>
      <c r="O139" s="289"/>
      <c r="P139" s="7"/>
    </row>
    <row r="140" spans="1:16" ht="27" customHeight="1" x14ac:dyDescent="0.4">
      <c r="A140" s="56" t="s">
        <v>82</v>
      </c>
      <c r="B140" s="121"/>
      <c r="C140" s="50"/>
      <c r="D140" s="50"/>
      <c r="E140" s="50"/>
      <c r="F140" s="50"/>
      <c r="G140" s="50"/>
      <c r="H140" s="50"/>
      <c r="I140" s="50"/>
      <c r="J140" s="38">
        <f>SUM(C140:I140)</f>
        <v>0</v>
      </c>
      <c r="K140" s="40" t="s">
        <v>56</v>
      </c>
      <c r="L140" s="29"/>
      <c r="M140" s="287"/>
      <c r="N140" s="288"/>
      <c r="O140" s="289"/>
      <c r="P140" s="7"/>
    </row>
    <row r="141" spans="1:16" ht="27" customHeight="1" x14ac:dyDescent="0.4">
      <c r="A141" s="56" t="s">
        <v>83</v>
      </c>
      <c r="B141" s="120" t="s">
        <v>116</v>
      </c>
      <c r="C141" s="50"/>
      <c r="D141" s="50"/>
      <c r="E141" s="50"/>
      <c r="F141" s="50"/>
      <c r="G141" s="50"/>
      <c r="H141" s="50"/>
      <c r="I141" s="50"/>
      <c r="J141" s="321">
        <f>SUM(C141:I142)</f>
        <v>0</v>
      </c>
      <c r="K141" s="323" t="s">
        <v>56</v>
      </c>
      <c r="L141" s="29"/>
      <c r="M141" s="287"/>
      <c r="N141" s="288"/>
      <c r="O141" s="289"/>
      <c r="P141" s="7"/>
    </row>
    <row r="142" spans="1:16" s="112" customFormat="1" ht="27" customHeight="1" x14ac:dyDescent="0.4">
      <c r="A142" s="56" t="s">
        <v>83</v>
      </c>
      <c r="B142" s="120" t="s">
        <v>117</v>
      </c>
      <c r="C142" s="50"/>
      <c r="D142" s="50"/>
      <c r="E142" s="50"/>
      <c r="F142" s="50"/>
      <c r="G142" s="50"/>
      <c r="H142" s="50"/>
      <c r="I142" s="50"/>
      <c r="J142" s="322"/>
      <c r="K142" s="324"/>
      <c r="L142" s="29"/>
      <c r="M142" s="287"/>
      <c r="N142" s="288"/>
      <c r="O142" s="289"/>
      <c r="P142" s="7"/>
    </row>
    <row r="143" spans="1:16" ht="27.75" customHeight="1" x14ac:dyDescent="0.4">
      <c r="A143" s="27" t="s">
        <v>69</v>
      </c>
      <c r="B143" s="34"/>
      <c r="C143" s="106"/>
      <c r="D143" s="106"/>
      <c r="E143" s="106"/>
      <c r="F143" s="106"/>
      <c r="G143" s="106"/>
      <c r="H143" s="106"/>
      <c r="I143" s="106"/>
      <c r="J143" s="144">
        <f>ROUNDDOWN(SUMIFS(C143:I143,C139:I139,"&gt;=50"),0)</f>
        <v>0</v>
      </c>
      <c r="K143" s="40" t="s">
        <v>57</v>
      </c>
      <c r="L143" s="34"/>
      <c r="M143" s="287"/>
      <c r="N143" s="288"/>
      <c r="O143" s="289"/>
      <c r="P143" s="7"/>
    </row>
    <row r="144" spans="1:16" ht="27.75" customHeight="1" x14ac:dyDescent="0.4">
      <c r="A144" s="27" t="s">
        <v>71</v>
      </c>
      <c r="B144" s="34"/>
      <c r="C144" s="106"/>
      <c r="D144" s="106"/>
      <c r="E144" s="106"/>
      <c r="F144" s="106"/>
      <c r="G144" s="106"/>
      <c r="H144" s="106"/>
      <c r="I144" s="106"/>
      <c r="J144" s="38">
        <f>ROUNDDOWN(SUMIFS(C144:I144,C139:I139,"&gt;=50"),0)</f>
        <v>0</v>
      </c>
      <c r="K144" s="40" t="s">
        <v>57</v>
      </c>
      <c r="L144" s="34"/>
      <c r="M144" s="287"/>
      <c r="N144" s="288"/>
      <c r="O144" s="289"/>
      <c r="P144" s="7"/>
    </row>
    <row r="145" spans="1:16" ht="27" customHeight="1" x14ac:dyDescent="0.4">
      <c r="A145" s="22"/>
      <c r="B145" s="22"/>
      <c r="C145" s="22"/>
      <c r="D145" s="22"/>
    </row>
    <row r="146" spans="1:16" ht="27" customHeight="1" x14ac:dyDescent="0.4">
      <c r="A146" s="327" t="s">
        <v>99</v>
      </c>
      <c r="B146" s="328"/>
      <c r="C146" s="329"/>
      <c r="D146" s="330">
        <f>SUM(C43:I43,C49:I49,C55:I55,C61:I62,C74:I75,C83:I84,C92:I93,C101:I102,C110:I111,C119:I120,C128:I129,C137:I138)</f>
        <v>0</v>
      </c>
      <c r="E146" s="331"/>
      <c r="F146" s="40" t="s">
        <v>56</v>
      </c>
      <c r="H146" s="243" t="s">
        <v>102</v>
      </c>
      <c r="I146" s="243"/>
      <c r="J146" s="243"/>
      <c r="K146" s="243"/>
      <c r="L146" s="243"/>
      <c r="M146" s="38">
        <f>SUM(J46,J52,J58,J67,J80,J89,J98,J107,J116,J125,J134,J143)</f>
        <v>0</v>
      </c>
      <c r="N146" s="40" t="s">
        <v>57</v>
      </c>
    </row>
    <row r="147" spans="1:16" ht="27" customHeight="1" x14ac:dyDescent="0.4">
      <c r="A147" s="327" t="s">
        <v>100</v>
      </c>
      <c r="B147" s="328"/>
      <c r="C147" s="329"/>
      <c r="D147" s="330">
        <f>SUM(J10,J14,J20,J26,J32,J38,J44,J50,J56,J64,J77,J86,J95,J104,J113,J122,J131,J140)</f>
        <v>0</v>
      </c>
      <c r="E147" s="331"/>
      <c r="F147" s="40" t="s">
        <v>56</v>
      </c>
      <c r="H147" s="243" t="s">
        <v>103</v>
      </c>
      <c r="I147" s="243"/>
      <c r="J147" s="243"/>
      <c r="K147" s="243"/>
      <c r="L147" s="243"/>
      <c r="M147" s="38">
        <f>SUM(J47,J53,J59,J68,J81,J90,J99,J108,J117,J126,J135,J144)</f>
        <v>0</v>
      </c>
      <c r="N147" s="40" t="s">
        <v>57</v>
      </c>
    </row>
    <row r="148" spans="1:16" ht="27" customHeight="1" x14ac:dyDescent="0.4">
      <c r="A148" s="327" t="s">
        <v>101</v>
      </c>
      <c r="B148" s="328"/>
      <c r="C148" s="329"/>
      <c r="D148" s="330">
        <f>SUM(J11,J15,J21,J27,J33,J39,J45,J51,J57,J65,J78,J87,J96,J105,J114,J123,J132,J141)</f>
        <v>0</v>
      </c>
      <c r="E148" s="331"/>
      <c r="F148" s="40" t="s">
        <v>56</v>
      </c>
      <c r="J148" s="112"/>
      <c r="K148" s="112"/>
      <c r="L148" s="112"/>
      <c r="M148" s="112"/>
      <c r="N148" s="112"/>
    </row>
    <row r="149" spans="1:16" s="49" customFormat="1" ht="39" customHeight="1" x14ac:dyDescent="0.4">
      <c r="A149" s="22"/>
      <c r="B149" s="22"/>
      <c r="J149" s="35"/>
      <c r="K149" s="45"/>
      <c r="O149" s="93" t="s">
        <v>55</v>
      </c>
    </row>
    <row r="150" spans="1:16" s="107" customFormat="1" ht="32.25" customHeight="1" x14ac:dyDescent="0.4">
      <c r="A150" s="146" t="s">
        <v>122</v>
      </c>
      <c r="B150" s="113"/>
      <c r="C150" s="57"/>
      <c r="D150" s="57"/>
      <c r="E150" s="57"/>
      <c r="F150" s="57"/>
      <c r="G150" s="57"/>
      <c r="H150" s="57"/>
      <c r="I150" s="57"/>
      <c r="J150" s="57"/>
      <c r="K150" s="57"/>
      <c r="L150" s="57"/>
      <c r="N150" s="57"/>
    </row>
    <row r="151" spans="1:16" s="117" customFormat="1" ht="20.100000000000001" customHeight="1" thickBot="1" x14ac:dyDescent="0.45">
      <c r="A151" s="113"/>
      <c r="B151" s="113"/>
      <c r="C151" s="57"/>
      <c r="D151" s="57"/>
      <c r="E151" s="57"/>
      <c r="F151" s="57"/>
      <c r="G151" s="57"/>
      <c r="H151" s="57"/>
      <c r="I151" s="57"/>
      <c r="J151" s="57"/>
      <c r="K151" s="57"/>
      <c r="L151" s="57"/>
      <c r="N151" s="57"/>
    </row>
    <row r="152" spans="1:16" s="107" customFormat="1" ht="42" customHeight="1" thickBot="1" x14ac:dyDescent="0.45">
      <c r="A152" s="145" t="s">
        <v>119</v>
      </c>
      <c r="B152" s="113"/>
      <c r="C152" s="57"/>
      <c r="D152" s="57"/>
      <c r="E152" s="57"/>
      <c r="F152" s="57"/>
      <c r="G152" s="57"/>
      <c r="H152" s="57"/>
      <c r="I152" s="57"/>
      <c r="J152" s="57"/>
      <c r="K152" s="57"/>
      <c r="L152" s="57"/>
      <c r="N152" s="57"/>
      <c r="O152" s="114"/>
      <c r="P152" s="115"/>
    </row>
    <row r="153" spans="1:16" s="117" customFormat="1" ht="39" customHeight="1" thickBot="1" x14ac:dyDescent="0.45">
      <c r="A153" s="113"/>
      <c r="B153" s="113"/>
      <c r="C153" s="57"/>
      <c r="D153" s="57"/>
      <c r="E153" s="57"/>
      <c r="F153" s="57"/>
      <c r="G153" s="57"/>
      <c r="H153" s="57"/>
      <c r="I153" s="57"/>
      <c r="J153" s="57"/>
      <c r="K153" s="57"/>
      <c r="L153" s="57"/>
      <c r="N153" s="57"/>
      <c r="O153" s="114"/>
      <c r="P153" s="114"/>
    </row>
    <row r="154" spans="1:16" s="117" customFormat="1" ht="42" customHeight="1" thickBot="1" x14ac:dyDescent="0.45">
      <c r="A154" s="113" t="s">
        <v>118</v>
      </c>
      <c r="B154" s="113"/>
      <c r="C154" s="57"/>
      <c r="D154" s="57"/>
      <c r="F154" s="113"/>
      <c r="I154" s="156"/>
      <c r="J154" s="156"/>
      <c r="K154" s="156"/>
      <c r="L154" s="156"/>
      <c r="M154" s="156"/>
      <c r="N154" s="148" t="s">
        <v>140</v>
      </c>
      <c r="O154" s="156"/>
      <c r="P154" s="147"/>
    </row>
    <row r="155" spans="1:16" s="117" customFormat="1" ht="39" customHeight="1" thickBot="1" x14ac:dyDescent="0.45">
      <c r="A155" s="113"/>
      <c r="B155" s="113"/>
      <c r="C155" s="57"/>
      <c r="D155" s="57"/>
      <c r="F155" s="113"/>
      <c r="H155" s="113"/>
      <c r="I155" s="57"/>
      <c r="J155" s="57"/>
      <c r="K155" s="57"/>
      <c r="L155" s="57"/>
      <c r="N155" s="57"/>
      <c r="O155" s="57"/>
      <c r="P155" s="163" t="s">
        <v>148</v>
      </c>
    </row>
    <row r="156" spans="1:16" s="117" customFormat="1" ht="42" customHeight="1" thickBot="1" x14ac:dyDescent="0.45">
      <c r="A156" s="113" t="s">
        <v>141</v>
      </c>
      <c r="B156" s="113"/>
      <c r="C156" s="115"/>
      <c r="D156" s="57"/>
      <c r="E156" s="57"/>
      <c r="F156" s="57"/>
      <c r="G156" s="57"/>
      <c r="H156" s="57"/>
      <c r="I156" s="57"/>
      <c r="J156" s="57"/>
      <c r="K156" s="57"/>
      <c r="L156" s="57"/>
      <c r="N156" s="57"/>
      <c r="O156" s="57"/>
      <c r="P156" s="156"/>
    </row>
    <row r="157" spans="1:16" s="117" customFormat="1" ht="39" customHeight="1" thickBot="1" x14ac:dyDescent="0.45">
      <c r="A157" s="113"/>
      <c r="B157" s="113"/>
      <c r="C157" s="114"/>
      <c r="D157" s="57"/>
      <c r="E157" s="57"/>
      <c r="F157" s="57"/>
      <c r="G157" s="57"/>
      <c r="H157" s="57"/>
      <c r="I157" s="57"/>
      <c r="J157" s="57"/>
      <c r="K157" s="57"/>
      <c r="L157" s="57"/>
      <c r="N157" s="57"/>
      <c r="O157" s="57"/>
      <c r="P157" s="156"/>
    </row>
    <row r="158" spans="1:16" s="117" customFormat="1" ht="42" customHeight="1" thickBot="1" x14ac:dyDescent="0.45">
      <c r="A158" s="159" t="s">
        <v>149</v>
      </c>
      <c r="B158" s="159"/>
      <c r="C158" s="160"/>
      <c r="D158" s="160"/>
      <c r="E158" s="160"/>
      <c r="F158" s="160"/>
      <c r="G158" s="160"/>
      <c r="H158" s="160"/>
      <c r="I158" s="160"/>
      <c r="J158" s="57"/>
      <c r="K158" s="57"/>
      <c r="L158" s="57"/>
      <c r="M158" s="57"/>
      <c r="N158" s="148" t="s">
        <v>140</v>
      </c>
      <c r="O158" s="156"/>
      <c r="P158" s="147"/>
    </row>
    <row r="159" spans="1:16" s="117" customFormat="1" ht="39" customHeight="1" thickBot="1" x14ac:dyDescent="0.45">
      <c r="A159" s="148"/>
      <c r="B159" s="113"/>
      <c r="C159" s="57"/>
      <c r="D159" s="57"/>
      <c r="F159" s="113"/>
      <c r="H159" s="113"/>
      <c r="I159" s="57"/>
      <c r="J159" s="57"/>
      <c r="K159" s="57"/>
      <c r="L159" s="57"/>
      <c r="N159" s="57"/>
      <c r="O159" s="57"/>
      <c r="P159" s="163" t="s">
        <v>147</v>
      </c>
    </row>
    <row r="160" spans="1:16" s="117" customFormat="1" ht="42" customHeight="1" thickBot="1" x14ac:dyDescent="0.45">
      <c r="A160" s="113" t="s">
        <v>141</v>
      </c>
      <c r="B160" s="113"/>
      <c r="C160" s="115"/>
      <c r="D160" s="57"/>
      <c r="E160" s="57"/>
      <c r="F160" s="57"/>
      <c r="G160" s="57"/>
      <c r="H160" s="57"/>
      <c r="I160" s="57"/>
      <c r="J160" s="57"/>
      <c r="K160" s="57"/>
      <c r="L160" s="57"/>
      <c r="N160" s="57"/>
      <c r="O160" s="114"/>
    </row>
    <row r="161" spans="1:16" s="117" customFormat="1" ht="39" customHeight="1" thickBot="1" x14ac:dyDescent="0.45">
      <c r="A161" s="113"/>
      <c r="B161" s="113"/>
      <c r="C161" s="114"/>
      <c r="D161" s="57"/>
      <c r="E161" s="57"/>
      <c r="F161" s="57"/>
      <c r="G161" s="57"/>
      <c r="H161" s="57"/>
      <c r="I161" s="57"/>
      <c r="J161" s="57"/>
      <c r="K161" s="57"/>
      <c r="L161" s="57"/>
      <c r="N161" s="57"/>
      <c r="O161" s="114"/>
    </row>
    <row r="162" spans="1:16" s="153" customFormat="1" ht="42" customHeight="1" thickBot="1" x14ac:dyDescent="0.45">
      <c r="A162" s="264" t="s">
        <v>150</v>
      </c>
      <c r="B162" s="264"/>
      <c r="C162" s="264"/>
      <c r="D162" s="264"/>
      <c r="E162" s="264"/>
      <c r="F162" s="264"/>
      <c r="G162" s="264"/>
      <c r="H162" s="264"/>
      <c r="I162" s="264"/>
      <c r="J162" s="264"/>
      <c r="K162" s="264"/>
      <c r="L162" s="264"/>
      <c r="M162" s="264"/>
      <c r="N162" s="148" t="s">
        <v>140</v>
      </c>
      <c r="P162" s="147"/>
    </row>
    <row r="163" spans="1:16" s="156" customFormat="1" ht="25.5" customHeight="1" x14ac:dyDescent="0.4">
      <c r="A163" s="264"/>
      <c r="B163" s="264"/>
      <c r="C163" s="264"/>
      <c r="D163" s="264"/>
      <c r="E163" s="264"/>
      <c r="F163" s="264"/>
      <c r="G163" s="264"/>
      <c r="H163" s="264"/>
      <c r="I163" s="264"/>
      <c r="J163" s="264"/>
      <c r="K163" s="264"/>
      <c r="L163" s="264"/>
      <c r="M163" s="264"/>
      <c r="N163" s="148"/>
      <c r="P163" s="162"/>
    </row>
    <row r="164" spans="1:16" s="153" customFormat="1" ht="42" customHeight="1" x14ac:dyDescent="0.4">
      <c r="A164" s="265" t="s">
        <v>151</v>
      </c>
      <c r="B164" s="265"/>
      <c r="C164" s="265"/>
      <c r="D164" s="265"/>
      <c r="E164" s="265"/>
      <c r="F164" s="265"/>
      <c r="G164" s="265"/>
      <c r="H164" s="265"/>
      <c r="I164" s="265"/>
      <c r="J164" s="265"/>
      <c r="K164" s="265"/>
      <c r="L164" s="265"/>
      <c r="M164" s="265"/>
      <c r="N164" s="57"/>
    </row>
    <row r="165" spans="1:16" s="153" customFormat="1" ht="42" customHeight="1" x14ac:dyDescent="0.4">
      <c r="A165" s="265"/>
      <c r="B165" s="265"/>
      <c r="C165" s="265"/>
      <c r="D165" s="265"/>
      <c r="E165" s="265"/>
      <c r="F165" s="265"/>
      <c r="G165" s="265"/>
      <c r="H165" s="265"/>
      <c r="I165" s="265"/>
      <c r="J165" s="265"/>
      <c r="K165" s="265"/>
      <c r="L165" s="265"/>
      <c r="M165" s="265"/>
      <c r="N165" s="57"/>
    </row>
    <row r="166" spans="1:16" s="117" customFormat="1" ht="19.5" customHeight="1" x14ac:dyDescent="0.4">
      <c r="A166" s="113"/>
      <c r="B166" s="113"/>
      <c r="C166" s="57"/>
      <c r="D166" s="57"/>
      <c r="E166" s="57"/>
      <c r="F166" s="57"/>
      <c r="G166" s="57"/>
      <c r="H166" s="57"/>
      <c r="I166" s="57"/>
      <c r="J166" s="57"/>
      <c r="K166" s="57"/>
      <c r="L166" s="57"/>
      <c r="N166" s="57"/>
      <c r="O166" s="114"/>
    </row>
    <row r="167" spans="1:16" s="117" customFormat="1" ht="42" customHeight="1" x14ac:dyDescent="0.4">
      <c r="A167" s="143" t="s">
        <v>123</v>
      </c>
      <c r="B167" s="143"/>
      <c r="C167" s="57"/>
      <c r="D167" s="57"/>
      <c r="E167" s="57"/>
      <c r="F167" s="57"/>
      <c r="G167" s="57"/>
      <c r="H167" s="57"/>
      <c r="I167" s="57"/>
      <c r="J167" s="57"/>
      <c r="K167" s="57"/>
      <c r="L167" s="57"/>
      <c r="N167" s="57"/>
      <c r="O167" s="114"/>
      <c r="P167" s="114"/>
    </row>
    <row r="168" spans="1:16" s="151" customFormat="1" ht="42" customHeight="1" x14ac:dyDescent="0.4">
      <c r="A168" s="148" t="s">
        <v>126</v>
      </c>
      <c r="B168" s="148"/>
      <c r="C168" s="57"/>
      <c r="D168" s="57"/>
      <c r="E168" s="57"/>
      <c r="F168" s="57"/>
      <c r="G168" s="57"/>
      <c r="H168" s="57"/>
      <c r="I168" s="57"/>
      <c r="J168" s="57"/>
      <c r="K168" s="57"/>
      <c r="L168" s="57"/>
      <c r="N168" s="57"/>
      <c r="O168" s="114"/>
      <c r="P168" s="114"/>
    </row>
    <row r="169" spans="1:16" s="151" customFormat="1" ht="42" customHeight="1" x14ac:dyDescent="0.4">
      <c r="A169" s="148" t="s">
        <v>127</v>
      </c>
      <c r="B169" s="148"/>
      <c r="C169" s="57"/>
      <c r="D169" s="57"/>
      <c r="E169" s="57"/>
      <c r="F169" s="57"/>
      <c r="G169" s="57"/>
      <c r="H169" s="57"/>
      <c r="I169" s="57"/>
      <c r="J169" s="57"/>
      <c r="K169" s="57"/>
      <c r="L169" s="57"/>
      <c r="N169" s="57"/>
      <c r="O169" s="114"/>
      <c r="P169" s="114"/>
    </row>
    <row r="170" spans="1:16" s="149" customFormat="1" ht="42" customHeight="1" x14ac:dyDescent="0.4">
      <c r="A170" s="260" t="s">
        <v>131</v>
      </c>
      <c r="B170" s="260"/>
      <c r="C170" s="260"/>
      <c r="D170" s="260"/>
      <c r="E170" s="260"/>
      <c r="F170" s="260"/>
      <c r="G170" s="260"/>
      <c r="H170" s="260"/>
      <c r="I170" s="260"/>
      <c r="J170" s="260"/>
      <c r="K170" s="260"/>
      <c r="L170" s="260"/>
      <c r="M170" s="260"/>
      <c r="N170" s="260"/>
      <c r="O170" s="260"/>
      <c r="P170" s="114"/>
    </row>
    <row r="171" spans="1:16" s="149" customFormat="1" ht="42" customHeight="1" x14ac:dyDescent="0.4">
      <c r="A171" s="148" t="s">
        <v>132</v>
      </c>
      <c r="B171" s="148"/>
      <c r="C171" s="148"/>
      <c r="D171" s="148"/>
      <c r="E171" s="148"/>
      <c r="F171" s="148"/>
      <c r="G171" s="148"/>
      <c r="H171" s="148"/>
      <c r="I171" s="148"/>
      <c r="J171" s="148"/>
      <c r="K171" s="148"/>
      <c r="L171" s="148"/>
      <c r="M171" s="148"/>
      <c r="N171" s="148"/>
      <c r="O171" s="148"/>
      <c r="P171" s="114"/>
    </row>
    <row r="172" spans="1:16" s="149" customFormat="1" ht="42" customHeight="1" x14ac:dyDescent="0.4">
      <c r="A172" s="148" t="s">
        <v>133</v>
      </c>
      <c r="B172" s="148"/>
      <c r="C172" s="148"/>
      <c r="D172" s="148"/>
      <c r="E172" s="148"/>
      <c r="F172" s="148"/>
      <c r="G172" s="148"/>
      <c r="H172" s="148"/>
      <c r="I172" s="148"/>
      <c r="J172" s="148"/>
      <c r="K172" s="148"/>
      <c r="L172" s="148"/>
      <c r="M172" s="148"/>
      <c r="N172" s="148"/>
      <c r="O172" s="148"/>
      <c r="P172" s="114"/>
    </row>
    <row r="173" spans="1:16" s="153" customFormat="1" ht="42" customHeight="1" x14ac:dyDescent="0.4">
      <c r="A173" s="148" t="s">
        <v>134</v>
      </c>
      <c r="B173" s="148"/>
      <c r="C173" s="148"/>
      <c r="D173" s="148"/>
      <c r="E173" s="148"/>
      <c r="F173" s="148"/>
      <c r="G173" s="148"/>
      <c r="H173" s="148"/>
      <c r="I173" s="148"/>
      <c r="J173" s="148"/>
      <c r="K173" s="148"/>
      <c r="L173" s="148"/>
      <c r="M173" s="148"/>
      <c r="N173" s="148"/>
      <c r="O173" s="148"/>
      <c r="P173" s="114"/>
    </row>
    <row r="174" spans="1:16" s="153" customFormat="1" ht="25.5" customHeight="1" x14ac:dyDescent="0.4">
      <c r="A174" s="148"/>
      <c r="B174" s="148"/>
      <c r="C174" s="148"/>
      <c r="D174" s="148"/>
      <c r="E174" s="148"/>
      <c r="F174" s="148"/>
      <c r="G174" s="148"/>
      <c r="H174" s="148"/>
      <c r="I174" s="148"/>
      <c r="J174" s="148"/>
      <c r="K174" s="148"/>
      <c r="L174" s="148"/>
      <c r="M174" s="148"/>
      <c r="N174" s="148"/>
      <c r="O174" s="148"/>
      <c r="P174" s="114"/>
    </row>
    <row r="175" spans="1:16" s="155" customFormat="1" ht="42" customHeight="1" x14ac:dyDescent="0.4">
      <c r="A175" s="148" t="s">
        <v>143</v>
      </c>
      <c r="B175" s="148"/>
      <c r="C175" s="57"/>
      <c r="D175" s="57"/>
      <c r="E175" s="57"/>
      <c r="F175" s="57"/>
      <c r="G175" s="57"/>
      <c r="H175" s="57"/>
      <c r="I175" s="57"/>
      <c r="J175" s="57"/>
      <c r="K175" s="57"/>
      <c r="L175" s="57"/>
      <c r="N175" s="57"/>
      <c r="O175" s="114"/>
      <c r="P175" s="114"/>
    </row>
    <row r="176" spans="1:16" s="155" customFormat="1" ht="42" customHeight="1" x14ac:dyDescent="0.4">
      <c r="A176" s="54" t="s">
        <v>142</v>
      </c>
      <c r="B176" s="261"/>
      <c r="C176" s="262"/>
      <c r="D176" s="262"/>
      <c r="E176" s="262"/>
      <c r="F176" s="262"/>
      <c r="G176" s="262"/>
      <c r="H176" s="262"/>
      <c r="I176" s="262"/>
      <c r="J176" s="262"/>
      <c r="K176" s="262"/>
      <c r="L176" s="262"/>
      <c r="M176" s="263"/>
      <c r="N176" s="57"/>
      <c r="O176" s="114"/>
      <c r="P176" s="114"/>
    </row>
    <row r="177" spans="1:16" s="155" customFormat="1" ht="42" customHeight="1" x14ac:dyDescent="0.4">
      <c r="A177" s="18"/>
      <c r="B177" s="150" t="s">
        <v>144</v>
      </c>
      <c r="N177" s="7"/>
    </row>
    <row r="178" spans="1:16" s="155" customFormat="1" ht="42" customHeight="1" x14ac:dyDescent="0.4">
      <c r="A178" s="148" t="s">
        <v>145</v>
      </c>
      <c r="B178" s="148"/>
      <c r="C178" s="57"/>
      <c r="D178" s="57"/>
      <c r="E178" s="57"/>
      <c r="F178" s="57"/>
      <c r="G178" s="57"/>
      <c r="H178" s="57"/>
      <c r="I178" s="57"/>
      <c r="J178" s="57"/>
      <c r="K178" s="57"/>
      <c r="L178" s="57"/>
      <c r="N178" s="57"/>
      <c r="O178" s="114"/>
      <c r="P178" s="114"/>
    </row>
    <row r="179" spans="1:16" s="155" customFormat="1" ht="42" customHeight="1" x14ac:dyDescent="0.4">
      <c r="A179" s="54" t="s">
        <v>142</v>
      </c>
      <c r="B179" s="261"/>
      <c r="C179" s="262"/>
      <c r="D179" s="262"/>
      <c r="E179" s="262"/>
      <c r="F179" s="262"/>
      <c r="G179" s="262"/>
      <c r="H179" s="262"/>
      <c r="I179" s="262"/>
      <c r="J179" s="262"/>
      <c r="K179" s="262"/>
      <c r="L179" s="262"/>
      <c r="M179" s="263"/>
      <c r="N179" s="57"/>
      <c r="O179" s="114"/>
      <c r="P179" s="114"/>
    </row>
    <row r="180" spans="1:16" s="155" customFormat="1" ht="42" customHeight="1" x14ac:dyDescent="0.4">
      <c r="A180" s="18"/>
      <c r="B180" s="150"/>
      <c r="N180" s="7"/>
    </row>
    <row r="181" spans="1:16" s="117" customFormat="1" ht="42" customHeight="1" x14ac:dyDescent="0.4">
      <c r="A181" s="143" t="s">
        <v>124</v>
      </c>
      <c r="B181" s="143"/>
      <c r="C181" s="57"/>
      <c r="D181" s="57"/>
      <c r="E181" s="57"/>
      <c r="F181" s="57"/>
      <c r="G181" s="57"/>
      <c r="H181" s="57"/>
      <c r="I181" s="57"/>
      <c r="J181" s="57"/>
      <c r="K181" s="57"/>
      <c r="L181" s="57"/>
      <c r="M181" s="152"/>
      <c r="N181" s="57"/>
      <c r="O181" s="114"/>
      <c r="P181" s="114"/>
    </row>
    <row r="182" spans="1:16" s="151" customFormat="1" ht="42" customHeight="1" x14ac:dyDescent="0.4">
      <c r="A182" s="148" t="s">
        <v>125</v>
      </c>
      <c r="B182" s="148"/>
      <c r="C182" s="57"/>
      <c r="D182" s="57"/>
      <c r="E182" s="57"/>
      <c r="F182" s="57"/>
      <c r="G182" s="57"/>
      <c r="H182" s="57"/>
      <c r="I182" s="57"/>
      <c r="J182" s="57"/>
      <c r="K182" s="57"/>
      <c r="L182" s="57"/>
      <c r="N182" s="57"/>
      <c r="O182" s="114"/>
      <c r="P182" s="114"/>
    </row>
    <row r="183" spans="1:16" s="151" customFormat="1" ht="42" customHeight="1" x14ac:dyDescent="0.4">
      <c r="A183" s="148" t="s">
        <v>127</v>
      </c>
      <c r="B183" s="148"/>
      <c r="C183" s="57"/>
      <c r="D183" s="57"/>
      <c r="E183" s="57"/>
      <c r="F183" s="57"/>
      <c r="G183" s="57"/>
      <c r="H183" s="57"/>
      <c r="I183" s="57"/>
      <c r="J183" s="57"/>
      <c r="K183" s="57"/>
      <c r="L183" s="57"/>
      <c r="N183" s="57"/>
      <c r="O183" s="114"/>
      <c r="P183" s="114"/>
    </row>
    <row r="184" spans="1:16" s="149" customFormat="1" ht="42" customHeight="1" x14ac:dyDescent="0.4">
      <c r="A184" s="260" t="s">
        <v>129</v>
      </c>
      <c r="B184" s="260"/>
      <c r="C184" s="260"/>
      <c r="D184" s="260"/>
      <c r="E184" s="260"/>
      <c r="F184" s="260"/>
      <c r="G184" s="260"/>
      <c r="H184" s="260"/>
      <c r="I184" s="260"/>
      <c r="J184" s="260"/>
      <c r="K184" s="260"/>
      <c r="L184" s="260"/>
      <c r="M184" s="260"/>
      <c r="N184" s="260"/>
      <c r="O184" s="260"/>
      <c r="P184" s="114"/>
    </row>
    <row r="185" spans="1:16" s="149" customFormat="1" ht="42" customHeight="1" x14ac:dyDescent="0.4">
      <c r="A185" s="148" t="s">
        <v>130</v>
      </c>
      <c r="B185" s="148"/>
      <c r="C185" s="148"/>
      <c r="D185" s="148"/>
      <c r="E185" s="148"/>
      <c r="F185" s="148"/>
      <c r="G185" s="148"/>
      <c r="H185" s="148"/>
      <c r="I185" s="148"/>
      <c r="J185" s="148"/>
      <c r="K185" s="148"/>
      <c r="L185" s="148"/>
      <c r="M185" s="148"/>
      <c r="N185" s="148"/>
      <c r="O185" s="148"/>
      <c r="P185" s="114"/>
    </row>
    <row r="186" spans="1:16" s="149" customFormat="1" ht="42" customHeight="1" x14ac:dyDescent="0.4">
      <c r="A186" s="148" t="s">
        <v>135</v>
      </c>
      <c r="B186" s="148"/>
      <c r="C186" s="57"/>
      <c r="D186" s="57"/>
      <c r="E186" s="57"/>
      <c r="F186" s="57"/>
      <c r="G186" s="57"/>
      <c r="H186" s="57"/>
      <c r="I186" s="57"/>
      <c r="J186" s="57"/>
      <c r="K186" s="57"/>
      <c r="L186" s="57"/>
      <c r="N186" s="57"/>
      <c r="O186" s="114"/>
      <c r="P186" s="114"/>
    </row>
    <row r="187" spans="1:16" s="149" customFormat="1" ht="25.5" customHeight="1" x14ac:dyDescent="0.4">
      <c r="A187" s="148" t="s">
        <v>120</v>
      </c>
      <c r="B187" s="148"/>
      <c r="C187" s="57"/>
      <c r="D187" s="57"/>
      <c r="E187" s="57"/>
      <c r="F187" s="57"/>
      <c r="G187" s="57"/>
      <c r="H187" s="57"/>
      <c r="I187" s="57"/>
      <c r="J187" s="57"/>
      <c r="K187" s="57"/>
      <c r="L187" s="57"/>
      <c r="N187" s="57"/>
      <c r="O187" s="114"/>
      <c r="P187" s="114"/>
    </row>
    <row r="188" spans="1:16" s="155" customFormat="1" ht="42" customHeight="1" x14ac:dyDescent="0.4">
      <c r="A188" s="148" t="s">
        <v>143</v>
      </c>
      <c r="B188" s="148"/>
      <c r="C188" s="57"/>
      <c r="D188" s="57"/>
      <c r="E188" s="57"/>
      <c r="F188" s="57"/>
      <c r="G188" s="57"/>
      <c r="H188" s="57"/>
      <c r="I188" s="57"/>
      <c r="J188" s="57"/>
      <c r="K188" s="57"/>
      <c r="L188" s="57"/>
      <c r="N188" s="57"/>
      <c r="O188" s="114"/>
      <c r="P188" s="114"/>
    </row>
    <row r="189" spans="1:16" s="155" customFormat="1" ht="42" customHeight="1" x14ac:dyDescent="0.4">
      <c r="A189" s="54" t="s">
        <v>142</v>
      </c>
      <c r="B189" s="261"/>
      <c r="C189" s="262"/>
      <c r="D189" s="262"/>
      <c r="E189" s="262"/>
      <c r="F189" s="262"/>
      <c r="G189" s="262"/>
      <c r="H189" s="262"/>
      <c r="I189" s="262"/>
      <c r="J189" s="262"/>
      <c r="K189" s="262"/>
      <c r="L189" s="262"/>
      <c r="M189" s="263"/>
      <c r="N189" s="57"/>
      <c r="O189" s="114"/>
      <c r="P189" s="114"/>
    </row>
    <row r="190" spans="1:16" s="155" customFormat="1" ht="42" customHeight="1" x14ac:dyDescent="0.4">
      <c r="A190" s="18"/>
      <c r="B190" s="150" t="s">
        <v>144</v>
      </c>
      <c r="N190" s="7"/>
    </row>
    <row r="191" spans="1:16" s="155" customFormat="1" ht="42" customHeight="1" x14ac:dyDescent="0.4">
      <c r="A191" s="148" t="s">
        <v>145</v>
      </c>
      <c r="B191" s="148"/>
      <c r="C191" s="57"/>
      <c r="D191" s="57"/>
      <c r="E191" s="57"/>
      <c r="F191" s="57"/>
      <c r="G191" s="57"/>
      <c r="H191" s="57"/>
      <c r="I191" s="57"/>
      <c r="J191" s="57"/>
      <c r="K191" s="57"/>
      <c r="L191" s="57"/>
      <c r="N191" s="57"/>
      <c r="O191" s="114"/>
      <c r="P191" s="114"/>
    </row>
    <row r="192" spans="1:16" s="155" customFormat="1" ht="42" customHeight="1" x14ac:dyDescent="0.4">
      <c r="A192" s="54" t="s">
        <v>142</v>
      </c>
      <c r="B192" s="261"/>
      <c r="C192" s="262"/>
      <c r="D192" s="262"/>
      <c r="E192" s="262"/>
      <c r="F192" s="262"/>
      <c r="G192" s="262"/>
      <c r="H192" s="262"/>
      <c r="I192" s="262"/>
      <c r="J192" s="262"/>
      <c r="K192" s="262"/>
      <c r="L192" s="262"/>
      <c r="M192" s="263"/>
      <c r="N192" s="57"/>
      <c r="O192" s="114"/>
      <c r="P192" s="114"/>
    </row>
    <row r="193" spans="1:17" s="155" customFormat="1" ht="42" customHeight="1" x14ac:dyDescent="0.4">
      <c r="A193" s="18"/>
      <c r="B193" s="150"/>
      <c r="N193" s="7"/>
    </row>
    <row r="194" spans="1:17" ht="23.25" customHeight="1" x14ac:dyDescent="0.4">
      <c r="A194" s="18"/>
      <c r="B194" s="18"/>
      <c r="J194" s="46" t="s">
        <v>70</v>
      </c>
      <c r="P194" s="7"/>
    </row>
    <row r="195" spans="1:17" ht="68.25" customHeight="1" x14ac:dyDescent="0.4">
      <c r="A195" s="18"/>
      <c r="B195" s="18"/>
      <c r="C195" s="82" t="s">
        <v>34</v>
      </c>
      <c r="I195" s="82"/>
      <c r="J195" s="92"/>
    </row>
    <row r="196" spans="1:17" ht="45" customHeight="1" x14ac:dyDescent="0.4">
      <c r="A196" s="18"/>
      <c r="B196" s="18"/>
      <c r="C196" s="259"/>
      <c r="D196" s="259"/>
      <c r="E196" s="259"/>
      <c r="F196" s="259"/>
      <c r="G196" s="259"/>
      <c r="H196" s="259"/>
      <c r="I196" s="259"/>
      <c r="J196" s="259"/>
      <c r="K196" s="259"/>
      <c r="L196" s="259"/>
      <c r="M196" s="259"/>
      <c r="N196" s="259"/>
      <c r="O196" s="259"/>
      <c r="P196" s="259"/>
    </row>
    <row r="197" spans="1:17" ht="68.25" customHeight="1" x14ac:dyDescent="0.4">
      <c r="A197" s="18"/>
      <c r="B197" s="18"/>
      <c r="C197" s="82"/>
      <c r="D197" s="227" t="str">
        <f>C1&amp;"     "</f>
        <v xml:space="preserve">医療機関○○病院     </v>
      </c>
      <c r="E197" s="227"/>
      <c r="F197" s="227"/>
      <c r="G197" s="227"/>
      <c r="H197" s="227"/>
      <c r="I197" s="227"/>
      <c r="J197" s="227"/>
      <c r="K197" s="227"/>
      <c r="L197" s="227"/>
      <c r="M197" s="81" t="s">
        <v>95</v>
      </c>
      <c r="N197" s="81"/>
    </row>
    <row r="198" spans="1:17" ht="45.75" customHeight="1" x14ac:dyDescent="0.4">
      <c r="J198" s="18"/>
      <c r="K198" s="18"/>
      <c r="L198" s="18"/>
      <c r="P198" s="54" t="s">
        <v>85</v>
      </c>
    </row>
    <row r="199" spans="1:17" s="142" customFormat="1" ht="45.75" customHeight="1" x14ac:dyDescent="0.4">
      <c r="J199" s="18"/>
      <c r="K199" s="18"/>
      <c r="L199" s="18"/>
      <c r="M199" s="252" t="s">
        <v>121</v>
      </c>
      <c r="N199" s="252"/>
      <c r="O199" s="252"/>
      <c r="P199" s="54"/>
    </row>
    <row r="200" spans="1:17" ht="39.75" x14ac:dyDescent="0.4">
      <c r="A200" s="67" t="s">
        <v>24</v>
      </c>
      <c r="B200" s="67"/>
      <c r="C200" s="68"/>
      <c r="D200" s="68"/>
      <c r="E200" s="68"/>
      <c r="F200" s="68"/>
      <c r="G200" s="68"/>
      <c r="H200" s="68"/>
      <c r="I200" s="68"/>
      <c r="J200" s="81"/>
      <c r="K200" s="81"/>
      <c r="L200" s="68"/>
      <c r="M200" s="68"/>
      <c r="N200" s="68"/>
      <c r="O200" s="68"/>
      <c r="P200" s="68"/>
    </row>
    <row r="201" spans="1:17" ht="42" customHeight="1" x14ac:dyDescent="0.4">
      <c r="A201" s="68"/>
      <c r="B201" s="68"/>
      <c r="C201" s="68"/>
      <c r="D201" s="68"/>
      <c r="E201" s="68"/>
      <c r="F201" s="68"/>
      <c r="G201" s="68"/>
      <c r="H201" s="68"/>
      <c r="I201" s="68"/>
      <c r="J201" s="68"/>
      <c r="K201" s="68"/>
      <c r="L201" s="68"/>
      <c r="M201" s="68"/>
      <c r="N201" s="68"/>
      <c r="O201" s="68"/>
      <c r="P201" s="68"/>
    </row>
    <row r="202" spans="1:17" ht="39.75" x14ac:dyDescent="0.4">
      <c r="A202" s="68"/>
      <c r="B202" s="68"/>
      <c r="C202" s="68"/>
      <c r="D202" s="68"/>
      <c r="E202" s="68"/>
      <c r="F202" s="68"/>
      <c r="G202" s="68"/>
      <c r="H202" s="68"/>
      <c r="I202" s="68"/>
      <c r="J202" s="87" t="s">
        <v>96</v>
      </c>
      <c r="K202" s="85"/>
      <c r="L202" s="87"/>
      <c r="M202" s="280" t="str">
        <f>C1</f>
        <v>医療機関○○病院</v>
      </c>
      <c r="N202" s="280"/>
      <c r="O202" s="280"/>
      <c r="P202" s="280"/>
      <c r="Q202" s="1"/>
    </row>
    <row r="203" spans="1:17" ht="39.75" x14ac:dyDescent="0.4">
      <c r="A203" s="68"/>
      <c r="B203" s="68"/>
      <c r="C203" s="68"/>
      <c r="D203" s="68"/>
      <c r="E203" s="68"/>
      <c r="F203" s="68"/>
      <c r="G203" s="68"/>
      <c r="H203" s="68"/>
      <c r="I203" s="68"/>
      <c r="J203" s="87" t="s">
        <v>13</v>
      </c>
      <c r="K203" s="85"/>
      <c r="L203" s="87"/>
      <c r="M203" s="98"/>
      <c r="N203" s="98"/>
      <c r="O203" s="98"/>
      <c r="P203" s="98"/>
      <c r="Q203" s="1"/>
    </row>
    <row r="204" spans="1:17" ht="39.75" x14ac:dyDescent="0.4">
      <c r="A204" s="68"/>
      <c r="B204" s="68"/>
      <c r="C204" s="68"/>
      <c r="D204" s="68"/>
      <c r="E204" s="68"/>
      <c r="F204" s="68"/>
      <c r="G204" s="68"/>
      <c r="H204" s="68"/>
      <c r="I204" s="68"/>
      <c r="J204" s="87" t="s">
        <v>14</v>
      </c>
      <c r="K204" s="85"/>
      <c r="L204" s="87"/>
      <c r="M204" s="98"/>
      <c r="N204" s="98"/>
      <c r="O204" s="98"/>
      <c r="P204" s="98"/>
      <c r="Q204" s="1"/>
    </row>
    <row r="205" spans="1:17" ht="39.75" x14ac:dyDescent="0.4">
      <c r="A205" s="68"/>
      <c r="B205" s="68"/>
      <c r="C205" s="68"/>
      <c r="D205" s="68"/>
      <c r="E205" s="68"/>
      <c r="F205" s="68"/>
      <c r="G205" s="68"/>
      <c r="H205" s="68"/>
      <c r="I205" s="68"/>
      <c r="J205" s="68"/>
      <c r="K205" s="68"/>
      <c r="L205" s="68"/>
      <c r="M205" s="68"/>
      <c r="N205" s="68"/>
      <c r="O205" s="68"/>
      <c r="P205" s="68"/>
    </row>
    <row r="206" spans="1:17" ht="24.75" customHeight="1" x14ac:dyDescent="0.4">
      <c r="A206" s="68"/>
      <c r="B206" s="68"/>
      <c r="C206" s="68"/>
      <c r="D206" s="68"/>
      <c r="E206" s="68"/>
      <c r="F206" s="68"/>
      <c r="G206" s="68"/>
      <c r="H206" s="68"/>
      <c r="I206" s="68"/>
      <c r="J206" s="68"/>
      <c r="K206" s="68"/>
      <c r="L206" s="68"/>
      <c r="M206" s="68"/>
      <c r="N206" s="68"/>
      <c r="O206" s="68"/>
      <c r="P206" s="68"/>
    </row>
    <row r="207" spans="1:17" ht="39" customHeight="1" x14ac:dyDescent="0.4">
      <c r="A207" s="237" t="s">
        <v>113</v>
      </c>
      <c r="B207" s="237"/>
      <c r="C207" s="237"/>
      <c r="D207" s="237"/>
      <c r="E207" s="237"/>
      <c r="F207" s="237"/>
      <c r="G207" s="237"/>
      <c r="H207" s="237"/>
      <c r="I207" s="237"/>
      <c r="J207" s="237"/>
      <c r="K207" s="237"/>
      <c r="L207" s="237"/>
      <c r="M207" s="237"/>
      <c r="N207" s="237"/>
      <c r="O207" s="237"/>
      <c r="P207" s="237"/>
      <c r="Q207" s="9"/>
    </row>
    <row r="208" spans="1:17" ht="39.75" x14ac:dyDescent="0.4">
      <c r="A208" s="68"/>
      <c r="B208" s="68"/>
      <c r="C208" s="68"/>
      <c r="D208" s="68"/>
      <c r="E208" s="68"/>
      <c r="F208" s="68"/>
      <c r="G208" s="68"/>
      <c r="H208" s="68"/>
      <c r="I208" s="68"/>
      <c r="J208" s="68"/>
      <c r="K208" s="68"/>
      <c r="L208" s="68"/>
      <c r="M208" s="68"/>
      <c r="N208" s="68"/>
      <c r="O208" s="68"/>
      <c r="P208" s="68"/>
    </row>
    <row r="209" spans="1:18" ht="33" customHeight="1" x14ac:dyDescent="0.4">
      <c r="A209" s="68"/>
      <c r="B209" s="68"/>
      <c r="C209" s="68"/>
      <c r="D209" s="68"/>
      <c r="E209" s="68"/>
      <c r="F209" s="68"/>
      <c r="G209" s="68"/>
      <c r="H209" s="68"/>
      <c r="I209" s="68"/>
      <c r="J209" s="68"/>
      <c r="K209" s="68"/>
      <c r="L209" s="68"/>
      <c r="M209" s="68"/>
      <c r="N209" s="68"/>
      <c r="O209" s="68"/>
      <c r="P209" s="68"/>
    </row>
    <row r="210" spans="1:18" ht="41.25" customHeight="1" x14ac:dyDescent="0.4">
      <c r="A210" s="68"/>
      <c r="B210" s="68"/>
      <c r="C210" s="68"/>
      <c r="D210" s="68"/>
      <c r="E210" s="68"/>
      <c r="F210" s="68"/>
      <c r="G210" s="68"/>
      <c r="H210" s="68"/>
      <c r="I210" s="68"/>
      <c r="J210" s="68"/>
      <c r="K210" s="68"/>
      <c r="L210" s="68"/>
      <c r="M210" s="68"/>
      <c r="N210" s="68"/>
      <c r="O210" s="68"/>
      <c r="P210" s="68"/>
    </row>
    <row r="211" spans="1:18" ht="75" customHeight="1" x14ac:dyDescent="0.4">
      <c r="A211" s="301" t="s">
        <v>114</v>
      </c>
      <c r="B211" s="301"/>
      <c r="C211" s="301"/>
      <c r="D211" s="301"/>
      <c r="E211" s="301"/>
      <c r="F211" s="301"/>
      <c r="G211" s="301"/>
      <c r="H211" s="301"/>
      <c r="I211" s="301"/>
      <c r="J211" s="301"/>
      <c r="K211" s="301"/>
      <c r="L211" s="301"/>
      <c r="M211" s="301"/>
      <c r="N211" s="301"/>
      <c r="O211" s="301"/>
      <c r="P211" s="301"/>
      <c r="Q211" s="6"/>
    </row>
    <row r="212" spans="1:18" x14ac:dyDescent="0.4">
      <c r="C212" s="5"/>
      <c r="D212" s="5"/>
      <c r="E212" s="5"/>
      <c r="F212" s="5"/>
      <c r="G212" s="5"/>
      <c r="H212" s="5"/>
      <c r="I212" s="5"/>
    </row>
    <row r="213" spans="1:18" ht="48.75" customHeight="1" x14ac:dyDescent="0.4">
      <c r="C213" s="2"/>
      <c r="D213" s="1"/>
      <c r="E213" s="1"/>
      <c r="F213" s="3"/>
      <c r="G213" s="3"/>
      <c r="H213" s="4"/>
      <c r="I213" s="4"/>
    </row>
    <row r="214" spans="1:18" ht="58.5" x14ac:dyDescent="1.1000000000000001">
      <c r="C214" s="83" t="s">
        <v>15</v>
      </c>
      <c r="D214" s="84"/>
      <c r="E214" s="84"/>
      <c r="F214" s="302">
        <f>SUM(D236,J236,O236)</f>
        <v>0</v>
      </c>
      <c r="G214" s="302"/>
      <c r="H214" s="302"/>
      <c r="I214" s="302"/>
      <c r="J214" s="302"/>
      <c r="K214" s="302"/>
      <c r="L214" s="84"/>
      <c r="M214" s="7"/>
      <c r="N214" s="7"/>
      <c r="O214" s="7"/>
    </row>
    <row r="216" spans="1:18" ht="77.25" customHeight="1" x14ac:dyDescent="0.4"/>
    <row r="217" spans="1:18" ht="35.25" x14ac:dyDescent="0.4">
      <c r="A217" s="58" t="s">
        <v>16</v>
      </c>
      <c r="B217" s="58"/>
      <c r="C217" s="58"/>
      <c r="D217" s="58"/>
      <c r="E217" s="58"/>
      <c r="F217" s="58"/>
      <c r="G217" s="58"/>
      <c r="H217" s="58"/>
      <c r="I217" s="58"/>
      <c r="J217" s="58"/>
      <c r="K217" s="58"/>
      <c r="L217" s="58"/>
      <c r="M217" s="58"/>
      <c r="N217" s="58"/>
      <c r="O217" s="58"/>
      <c r="P217" s="58"/>
    </row>
    <row r="218" spans="1:18" ht="11.25" customHeight="1" x14ac:dyDescent="0.4">
      <c r="A218" s="58"/>
      <c r="B218" s="58"/>
      <c r="C218" s="58"/>
      <c r="D218" s="58"/>
      <c r="E218" s="58"/>
      <c r="F218" s="58"/>
      <c r="G218" s="58"/>
      <c r="H218" s="58"/>
      <c r="I218" s="58"/>
      <c r="J218" s="58"/>
      <c r="K218" s="58"/>
      <c r="L218" s="58"/>
      <c r="M218" s="58"/>
      <c r="N218" s="58"/>
      <c r="O218" s="58"/>
      <c r="P218" s="59"/>
    </row>
    <row r="219" spans="1:18" ht="35.25" x14ac:dyDescent="0.4">
      <c r="A219" s="59" t="s">
        <v>35</v>
      </c>
      <c r="B219" s="110"/>
      <c r="C219" s="59"/>
      <c r="D219" s="59"/>
      <c r="E219" s="59"/>
      <c r="F219" s="58"/>
      <c r="G219" s="58"/>
      <c r="H219" s="58"/>
      <c r="I219" s="58"/>
      <c r="J219" s="58"/>
      <c r="K219" s="58"/>
      <c r="L219" s="58"/>
      <c r="M219" s="58"/>
      <c r="N219" s="58"/>
      <c r="O219" s="58"/>
      <c r="P219" s="59"/>
    </row>
    <row r="220" spans="1:18" ht="35.25" x14ac:dyDescent="0.4">
      <c r="A220" s="282" t="s">
        <v>58</v>
      </c>
      <c r="B220" s="282"/>
      <c r="C220" s="282"/>
      <c r="D220" s="282"/>
      <c r="E220" s="282"/>
      <c r="F220" s="282"/>
      <c r="G220" s="282"/>
      <c r="H220" s="282"/>
      <c r="I220" s="69">
        <f>COUNTIF(C224:C235,"&gt;0")</f>
        <v>0</v>
      </c>
      <c r="J220" s="59" t="s">
        <v>59</v>
      </c>
      <c r="K220" s="59"/>
      <c r="L220" s="59"/>
      <c r="M220" s="59"/>
      <c r="N220" s="59"/>
      <c r="O220" s="59"/>
      <c r="P220" s="59"/>
    </row>
    <row r="221" spans="1:18" ht="35.25" x14ac:dyDescent="0.4">
      <c r="A221" s="59"/>
      <c r="B221" s="110"/>
      <c r="C221" s="59"/>
      <c r="D221" s="59"/>
      <c r="E221" s="59"/>
      <c r="F221" s="58"/>
      <c r="G221" s="59"/>
      <c r="H221" s="70"/>
      <c r="I221" s="59"/>
      <c r="J221" s="59"/>
      <c r="K221" s="59"/>
      <c r="L221" s="59"/>
      <c r="M221" s="59"/>
      <c r="N221" s="59"/>
      <c r="O221" s="59"/>
      <c r="P221" s="59"/>
    </row>
    <row r="222" spans="1:18" ht="28.5" customHeight="1" x14ac:dyDescent="0.4">
      <c r="A222" s="58"/>
      <c r="B222" s="58"/>
      <c r="C222" s="58"/>
      <c r="D222" s="58"/>
      <c r="E222" s="58"/>
      <c r="F222" s="58"/>
      <c r="G222" s="58"/>
      <c r="H222" s="303" t="s">
        <v>76</v>
      </c>
      <c r="I222" s="303"/>
      <c r="J222" s="303"/>
      <c r="K222" s="303"/>
      <c r="L222" s="303"/>
      <c r="M222" s="303"/>
      <c r="N222" s="303"/>
      <c r="O222" s="303"/>
      <c r="P222" s="303"/>
      <c r="R222" s="14"/>
    </row>
    <row r="223" spans="1:18" ht="43.5" customHeight="1" x14ac:dyDescent="0.4">
      <c r="A223" s="59"/>
      <c r="B223" s="110"/>
      <c r="C223" s="304" t="s">
        <v>77</v>
      </c>
      <c r="D223" s="304"/>
      <c r="E223" s="304"/>
      <c r="F223" s="304"/>
      <c r="G223" s="304"/>
      <c r="H223" s="234" t="s">
        <v>52</v>
      </c>
      <c r="I223" s="234"/>
      <c r="J223" s="234"/>
      <c r="K223" s="234"/>
      <c r="L223" s="234"/>
      <c r="M223" s="234" t="s">
        <v>51</v>
      </c>
      <c r="N223" s="234"/>
      <c r="O223" s="234"/>
      <c r="P223" s="234"/>
      <c r="R223" s="15"/>
    </row>
    <row r="224" spans="1:18" ht="35.25" x14ac:dyDescent="0.4">
      <c r="A224" s="60" t="s">
        <v>9</v>
      </c>
      <c r="B224" s="60"/>
      <c r="C224" s="71">
        <f>L43</f>
        <v>0</v>
      </c>
      <c r="D224" s="281">
        <f>C224*100000</f>
        <v>0</v>
      </c>
      <c r="E224" s="281"/>
      <c r="F224" s="281"/>
      <c r="G224" s="281"/>
      <c r="H224" s="286">
        <f>IF($I$220&gt;=4,J46,0)</f>
        <v>0</v>
      </c>
      <c r="I224" s="286"/>
      <c r="J224" s="255">
        <f>H224*7550</f>
        <v>0</v>
      </c>
      <c r="K224" s="255"/>
      <c r="L224" s="255"/>
      <c r="M224" s="72">
        <f>IF($I$220&gt;=4,J47,0)</f>
        <v>0</v>
      </c>
      <c r="N224" s="72"/>
      <c r="O224" s="255">
        <f t="shared" ref="O224:O235" si="42">M224*2760</f>
        <v>0</v>
      </c>
      <c r="P224" s="255"/>
      <c r="R224" s="15"/>
    </row>
    <row r="225" spans="1:18" ht="35.25" x14ac:dyDescent="0.4">
      <c r="A225" s="60" t="s">
        <v>38</v>
      </c>
      <c r="B225" s="60"/>
      <c r="C225" s="73">
        <f>L49</f>
        <v>0</v>
      </c>
      <c r="D225" s="281">
        <f t="shared" ref="D225:D235" si="43">C225*100000</f>
        <v>0</v>
      </c>
      <c r="E225" s="281"/>
      <c r="F225" s="281"/>
      <c r="G225" s="281"/>
      <c r="H225" s="286">
        <f>IF($I$220&gt;=4,J52,0)</f>
        <v>0</v>
      </c>
      <c r="I225" s="286"/>
      <c r="J225" s="255">
        <f t="shared" ref="J225:J235" si="44">H225*7550</f>
        <v>0</v>
      </c>
      <c r="K225" s="255"/>
      <c r="L225" s="255"/>
      <c r="M225" s="72">
        <f>IF($I$220&gt;=4,J53,0)</f>
        <v>0</v>
      </c>
      <c r="N225" s="72"/>
      <c r="O225" s="255">
        <f t="shared" si="42"/>
        <v>0</v>
      </c>
      <c r="P225" s="255"/>
      <c r="R225" s="15"/>
    </row>
    <row r="226" spans="1:18" ht="35.25" x14ac:dyDescent="0.4">
      <c r="A226" s="60" t="s">
        <v>39</v>
      </c>
      <c r="B226" s="60"/>
      <c r="C226" s="73">
        <f>L55</f>
        <v>0</v>
      </c>
      <c r="D226" s="281">
        <f t="shared" si="43"/>
        <v>0</v>
      </c>
      <c r="E226" s="281"/>
      <c r="F226" s="281"/>
      <c r="G226" s="281"/>
      <c r="H226" s="286">
        <f>IF($I$220&gt;=4,J58,0)</f>
        <v>0</v>
      </c>
      <c r="I226" s="286"/>
      <c r="J226" s="255">
        <f t="shared" si="44"/>
        <v>0</v>
      </c>
      <c r="K226" s="255"/>
      <c r="L226" s="255"/>
      <c r="M226" s="72">
        <f>IF($I$220&gt;=4,J59,0)</f>
        <v>0</v>
      </c>
      <c r="N226" s="72"/>
      <c r="O226" s="255">
        <f t="shared" si="42"/>
        <v>0</v>
      </c>
      <c r="P226" s="255"/>
      <c r="R226" s="15"/>
    </row>
    <row r="227" spans="1:18" ht="35.25" x14ac:dyDescent="0.4">
      <c r="A227" s="60" t="s">
        <v>40</v>
      </c>
      <c r="B227" s="60"/>
      <c r="C227" s="73">
        <f>L61</f>
        <v>0</v>
      </c>
      <c r="D227" s="281">
        <f t="shared" si="43"/>
        <v>0</v>
      </c>
      <c r="E227" s="281"/>
      <c r="F227" s="281"/>
      <c r="G227" s="281"/>
      <c r="H227" s="286">
        <f>IF($I$220&gt;=4,J67,0)</f>
        <v>0</v>
      </c>
      <c r="I227" s="286"/>
      <c r="J227" s="255">
        <f t="shared" si="44"/>
        <v>0</v>
      </c>
      <c r="K227" s="255"/>
      <c r="L227" s="255"/>
      <c r="M227" s="72">
        <f>IF($I$220&gt;=4,J68,0)</f>
        <v>0</v>
      </c>
      <c r="N227" s="72"/>
      <c r="O227" s="255">
        <f t="shared" si="42"/>
        <v>0</v>
      </c>
      <c r="P227" s="255"/>
      <c r="R227" s="15"/>
    </row>
    <row r="228" spans="1:18" ht="35.25" x14ac:dyDescent="0.4">
      <c r="A228" s="60" t="s">
        <v>41</v>
      </c>
      <c r="B228" s="60"/>
      <c r="C228" s="73">
        <f>L74</f>
        <v>0</v>
      </c>
      <c r="D228" s="281">
        <f t="shared" si="43"/>
        <v>0</v>
      </c>
      <c r="E228" s="281"/>
      <c r="F228" s="281"/>
      <c r="G228" s="281"/>
      <c r="H228" s="286">
        <f>IF($I$220&gt;=4,J80,0)</f>
        <v>0</v>
      </c>
      <c r="I228" s="286"/>
      <c r="J228" s="255">
        <f t="shared" si="44"/>
        <v>0</v>
      </c>
      <c r="K228" s="255"/>
      <c r="L228" s="255"/>
      <c r="M228" s="72">
        <f>IF($I$220&gt;=4,J81,0)</f>
        <v>0</v>
      </c>
      <c r="N228" s="72"/>
      <c r="O228" s="255">
        <f t="shared" si="42"/>
        <v>0</v>
      </c>
      <c r="P228" s="255"/>
      <c r="R228" s="15"/>
    </row>
    <row r="229" spans="1:18" ht="35.25" x14ac:dyDescent="0.4">
      <c r="A229" s="60" t="s">
        <v>42</v>
      </c>
      <c r="B229" s="60"/>
      <c r="C229" s="73">
        <f>L83</f>
        <v>0</v>
      </c>
      <c r="D229" s="281">
        <f t="shared" si="43"/>
        <v>0</v>
      </c>
      <c r="E229" s="281"/>
      <c r="F229" s="281"/>
      <c r="G229" s="281"/>
      <c r="H229" s="286">
        <f>IF($I$220&gt;=4,J89,0)</f>
        <v>0</v>
      </c>
      <c r="I229" s="286"/>
      <c r="J229" s="255">
        <f t="shared" si="44"/>
        <v>0</v>
      </c>
      <c r="K229" s="255"/>
      <c r="L229" s="255"/>
      <c r="M229" s="72">
        <f>IF($I$220&gt;=4,J90,0)</f>
        <v>0</v>
      </c>
      <c r="N229" s="72"/>
      <c r="O229" s="255">
        <f t="shared" si="42"/>
        <v>0</v>
      </c>
      <c r="P229" s="255"/>
      <c r="R229" s="15"/>
    </row>
    <row r="230" spans="1:18" ht="35.25" x14ac:dyDescent="0.4">
      <c r="A230" s="60" t="s">
        <v>43</v>
      </c>
      <c r="B230" s="60"/>
      <c r="C230" s="73">
        <f>L92</f>
        <v>0</v>
      </c>
      <c r="D230" s="281">
        <f t="shared" si="43"/>
        <v>0</v>
      </c>
      <c r="E230" s="281"/>
      <c r="F230" s="281"/>
      <c r="G230" s="281"/>
      <c r="H230" s="286">
        <f>IF($I$220&gt;=4,J98,0)</f>
        <v>0</v>
      </c>
      <c r="I230" s="286"/>
      <c r="J230" s="255">
        <f t="shared" si="44"/>
        <v>0</v>
      </c>
      <c r="K230" s="255"/>
      <c r="L230" s="255"/>
      <c r="M230" s="72">
        <f>IF($I$220&gt;=4,J99,0)</f>
        <v>0</v>
      </c>
      <c r="N230" s="72"/>
      <c r="O230" s="255">
        <f t="shared" si="42"/>
        <v>0</v>
      </c>
      <c r="P230" s="255"/>
      <c r="R230" s="15"/>
    </row>
    <row r="231" spans="1:18" ht="35.25" x14ac:dyDescent="0.4">
      <c r="A231" s="60" t="s">
        <v>44</v>
      </c>
      <c r="B231" s="60"/>
      <c r="C231" s="73">
        <f>L101</f>
        <v>0</v>
      </c>
      <c r="D231" s="281">
        <f t="shared" si="43"/>
        <v>0</v>
      </c>
      <c r="E231" s="281"/>
      <c r="F231" s="281"/>
      <c r="G231" s="281"/>
      <c r="H231" s="286">
        <f>IF($I$220&gt;=4,J107,0)</f>
        <v>0</v>
      </c>
      <c r="I231" s="286"/>
      <c r="J231" s="255">
        <f t="shared" si="44"/>
        <v>0</v>
      </c>
      <c r="K231" s="255"/>
      <c r="L231" s="255"/>
      <c r="M231" s="72">
        <f>IF($I$220&gt;=4,J108,0)</f>
        <v>0</v>
      </c>
      <c r="N231" s="72"/>
      <c r="O231" s="255">
        <f t="shared" si="42"/>
        <v>0</v>
      </c>
      <c r="P231" s="255"/>
      <c r="R231" s="15"/>
    </row>
    <row r="232" spans="1:18" ht="35.25" x14ac:dyDescent="0.4">
      <c r="A232" s="60" t="s">
        <v>45</v>
      </c>
      <c r="B232" s="60"/>
      <c r="C232" s="73">
        <f>L110</f>
        <v>0</v>
      </c>
      <c r="D232" s="281">
        <f t="shared" si="43"/>
        <v>0</v>
      </c>
      <c r="E232" s="281"/>
      <c r="F232" s="281"/>
      <c r="G232" s="281"/>
      <c r="H232" s="286">
        <f>IF($I$220&gt;=4,J116,0)</f>
        <v>0</v>
      </c>
      <c r="I232" s="286"/>
      <c r="J232" s="255">
        <f t="shared" si="44"/>
        <v>0</v>
      </c>
      <c r="K232" s="255"/>
      <c r="L232" s="255"/>
      <c r="M232" s="72">
        <f>IF($I$220&gt;=4,J117,0)</f>
        <v>0</v>
      </c>
      <c r="N232" s="72"/>
      <c r="O232" s="255">
        <f t="shared" si="42"/>
        <v>0</v>
      </c>
      <c r="P232" s="255"/>
      <c r="R232" s="15"/>
    </row>
    <row r="233" spans="1:18" ht="35.25" x14ac:dyDescent="0.4">
      <c r="A233" s="60" t="s">
        <v>46</v>
      </c>
      <c r="B233" s="60"/>
      <c r="C233" s="73">
        <f>L119</f>
        <v>0</v>
      </c>
      <c r="D233" s="281">
        <f t="shared" si="43"/>
        <v>0</v>
      </c>
      <c r="E233" s="281"/>
      <c r="F233" s="281"/>
      <c r="G233" s="281"/>
      <c r="H233" s="286">
        <f>IF($I$220&gt;=4,J125,0)</f>
        <v>0</v>
      </c>
      <c r="I233" s="286"/>
      <c r="J233" s="255">
        <f t="shared" si="44"/>
        <v>0</v>
      </c>
      <c r="K233" s="255"/>
      <c r="L233" s="255"/>
      <c r="M233" s="72">
        <f>IF($I$220&gt;=4,J126,0)</f>
        <v>0</v>
      </c>
      <c r="N233" s="72"/>
      <c r="O233" s="255">
        <f t="shared" si="42"/>
        <v>0</v>
      </c>
      <c r="P233" s="255"/>
      <c r="R233" s="15"/>
    </row>
    <row r="234" spans="1:18" ht="35.25" x14ac:dyDescent="0.4">
      <c r="A234" s="60" t="s">
        <v>47</v>
      </c>
      <c r="B234" s="60"/>
      <c r="C234" s="73">
        <f>L128</f>
        <v>0</v>
      </c>
      <c r="D234" s="281">
        <f t="shared" si="43"/>
        <v>0</v>
      </c>
      <c r="E234" s="281"/>
      <c r="F234" s="281"/>
      <c r="G234" s="281"/>
      <c r="H234" s="286">
        <f>IF($I$220&gt;=4,J134,0)</f>
        <v>0</v>
      </c>
      <c r="I234" s="286"/>
      <c r="J234" s="255">
        <f t="shared" si="44"/>
        <v>0</v>
      </c>
      <c r="K234" s="255"/>
      <c r="L234" s="255"/>
      <c r="M234" s="72">
        <f>IF($I$220&gt;=4,J135,0)</f>
        <v>0</v>
      </c>
      <c r="N234" s="72"/>
      <c r="O234" s="255">
        <f t="shared" si="42"/>
        <v>0</v>
      </c>
      <c r="P234" s="255"/>
      <c r="R234" s="15"/>
    </row>
    <row r="235" spans="1:18" ht="36" thickBot="1" x14ac:dyDescent="0.45">
      <c r="A235" s="74" t="s">
        <v>48</v>
      </c>
      <c r="B235" s="74"/>
      <c r="C235" s="75">
        <f>L137</f>
        <v>0</v>
      </c>
      <c r="D235" s="297">
        <f t="shared" si="43"/>
        <v>0</v>
      </c>
      <c r="E235" s="297"/>
      <c r="F235" s="297"/>
      <c r="G235" s="297"/>
      <c r="H235" s="298">
        <f>IF($I$220&gt;=4,J143,0)</f>
        <v>0</v>
      </c>
      <c r="I235" s="298"/>
      <c r="J235" s="249">
        <f t="shared" si="44"/>
        <v>0</v>
      </c>
      <c r="K235" s="249"/>
      <c r="L235" s="249"/>
      <c r="M235" s="76">
        <f>IF($I$220&gt;=4,J144,0)</f>
        <v>0</v>
      </c>
      <c r="N235" s="76"/>
      <c r="O235" s="249">
        <f t="shared" si="42"/>
        <v>0</v>
      </c>
      <c r="P235" s="249"/>
    </row>
    <row r="236" spans="1:18" ht="36" thickTop="1" x14ac:dyDescent="0.4">
      <c r="A236" s="77" t="s">
        <v>73</v>
      </c>
      <c r="B236" s="77"/>
      <c r="C236" s="78">
        <f>SUM(C224:C235)</f>
        <v>0</v>
      </c>
      <c r="D236" s="251">
        <f>SUM(D224:G235)</f>
        <v>0</v>
      </c>
      <c r="E236" s="251"/>
      <c r="F236" s="251"/>
      <c r="G236" s="251"/>
      <c r="H236" s="285">
        <f>SUM(H224:I235)</f>
        <v>0</v>
      </c>
      <c r="I236" s="285"/>
      <c r="J236" s="299">
        <f>SUM(J224:L235)</f>
        <v>0</v>
      </c>
      <c r="K236" s="299"/>
      <c r="L236" s="299"/>
      <c r="M236" s="79">
        <f>SUM(M224:M235)</f>
        <v>0</v>
      </c>
      <c r="N236" s="79"/>
      <c r="O236" s="299">
        <f>SUM(O224:P235)</f>
        <v>0</v>
      </c>
      <c r="P236" s="299"/>
    </row>
    <row r="237" spans="1:18" ht="163.5" customHeight="1" x14ac:dyDescent="0.4">
      <c r="A237" s="74"/>
      <c r="B237" s="74"/>
      <c r="C237" s="74"/>
      <c r="D237" s="74"/>
      <c r="E237" s="74"/>
      <c r="F237" s="74"/>
      <c r="G237" s="74"/>
      <c r="H237" s="80"/>
      <c r="I237" s="80"/>
      <c r="J237" s="80"/>
      <c r="K237" s="80"/>
      <c r="L237" s="80"/>
      <c r="M237" s="80"/>
      <c r="N237" s="80"/>
      <c r="O237" s="80"/>
      <c r="P237" s="80"/>
    </row>
    <row r="238" spans="1:18" ht="35.25" x14ac:dyDescent="0.4">
      <c r="A238" s="66" t="s">
        <v>60</v>
      </c>
      <c r="B238" s="277"/>
      <c r="C238" s="278"/>
      <c r="D238" s="278"/>
      <c r="E238" s="278"/>
      <c r="F238" s="278"/>
      <c r="G238" s="279"/>
      <c r="H238" s="214" t="s">
        <v>61</v>
      </c>
      <c r="I238" s="214"/>
      <c r="J238" s="214"/>
      <c r="K238" s="294"/>
      <c r="L238" s="295"/>
      <c r="M238" s="295"/>
      <c r="N238" s="295"/>
      <c r="O238" s="295"/>
      <c r="P238" s="296"/>
    </row>
    <row r="239" spans="1:18" ht="35.25" x14ac:dyDescent="0.4">
      <c r="A239" s="66" t="s">
        <v>62</v>
      </c>
      <c r="B239" s="277"/>
      <c r="C239" s="278"/>
      <c r="D239" s="278"/>
      <c r="E239" s="278"/>
      <c r="F239" s="278"/>
      <c r="G239" s="279"/>
      <c r="H239" s="214" t="s">
        <v>63</v>
      </c>
      <c r="I239" s="214"/>
      <c r="J239" s="214"/>
      <c r="K239" s="284"/>
      <c r="L239" s="284"/>
      <c r="M239" s="284"/>
      <c r="N239" s="284"/>
      <c r="O239" s="284"/>
      <c r="P239" s="284"/>
    </row>
    <row r="240" spans="1:18" ht="30" customHeight="1" x14ac:dyDescent="0.4">
      <c r="A240" s="66" t="s">
        <v>64</v>
      </c>
      <c r="B240" s="277"/>
      <c r="C240" s="278"/>
      <c r="D240" s="278"/>
      <c r="E240" s="278"/>
      <c r="F240" s="278"/>
      <c r="G240" s="279"/>
      <c r="H240" s="214" t="s">
        <v>65</v>
      </c>
      <c r="I240" s="214"/>
      <c r="J240" s="214"/>
      <c r="K240" s="284"/>
      <c r="L240" s="284"/>
      <c r="M240" s="284"/>
      <c r="N240" s="284"/>
      <c r="O240" s="284"/>
      <c r="P240" s="284"/>
    </row>
    <row r="241" spans="1:17" ht="30" customHeight="1" x14ac:dyDescent="0.4">
      <c r="A241" s="66" t="s">
        <v>67</v>
      </c>
      <c r="B241" s="277"/>
      <c r="C241" s="278"/>
      <c r="D241" s="278"/>
      <c r="E241" s="278"/>
      <c r="F241" s="278"/>
      <c r="G241" s="278"/>
      <c r="H241" s="278"/>
      <c r="I241" s="278"/>
      <c r="J241" s="278"/>
      <c r="K241" s="278"/>
      <c r="L241" s="278"/>
      <c r="M241" s="278"/>
      <c r="N241" s="278"/>
      <c r="O241" s="278"/>
      <c r="P241" s="279"/>
    </row>
    <row r="242" spans="1:17" ht="30" customHeight="1" x14ac:dyDescent="0.4">
      <c r="A242" s="66" t="s">
        <v>66</v>
      </c>
      <c r="B242" s="277"/>
      <c r="C242" s="278"/>
      <c r="D242" s="278"/>
      <c r="E242" s="278"/>
      <c r="F242" s="278"/>
      <c r="G242" s="278"/>
      <c r="H242" s="278"/>
      <c r="I242" s="278"/>
      <c r="J242" s="278"/>
      <c r="K242" s="278"/>
      <c r="L242" s="278"/>
      <c r="M242" s="278"/>
      <c r="N242" s="278"/>
      <c r="O242" s="278"/>
      <c r="P242" s="279"/>
    </row>
    <row r="244" spans="1:17" ht="36" customHeight="1" x14ac:dyDescent="0.4">
      <c r="P244" s="54" t="s">
        <v>86</v>
      </c>
    </row>
    <row r="245" spans="1:17" s="142" customFormat="1" ht="36" customHeight="1" x14ac:dyDescent="0.4">
      <c r="M245" s="252" t="s">
        <v>121</v>
      </c>
      <c r="N245" s="252"/>
      <c r="O245" s="252"/>
      <c r="P245" s="54"/>
    </row>
    <row r="246" spans="1:17" ht="39.75" x14ac:dyDescent="0.4">
      <c r="A246" s="67" t="s">
        <v>12</v>
      </c>
      <c r="B246" s="67"/>
      <c r="C246" s="68"/>
      <c r="D246" s="68"/>
      <c r="E246" s="68"/>
      <c r="F246" s="68"/>
      <c r="G246" s="68"/>
      <c r="H246" s="68"/>
      <c r="I246" s="68"/>
      <c r="J246" s="68"/>
      <c r="K246" s="68"/>
      <c r="L246" s="68"/>
      <c r="M246" s="68"/>
      <c r="N246" s="68"/>
      <c r="O246" s="68"/>
      <c r="P246" s="68"/>
    </row>
    <row r="247" spans="1:17" ht="63" customHeight="1" x14ac:dyDescent="0.4">
      <c r="A247" s="68"/>
      <c r="B247" s="68"/>
      <c r="C247" s="68"/>
      <c r="D247" s="68"/>
      <c r="E247" s="68"/>
      <c r="F247" s="68"/>
      <c r="G247" s="68"/>
      <c r="H247" s="68"/>
      <c r="I247" s="68"/>
      <c r="J247" s="68"/>
      <c r="K247" s="68"/>
      <c r="L247" s="68"/>
      <c r="M247" s="68"/>
      <c r="N247" s="68"/>
      <c r="O247" s="68"/>
      <c r="P247" s="68"/>
    </row>
    <row r="248" spans="1:17" ht="39.75" x14ac:dyDescent="0.4">
      <c r="A248" s="68"/>
      <c r="B248" s="68"/>
      <c r="C248" s="68"/>
      <c r="D248" s="68"/>
      <c r="E248" s="68"/>
      <c r="F248" s="68"/>
      <c r="G248" s="68"/>
      <c r="H248" s="68"/>
      <c r="I248" s="68"/>
      <c r="J248" s="87" t="s">
        <v>96</v>
      </c>
      <c r="K248" s="85"/>
      <c r="L248" s="87"/>
      <c r="M248" s="280" t="str">
        <f>C1</f>
        <v>医療機関○○病院</v>
      </c>
      <c r="N248" s="280"/>
      <c r="O248" s="280"/>
      <c r="P248" s="280"/>
      <c r="Q248" s="1"/>
    </row>
    <row r="249" spans="1:17" ht="39.75" x14ac:dyDescent="0.4">
      <c r="A249" s="68"/>
      <c r="B249" s="68"/>
      <c r="C249" s="68"/>
      <c r="D249" s="68"/>
      <c r="E249" s="68"/>
      <c r="F249" s="68"/>
      <c r="G249" s="68"/>
      <c r="H249" s="68"/>
      <c r="I249" s="68"/>
      <c r="J249" s="87" t="s">
        <v>13</v>
      </c>
      <c r="K249" s="85"/>
      <c r="L249" s="87"/>
      <c r="M249" s="98"/>
      <c r="N249" s="98"/>
      <c r="O249" s="98"/>
      <c r="P249" s="98"/>
      <c r="Q249" s="1"/>
    </row>
    <row r="250" spans="1:17" ht="39.75" x14ac:dyDescent="0.4">
      <c r="A250" s="68"/>
      <c r="B250" s="68"/>
      <c r="C250" s="68"/>
      <c r="D250" s="68"/>
      <c r="E250" s="68"/>
      <c r="F250" s="68"/>
      <c r="G250" s="68"/>
      <c r="H250" s="68"/>
      <c r="I250" s="68"/>
      <c r="J250" s="87" t="s">
        <v>14</v>
      </c>
      <c r="K250" s="85"/>
      <c r="L250" s="87"/>
      <c r="M250" s="98"/>
      <c r="N250" s="98"/>
      <c r="O250" s="98"/>
      <c r="P250" s="98"/>
      <c r="Q250" s="1"/>
    </row>
    <row r="251" spans="1:17" ht="39.75" x14ac:dyDescent="0.4">
      <c r="A251" s="68"/>
      <c r="B251" s="68"/>
      <c r="C251" s="68"/>
      <c r="D251" s="68"/>
      <c r="E251" s="68"/>
      <c r="F251" s="68"/>
      <c r="G251" s="68"/>
      <c r="H251" s="68"/>
      <c r="I251" s="68"/>
      <c r="J251" s="68"/>
      <c r="K251" s="68"/>
      <c r="L251" s="68"/>
      <c r="M251" s="68"/>
      <c r="N251" s="68"/>
      <c r="O251" s="68"/>
      <c r="P251" s="68"/>
    </row>
    <row r="252" spans="1:17" ht="74.25" customHeight="1" x14ac:dyDescent="0.4">
      <c r="A252" s="68"/>
      <c r="B252" s="68"/>
      <c r="C252" s="68"/>
      <c r="D252" s="68"/>
      <c r="E252" s="68"/>
      <c r="F252" s="68"/>
      <c r="G252" s="68"/>
      <c r="H252" s="68"/>
      <c r="I252" s="68"/>
      <c r="J252" s="68"/>
      <c r="K252" s="68"/>
      <c r="L252" s="68"/>
      <c r="M252" s="68"/>
      <c r="N252" s="68"/>
      <c r="O252" s="68"/>
      <c r="P252" s="68"/>
    </row>
    <row r="253" spans="1:17" ht="39" customHeight="1" x14ac:dyDescent="0.4">
      <c r="A253" s="237" t="s">
        <v>25</v>
      </c>
      <c r="B253" s="237"/>
      <c r="C253" s="237"/>
      <c r="D253" s="237"/>
      <c r="E253" s="237"/>
      <c r="F253" s="237"/>
      <c r="G253" s="237"/>
      <c r="H253" s="237"/>
      <c r="I253" s="237"/>
      <c r="J253" s="237"/>
      <c r="K253" s="237"/>
      <c r="L253" s="237"/>
      <c r="M253" s="237"/>
      <c r="N253" s="237"/>
      <c r="O253" s="237"/>
      <c r="P253" s="237"/>
      <c r="Q253" s="9"/>
    </row>
    <row r="254" spans="1:17" ht="24" x14ac:dyDescent="0.4">
      <c r="A254" s="10"/>
      <c r="B254" s="10"/>
      <c r="C254" s="10"/>
      <c r="D254" s="10"/>
      <c r="E254" s="10"/>
      <c r="F254" s="10"/>
      <c r="G254" s="10"/>
      <c r="H254" s="10"/>
      <c r="I254" s="10"/>
      <c r="J254" s="10"/>
      <c r="K254" s="10"/>
      <c r="L254" s="10"/>
      <c r="M254" s="10"/>
      <c r="N254" s="10"/>
      <c r="O254" s="10"/>
      <c r="P254" s="10"/>
    </row>
    <row r="255" spans="1:17" ht="60" customHeight="1" x14ac:dyDescent="0.4">
      <c r="A255" s="10"/>
      <c r="B255" s="10"/>
      <c r="C255" s="10"/>
      <c r="D255" s="10"/>
      <c r="E255" s="10"/>
      <c r="F255" s="10"/>
      <c r="G255" s="10"/>
      <c r="H255" s="10"/>
      <c r="I255" s="10"/>
      <c r="J255" s="10"/>
      <c r="K255" s="10"/>
      <c r="L255" s="10"/>
      <c r="M255" s="10"/>
      <c r="N255" s="10"/>
      <c r="O255" s="10"/>
      <c r="P255" s="10"/>
    </row>
    <row r="256" spans="1:17" ht="103.5" customHeight="1" x14ac:dyDescent="0.4">
      <c r="A256" s="301" t="s">
        <v>115</v>
      </c>
      <c r="B256" s="301"/>
      <c r="C256" s="301"/>
      <c r="D256" s="301"/>
      <c r="E256" s="301"/>
      <c r="F256" s="301"/>
      <c r="G256" s="301"/>
      <c r="H256" s="301"/>
      <c r="I256" s="301"/>
      <c r="J256" s="301"/>
      <c r="K256" s="301"/>
      <c r="L256" s="301"/>
      <c r="M256" s="301"/>
      <c r="N256" s="301"/>
      <c r="O256" s="301"/>
      <c r="P256" s="301"/>
      <c r="Q256" s="6"/>
    </row>
    <row r="257" spans="1:16" x14ac:dyDescent="0.4">
      <c r="C257" s="5"/>
      <c r="D257" s="5"/>
      <c r="E257" s="5"/>
      <c r="F257" s="5"/>
      <c r="G257" s="5"/>
      <c r="H257" s="5"/>
      <c r="I257" s="5"/>
    </row>
    <row r="258" spans="1:16" ht="66" customHeight="1" x14ac:dyDescent="0.4">
      <c r="C258" s="2"/>
      <c r="D258" s="1"/>
      <c r="E258" s="1"/>
      <c r="F258" s="3"/>
      <c r="G258" s="3"/>
    </row>
    <row r="259" spans="1:16" ht="58.5" x14ac:dyDescent="1.1000000000000001">
      <c r="C259" s="83" t="s">
        <v>15</v>
      </c>
      <c r="D259" s="84"/>
      <c r="E259" s="84"/>
      <c r="F259" s="84"/>
      <c r="G259" s="302">
        <f>SUM(M267:O268)</f>
        <v>0</v>
      </c>
      <c r="H259" s="302"/>
      <c r="I259" s="302"/>
      <c r="J259" s="302"/>
      <c r="K259" s="302"/>
      <c r="L259" s="84"/>
      <c r="M259" s="7"/>
      <c r="N259" s="7"/>
      <c r="O259" s="7"/>
    </row>
    <row r="261" spans="1:16" ht="76.5" customHeight="1" x14ac:dyDescent="0.4"/>
    <row r="262" spans="1:16" s="47" customFormat="1" ht="35.25" x14ac:dyDescent="0.4">
      <c r="A262" s="58" t="s">
        <v>16</v>
      </c>
      <c r="B262" s="58"/>
      <c r="C262" s="58"/>
      <c r="D262" s="58"/>
      <c r="E262" s="58"/>
      <c r="F262" s="58"/>
      <c r="G262" s="58"/>
      <c r="H262" s="58"/>
      <c r="I262" s="58"/>
      <c r="J262" s="58"/>
      <c r="K262" s="58"/>
      <c r="L262" s="58"/>
      <c r="M262" s="58"/>
      <c r="N262" s="58"/>
      <c r="O262" s="58"/>
      <c r="P262" s="58"/>
    </row>
    <row r="263" spans="1:16" s="47" customFormat="1" ht="27" customHeight="1" x14ac:dyDescent="0.4">
      <c r="A263" s="59" t="s">
        <v>23</v>
      </c>
      <c r="B263" s="110"/>
      <c r="C263" s="58"/>
      <c r="D263" s="239"/>
      <c r="E263" s="239"/>
      <c r="F263" s="58"/>
      <c r="G263" s="58"/>
      <c r="H263" s="58"/>
      <c r="I263" s="58"/>
      <c r="J263" s="58"/>
      <c r="K263" s="58"/>
      <c r="L263" s="58"/>
      <c r="M263" s="58"/>
      <c r="N263" s="58"/>
      <c r="O263" s="58"/>
      <c r="P263" s="58"/>
    </row>
    <row r="264" spans="1:16" s="47" customFormat="1" ht="35.25" x14ac:dyDescent="0.4">
      <c r="B264" s="109"/>
      <c r="C264" s="59"/>
      <c r="D264" s="59"/>
      <c r="E264" s="59"/>
      <c r="F264" s="59"/>
      <c r="G264" s="59"/>
      <c r="H264" s="59"/>
      <c r="I264" s="59"/>
      <c r="J264" s="59"/>
      <c r="K264" s="59"/>
      <c r="L264" s="59"/>
      <c r="M264" s="59"/>
      <c r="N264" s="59"/>
      <c r="O264" s="59"/>
      <c r="P264" s="58"/>
    </row>
    <row r="265" spans="1:16" s="47" customFormat="1" ht="28.5" customHeight="1" x14ac:dyDescent="0.4">
      <c r="A265" s="59"/>
      <c r="B265" s="110"/>
      <c r="C265" s="283" t="s">
        <v>10</v>
      </c>
      <c r="D265" s="283"/>
      <c r="E265" s="283"/>
      <c r="F265" s="233" t="s">
        <v>19</v>
      </c>
      <c r="G265" s="233"/>
      <c r="H265" s="233"/>
      <c r="I265" s="233" t="s">
        <v>21</v>
      </c>
      <c r="J265" s="233"/>
      <c r="K265" s="233"/>
      <c r="L265" s="233"/>
      <c r="M265" s="233" t="s">
        <v>22</v>
      </c>
      <c r="N265" s="233"/>
      <c r="O265" s="233"/>
      <c r="P265" s="233"/>
    </row>
    <row r="266" spans="1:16" s="47" customFormat="1" ht="22.5" customHeight="1" x14ac:dyDescent="0.4">
      <c r="A266" s="59"/>
      <c r="B266" s="110"/>
      <c r="C266" s="231" t="s">
        <v>93</v>
      </c>
      <c r="D266" s="245"/>
      <c r="E266" s="245"/>
      <c r="F266" s="234"/>
      <c r="G266" s="234"/>
      <c r="H266" s="234"/>
      <c r="I266" s="234"/>
      <c r="J266" s="234"/>
      <c r="K266" s="234"/>
      <c r="L266" s="234"/>
      <c r="M266" s="234"/>
      <c r="N266" s="234"/>
      <c r="O266" s="234"/>
      <c r="P266" s="234"/>
    </row>
    <row r="267" spans="1:16" s="47" customFormat="1" ht="50.25" customHeight="1" x14ac:dyDescent="0.4">
      <c r="A267" s="60" t="s">
        <v>18</v>
      </c>
      <c r="B267" s="60"/>
      <c r="C267" s="230">
        <f>D147</f>
        <v>0</v>
      </c>
      <c r="D267" s="230"/>
      <c r="E267" s="230"/>
      <c r="F267" s="281">
        <v>730</v>
      </c>
      <c r="G267" s="281"/>
      <c r="H267" s="281"/>
      <c r="I267" s="300">
        <f>C267*F267</f>
        <v>0</v>
      </c>
      <c r="J267" s="300"/>
      <c r="K267" s="300"/>
      <c r="L267" s="300"/>
      <c r="M267" s="236">
        <f>I267*1.1</f>
        <v>0</v>
      </c>
      <c r="N267" s="236"/>
      <c r="O267" s="236"/>
      <c r="P267" s="236"/>
    </row>
    <row r="268" spans="1:16" s="47" customFormat="1" ht="50.25" customHeight="1" x14ac:dyDescent="0.4">
      <c r="A268" s="60" t="s">
        <v>17</v>
      </c>
      <c r="B268" s="60"/>
      <c r="C268" s="230">
        <f>D148</f>
        <v>0</v>
      </c>
      <c r="D268" s="230"/>
      <c r="E268" s="230"/>
      <c r="F268" s="281">
        <v>2130</v>
      </c>
      <c r="G268" s="281"/>
      <c r="H268" s="281"/>
      <c r="I268" s="300">
        <f>C268*F268</f>
        <v>0</v>
      </c>
      <c r="J268" s="300"/>
      <c r="K268" s="300"/>
      <c r="L268" s="300"/>
      <c r="M268" s="236">
        <f>I268*1.1</f>
        <v>0</v>
      </c>
      <c r="N268" s="236"/>
      <c r="O268" s="236"/>
      <c r="P268" s="236"/>
    </row>
    <row r="269" spans="1:16" s="47" customFormat="1" ht="72.75" customHeight="1" x14ac:dyDescent="0.4">
      <c r="A269" s="17"/>
      <c r="B269" s="17"/>
      <c r="C269" s="17"/>
      <c r="D269" s="246"/>
      <c r="E269" s="247"/>
      <c r="F269" s="17"/>
      <c r="G269" s="17"/>
      <c r="H269" s="17"/>
      <c r="I269" s="17"/>
      <c r="J269" s="17"/>
      <c r="K269" s="17"/>
      <c r="L269" s="17"/>
      <c r="M269" s="17"/>
      <c r="N269" s="17"/>
      <c r="O269" s="17"/>
      <c r="P269" s="17"/>
    </row>
    <row r="270" spans="1:16" ht="35.25" x14ac:dyDescent="0.4">
      <c r="A270" s="58" t="s">
        <v>33</v>
      </c>
      <c r="B270" s="58"/>
      <c r="C270" s="58"/>
      <c r="D270" s="58"/>
      <c r="E270" s="58"/>
      <c r="F270" s="58"/>
      <c r="G270" s="58"/>
      <c r="H270" s="58"/>
      <c r="I270" s="58"/>
      <c r="J270" s="59"/>
      <c r="K270" s="59"/>
      <c r="L270" s="59"/>
      <c r="M270" s="59"/>
      <c r="N270" s="59"/>
      <c r="O270" s="59"/>
      <c r="P270" s="59"/>
    </row>
    <row r="271" spans="1:16" ht="35.25" x14ac:dyDescent="0.4">
      <c r="A271" s="58"/>
      <c r="B271" s="58"/>
      <c r="C271" s="204" t="s">
        <v>26</v>
      </c>
      <c r="D271" s="204"/>
      <c r="E271" s="205"/>
      <c r="F271" s="205"/>
      <c r="G271" s="205"/>
      <c r="H271" s="205"/>
      <c r="I271" s="205"/>
      <c r="J271" s="205"/>
      <c r="K271" s="205"/>
      <c r="L271" s="205"/>
      <c r="M271" s="205"/>
      <c r="N271" s="205"/>
      <c r="O271" s="205"/>
      <c r="P271" s="59"/>
    </row>
    <row r="272" spans="1:16" ht="35.25" x14ac:dyDescent="0.4">
      <c r="A272" s="58"/>
      <c r="B272" s="58"/>
      <c r="C272" s="204" t="s">
        <v>27</v>
      </c>
      <c r="D272" s="204"/>
      <c r="E272" s="205"/>
      <c r="F272" s="205"/>
      <c r="G272" s="205"/>
      <c r="H272" s="205"/>
      <c r="I272" s="205"/>
      <c r="J272" s="205"/>
      <c r="K272" s="205"/>
      <c r="L272" s="205"/>
      <c r="M272" s="205"/>
      <c r="N272" s="205"/>
      <c r="O272" s="205"/>
      <c r="P272" s="59"/>
    </row>
    <row r="273" spans="1:16" ht="35.25" x14ac:dyDescent="0.4">
      <c r="A273" s="58"/>
      <c r="B273" s="58"/>
      <c r="C273" s="204" t="s">
        <v>28</v>
      </c>
      <c r="D273" s="204"/>
      <c r="E273" s="205"/>
      <c r="F273" s="205"/>
      <c r="G273" s="205"/>
      <c r="H273" s="205"/>
      <c r="I273" s="205"/>
      <c r="J273" s="205"/>
      <c r="K273" s="205"/>
      <c r="L273" s="205"/>
      <c r="M273" s="205"/>
      <c r="N273" s="205"/>
      <c r="O273" s="205"/>
      <c r="P273" s="59"/>
    </row>
    <row r="274" spans="1:16" ht="35.25" x14ac:dyDescent="0.4">
      <c r="A274" s="58"/>
      <c r="B274" s="58"/>
      <c r="C274" s="204" t="s">
        <v>29</v>
      </c>
      <c r="D274" s="204"/>
      <c r="E274" s="205"/>
      <c r="F274" s="205"/>
      <c r="G274" s="205"/>
      <c r="H274" s="205"/>
      <c r="I274" s="205"/>
      <c r="J274" s="205"/>
      <c r="K274" s="205"/>
      <c r="L274" s="205"/>
      <c r="M274" s="205"/>
      <c r="N274" s="205"/>
      <c r="O274" s="205"/>
      <c r="P274" s="59"/>
    </row>
    <row r="275" spans="1:16" ht="35.25" x14ac:dyDescent="0.4">
      <c r="A275" s="58"/>
      <c r="B275" s="58"/>
      <c r="C275" s="204" t="s">
        <v>30</v>
      </c>
      <c r="D275" s="204"/>
      <c r="E275" s="205"/>
      <c r="F275" s="205"/>
      <c r="G275" s="205"/>
      <c r="H275" s="205"/>
      <c r="I275" s="205"/>
      <c r="J275" s="205"/>
      <c r="K275" s="205"/>
      <c r="L275" s="205"/>
      <c r="M275" s="205"/>
      <c r="N275" s="205"/>
      <c r="O275" s="205"/>
      <c r="P275" s="59"/>
    </row>
    <row r="276" spans="1:16" ht="35.25" x14ac:dyDescent="0.4">
      <c r="A276" s="58"/>
      <c r="B276" s="58"/>
      <c r="C276" s="204" t="s">
        <v>31</v>
      </c>
      <c r="D276" s="204"/>
      <c r="E276" s="205"/>
      <c r="F276" s="205"/>
      <c r="G276" s="205"/>
      <c r="H276" s="205"/>
      <c r="I276" s="205"/>
      <c r="J276" s="205"/>
      <c r="K276" s="205"/>
      <c r="L276" s="205"/>
      <c r="M276" s="205"/>
      <c r="N276" s="205"/>
      <c r="O276" s="205"/>
      <c r="P276" s="59"/>
    </row>
    <row r="277" spans="1:16" ht="35.25" x14ac:dyDescent="0.4">
      <c r="A277" s="58"/>
      <c r="B277" s="58"/>
      <c r="C277" s="204" t="s">
        <v>32</v>
      </c>
      <c r="D277" s="204"/>
      <c r="E277" s="205"/>
      <c r="F277" s="205"/>
      <c r="G277" s="205"/>
      <c r="H277" s="205"/>
      <c r="I277" s="205"/>
      <c r="J277" s="205"/>
      <c r="K277" s="205"/>
      <c r="L277" s="205"/>
      <c r="M277" s="205"/>
      <c r="N277" s="205"/>
      <c r="O277" s="205"/>
      <c r="P277" s="59"/>
    </row>
    <row r="278" spans="1:16" ht="35.25" x14ac:dyDescent="0.4">
      <c r="A278" s="58"/>
      <c r="B278" s="58"/>
      <c r="C278" s="61" t="s">
        <v>8</v>
      </c>
      <c r="D278" s="62"/>
      <c r="E278" s="62"/>
      <c r="F278" s="63"/>
      <c r="G278" s="63"/>
      <c r="H278" s="63"/>
      <c r="I278" s="63"/>
      <c r="J278" s="63"/>
      <c r="K278" s="63"/>
      <c r="L278" s="63"/>
      <c r="M278" s="63"/>
      <c r="N278" s="63"/>
      <c r="O278" s="64"/>
      <c r="P278" s="59"/>
    </row>
    <row r="279" spans="1:16" ht="63.75" customHeight="1" x14ac:dyDescent="0.4">
      <c r="A279" s="58"/>
      <c r="B279" s="58"/>
      <c r="C279" s="210"/>
      <c r="D279" s="211"/>
      <c r="E279" s="211"/>
      <c r="F279" s="211"/>
      <c r="G279" s="211"/>
      <c r="H279" s="211"/>
      <c r="I279" s="211"/>
      <c r="J279" s="211"/>
      <c r="K279" s="211"/>
      <c r="L279" s="211"/>
      <c r="M279" s="211"/>
      <c r="N279" s="211"/>
      <c r="O279" s="212"/>
      <c r="P279" s="59"/>
    </row>
    <row r="280" spans="1:16" ht="73.5" customHeight="1" x14ac:dyDescent="0.4">
      <c r="A280" s="65"/>
      <c r="B280" s="111"/>
      <c r="C280" s="65"/>
      <c r="D280" s="65"/>
      <c r="E280" s="65"/>
      <c r="F280" s="65"/>
      <c r="G280" s="65"/>
      <c r="H280" s="65"/>
      <c r="I280" s="65"/>
      <c r="J280" s="65"/>
      <c r="K280" s="65"/>
      <c r="L280" s="65"/>
      <c r="M280" s="65"/>
      <c r="N280" s="65"/>
      <c r="O280" s="65"/>
      <c r="P280" s="59"/>
    </row>
    <row r="281" spans="1:16" ht="35.25" x14ac:dyDescent="0.4">
      <c r="A281" s="66" t="s">
        <v>60</v>
      </c>
      <c r="B281" s="277"/>
      <c r="C281" s="278"/>
      <c r="D281" s="278"/>
      <c r="E281" s="278"/>
      <c r="F281" s="278"/>
      <c r="G281" s="279"/>
      <c r="H281" s="214" t="s">
        <v>61</v>
      </c>
      <c r="I281" s="214"/>
      <c r="J281" s="214"/>
      <c r="K281" s="294"/>
      <c r="L281" s="295"/>
      <c r="M281" s="295"/>
      <c r="N281" s="295"/>
      <c r="O281" s="295"/>
      <c r="P281" s="296"/>
    </row>
    <row r="282" spans="1:16" ht="35.25" x14ac:dyDescent="0.4">
      <c r="A282" s="66" t="s">
        <v>62</v>
      </c>
      <c r="B282" s="277"/>
      <c r="C282" s="278"/>
      <c r="D282" s="278"/>
      <c r="E282" s="278"/>
      <c r="F282" s="278"/>
      <c r="G282" s="279"/>
      <c r="H282" s="214" t="s">
        <v>63</v>
      </c>
      <c r="I282" s="214"/>
      <c r="J282" s="214"/>
      <c r="K282" s="284"/>
      <c r="L282" s="284"/>
      <c r="M282" s="284"/>
      <c r="N282" s="284"/>
      <c r="O282" s="284"/>
      <c r="P282" s="284"/>
    </row>
    <row r="283" spans="1:16" ht="30" customHeight="1" x14ac:dyDescent="0.4">
      <c r="A283" s="66" t="s">
        <v>64</v>
      </c>
      <c r="B283" s="277"/>
      <c r="C283" s="278"/>
      <c r="D283" s="278"/>
      <c r="E283" s="278"/>
      <c r="F283" s="278"/>
      <c r="G283" s="279"/>
      <c r="H283" s="214" t="s">
        <v>65</v>
      </c>
      <c r="I283" s="214"/>
      <c r="J283" s="214"/>
      <c r="K283" s="284"/>
      <c r="L283" s="284"/>
      <c r="M283" s="284"/>
      <c r="N283" s="284"/>
      <c r="O283" s="284"/>
      <c r="P283" s="284"/>
    </row>
    <row r="284" spans="1:16" ht="30" customHeight="1" x14ac:dyDescent="0.4">
      <c r="A284" s="66" t="s">
        <v>67</v>
      </c>
      <c r="B284" s="277"/>
      <c r="C284" s="278"/>
      <c r="D284" s="278"/>
      <c r="E284" s="278"/>
      <c r="F284" s="278"/>
      <c r="G284" s="278"/>
      <c r="H284" s="278"/>
      <c r="I284" s="278"/>
      <c r="J284" s="278"/>
      <c r="K284" s="278"/>
      <c r="L284" s="278"/>
      <c r="M284" s="278"/>
      <c r="N284" s="278"/>
      <c r="O284" s="278"/>
      <c r="P284" s="279"/>
    </row>
    <row r="285" spans="1:16" ht="30" customHeight="1" x14ac:dyDescent="0.4">
      <c r="A285" s="66" t="s">
        <v>66</v>
      </c>
      <c r="B285" s="277"/>
      <c r="C285" s="278"/>
      <c r="D285" s="278"/>
      <c r="E285" s="278"/>
      <c r="F285" s="278"/>
      <c r="G285" s="278"/>
      <c r="H285" s="278"/>
      <c r="I285" s="278"/>
      <c r="J285" s="278"/>
      <c r="K285" s="278"/>
      <c r="L285" s="278"/>
      <c r="M285" s="278"/>
      <c r="N285" s="278"/>
      <c r="O285" s="278"/>
      <c r="P285" s="279"/>
    </row>
    <row r="286" spans="1:16" x14ac:dyDescent="0.4">
      <c r="D286" s="213"/>
      <c r="E286" s="213"/>
    </row>
    <row r="287" spans="1:16" x14ac:dyDescent="0.4">
      <c r="D287" s="213"/>
      <c r="E287" s="213"/>
    </row>
    <row r="288" spans="1:16" ht="18.75" customHeight="1" x14ac:dyDescent="0.4">
      <c r="D288" s="213"/>
      <c r="E288" s="213"/>
    </row>
    <row r="289" spans="4:5" ht="18.75" customHeight="1" x14ac:dyDescent="0.4">
      <c r="D289" s="213"/>
      <c r="E289" s="213"/>
    </row>
    <row r="290" spans="4:5" x14ac:dyDescent="0.4">
      <c r="D290" s="213"/>
      <c r="E290" s="213"/>
    </row>
    <row r="291" spans="4:5" x14ac:dyDescent="0.4">
      <c r="D291" s="213"/>
      <c r="E291" s="213"/>
    </row>
    <row r="292" spans="4:5" x14ac:dyDescent="0.4">
      <c r="D292" s="213"/>
      <c r="E292" s="213"/>
    </row>
    <row r="293" spans="4:5" x14ac:dyDescent="0.4">
      <c r="D293" s="213"/>
      <c r="E293" s="213"/>
    </row>
    <row r="294" spans="4:5" x14ac:dyDescent="0.4">
      <c r="D294" s="213"/>
      <c r="E294" s="213"/>
    </row>
    <row r="295" spans="4:5" x14ac:dyDescent="0.4">
      <c r="D295" s="213"/>
      <c r="E295" s="213"/>
    </row>
    <row r="296" spans="4:5" x14ac:dyDescent="0.4">
      <c r="D296" s="213"/>
      <c r="E296" s="213"/>
    </row>
    <row r="297" spans="4:5" x14ac:dyDescent="0.4">
      <c r="D297" s="213"/>
      <c r="E297" s="213"/>
    </row>
    <row r="298" spans="4:5" x14ac:dyDescent="0.4">
      <c r="D298" s="213"/>
      <c r="E298" s="213"/>
    </row>
    <row r="299" spans="4:5" x14ac:dyDescent="0.4">
      <c r="D299" s="213"/>
      <c r="E299" s="213"/>
    </row>
    <row r="300" spans="4:5" x14ac:dyDescent="0.4">
      <c r="D300" s="213"/>
      <c r="E300" s="213"/>
    </row>
    <row r="301" spans="4:5" x14ac:dyDescent="0.4">
      <c r="D301" s="213"/>
      <c r="E301" s="213"/>
    </row>
    <row r="302" spans="4:5" x14ac:dyDescent="0.4">
      <c r="D302" s="213"/>
      <c r="E302" s="213"/>
    </row>
  </sheetData>
  <mergeCells count="348">
    <mergeCell ref="B176:M176"/>
    <mergeCell ref="B179:M179"/>
    <mergeCell ref="B189:M189"/>
    <mergeCell ref="B192:M192"/>
    <mergeCell ref="M199:O199"/>
    <mergeCell ref="J132:J133"/>
    <mergeCell ref="K132:K133"/>
    <mergeCell ref="J123:J124"/>
    <mergeCell ref="K123:K124"/>
    <mergeCell ref="A162:M163"/>
    <mergeCell ref="A164:M165"/>
    <mergeCell ref="J114:J115"/>
    <mergeCell ref="K114:K115"/>
    <mergeCell ref="D147:E147"/>
    <mergeCell ref="D146:E146"/>
    <mergeCell ref="L137:L138"/>
    <mergeCell ref="M142:O142"/>
    <mergeCell ref="M118:O118"/>
    <mergeCell ref="M119:O119"/>
    <mergeCell ref="M122:O122"/>
    <mergeCell ref="M123:O123"/>
    <mergeCell ref="M125:O125"/>
    <mergeCell ref="M126:O126"/>
    <mergeCell ref="J119:K120"/>
    <mergeCell ref="L119:L120"/>
    <mergeCell ref="J128:K129"/>
    <mergeCell ref="L128:L129"/>
    <mergeCell ref="M120:O120"/>
    <mergeCell ref="M143:O143"/>
    <mergeCell ref="M124:O124"/>
    <mergeCell ref="M112:O112"/>
    <mergeCell ref="C196:P196"/>
    <mergeCell ref="M116:O116"/>
    <mergeCell ref="M117:O117"/>
    <mergeCell ref="M127:O127"/>
    <mergeCell ref="M128:O128"/>
    <mergeCell ref="M131:O131"/>
    <mergeCell ref="M132:O132"/>
    <mergeCell ref="M134:O134"/>
    <mergeCell ref="M135:O135"/>
    <mergeCell ref="M136:O136"/>
    <mergeCell ref="M137:O137"/>
    <mergeCell ref="M140:O140"/>
    <mergeCell ref="M141:O141"/>
    <mergeCell ref="A148:C148"/>
    <mergeCell ref="A147:C147"/>
    <mergeCell ref="A146:C146"/>
    <mergeCell ref="M144:O144"/>
    <mergeCell ref="K141:K142"/>
    <mergeCell ref="J141:J142"/>
    <mergeCell ref="D148:E148"/>
    <mergeCell ref="A184:O184"/>
    <mergeCell ref="A170:O170"/>
    <mergeCell ref="M129:O129"/>
    <mergeCell ref="J96:J97"/>
    <mergeCell ref="K96:K97"/>
    <mergeCell ref="J101:K102"/>
    <mergeCell ref="L101:L102"/>
    <mergeCell ref="M102:O102"/>
    <mergeCell ref="M103:O103"/>
    <mergeCell ref="M106:O106"/>
    <mergeCell ref="J110:K111"/>
    <mergeCell ref="L110:L111"/>
    <mergeCell ref="M111:O111"/>
    <mergeCell ref="J105:J106"/>
    <mergeCell ref="K105:K106"/>
    <mergeCell ref="J83:K84"/>
    <mergeCell ref="L83:L84"/>
    <mergeCell ref="M84:O84"/>
    <mergeCell ref="M85:O85"/>
    <mergeCell ref="M88:O88"/>
    <mergeCell ref="J92:K93"/>
    <mergeCell ref="L92:L93"/>
    <mergeCell ref="M93:O93"/>
    <mergeCell ref="M94:O94"/>
    <mergeCell ref="M86:O86"/>
    <mergeCell ref="M87:O87"/>
    <mergeCell ref="M89:O89"/>
    <mergeCell ref="J87:J88"/>
    <mergeCell ref="K87:K88"/>
    <mergeCell ref="J74:K75"/>
    <mergeCell ref="L74:L75"/>
    <mergeCell ref="M75:O75"/>
    <mergeCell ref="M77:O77"/>
    <mergeCell ref="M79:O79"/>
    <mergeCell ref="M62:O62"/>
    <mergeCell ref="M63:O63"/>
    <mergeCell ref="M66:O66"/>
    <mergeCell ref="M64:O64"/>
    <mergeCell ref="M65:O65"/>
    <mergeCell ref="M67:O67"/>
    <mergeCell ref="M68:O68"/>
    <mergeCell ref="M73:O73"/>
    <mergeCell ref="M76:O76"/>
    <mergeCell ref="M78:O78"/>
    <mergeCell ref="J78:J79"/>
    <mergeCell ref="K78:K79"/>
    <mergeCell ref="J65:J66"/>
    <mergeCell ref="K65:K66"/>
    <mergeCell ref="L61:L62"/>
    <mergeCell ref="J61:K62"/>
    <mergeCell ref="C10:F10"/>
    <mergeCell ref="C11:F11"/>
    <mergeCell ref="J6:K7"/>
    <mergeCell ref="L6:L7"/>
    <mergeCell ref="M6:O7"/>
    <mergeCell ref="C9:I9"/>
    <mergeCell ref="M9:O9"/>
    <mergeCell ref="M10:O10"/>
    <mergeCell ref="M30:O30"/>
    <mergeCell ref="M11:O11"/>
    <mergeCell ref="M12:O12"/>
    <mergeCell ref="C13:I13"/>
    <mergeCell ref="M13:O13"/>
    <mergeCell ref="M14:O14"/>
    <mergeCell ref="M15:O15"/>
    <mergeCell ref="C25:I25"/>
    <mergeCell ref="M25:O25"/>
    <mergeCell ref="M26:O26"/>
    <mergeCell ref="M27:O27"/>
    <mergeCell ref="M17:O17"/>
    <mergeCell ref="C16:I16"/>
    <mergeCell ref="C17:I17"/>
    <mergeCell ref="C22:I22"/>
    <mergeCell ref="M22:O22"/>
    <mergeCell ref="C31:I31"/>
    <mergeCell ref="M31:O31"/>
    <mergeCell ref="M47:O47"/>
    <mergeCell ref="M48:O48"/>
    <mergeCell ref="M49:O49"/>
    <mergeCell ref="M50:O50"/>
    <mergeCell ref="M51:O51"/>
    <mergeCell ref="M52:O52"/>
    <mergeCell ref="M39:O39"/>
    <mergeCell ref="M42:O42"/>
    <mergeCell ref="M43:O43"/>
    <mergeCell ref="M32:O32"/>
    <mergeCell ref="M33:O33"/>
    <mergeCell ref="M36:O36"/>
    <mergeCell ref="M81:O81"/>
    <mergeCell ref="M82:O82"/>
    <mergeCell ref="M74:O74"/>
    <mergeCell ref="M24:O24"/>
    <mergeCell ref="C37:I37"/>
    <mergeCell ref="M37:O37"/>
    <mergeCell ref="M38:O38"/>
    <mergeCell ref="C23:I23"/>
    <mergeCell ref="M23:O23"/>
    <mergeCell ref="C28:I28"/>
    <mergeCell ref="M28:O28"/>
    <mergeCell ref="C29:I29"/>
    <mergeCell ref="M29:O29"/>
    <mergeCell ref="C34:I34"/>
    <mergeCell ref="M34:O34"/>
    <mergeCell ref="C35:I35"/>
    <mergeCell ref="C40:I40"/>
    <mergeCell ref="M59:O59"/>
    <mergeCell ref="J71:K72"/>
    <mergeCell ref="L71:L72"/>
    <mergeCell ref="M71:O72"/>
    <mergeCell ref="M60:O60"/>
    <mergeCell ref="M61:O61"/>
    <mergeCell ref="M53:O53"/>
    <mergeCell ref="M18:O18"/>
    <mergeCell ref="M35:O35"/>
    <mergeCell ref="C19:I19"/>
    <mergeCell ref="M19:O19"/>
    <mergeCell ref="M20:O20"/>
    <mergeCell ref="M21:O21"/>
    <mergeCell ref="M115:O115"/>
    <mergeCell ref="M113:O113"/>
    <mergeCell ref="M114:O114"/>
    <mergeCell ref="M80:O80"/>
    <mergeCell ref="M90:O90"/>
    <mergeCell ref="M91:O91"/>
    <mergeCell ref="M92:O92"/>
    <mergeCell ref="M83:O83"/>
    <mergeCell ref="M54:O54"/>
    <mergeCell ref="M55:O55"/>
    <mergeCell ref="M56:O56"/>
    <mergeCell ref="M57:O57"/>
    <mergeCell ref="M58:O58"/>
    <mergeCell ref="M44:O44"/>
    <mergeCell ref="M45:O45"/>
    <mergeCell ref="M46:O46"/>
    <mergeCell ref="C41:I41"/>
    <mergeCell ref="M41:O41"/>
    <mergeCell ref="A207:P207"/>
    <mergeCell ref="A211:P211"/>
    <mergeCell ref="F214:K214"/>
    <mergeCell ref="H222:P222"/>
    <mergeCell ref="C223:G223"/>
    <mergeCell ref="H223:L223"/>
    <mergeCell ref="M223:P223"/>
    <mergeCell ref="D226:G226"/>
    <mergeCell ref="H226:I226"/>
    <mergeCell ref="J226:L226"/>
    <mergeCell ref="O226:P226"/>
    <mergeCell ref="D227:G227"/>
    <mergeCell ref="H227:I227"/>
    <mergeCell ref="J227:L227"/>
    <mergeCell ref="O227:P227"/>
    <mergeCell ref="D224:G224"/>
    <mergeCell ref="H224:I224"/>
    <mergeCell ref="J224:L224"/>
    <mergeCell ref="O224:P224"/>
    <mergeCell ref="D225:G225"/>
    <mergeCell ref="H225:I225"/>
    <mergeCell ref="J225:L225"/>
    <mergeCell ref="O225:P225"/>
    <mergeCell ref="H231:I231"/>
    <mergeCell ref="J231:L231"/>
    <mergeCell ref="O231:P231"/>
    <mergeCell ref="D228:G228"/>
    <mergeCell ref="H228:I228"/>
    <mergeCell ref="J228:L228"/>
    <mergeCell ref="O228:P228"/>
    <mergeCell ref="D229:G229"/>
    <mergeCell ref="H229:I229"/>
    <mergeCell ref="J229:L229"/>
    <mergeCell ref="O229:P229"/>
    <mergeCell ref="D230:G230"/>
    <mergeCell ref="H230:I230"/>
    <mergeCell ref="J230:L230"/>
    <mergeCell ref="O230:P230"/>
    <mergeCell ref="D231:G231"/>
    <mergeCell ref="M248:P248"/>
    <mergeCell ref="M265:P266"/>
    <mergeCell ref="I265:L266"/>
    <mergeCell ref="C267:E267"/>
    <mergeCell ref="M268:P268"/>
    <mergeCell ref="C268:E268"/>
    <mergeCell ref="M245:O245"/>
    <mergeCell ref="B242:P242"/>
    <mergeCell ref="B241:P241"/>
    <mergeCell ref="G259:K259"/>
    <mergeCell ref="C271:D271"/>
    <mergeCell ref="E271:O271"/>
    <mergeCell ref="I268:L268"/>
    <mergeCell ref="F268:H268"/>
    <mergeCell ref="M267:P267"/>
    <mergeCell ref="I267:L267"/>
    <mergeCell ref="A253:P253"/>
    <mergeCell ref="A256:P256"/>
    <mergeCell ref="D263:E263"/>
    <mergeCell ref="D269:E269"/>
    <mergeCell ref="D300:E300"/>
    <mergeCell ref="D301:E301"/>
    <mergeCell ref="D302:E302"/>
    <mergeCell ref="H146:L146"/>
    <mergeCell ref="H147:L147"/>
    <mergeCell ref="D293:E293"/>
    <mergeCell ref="D294:E294"/>
    <mergeCell ref="D295:E295"/>
    <mergeCell ref="D296:E296"/>
    <mergeCell ref="D297:E297"/>
    <mergeCell ref="D298:E298"/>
    <mergeCell ref="D287:E287"/>
    <mergeCell ref="D288:E288"/>
    <mergeCell ref="D289:E289"/>
    <mergeCell ref="D290:E290"/>
    <mergeCell ref="D291:E291"/>
    <mergeCell ref="D292:E292"/>
    <mergeCell ref="F265:H266"/>
    <mergeCell ref="C275:D275"/>
    <mergeCell ref="E275:O275"/>
    <mergeCell ref="C276:D276"/>
    <mergeCell ref="E276:O276"/>
    <mergeCell ref="C277:D277"/>
    <mergeCell ref="D299:E299"/>
    <mergeCell ref="C272:D272"/>
    <mergeCell ref="E272:O272"/>
    <mergeCell ref="C273:D273"/>
    <mergeCell ref="E273:O273"/>
    <mergeCell ref="C274:D274"/>
    <mergeCell ref="E274:O274"/>
    <mergeCell ref="K283:P283"/>
    <mergeCell ref="D286:E286"/>
    <mergeCell ref="C279:O279"/>
    <mergeCell ref="H281:J281"/>
    <mergeCell ref="K281:P281"/>
    <mergeCell ref="H282:J282"/>
    <mergeCell ref="K282:P282"/>
    <mergeCell ref="H283:J283"/>
    <mergeCell ref="E277:O277"/>
    <mergeCell ref="H233:I233"/>
    <mergeCell ref="J233:L233"/>
    <mergeCell ref="O233:P233"/>
    <mergeCell ref="H234:I234"/>
    <mergeCell ref="H238:J238"/>
    <mergeCell ref="K238:P238"/>
    <mergeCell ref="D234:G234"/>
    <mergeCell ref="J234:L234"/>
    <mergeCell ref="O234:P234"/>
    <mergeCell ref="D235:G235"/>
    <mergeCell ref="H235:I235"/>
    <mergeCell ref="J235:L235"/>
    <mergeCell ref="O235:P235"/>
    <mergeCell ref="J236:L236"/>
    <mergeCell ref="O236:P236"/>
    <mergeCell ref="C1:J1"/>
    <mergeCell ref="C69:J69"/>
    <mergeCell ref="D197:L197"/>
    <mergeCell ref="M16:O16"/>
    <mergeCell ref="M40:O40"/>
    <mergeCell ref="M104:O104"/>
    <mergeCell ref="M105:O105"/>
    <mergeCell ref="M107:O107"/>
    <mergeCell ref="M108:O108"/>
    <mergeCell ref="M109:O109"/>
    <mergeCell ref="M110:O110"/>
    <mergeCell ref="M95:O95"/>
    <mergeCell ref="M96:O96"/>
    <mergeCell ref="M98:O98"/>
    <mergeCell ref="M99:O99"/>
    <mergeCell ref="M100:O100"/>
    <mergeCell ref="M101:O101"/>
    <mergeCell ref="M97:O97"/>
    <mergeCell ref="M138:O138"/>
    <mergeCell ref="M139:O139"/>
    <mergeCell ref="J137:K138"/>
    <mergeCell ref="M130:O130"/>
    <mergeCell ref="M133:O133"/>
    <mergeCell ref="M121:O121"/>
    <mergeCell ref="B240:G240"/>
    <mergeCell ref="B239:G239"/>
    <mergeCell ref="B238:G238"/>
    <mergeCell ref="B285:P285"/>
    <mergeCell ref="B284:P284"/>
    <mergeCell ref="B283:G283"/>
    <mergeCell ref="B282:G282"/>
    <mergeCell ref="B281:G281"/>
    <mergeCell ref="M202:P202"/>
    <mergeCell ref="F267:H267"/>
    <mergeCell ref="A220:H220"/>
    <mergeCell ref="C265:E265"/>
    <mergeCell ref="C266:E266"/>
    <mergeCell ref="H239:J239"/>
    <mergeCell ref="K239:P239"/>
    <mergeCell ref="H240:J240"/>
    <mergeCell ref="K240:P240"/>
    <mergeCell ref="D236:G236"/>
    <mergeCell ref="H236:I236"/>
    <mergeCell ref="D232:G232"/>
    <mergeCell ref="H232:I232"/>
    <mergeCell ref="J232:L232"/>
    <mergeCell ref="O232:P232"/>
    <mergeCell ref="D233:G233"/>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4" manualBreakCount="4">
    <brk id="68" max="13" man="1"/>
    <brk id="148" max="15" man="1"/>
    <brk id="197" max="13" man="1"/>
    <brk id="243" max="1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F0C69-6980-4E50-8BE4-D7A68444AA78}">
  <sheetPr>
    <tabColor theme="8" tint="0.39997558519241921"/>
    <pageSetUpPr fitToPage="1"/>
  </sheetPr>
  <dimension ref="A1:P214"/>
  <sheetViews>
    <sheetView view="pageBreakPreview" zoomScale="55" zoomScaleNormal="55" zoomScaleSheetLayoutView="55" workbookViewId="0"/>
  </sheetViews>
  <sheetFormatPr defaultRowHeight="18.75" x14ac:dyDescent="0.4"/>
  <cols>
    <col min="1" max="1" width="38.75" style="166" customWidth="1"/>
    <col min="2" max="2" width="11.25" style="166" customWidth="1"/>
    <col min="3" max="8" width="9.375" style="166" bestFit="1" customWidth="1"/>
    <col min="9" max="9" width="9.125" style="166" bestFit="1" customWidth="1"/>
    <col min="10" max="10" width="13" style="166" bestFit="1" customWidth="1"/>
    <col min="11" max="11" width="14.125" style="166" customWidth="1"/>
    <col min="12" max="12" width="15.875" style="166" customWidth="1"/>
    <col min="13" max="13" width="14" style="166" customWidth="1"/>
    <col min="14" max="14" width="24.625" style="166" customWidth="1"/>
    <col min="15" max="15" width="10.125" style="166" customWidth="1"/>
    <col min="16" max="16384" width="9" style="166"/>
  </cols>
  <sheetData>
    <row r="1" spans="1:15" ht="42" customHeight="1" x14ac:dyDescent="0.4">
      <c r="A1" s="94" t="s">
        <v>94</v>
      </c>
      <c r="B1" s="94"/>
      <c r="C1" s="223" t="s">
        <v>98</v>
      </c>
      <c r="D1" s="224"/>
      <c r="E1" s="224"/>
      <c r="F1" s="224"/>
      <c r="G1" s="224"/>
      <c r="H1" s="224"/>
      <c r="I1" s="224"/>
      <c r="J1" s="224"/>
      <c r="N1" s="54" t="s">
        <v>87</v>
      </c>
    </row>
    <row r="2" spans="1:15" ht="77.25" customHeight="1" x14ac:dyDescent="0.4">
      <c r="A2" s="19" t="s">
        <v>49</v>
      </c>
      <c r="B2" s="19"/>
      <c r="C2" s="19"/>
      <c r="D2" s="19"/>
      <c r="E2" s="19"/>
      <c r="F2" s="19"/>
      <c r="G2" s="19"/>
      <c r="H2" s="19"/>
      <c r="I2" s="19"/>
      <c r="J2" s="19"/>
      <c r="K2" s="19"/>
      <c r="L2" s="19"/>
      <c r="N2" s="20" t="s">
        <v>153</v>
      </c>
    </row>
    <row r="3" spans="1:15" ht="45" customHeight="1" x14ac:dyDescent="0.4">
      <c r="A3" s="19"/>
      <c r="B3" s="19"/>
      <c r="C3" s="19"/>
      <c r="D3" s="19"/>
      <c r="E3" s="19"/>
      <c r="F3" s="19"/>
      <c r="G3" s="19"/>
      <c r="H3" s="19"/>
      <c r="I3" s="19"/>
      <c r="J3" s="19"/>
      <c r="K3" s="19"/>
      <c r="L3" s="19"/>
      <c r="N3" s="20"/>
    </row>
    <row r="4" spans="1:15" ht="45" customHeight="1" x14ac:dyDescent="0.4">
      <c r="A4" s="19" t="s">
        <v>107</v>
      </c>
      <c r="B4" s="19"/>
      <c r="C4" s="19"/>
      <c r="D4" s="19"/>
      <c r="E4" s="19"/>
      <c r="F4" s="19"/>
      <c r="G4" s="19"/>
      <c r="H4" s="19"/>
      <c r="I4" s="19"/>
      <c r="J4" s="19"/>
      <c r="K4" s="19"/>
      <c r="L4" s="19"/>
      <c r="N4" s="20"/>
    </row>
    <row r="5" spans="1:15" ht="45" customHeight="1" x14ac:dyDescent="0.4">
      <c r="A5" s="19"/>
      <c r="B5" s="19"/>
      <c r="C5" s="19"/>
      <c r="D5" s="19"/>
      <c r="E5" s="19"/>
      <c r="F5" s="19"/>
      <c r="G5" s="19"/>
      <c r="H5" s="19"/>
      <c r="I5" s="19"/>
      <c r="J5" s="19"/>
      <c r="K5" s="19"/>
      <c r="L5" s="19"/>
      <c r="N5" s="20"/>
    </row>
    <row r="6" spans="1:15" ht="24" x14ac:dyDescent="0.4">
      <c r="A6" s="22"/>
      <c r="B6" s="22"/>
      <c r="C6" s="22"/>
      <c r="D6" s="22"/>
      <c r="E6" s="22"/>
      <c r="F6" s="22"/>
      <c r="G6" s="22"/>
      <c r="H6" s="22"/>
      <c r="I6" s="22"/>
      <c r="J6" s="270" t="s">
        <v>7</v>
      </c>
      <c r="K6" s="221" t="s">
        <v>68</v>
      </c>
      <c r="L6" s="269" t="s">
        <v>8</v>
      </c>
      <c r="M6" s="269"/>
      <c r="N6" s="269"/>
    </row>
    <row r="7" spans="1:15" ht="27.75" customHeight="1" x14ac:dyDescent="0.4">
      <c r="A7" s="22"/>
      <c r="B7" s="22"/>
      <c r="C7" s="172" t="s">
        <v>0</v>
      </c>
      <c r="D7" s="172" t="s">
        <v>1</v>
      </c>
      <c r="E7" s="172" t="s">
        <v>2</v>
      </c>
      <c r="F7" s="172" t="s">
        <v>3</v>
      </c>
      <c r="G7" s="172" t="s">
        <v>4</v>
      </c>
      <c r="H7" s="172" t="s">
        <v>5</v>
      </c>
      <c r="I7" s="172" t="s">
        <v>6</v>
      </c>
      <c r="J7" s="271"/>
      <c r="K7" s="272"/>
      <c r="L7" s="269"/>
      <c r="M7" s="269"/>
      <c r="N7" s="269"/>
    </row>
    <row r="8" spans="1:15" ht="27.75" customHeight="1" x14ac:dyDescent="0.4">
      <c r="A8" s="22"/>
      <c r="B8" s="22"/>
      <c r="C8" s="23">
        <v>44409</v>
      </c>
      <c r="D8" s="23">
        <f>C8+1</f>
        <v>44410</v>
      </c>
      <c r="E8" s="23">
        <f t="shared" ref="E8:H64" si="0">D8+1</f>
        <v>44411</v>
      </c>
      <c r="F8" s="23">
        <f t="shared" si="0"/>
        <v>44412</v>
      </c>
      <c r="G8" s="23">
        <f t="shared" si="0"/>
        <v>44413</v>
      </c>
      <c r="H8" s="23">
        <f t="shared" si="0"/>
        <v>44414</v>
      </c>
      <c r="I8" s="23">
        <f>H8+1</f>
        <v>44415</v>
      </c>
      <c r="J8" s="29"/>
      <c r="K8" s="29"/>
      <c r="L8" s="256"/>
      <c r="M8" s="256"/>
      <c r="N8" s="256"/>
    </row>
    <row r="9" spans="1:15" ht="27.75" customHeight="1" x14ac:dyDescent="0.4">
      <c r="A9" s="56" t="s">
        <v>104</v>
      </c>
      <c r="B9" s="120" t="s">
        <v>116</v>
      </c>
      <c r="C9" s="50"/>
      <c r="D9" s="50"/>
      <c r="E9" s="50"/>
      <c r="F9" s="50"/>
      <c r="G9" s="50"/>
      <c r="H9" s="50"/>
      <c r="I9" s="50"/>
      <c r="J9" s="215">
        <f>SUM(C9:I10)</f>
        <v>0</v>
      </c>
      <c r="K9" s="217" t="str">
        <f>IF(J9&lt;100,"100回未満",IF(J9&lt;150,"100回以上","150回以上"))</f>
        <v>100回未満</v>
      </c>
      <c r="L9" s="256"/>
      <c r="M9" s="256"/>
      <c r="N9" s="256"/>
      <c r="O9" s="166"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ht="27.75" customHeight="1" x14ac:dyDescent="0.4">
      <c r="A10" s="56" t="s">
        <v>104</v>
      </c>
      <c r="B10" s="120" t="s">
        <v>117</v>
      </c>
      <c r="C10" s="50"/>
      <c r="D10" s="50"/>
      <c r="E10" s="50"/>
      <c r="F10" s="50"/>
      <c r="G10" s="50"/>
      <c r="H10" s="50"/>
      <c r="I10" s="50"/>
      <c r="J10" s="216"/>
      <c r="K10" s="218"/>
      <c r="L10" s="256"/>
      <c r="M10" s="256"/>
      <c r="N10" s="256"/>
    </row>
    <row r="11" spans="1:15" ht="27.75" hidden="1" customHeight="1" x14ac:dyDescent="0.4">
      <c r="A11" s="56"/>
      <c r="B11" s="120"/>
      <c r="C11" s="50">
        <f t="shared" ref="C11:I11" si="1">C9+C10</f>
        <v>0</v>
      </c>
      <c r="D11" s="50">
        <f t="shared" si="1"/>
        <v>0</v>
      </c>
      <c r="E11" s="50">
        <f t="shared" si="1"/>
        <v>0</v>
      </c>
      <c r="F11" s="50">
        <f t="shared" si="1"/>
        <v>0</v>
      </c>
      <c r="G11" s="50">
        <f t="shared" si="1"/>
        <v>0</v>
      </c>
      <c r="H11" s="50">
        <f t="shared" si="1"/>
        <v>0</v>
      </c>
      <c r="I11" s="50">
        <f t="shared" si="1"/>
        <v>0</v>
      </c>
      <c r="J11" s="28"/>
      <c r="K11" s="29"/>
      <c r="L11" s="256"/>
      <c r="M11" s="256"/>
      <c r="N11" s="256"/>
    </row>
    <row r="12" spans="1:15" ht="27.75" customHeight="1" x14ac:dyDescent="0.4">
      <c r="A12" s="56" t="s">
        <v>105</v>
      </c>
      <c r="B12" s="121"/>
      <c r="C12" s="50"/>
      <c r="D12" s="50"/>
      <c r="E12" s="50"/>
      <c r="F12" s="50"/>
      <c r="G12" s="50"/>
      <c r="H12" s="50"/>
      <c r="I12" s="50"/>
      <c r="J12" s="28">
        <f>SUM(C12:I12)</f>
        <v>0</v>
      </c>
      <c r="K12" s="29"/>
      <c r="L12" s="256"/>
      <c r="M12" s="256"/>
      <c r="N12" s="256"/>
    </row>
    <row r="13" spans="1:15" ht="27.75" customHeight="1" x14ac:dyDescent="0.4">
      <c r="A13" s="56" t="s">
        <v>106</v>
      </c>
      <c r="B13" s="120" t="s">
        <v>116</v>
      </c>
      <c r="C13" s="50"/>
      <c r="D13" s="50"/>
      <c r="E13" s="50"/>
      <c r="F13" s="50"/>
      <c r="G13" s="50"/>
      <c r="H13" s="50"/>
      <c r="I13" s="50"/>
      <c r="J13" s="240">
        <f>SUM(C13:I13)+SUM(C14:I14)</f>
        <v>0</v>
      </c>
      <c r="K13" s="29"/>
      <c r="L13" s="256"/>
      <c r="M13" s="256"/>
      <c r="N13" s="256"/>
    </row>
    <row r="14" spans="1:15" ht="27.75" customHeight="1" x14ac:dyDescent="0.4">
      <c r="A14" s="119" t="s">
        <v>106</v>
      </c>
      <c r="B14" s="120" t="s">
        <v>117</v>
      </c>
      <c r="C14" s="50"/>
      <c r="D14" s="50"/>
      <c r="E14" s="50"/>
      <c r="F14" s="50"/>
      <c r="G14" s="50"/>
      <c r="H14" s="50"/>
      <c r="I14" s="50"/>
      <c r="J14" s="241"/>
      <c r="K14" s="29"/>
      <c r="L14" s="256"/>
      <c r="M14" s="256"/>
      <c r="N14" s="256"/>
    </row>
    <row r="15" spans="1:15" ht="27.75" customHeight="1" x14ac:dyDescent="0.4">
      <c r="A15" s="34"/>
      <c r="B15" s="34"/>
      <c r="C15" s="23">
        <f>I8+1</f>
        <v>44416</v>
      </c>
      <c r="D15" s="23">
        <f>C15+1</f>
        <v>44417</v>
      </c>
      <c r="E15" s="23">
        <f t="shared" si="0"/>
        <v>44418</v>
      </c>
      <c r="F15" s="23">
        <f t="shared" si="0"/>
        <v>44419</v>
      </c>
      <c r="G15" s="23">
        <f t="shared" si="0"/>
        <v>44420</v>
      </c>
      <c r="H15" s="23">
        <f t="shared" si="0"/>
        <v>44421</v>
      </c>
      <c r="I15" s="23">
        <f>H15+1</f>
        <v>44422</v>
      </c>
      <c r="J15" s="29"/>
      <c r="K15" s="29"/>
      <c r="L15" s="256"/>
      <c r="M15" s="256"/>
      <c r="N15" s="256"/>
    </row>
    <row r="16" spans="1:15" ht="27.75" customHeight="1" x14ac:dyDescent="0.4">
      <c r="A16" s="56" t="s">
        <v>104</v>
      </c>
      <c r="B16" s="120" t="s">
        <v>116</v>
      </c>
      <c r="C16" s="50"/>
      <c r="D16" s="50"/>
      <c r="E16" s="50"/>
      <c r="F16" s="50"/>
      <c r="G16" s="50"/>
      <c r="H16" s="50"/>
      <c r="I16" s="50"/>
      <c r="J16" s="215">
        <f>SUM(C16:I17)</f>
        <v>0</v>
      </c>
      <c r="K16" s="217" t="str">
        <f>IF(J16&lt;100,"100回未満",IF(J16&lt;150,"100回以上","150回以上"))</f>
        <v>100回未満</v>
      </c>
      <c r="L16" s="256"/>
      <c r="M16" s="256"/>
      <c r="N16" s="256"/>
      <c r="O16" s="166" t="str">
        <f>IF(J16&lt;100,IF(OR(J16="100回以上",K16="150回以上"),"エラー。接種回数と回数区分が一致しません",""),IF(J16&lt;150,IF(OR(J16="100回未満",K16="150回以上"),"エラー。接種回数と回数区分が一致しません",""),IF(K16="100回未満","エラー。接種回数と回数区分が一致しません","")))</f>
        <v/>
      </c>
    </row>
    <row r="17" spans="1:15" ht="27.75" customHeight="1" x14ac:dyDescent="0.4">
      <c r="A17" s="56" t="s">
        <v>104</v>
      </c>
      <c r="B17" s="120" t="s">
        <v>117</v>
      </c>
      <c r="C17" s="50"/>
      <c r="D17" s="50"/>
      <c r="E17" s="50"/>
      <c r="F17" s="50"/>
      <c r="G17" s="50"/>
      <c r="H17" s="50"/>
      <c r="I17" s="50"/>
      <c r="J17" s="216"/>
      <c r="K17" s="218"/>
      <c r="L17" s="256"/>
      <c r="M17" s="256"/>
      <c r="N17" s="256"/>
    </row>
    <row r="18" spans="1:15" ht="27.75" hidden="1" customHeight="1" x14ac:dyDescent="0.4">
      <c r="A18" s="56"/>
      <c r="B18" s="120"/>
      <c r="C18" s="50">
        <f t="shared" ref="C18:I18" si="2">C16+C17</f>
        <v>0</v>
      </c>
      <c r="D18" s="50">
        <f t="shared" si="2"/>
        <v>0</v>
      </c>
      <c r="E18" s="50">
        <f t="shared" si="2"/>
        <v>0</v>
      </c>
      <c r="F18" s="50">
        <f t="shared" si="2"/>
        <v>0</v>
      </c>
      <c r="G18" s="50">
        <f t="shared" si="2"/>
        <v>0</v>
      </c>
      <c r="H18" s="50">
        <f t="shared" si="2"/>
        <v>0</v>
      </c>
      <c r="I18" s="50">
        <f t="shared" si="2"/>
        <v>0</v>
      </c>
      <c r="J18" s="28"/>
      <c r="K18" s="29"/>
      <c r="L18" s="171"/>
      <c r="M18" s="171"/>
      <c r="N18" s="171"/>
    </row>
    <row r="19" spans="1:15" ht="27.75" customHeight="1" x14ac:dyDescent="0.4">
      <c r="A19" s="56" t="s">
        <v>105</v>
      </c>
      <c r="B19" s="121"/>
      <c r="C19" s="50"/>
      <c r="D19" s="50"/>
      <c r="E19" s="50"/>
      <c r="F19" s="50"/>
      <c r="G19" s="50"/>
      <c r="H19" s="50"/>
      <c r="I19" s="50"/>
      <c r="J19" s="28">
        <f>SUM(C19:I19)</f>
        <v>0</v>
      </c>
      <c r="K19" s="29"/>
      <c r="L19" s="256"/>
      <c r="M19" s="256"/>
      <c r="N19" s="256"/>
    </row>
    <row r="20" spans="1:15" ht="27.75" customHeight="1" x14ac:dyDescent="0.4">
      <c r="A20" s="56" t="s">
        <v>106</v>
      </c>
      <c r="B20" s="120" t="s">
        <v>116</v>
      </c>
      <c r="C20" s="50"/>
      <c r="D20" s="50"/>
      <c r="E20" s="50"/>
      <c r="F20" s="50"/>
      <c r="G20" s="50"/>
      <c r="H20" s="50"/>
      <c r="I20" s="50"/>
      <c r="J20" s="215">
        <f>SUM(C20:I21)</f>
        <v>0</v>
      </c>
      <c r="K20" s="29"/>
      <c r="L20" s="256"/>
      <c r="M20" s="256"/>
      <c r="N20" s="256"/>
    </row>
    <row r="21" spans="1:15" ht="27.75" customHeight="1" x14ac:dyDescent="0.4">
      <c r="A21" s="119" t="s">
        <v>106</v>
      </c>
      <c r="B21" s="120" t="s">
        <v>117</v>
      </c>
      <c r="C21" s="50"/>
      <c r="D21" s="50"/>
      <c r="E21" s="50"/>
      <c r="F21" s="50"/>
      <c r="G21" s="50"/>
      <c r="H21" s="50"/>
      <c r="I21" s="50"/>
      <c r="J21" s="216"/>
      <c r="K21" s="124"/>
      <c r="L21" s="256"/>
      <c r="M21" s="256"/>
      <c r="N21" s="256"/>
    </row>
    <row r="22" spans="1:15" ht="26.25" customHeight="1" x14ac:dyDescent="0.4">
      <c r="A22" s="34"/>
      <c r="B22" s="34"/>
      <c r="C22" s="23">
        <f>I15+1</f>
        <v>44423</v>
      </c>
      <c r="D22" s="23">
        <f>C22+1</f>
        <v>44424</v>
      </c>
      <c r="E22" s="23">
        <f t="shared" si="0"/>
        <v>44425</v>
      </c>
      <c r="F22" s="23">
        <f t="shared" si="0"/>
        <v>44426</v>
      </c>
      <c r="G22" s="23">
        <f t="shared" si="0"/>
        <v>44427</v>
      </c>
      <c r="H22" s="23">
        <f t="shared" si="0"/>
        <v>44428</v>
      </c>
      <c r="I22" s="23">
        <f>H22+1</f>
        <v>44429</v>
      </c>
      <c r="J22" s="29"/>
      <c r="K22" s="29"/>
      <c r="L22" s="256"/>
      <c r="M22" s="256"/>
      <c r="N22" s="256"/>
    </row>
    <row r="23" spans="1:15" ht="26.25" customHeight="1" x14ac:dyDescent="0.4">
      <c r="A23" s="56" t="s">
        <v>104</v>
      </c>
      <c r="B23" s="120" t="s">
        <v>116</v>
      </c>
      <c r="C23" s="50"/>
      <c r="D23" s="50"/>
      <c r="E23" s="50"/>
      <c r="F23" s="50"/>
      <c r="G23" s="50"/>
      <c r="H23" s="50"/>
      <c r="I23" s="50"/>
      <c r="J23" s="215">
        <f>SUM(C23:I24)</f>
        <v>0</v>
      </c>
      <c r="K23" s="217" t="str">
        <f>IF(J23&lt;100,"100回未満",IF(J23&lt;150,"100回以上","150回以上"))</f>
        <v>100回未満</v>
      </c>
      <c r="L23" s="256"/>
      <c r="M23" s="256"/>
      <c r="N23" s="256"/>
      <c r="O23" s="166" t="str">
        <f>IF(J23&lt;100,IF(OR(J23="100回以上",K23="150回以上"),"エラー。接種回数と回数区分が一致しません",""),IF(J23&lt;150,IF(OR(J23="100回未満",K23="150回以上"),"エラー。接種回数と回数区分が一致しません",""),IF(K23="100回未満","エラー。接種回数と回数区分が一致しません","")))</f>
        <v/>
      </c>
    </row>
    <row r="24" spans="1:15" ht="26.25" customHeight="1" x14ac:dyDescent="0.4">
      <c r="A24" s="56" t="s">
        <v>104</v>
      </c>
      <c r="B24" s="120" t="s">
        <v>117</v>
      </c>
      <c r="C24" s="50"/>
      <c r="D24" s="50"/>
      <c r="E24" s="50"/>
      <c r="F24" s="50"/>
      <c r="G24" s="50"/>
      <c r="H24" s="50"/>
      <c r="I24" s="50"/>
      <c r="J24" s="216"/>
      <c r="K24" s="218"/>
      <c r="L24" s="256"/>
      <c r="M24" s="256"/>
      <c r="N24" s="256"/>
    </row>
    <row r="25" spans="1:15" ht="27.75" hidden="1" customHeight="1" x14ac:dyDescent="0.4">
      <c r="A25" s="56"/>
      <c r="B25" s="120"/>
      <c r="C25" s="50">
        <f t="shared" ref="C25:I25" si="3">C23+C24</f>
        <v>0</v>
      </c>
      <c r="D25" s="50">
        <f t="shared" si="3"/>
        <v>0</v>
      </c>
      <c r="E25" s="50">
        <f t="shared" si="3"/>
        <v>0</v>
      </c>
      <c r="F25" s="50">
        <f t="shared" si="3"/>
        <v>0</v>
      </c>
      <c r="G25" s="50">
        <f t="shared" si="3"/>
        <v>0</v>
      </c>
      <c r="H25" s="50">
        <f t="shared" si="3"/>
        <v>0</v>
      </c>
      <c r="I25" s="50">
        <f t="shared" si="3"/>
        <v>0</v>
      </c>
      <c r="J25" s="28"/>
      <c r="K25" s="29"/>
      <c r="L25" s="171"/>
      <c r="M25" s="171"/>
      <c r="N25" s="171"/>
    </row>
    <row r="26" spans="1:15" ht="26.25" customHeight="1" x14ac:dyDescent="0.4">
      <c r="A26" s="56" t="s">
        <v>105</v>
      </c>
      <c r="B26" s="121"/>
      <c r="C26" s="50"/>
      <c r="D26" s="50"/>
      <c r="E26" s="50"/>
      <c r="F26" s="50"/>
      <c r="G26" s="50"/>
      <c r="H26" s="50"/>
      <c r="I26" s="50"/>
      <c r="J26" s="28">
        <f>SUM(C26:I26)</f>
        <v>0</v>
      </c>
      <c r="K26" s="29"/>
      <c r="L26" s="256"/>
      <c r="M26" s="256"/>
      <c r="N26" s="256"/>
    </row>
    <row r="27" spans="1:15" ht="26.25" customHeight="1" x14ac:dyDescent="0.4">
      <c r="A27" s="56" t="s">
        <v>106</v>
      </c>
      <c r="B27" s="120" t="s">
        <v>116</v>
      </c>
      <c r="C27" s="50"/>
      <c r="D27" s="50"/>
      <c r="E27" s="50"/>
      <c r="F27" s="50"/>
      <c r="G27" s="50"/>
      <c r="H27" s="50"/>
      <c r="I27" s="50"/>
      <c r="J27" s="215">
        <f>SUM(C27:I28)</f>
        <v>0</v>
      </c>
      <c r="K27" s="29"/>
      <c r="L27" s="256"/>
      <c r="M27" s="256"/>
      <c r="N27" s="256"/>
    </row>
    <row r="28" spans="1:15" ht="26.25" customHeight="1" x14ac:dyDescent="0.4">
      <c r="A28" s="119" t="s">
        <v>106</v>
      </c>
      <c r="B28" s="120" t="s">
        <v>117</v>
      </c>
      <c r="C28" s="50"/>
      <c r="D28" s="50"/>
      <c r="E28" s="50"/>
      <c r="F28" s="50"/>
      <c r="G28" s="50"/>
      <c r="H28" s="50"/>
      <c r="I28" s="50"/>
      <c r="J28" s="216"/>
      <c r="K28" s="124"/>
      <c r="L28" s="256"/>
      <c r="M28" s="256"/>
      <c r="N28" s="256"/>
    </row>
    <row r="29" spans="1:15" ht="26.25" customHeight="1" x14ac:dyDescent="0.4">
      <c r="A29" s="34"/>
      <c r="B29" s="34"/>
      <c r="C29" s="23">
        <f>I22+1</f>
        <v>44430</v>
      </c>
      <c r="D29" s="23">
        <f>C29+1</f>
        <v>44431</v>
      </c>
      <c r="E29" s="23">
        <f t="shared" si="0"/>
        <v>44432</v>
      </c>
      <c r="F29" s="23">
        <f t="shared" si="0"/>
        <v>44433</v>
      </c>
      <c r="G29" s="23">
        <f t="shared" si="0"/>
        <v>44434</v>
      </c>
      <c r="H29" s="23">
        <f t="shared" si="0"/>
        <v>44435</v>
      </c>
      <c r="I29" s="23">
        <f>H29+1</f>
        <v>44436</v>
      </c>
      <c r="J29" s="29"/>
      <c r="K29" s="29"/>
      <c r="L29" s="256"/>
      <c r="M29" s="256"/>
      <c r="N29" s="256"/>
    </row>
    <row r="30" spans="1:15" ht="26.25" customHeight="1" x14ac:dyDescent="0.4">
      <c r="A30" s="56" t="s">
        <v>104</v>
      </c>
      <c r="B30" s="120" t="s">
        <v>116</v>
      </c>
      <c r="C30" s="50"/>
      <c r="D30" s="50"/>
      <c r="E30" s="50"/>
      <c r="F30" s="50"/>
      <c r="G30" s="50"/>
      <c r="H30" s="50"/>
      <c r="I30" s="50"/>
      <c r="J30" s="215">
        <f>SUM(C30:I31)</f>
        <v>0</v>
      </c>
      <c r="K30" s="217" t="str">
        <f>IF(J30&lt;100,"100回未満",IF(J30&lt;150,"100回以上","150回以上"))</f>
        <v>100回未満</v>
      </c>
      <c r="L30" s="256"/>
      <c r="M30" s="256"/>
      <c r="N30" s="256"/>
      <c r="O30" s="166" t="str">
        <f>IF(J30&lt;100,IF(OR(J30="100回以上",K30="150回以上"),"エラー。接種回数と回数区分が一致しません",""),IF(J30&lt;150,IF(OR(J30="100回未満",K30="150回以上"),"エラー。接種回数と回数区分が一致しません",""),IF(K30="100回未満","エラー。接種回数と回数区分が一致しません","")))</f>
        <v/>
      </c>
    </row>
    <row r="31" spans="1:15" ht="26.25" customHeight="1" x14ac:dyDescent="0.4">
      <c r="A31" s="56" t="s">
        <v>104</v>
      </c>
      <c r="B31" s="120" t="s">
        <v>117</v>
      </c>
      <c r="C31" s="50"/>
      <c r="D31" s="50"/>
      <c r="E31" s="50"/>
      <c r="F31" s="50"/>
      <c r="G31" s="50"/>
      <c r="H31" s="50"/>
      <c r="I31" s="50"/>
      <c r="J31" s="216"/>
      <c r="K31" s="218"/>
      <c r="L31" s="256"/>
      <c r="M31" s="256"/>
      <c r="N31" s="256"/>
    </row>
    <row r="32" spans="1:15" ht="27.75" hidden="1" customHeight="1" x14ac:dyDescent="0.4">
      <c r="A32" s="56"/>
      <c r="B32" s="120"/>
      <c r="C32" s="50">
        <f t="shared" ref="C32:I32" si="4">C30+C31</f>
        <v>0</v>
      </c>
      <c r="D32" s="50">
        <f t="shared" si="4"/>
        <v>0</v>
      </c>
      <c r="E32" s="50">
        <f t="shared" si="4"/>
        <v>0</v>
      </c>
      <c r="F32" s="50">
        <f t="shared" si="4"/>
        <v>0</v>
      </c>
      <c r="G32" s="50">
        <f t="shared" si="4"/>
        <v>0</v>
      </c>
      <c r="H32" s="50">
        <f t="shared" si="4"/>
        <v>0</v>
      </c>
      <c r="I32" s="50">
        <f t="shared" si="4"/>
        <v>0</v>
      </c>
      <c r="J32" s="28"/>
      <c r="K32" s="29"/>
      <c r="L32" s="171"/>
      <c r="M32" s="171"/>
      <c r="N32" s="171"/>
    </row>
    <row r="33" spans="1:15" ht="26.25" customHeight="1" x14ac:dyDescent="0.4">
      <c r="A33" s="56" t="s">
        <v>105</v>
      </c>
      <c r="B33" s="121"/>
      <c r="C33" s="50"/>
      <c r="D33" s="50"/>
      <c r="E33" s="50"/>
      <c r="F33" s="50"/>
      <c r="G33" s="50"/>
      <c r="H33" s="50"/>
      <c r="I33" s="50"/>
      <c r="J33" s="28">
        <f>SUM(C33:I33)</f>
        <v>0</v>
      </c>
      <c r="K33" s="29"/>
      <c r="L33" s="256"/>
      <c r="M33" s="256"/>
      <c r="N33" s="256"/>
    </row>
    <row r="34" spans="1:15" ht="26.25" customHeight="1" x14ac:dyDescent="0.4">
      <c r="A34" s="56" t="s">
        <v>106</v>
      </c>
      <c r="B34" s="120" t="s">
        <v>116</v>
      </c>
      <c r="C34" s="50"/>
      <c r="D34" s="50"/>
      <c r="E34" s="50"/>
      <c r="F34" s="50"/>
      <c r="G34" s="50"/>
      <c r="H34" s="50"/>
      <c r="I34" s="50"/>
      <c r="J34" s="215">
        <f>SUM(C34:I35)</f>
        <v>0</v>
      </c>
      <c r="K34" s="29"/>
      <c r="L34" s="256"/>
      <c r="M34" s="256"/>
      <c r="N34" s="256"/>
    </row>
    <row r="35" spans="1:15" ht="26.25" customHeight="1" x14ac:dyDescent="0.4">
      <c r="A35" s="119" t="s">
        <v>106</v>
      </c>
      <c r="B35" s="120" t="s">
        <v>117</v>
      </c>
      <c r="C35" s="50"/>
      <c r="D35" s="50"/>
      <c r="E35" s="50"/>
      <c r="F35" s="50"/>
      <c r="G35" s="50"/>
      <c r="H35" s="50"/>
      <c r="I35" s="50"/>
      <c r="J35" s="216"/>
      <c r="K35" s="124"/>
      <c r="L35" s="256"/>
      <c r="M35" s="256"/>
      <c r="N35" s="256"/>
    </row>
    <row r="36" spans="1:15" ht="27" customHeight="1" x14ac:dyDescent="0.4">
      <c r="A36" s="34"/>
      <c r="B36" s="34"/>
      <c r="C36" s="23">
        <f>I29+1</f>
        <v>44437</v>
      </c>
      <c r="D36" s="23">
        <f>C36+1</f>
        <v>44438</v>
      </c>
      <c r="E36" s="23">
        <f t="shared" si="0"/>
        <v>44439</v>
      </c>
      <c r="F36" s="23">
        <f t="shared" si="0"/>
        <v>44440</v>
      </c>
      <c r="G36" s="23">
        <f t="shared" si="0"/>
        <v>44441</v>
      </c>
      <c r="H36" s="23">
        <f t="shared" si="0"/>
        <v>44442</v>
      </c>
      <c r="I36" s="23">
        <f>H36+1</f>
        <v>44443</v>
      </c>
      <c r="J36" s="29"/>
      <c r="K36" s="29"/>
      <c r="L36" s="256"/>
      <c r="M36" s="256"/>
      <c r="N36" s="256"/>
    </row>
    <row r="37" spans="1:15" ht="27" customHeight="1" x14ac:dyDescent="0.4">
      <c r="A37" s="56" t="s">
        <v>104</v>
      </c>
      <c r="B37" s="120" t="s">
        <v>116</v>
      </c>
      <c r="C37" s="50"/>
      <c r="D37" s="50"/>
      <c r="E37" s="50"/>
      <c r="F37" s="50"/>
      <c r="G37" s="50"/>
      <c r="H37" s="50"/>
      <c r="I37" s="50"/>
      <c r="J37" s="215">
        <f>SUM(C37:I38)</f>
        <v>0</v>
      </c>
      <c r="K37" s="217" t="str">
        <f>IF(J37&lt;100,"100回未満",IF(J37&lt;150,"100回以上","150回以上"))</f>
        <v>100回未満</v>
      </c>
      <c r="L37" s="256"/>
      <c r="M37" s="256"/>
      <c r="N37" s="256"/>
      <c r="O37" s="166"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27" customHeight="1" x14ac:dyDescent="0.4">
      <c r="A38" s="56" t="s">
        <v>104</v>
      </c>
      <c r="B38" s="120" t="s">
        <v>117</v>
      </c>
      <c r="C38" s="50"/>
      <c r="D38" s="50"/>
      <c r="E38" s="50"/>
      <c r="F38" s="50"/>
      <c r="G38" s="50"/>
      <c r="H38" s="50"/>
      <c r="I38" s="50"/>
      <c r="J38" s="216"/>
      <c r="K38" s="218"/>
      <c r="L38" s="256"/>
      <c r="M38" s="256"/>
      <c r="N38" s="256"/>
    </row>
    <row r="39" spans="1:15" ht="27.75" hidden="1" customHeight="1" x14ac:dyDescent="0.4">
      <c r="A39" s="56"/>
      <c r="B39" s="120"/>
      <c r="C39" s="50">
        <f t="shared" ref="C39:I39" si="5">C37+C38</f>
        <v>0</v>
      </c>
      <c r="D39" s="50">
        <f t="shared" si="5"/>
        <v>0</v>
      </c>
      <c r="E39" s="50">
        <f t="shared" si="5"/>
        <v>0</v>
      </c>
      <c r="F39" s="50">
        <f t="shared" si="5"/>
        <v>0</v>
      </c>
      <c r="G39" s="50">
        <f t="shared" si="5"/>
        <v>0</v>
      </c>
      <c r="H39" s="50">
        <f t="shared" si="5"/>
        <v>0</v>
      </c>
      <c r="I39" s="50">
        <f t="shared" si="5"/>
        <v>0</v>
      </c>
      <c r="J39" s="28"/>
      <c r="K39" s="29"/>
      <c r="L39" s="171"/>
      <c r="M39" s="171"/>
      <c r="N39" s="171"/>
    </row>
    <row r="40" spans="1:15" ht="27" customHeight="1" x14ac:dyDescent="0.4">
      <c r="A40" s="56" t="s">
        <v>105</v>
      </c>
      <c r="B40" s="121"/>
      <c r="C40" s="50"/>
      <c r="D40" s="50"/>
      <c r="E40" s="50"/>
      <c r="F40" s="50"/>
      <c r="G40" s="50"/>
      <c r="H40" s="50"/>
      <c r="I40" s="50"/>
      <c r="J40" s="28">
        <f>SUM(C40:I40)</f>
        <v>0</v>
      </c>
      <c r="K40" s="29"/>
      <c r="L40" s="256"/>
      <c r="M40" s="256"/>
      <c r="N40" s="256"/>
    </row>
    <row r="41" spans="1:15" ht="27" customHeight="1" x14ac:dyDescent="0.4">
      <c r="A41" s="56" t="s">
        <v>106</v>
      </c>
      <c r="B41" s="120" t="s">
        <v>116</v>
      </c>
      <c r="C41" s="50"/>
      <c r="D41" s="50"/>
      <c r="E41" s="50"/>
      <c r="F41" s="50"/>
      <c r="G41" s="50"/>
      <c r="H41" s="50"/>
      <c r="I41" s="50"/>
      <c r="J41" s="215">
        <f>SUM(C41:I42)</f>
        <v>0</v>
      </c>
      <c r="K41" s="29"/>
      <c r="L41" s="256"/>
      <c r="M41" s="256"/>
      <c r="N41" s="256"/>
    </row>
    <row r="42" spans="1:15" ht="27" customHeight="1" x14ac:dyDescent="0.4">
      <c r="A42" s="119" t="s">
        <v>106</v>
      </c>
      <c r="B42" s="120" t="s">
        <v>117</v>
      </c>
      <c r="C42" s="50"/>
      <c r="D42" s="50"/>
      <c r="E42" s="50"/>
      <c r="F42" s="50"/>
      <c r="G42" s="50"/>
      <c r="H42" s="50"/>
      <c r="I42" s="50"/>
      <c r="J42" s="216"/>
      <c r="K42" s="124"/>
      <c r="L42" s="256"/>
      <c r="M42" s="256"/>
      <c r="N42" s="256"/>
    </row>
    <row r="43" spans="1:15" ht="27" customHeight="1" x14ac:dyDescent="0.4">
      <c r="A43" s="34"/>
      <c r="B43" s="34"/>
      <c r="C43" s="23">
        <f>I36+1</f>
        <v>44444</v>
      </c>
      <c r="D43" s="23">
        <f>C43+1</f>
        <v>44445</v>
      </c>
      <c r="E43" s="23">
        <f t="shared" si="0"/>
        <v>44446</v>
      </c>
      <c r="F43" s="23">
        <f t="shared" si="0"/>
        <v>44447</v>
      </c>
      <c r="G43" s="23">
        <f t="shared" si="0"/>
        <v>44448</v>
      </c>
      <c r="H43" s="23">
        <f t="shared" si="0"/>
        <v>44449</v>
      </c>
      <c r="I43" s="23">
        <f>H43+1</f>
        <v>44450</v>
      </c>
      <c r="J43" s="29"/>
      <c r="K43" s="29"/>
      <c r="L43" s="256"/>
      <c r="M43" s="256"/>
      <c r="N43" s="256"/>
    </row>
    <row r="44" spans="1:15" ht="27" customHeight="1" x14ac:dyDescent="0.4">
      <c r="A44" s="56" t="s">
        <v>104</v>
      </c>
      <c r="B44" s="120" t="s">
        <v>116</v>
      </c>
      <c r="C44" s="50"/>
      <c r="D44" s="50"/>
      <c r="E44" s="50"/>
      <c r="F44" s="50"/>
      <c r="G44" s="50"/>
      <c r="H44" s="50"/>
      <c r="I44" s="50"/>
      <c r="J44" s="215">
        <f>SUM(C44:I45)</f>
        <v>0</v>
      </c>
      <c r="K44" s="217" t="str">
        <f>IF(J44&lt;100,"100回未満",IF(J44&lt;150,"100回以上","150回以上"))</f>
        <v>100回未満</v>
      </c>
      <c r="L44" s="256"/>
      <c r="M44" s="256"/>
      <c r="N44" s="256"/>
      <c r="O44" s="166" t="str">
        <f>IF(J44&lt;100,IF(OR(J44="100回以上",K44="150回以上"),"エラー。接種回数と回数区分が一致しません",""),IF(J44&lt;150,IF(OR(J44="100回未満",K44="150回以上"),"エラー。接種回数と回数区分が一致しません",""),IF(K44="100回未満","エラー。接種回数と回数区分が一致しません","")))</f>
        <v/>
      </c>
    </row>
    <row r="45" spans="1:15" ht="27" customHeight="1" x14ac:dyDescent="0.4">
      <c r="A45" s="56" t="s">
        <v>104</v>
      </c>
      <c r="B45" s="120" t="s">
        <v>117</v>
      </c>
      <c r="C45" s="50"/>
      <c r="D45" s="50"/>
      <c r="E45" s="50"/>
      <c r="F45" s="50"/>
      <c r="G45" s="50"/>
      <c r="H45" s="50"/>
      <c r="I45" s="50"/>
      <c r="J45" s="216"/>
      <c r="K45" s="218"/>
      <c r="L45" s="256"/>
      <c r="M45" s="256"/>
      <c r="N45" s="256"/>
    </row>
    <row r="46" spans="1:15" ht="27.75" hidden="1" customHeight="1" x14ac:dyDescent="0.4">
      <c r="A46" s="56"/>
      <c r="B46" s="120"/>
      <c r="C46" s="50">
        <f t="shared" ref="C46:I46" si="6">C44+C45</f>
        <v>0</v>
      </c>
      <c r="D46" s="50">
        <f t="shared" si="6"/>
        <v>0</v>
      </c>
      <c r="E46" s="50">
        <f t="shared" si="6"/>
        <v>0</v>
      </c>
      <c r="F46" s="50">
        <f t="shared" si="6"/>
        <v>0</v>
      </c>
      <c r="G46" s="50">
        <f t="shared" si="6"/>
        <v>0</v>
      </c>
      <c r="H46" s="50">
        <f t="shared" si="6"/>
        <v>0</v>
      </c>
      <c r="I46" s="50">
        <f t="shared" si="6"/>
        <v>0</v>
      </c>
      <c r="J46" s="28"/>
      <c r="K46" s="29"/>
      <c r="L46" s="171"/>
      <c r="M46" s="171"/>
      <c r="N46" s="171"/>
    </row>
    <row r="47" spans="1:15" ht="27" customHeight="1" x14ac:dyDescent="0.4">
      <c r="A47" s="56" t="s">
        <v>105</v>
      </c>
      <c r="B47" s="121"/>
      <c r="C47" s="50"/>
      <c r="D47" s="50"/>
      <c r="E47" s="50"/>
      <c r="F47" s="50"/>
      <c r="G47" s="50"/>
      <c r="H47" s="50"/>
      <c r="I47" s="50"/>
      <c r="J47" s="28">
        <f>SUM(C47:I47)</f>
        <v>0</v>
      </c>
      <c r="K47" s="29"/>
      <c r="L47" s="256"/>
      <c r="M47" s="256"/>
      <c r="N47" s="256"/>
    </row>
    <row r="48" spans="1:15" ht="27" customHeight="1" x14ac:dyDescent="0.4">
      <c r="A48" s="56" t="s">
        <v>106</v>
      </c>
      <c r="B48" s="120" t="s">
        <v>116</v>
      </c>
      <c r="C48" s="50"/>
      <c r="D48" s="50"/>
      <c r="E48" s="50"/>
      <c r="F48" s="50"/>
      <c r="G48" s="50"/>
      <c r="H48" s="50"/>
      <c r="I48" s="50"/>
      <c r="J48" s="215">
        <f>SUM(C48:I49)</f>
        <v>0</v>
      </c>
      <c r="K48" s="29"/>
      <c r="L48" s="256"/>
      <c r="M48" s="256"/>
      <c r="N48" s="256"/>
    </row>
    <row r="49" spans="1:15" ht="27" customHeight="1" x14ac:dyDescent="0.4">
      <c r="A49" s="119" t="s">
        <v>106</v>
      </c>
      <c r="B49" s="120" t="s">
        <v>117</v>
      </c>
      <c r="C49" s="50"/>
      <c r="D49" s="50"/>
      <c r="E49" s="50"/>
      <c r="F49" s="50"/>
      <c r="G49" s="50"/>
      <c r="H49" s="50"/>
      <c r="I49" s="50"/>
      <c r="J49" s="216"/>
      <c r="K49" s="124"/>
      <c r="L49" s="256"/>
      <c r="M49" s="256"/>
      <c r="N49" s="256"/>
    </row>
    <row r="50" spans="1:15" ht="27" customHeight="1" x14ac:dyDescent="0.4">
      <c r="A50" s="34"/>
      <c r="B50" s="34"/>
      <c r="C50" s="23">
        <f>I43+1</f>
        <v>44451</v>
      </c>
      <c r="D50" s="23">
        <f>C50+1</f>
        <v>44452</v>
      </c>
      <c r="E50" s="23">
        <f t="shared" si="0"/>
        <v>44453</v>
      </c>
      <c r="F50" s="23">
        <f t="shared" si="0"/>
        <v>44454</v>
      </c>
      <c r="G50" s="23">
        <f t="shared" si="0"/>
        <v>44455</v>
      </c>
      <c r="H50" s="23">
        <f t="shared" si="0"/>
        <v>44456</v>
      </c>
      <c r="I50" s="23">
        <f>H50+1</f>
        <v>44457</v>
      </c>
      <c r="J50" s="134"/>
      <c r="K50" s="29"/>
      <c r="L50" s="256"/>
      <c r="M50" s="256"/>
      <c r="N50" s="256"/>
    </row>
    <row r="51" spans="1:15" ht="27" customHeight="1" x14ac:dyDescent="0.4">
      <c r="A51" s="56" t="s">
        <v>104</v>
      </c>
      <c r="B51" s="120" t="s">
        <v>116</v>
      </c>
      <c r="C51" s="50"/>
      <c r="D51" s="50"/>
      <c r="E51" s="50"/>
      <c r="F51" s="50"/>
      <c r="G51" s="50"/>
      <c r="H51" s="50"/>
      <c r="I51" s="50"/>
      <c r="J51" s="215">
        <f>SUM(C51:I52)</f>
        <v>0</v>
      </c>
      <c r="K51" s="217" t="str">
        <f>IF(J51&lt;100,"100回未満",IF(J51&lt;150,"100回以上","150回以上"))</f>
        <v>100回未満</v>
      </c>
      <c r="L51" s="256"/>
      <c r="M51" s="256"/>
      <c r="N51" s="256"/>
      <c r="O51" s="166" t="str">
        <f>IF(J51&lt;100,IF(OR(J51="100回以上",K51="150回以上"),"エラー。接種回数と回数区分が一致しません",""),IF(J51&lt;150,IF(OR(J51="100回未満",K51="150回以上"),"エラー。接種回数と回数区分が一致しません",""),IF(K51="100回未満","エラー。接種回数と回数区分が一致しません","")))</f>
        <v/>
      </c>
    </row>
    <row r="52" spans="1:15" ht="27" customHeight="1" x14ac:dyDescent="0.4">
      <c r="A52" s="56" t="s">
        <v>104</v>
      </c>
      <c r="B52" s="120" t="s">
        <v>117</v>
      </c>
      <c r="C52" s="50"/>
      <c r="D52" s="50"/>
      <c r="E52" s="50"/>
      <c r="F52" s="50"/>
      <c r="G52" s="50"/>
      <c r="H52" s="50"/>
      <c r="I52" s="50"/>
      <c r="J52" s="216"/>
      <c r="K52" s="218"/>
      <c r="L52" s="256"/>
      <c r="M52" s="256"/>
      <c r="N52" s="256"/>
    </row>
    <row r="53" spans="1:15" ht="27.75" hidden="1" customHeight="1" x14ac:dyDescent="0.4">
      <c r="A53" s="56"/>
      <c r="B53" s="120"/>
      <c r="C53" s="50">
        <f t="shared" ref="C53:I53" si="7">C51+C52</f>
        <v>0</v>
      </c>
      <c r="D53" s="50">
        <f t="shared" si="7"/>
        <v>0</v>
      </c>
      <c r="E53" s="50">
        <f t="shared" si="7"/>
        <v>0</v>
      </c>
      <c r="F53" s="50">
        <f t="shared" si="7"/>
        <v>0</v>
      </c>
      <c r="G53" s="50">
        <f t="shared" si="7"/>
        <v>0</v>
      </c>
      <c r="H53" s="50">
        <f t="shared" si="7"/>
        <v>0</v>
      </c>
      <c r="I53" s="50">
        <f t="shared" si="7"/>
        <v>0</v>
      </c>
      <c r="J53" s="28"/>
      <c r="K53" s="29"/>
      <c r="L53" s="171"/>
      <c r="M53" s="171"/>
      <c r="N53" s="171"/>
    </row>
    <row r="54" spans="1:15" ht="27" customHeight="1" x14ac:dyDescent="0.4">
      <c r="A54" s="56" t="s">
        <v>105</v>
      </c>
      <c r="B54" s="121"/>
      <c r="C54" s="50"/>
      <c r="D54" s="50"/>
      <c r="E54" s="50"/>
      <c r="F54" s="50"/>
      <c r="G54" s="50"/>
      <c r="H54" s="50"/>
      <c r="I54" s="50"/>
      <c r="J54" s="28">
        <f>SUM(C54:I54)</f>
        <v>0</v>
      </c>
      <c r="K54" s="29"/>
      <c r="L54" s="256"/>
      <c r="M54" s="256"/>
      <c r="N54" s="256"/>
    </row>
    <row r="55" spans="1:15" ht="27" customHeight="1" x14ac:dyDescent="0.4">
      <c r="A55" s="56" t="s">
        <v>106</v>
      </c>
      <c r="B55" s="120" t="s">
        <v>116</v>
      </c>
      <c r="C55" s="50"/>
      <c r="D55" s="50"/>
      <c r="E55" s="50"/>
      <c r="F55" s="50"/>
      <c r="G55" s="50"/>
      <c r="H55" s="50"/>
      <c r="I55" s="50"/>
      <c r="J55" s="215">
        <f>SUM(C55:I56)</f>
        <v>0</v>
      </c>
      <c r="K55" s="29"/>
      <c r="L55" s="256"/>
      <c r="M55" s="256"/>
      <c r="N55" s="256"/>
    </row>
    <row r="56" spans="1:15" ht="27" customHeight="1" x14ac:dyDescent="0.4">
      <c r="A56" s="119" t="s">
        <v>106</v>
      </c>
      <c r="B56" s="120" t="s">
        <v>117</v>
      </c>
      <c r="C56" s="50"/>
      <c r="D56" s="50"/>
      <c r="E56" s="50"/>
      <c r="F56" s="50"/>
      <c r="G56" s="50"/>
      <c r="H56" s="50"/>
      <c r="I56" s="50"/>
      <c r="J56" s="216"/>
      <c r="K56" s="124"/>
      <c r="L56" s="256"/>
      <c r="M56" s="256"/>
      <c r="N56" s="256"/>
    </row>
    <row r="57" spans="1:15" ht="27" customHeight="1" x14ac:dyDescent="0.4">
      <c r="A57" s="34"/>
      <c r="B57" s="34"/>
      <c r="C57" s="23">
        <f>I50+1</f>
        <v>44458</v>
      </c>
      <c r="D57" s="23">
        <f>C57+1</f>
        <v>44459</v>
      </c>
      <c r="E57" s="23">
        <f t="shared" si="0"/>
        <v>44460</v>
      </c>
      <c r="F57" s="23">
        <f t="shared" si="0"/>
        <v>44461</v>
      </c>
      <c r="G57" s="23">
        <f t="shared" si="0"/>
        <v>44462</v>
      </c>
      <c r="H57" s="23">
        <f t="shared" si="0"/>
        <v>44463</v>
      </c>
      <c r="I57" s="23">
        <f>H57+1</f>
        <v>44464</v>
      </c>
      <c r="J57" s="29"/>
      <c r="K57" s="29"/>
      <c r="L57" s="256"/>
      <c r="M57" s="256"/>
      <c r="N57" s="256"/>
    </row>
    <row r="58" spans="1:15" ht="27" customHeight="1" x14ac:dyDescent="0.4">
      <c r="A58" s="56" t="s">
        <v>104</v>
      </c>
      <c r="B58" s="120" t="s">
        <v>116</v>
      </c>
      <c r="C58" s="50"/>
      <c r="D58" s="50"/>
      <c r="E58" s="50"/>
      <c r="F58" s="50"/>
      <c r="G58" s="50"/>
      <c r="H58" s="50"/>
      <c r="I58" s="50"/>
      <c r="J58" s="215">
        <f>SUM(C58:I59)</f>
        <v>0</v>
      </c>
      <c r="K58" s="217" t="str">
        <f>IF(J58&lt;100,"100回未満",IF(J58&lt;150,"100回以上","150回以上"))</f>
        <v>100回未満</v>
      </c>
      <c r="L58" s="256"/>
      <c r="M58" s="256"/>
      <c r="N58" s="256"/>
      <c r="O58" s="166" t="str">
        <f>IF(J58&lt;100,IF(OR(J58="100回以上",K58="150回以上"),"エラー。接種回数と回数区分が一致しません",""),IF(J58&lt;150,IF(OR(J58="100回未満",K58="150回以上"),"エラー。接種回数と回数区分が一致しません",""),IF(K58="100回未満","エラー。接種回数と回数区分が一致しません","")))</f>
        <v/>
      </c>
    </row>
    <row r="59" spans="1:15" ht="27" customHeight="1" x14ac:dyDescent="0.4">
      <c r="A59" s="56" t="s">
        <v>104</v>
      </c>
      <c r="B59" s="120" t="s">
        <v>117</v>
      </c>
      <c r="C59" s="50"/>
      <c r="D59" s="50"/>
      <c r="E59" s="50"/>
      <c r="F59" s="50"/>
      <c r="G59" s="50"/>
      <c r="H59" s="50"/>
      <c r="I59" s="50"/>
      <c r="J59" s="216"/>
      <c r="K59" s="218"/>
      <c r="L59" s="256"/>
      <c r="M59" s="256"/>
      <c r="N59" s="256"/>
    </row>
    <row r="60" spans="1:15" ht="27.75" hidden="1" customHeight="1" x14ac:dyDescent="0.4">
      <c r="A60" s="56"/>
      <c r="B60" s="120"/>
      <c r="C60" s="50">
        <f t="shared" ref="C60:I60" si="8">C58+C59</f>
        <v>0</v>
      </c>
      <c r="D60" s="50">
        <f t="shared" si="8"/>
        <v>0</v>
      </c>
      <c r="E60" s="50">
        <f t="shared" si="8"/>
        <v>0</v>
      </c>
      <c r="F60" s="50">
        <f t="shared" si="8"/>
        <v>0</v>
      </c>
      <c r="G60" s="50">
        <f t="shared" si="8"/>
        <v>0</v>
      </c>
      <c r="H60" s="50">
        <f t="shared" si="8"/>
        <v>0</v>
      </c>
      <c r="I60" s="50">
        <f t="shared" si="8"/>
        <v>0</v>
      </c>
      <c r="J60" s="28"/>
      <c r="K60" s="29"/>
      <c r="L60" s="171"/>
      <c r="M60" s="171"/>
      <c r="N60" s="171"/>
    </row>
    <row r="61" spans="1:15" ht="27" customHeight="1" x14ac:dyDescent="0.4">
      <c r="A61" s="56" t="s">
        <v>105</v>
      </c>
      <c r="B61" s="121"/>
      <c r="C61" s="50"/>
      <c r="D61" s="50"/>
      <c r="E61" s="50"/>
      <c r="F61" s="50"/>
      <c r="G61" s="50"/>
      <c r="H61" s="50"/>
      <c r="I61" s="50"/>
      <c r="J61" s="28">
        <f>SUM(C61:I61)</f>
        <v>0</v>
      </c>
      <c r="K61" s="29"/>
      <c r="L61" s="256"/>
      <c r="M61" s="256"/>
      <c r="N61" s="256"/>
    </row>
    <row r="62" spans="1:15" ht="27" customHeight="1" x14ac:dyDescent="0.4">
      <c r="A62" s="56" t="s">
        <v>106</v>
      </c>
      <c r="B62" s="120" t="s">
        <v>116</v>
      </c>
      <c r="C62" s="50"/>
      <c r="D62" s="50"/>
      <c r="E62" s="50"/>
      <c r="F62" s="50"/>
      <c r="G62" s="50"/>
      <c r="H62" s="50"/>
      <c r="I62" s="50"/>
      <c r="J62" s="215">
        <f>SUM(C62:I63)</f>
        <v>0</v>
      </c>
      <c r="K62" s="29"/>
      <c r="L62" s="256"/>
      <c r="M62" s="256"/>
      <c r="N62" s="256"/>
    </row>
    <row r="63" spans="1:15" ht="27" customHeight="1" x14ac:dyDescent="0.4">
      <c r="A63" s="119" t="s">
        <v>106</v>
      </c>
      <c r="B63" s="120" t="s">
        <v>117</v>
      </c>
      <c r="C63" s="50"/>
      <c r="D63" s="50"/>
      <c r="E63" s="50"/>
      <c r="F63" s="50"/>
      <c r="G63" s="50"/>
      <c r="H63" s="50"/>
      <c r="I63" s="50"/>
      <c r="J63" s="216"/>
      <c r="K63" s="124"/>
      <c r="L63" s="256"/>
      <c r="M63" s="256"/>
      <c r="N63" s="256"/>
    </row>
    <row r="64" spans="1:15" ht="27" customHeight="1" x14ac:dyDescent="0.4">
      <c r="A64" s="34"/>
      <c r="B64" s="34"/>
      <c r="C64" s="23">
        <f>I57+1</f>
        <v>44465</v>
      </c>
      <c r="D64" s="23">
        <f>C64+1</f>
        <v>44466</v>
      </c>
      <c r="E64" s="23">
        <f t="shared" si="0"/>
        <v>44467</v>
      </c>
      <c r="F64" s="23">
        <f t="shared" si="0"/>
        <v>44468</v>
      </c>
      <c r="G64" s="23">
        <f t="shared" si="0"/>
        <v>44469</v>
      </c>
      <c r="H64" s="23">
        <f t="shared" si="0"/>
        <v>44470</v>
      </c>
      <c r="I64" s="23">
        <f>H64+1</f>
        <v>44471</v>
      </c>
      <c r="J64" s="29"/>
      <c r="K64" s="29"/>
      <c r="L64" s="256"/>
      <c r="M64" s="256"/>
      <c r="N64" s="256"/>
    </row>
    <row r="65" spans="1:15" ht="27" customHeight="1" x14ac:dyDescent="0.4">
      <c r="A65" s="56" t="s">
        <v>104</v>
      </c>
      <c r="B65" s="120" t="s">
        <v>116</v>
      </c>
      <c r="C65" s="50"/>
      <c r="D65" s="50"/>
      <c r="E65" s="50"/>
      <c r="F65" s="50"/>
      <c r="G65" s="50"/>
      <c r="H65" s="50"/>
      <c r="I65" s="50"/>
      <c r="J65" s="215">
        <f>SUM(C65:I66)</f>
        <v>0</v>
      </c>
      <c r="K65" s="217" t="str">
        <f>IF(J65&lt;100,"100回未満",IF(J65&lt;150,"100回以上","150回以上"))</f>
        <v>100回未満</v>
      </c>
      <c r="L65" s="256"/>
      <c r="M65" s="256"/>
      <c r="N65" s="256"/>
      <c r="O65" s="166" t="str">
        <f>IF(J65&lt;100,IF(OR(J65="100回以上",K65="150回以上"),"エラー。接種回数と回数区分が一致しません",""),IF(J65&lt;150,IF(OR(J65="100回未満",K65="150回以上"),"エラー。接種回数と回数区分が一致しません",""),IF(K65="100回未満","エラー。接種回数と回数区分が一致しません","")))</f>
        <v/>
      </c>
    </row>
    <row r="66" spans="1:15" ht="27" customHeight="1" x14ac:dyDescent="0.4">
      <c r="A66" s="56" t="s">
        <v>104</v>
      </c>
      <c r="B66" s="120" t="s">
        <v>117</v>
      </c>
      <c r="C66" s="50"/>
      <c r="D66" s="50"/>
      <c r="E66" s="50"/>
      <c r="F66" s="50"/>
      <c r="G66" s="50"/>
      <c r="H66" s="50"/>
      <c r="I66" s="50"/>
      <c r="J66" s="216"/>
      <c r="K66" s="218"/>
      <c r="L66" s="256"/>
      <c r="M66" s="256"/>
      <c r="N66" s="256"/>
    </row>
    <row r="67" spans="1:15" ht="27.75" hidden="1" customHeight="1" x14ac:dyDescent="0.4">
      <c r="A67" s="56"/>
      <c r="B67" s="120"/>
      <c r="C67" s="50">
        <f t="shared" ref="C67:I67" si="9">C65+C66</f>
        <v>0</v>
      </c>
      <c r="D67" s="50">
        <f t="shared" si="9"/>
        <v>0</v>
      </c>
      <c r="E67" s="50">
        <f t="shared" si="9"/>
        <v>0</v>
      </c>
      <c r="F67" s="50">
        <f t="shared" si="9"/>
        <v>0</v>
      </c>
      <c r="G67" s="50">
        <f t="shared" si="9"/>
        <v>0</v>
      </c>
      <c r="H67" s="50">
        <f t="shared" si="9"/>
        <v>0</v>
      </c>
      <c r="I67" s="50">
        <f t="shared" si="9"/>
        <v>0</v>
      </c>
      <c r="J67" s="28"/>
      <c r="K67" s="29"/>
      <c r="L67" s="171"/>
      <c r="M67" s="171"/>
      <c r="N67" s="171"/>
    </row>
    <row r="68" spans="1:15" ht="27" customHeight="1" x14ac:dyDescent="0.4">
      <c r="A68" s="56" t="s">
        <v>105</v>
      </c>
      <c r="B68" s="121"/>
      <c r="C68" s="50"/>
      <c r="D68" s="50"/>
      <c r="E68" s="50"/>
      <c r="F68" s="50"/>
      <c r="G68" s="50"/>
      <c r="H68" s="50"/>
      <c r="I68" s="50"/>
      <c r="J68" s="28">
        <f>SUM(C68:I68)</f>
        <v>0</v>
      </c>
      <c r="K68" s="29"/>
      <c r="L68" s="256"/>
      <c r="M68" s="256"/>
      <c r="N68" s="256"/>
    </row>
    <row r="69" spans="1:15" ht="27" customHeight="1" x14ac:dyDescent="0.4">
      <c r="A69" s="56" t="s">
        <v>106</v>
      </c>
      <c r="B69" s="120" t="s">
        <v>116</v>
      </c>
      <c r="C69" s="50"/>
      <c r="D69" s="50"/>
      <c r="E69" s="50"/>
      <c r="F69" s="50"/>
      <c r="G69" s="50"/>
      <c r="H69" s="50"/>
      <c r="I69" s="50"/>
      <c r="J69" s="215">
        <f>SUM(C69:I70)</f>
        <v>0</v>
      </c>
      <c r="K69" s="29"/>
      <c r="L69" s="256"/>
      <c r="M69" s="256"/>
      <c r="N69" s="256"/>
    </row>
    <row r="70" spans="1:15" ht="27" customHeight="1" x14ac:dyDescent="0.4">
      <c r="A70" s="119" t="s">
        <v>106</v>
      </c>
      <c r="B70" s="120" t="s">
        <v>117</v>
      </c>
      <c r="C70" s="50"/>
      <c r="D70" s="50"/>
      <c r="E70" s="50"/>
      <c r="F70" s="50"/>
      <c r="G70" s="50"/>
      <c r="H70" s="50"/>
      <c r="I70" s="50"/>
      <c r="J70" s="216"/>
      <c r="K70" s="29"/>
      <c r="L70" s="256"/>
      <c r="M70" s="256"/>
      <c r="N70" s="256"/>
    </row>
    <row r="71" spans="1:15" ht="27" customHeight="1" x14ac:dyDescent="0.4">
      <c r="A71" s="22"/>
      <c r="B71" s="22"/>
      <c r="C71" s="22"/>
      <c r="G71" s="178"/>
      <c r="H71" s="178"/>
      <c r="I71" s="178"/>
      <c r="J71" s="35"/>
      <c r="K71" s="22"/>
      <c r="L71" s="22"/>
      <c r="M71" s="22"/>
    </row>
    <row r="72" spans="1:15" ht="27" customHeight="1" x14ac:dyDescent="0.4">
      <c r="A72" s="22"/>
      <c r="B72" s="22"/>
      <c r="C72" s="22"/>
      <c r="E72" s="243" t="s">
        <v>154</v>
      </c>
      <c r="F72" s="243"/>
      <c r="G72" s="243"/>
      <c r="H72" s="243"/>
      <c r="I72" s="243"/>
      <c r="J72" s="28">
        <f>SUM(J9,J16,J23,J30,J37,J44,J51,J58,J65)</f>
        <v>0</v>
      </c>
      <c r="K72" s="22"/>
      <c r="L72" s="22"/>
      <c r="M72" s="22"/>
    </row>
    <row r="73" spans="1:15" ht="27" customHeight="1" x14ac:dyDescent="0.4">
      <c r="A73" s="22"/>
      <c r="B73" s="22"/>
      <c r="C73" s="22"/>
      <c r="E73" s="243" t="s">
        <v>155</v>
      </c>
      <c r="F73" s="243"/>
      <c r="G73" s="243"/>
      <c r="H73" s="243"/>
      <c r="I73" s="243"/>
      <c r="J73" s="28">
        <f>SUM(J12,J19,J26,J33,J40,J47,J54,J61,J68)</f>
        <v>0</v>
      </c>
      <c r="K73" s="22"/>
      <c r="L73" s="22"/>
      <c r="M73" s="22"/>
    </row>
    <row r="74" spans="1:15" ht="27" customHeight="1" x14ac:dyDescent="0.4">
      <c r="A74" s="22"/>
      <c r="B74" s="22"/>
      <c r="C74" s="22"/>
      <c r="E74" s="243" t="s">
        <v>156</v>
      </c>
      <c r="F74" s="243"/>
      <c r="G74" s="243"/>
      <c r="H74" s="243"/>
      <c r="I74" s="243"/>
      <c r="J74" s="28">
        <f>SUM(J13,J20,J27,J34,J41,J48,J55,J62,J69)</f>
        <v>0</v>
      </c>
      <c r="K74" s="22"/>
      <c r="L74" s="22"/>
      <c r="M74" s="22"/>
    </row>
    <row r="75" spans="1:15" ht="44.25" customHeight="1" x14ac:dyDescent="0.4">
      <c r="A75" s="22"/>
      <c r="B75" s="22"/>
      <c r="C75" s="22"/>
      <c r="G75" s="178"/>
      <c r="H75" s="178"/>
      <c r="I75" s="178"/>
      <c r="J75" s="35"/>
      <c r="K75" s="22"/>
      <c r="L75" s="22"/>
      <c r="M75" s="22"/>
      <c r="N75" s="20" t="s">
        <v>157</v>
      </c>
    </row>
    <row r="76" spans="1:15" ht="56.25" customHeight="1" x14ac:dyDescent="0.4">
      <c r="A76" s="22"/>
      <c r="B76" s="22"/>
      <c r="C76" s="22"/>
      <c r="G76" s="178"/>
      <c r="H76" s="178"/>
      <c r="I76" s="178"/>
      <c r="J76" s="35"/>
      <c r="K76" s="22"/>
      <c r="L76" s="22"/>
      <c r="M76" s="22"/>
      <c r="N76" s="20"/>
    </row>
    <row r="77" spans="1:15" ht="32.25" customHeight="1" x14ac:dyDescent="0.4">
      <c r="A77" s="148" t="s">
        <v>122</v>
      </c>
      <c r="B77" s="148"/>
      <c r="C77" s="57"/>
      <c r="D77" s="57"/>
      <c r="E77" s="57"/>
      <c r="F77" s="57"/>
      <c r="G77" s="57"/>
      <c r="H77" s="57"/>
      <c r="I77" s="57"/>
      <c r="J77" s="57"/>
      <c r="K77" s="57"/>
      <c r="L77" s="57"/>
      <c r="N77" s="57"/>
    </row>
    <row r="78" spans="1:15" ht="48" customHeight="1" thickBot="1" x14ac:dyDescent="0.45">
      <c r="A78" s="148"/>
      <c r="B78" s="148"/>
      <c r="C78" s="57"/>
      <c r="D78" s="57"/>
      <c r="E78" s="57"/>
      <c r="F78" s="57"/>
      <c r="G78" s="57"/>
      <c r="H78" s="57"/>
      <c r="I78" s="57"/>
      <c r="J78" s="57"/>
      <c r="K78" s="57"/>
      <c r="L78" s="57"/>
      <c r="N78" s="57"/>
    </row>
    <row r="79" spans="1:15" ht="42" customHeight="1" thickBot="1" x14ac:dyDescent="0.45">
      <c r="A79" s="145" t="s">
        <v>119</v>
      </c>
      <c r="B79" s="148"/>
      <c r="C79" s="57"/>
      <c r="D79" s="57"/>
      <c r="E79" s="57"/>
      <c r="F79" s="57"/>
      <c r="G79" s="57"/>
      <c r="H79" s="57"/>
      <c r="I79" s="57"/>
      <c r="J79" s="57"/>
      <c r="K79" s="57"/>
      <c r="L79" s="57"/>
      <c r="N79" s="57"/>
      <c r="O79" s="115"/>
    </row>
    <row r="80" spans="1:15" ht="46.5" customHeight="1" thickBot="1" x14ac:dyDescent="0.45">
      <c r="A80" s="148"/>
      <c r="B80" s="148"/>
      <c r="C80" s="57"/>
      <c r="D80" s="57"/>
      <c r="E80" s="57"/>
      <c r="F80" s="57"/>
      <c r="G80" s="57"/>
      <c r="H80" s="57"/>
      <c r="I80" s="57"/>
      <c r="J80" s="57"/>
      <c r="K80" s="57"/>
      <c r="L80" s="57"/>
      <c r="N80" s="57"/>
      <c r="O80" s="57"/>
    </row>
    <row r="81" spans="1:16" ht="42" customHeight="1" thickBot="1" x14ac:dyDescent="0.45">
      <c r="A81" s="148" t="s">
        <v>118</v>
      </c>
      <c r="B81" s="148"/>
      <c r="C81" s="57"/>
      <c r="D81" s="57"/>
      <c r="F81" s="148"/>
      <c r="N81" s="158" t="s">
        <v>139</v>
      </c>
      <c r="O81" s="147"/>
    </row>
    <row r="82" spans="1:16" ht="46.5" customHeight="1" thickBot="1" x14ac:dyDescent="0.45">
      <c r="A82" s="148"/>
      <c r="B82" s="148"/>
      <c r="C82" s="57"/>
      <c r="D82" s="57"/>
      <c r="F82" s="148"/>
      <c r="H82" s="57"/>
      <c r="I82" s="57"/>
      <c r="J82" s="57"/>
      <c r="K82" s="57"/>
      <c r="N82" s="57"/>
      <c r="O82" s="163" t="s">
        <v>148</v>
      </c>
    </row>
    <row r="83" spans="1:16" ht="42" customHeight="1" thickBot="1" x14ac:dyDescent="0.45">
      <c r="A83" s="148" t="s">
        <v>141</v>
      </c>
      <c r="B83" s="147"/>
      <c r="C83" s="57"/>
      <c r="D83" s="57"/>
      <c r="E83" s="57"/>
      <c r="F83" s="57"/>
      <c r="G83" s="57"/>
      <c r="H83" s="57"/>
      <c r="I83" s="57"/>
      <c r="J83" s="57"/>
      <c r="K83" s="57"/>
      <c r="N83" s="57"/>
    </row>
    <row r="84" spans="1:16" ht="46.5" customHeight="1" thickBot="1" x14ac:dyDescent="0.45">
      <c r="A84" s="148"/>
      <c r="B84" s="148"/>
      <c r="C84" s="57"/>
      <c r="D84" s="57"/>
      <c r="E84" s="57"/>
      <c r="F84" s="57"/>
      <c r="G84" s="57"/>
      <c r="H84" s="57"/>
      <c r="I84" s="57"/>
      <c r="J84" s="57"/>
      <c r="K84" s="57"/>
      <c r="N84" s="57"/>
    </row>
    <row r="85" spans="1:16" ht="42" customHeight="1" thickBot="1" x14ac:dyDescent="0.45">
      <c r="A85" s="148" t="s">
        <v>149</v>
      </c>
      <c r="B85" s="148"/>
      <c r="C85" s="57"/>
      <c r="D85" s="57"/>
      <c r="E85" s="57"/>
      <c r="F85" s="57"/>
      <c r="G85" s="57"/>
      <c r="N85" s="158" t="s">
        <v>139</v>
      </c>
      <c r="O85" s="147"/>
    </row>
    <row r="86" spans="1:16" ht="46.5" customHeight="1" thickBot="1" x14ac:dyDescent="0.45">
      <c r="A86" s="148"/>
      <c r="B86" s="148"/>
      <c r="C86" s="57"/>
      <c r="D86" s="57"/>
      <c r="F86" s="148"/>
      <c r="H86" s="148"/>
      <c r="I86" s="57"/>
      <c r="J86" s="57"/>
      <c r="K86" s="57"/>
      <c r="L86" s="57"/>
      <c r="N86" s="57"/>
      <c r="O86" s="163" t="s">
        <v>147</v>
      </c>
    </row>
    <row r="87" spans="1:16" ht="42" customHeight="1" thickBot="1" x14ac:dyDescent="0.45">
      <c r="A87" s="148" t="s">
        <v>141</v>
      </c>
      <c r="B87" s="147"/>
      <c r="C87" s="57"/>
      <c r="D87" s="57"/>
      <c r="E87" s="57"/>
      <c r="F87" s="57"/>
      <c r="G87" s="57"/>
      <c r="H87" s="57"/>
      <c r="I87" s="57"/>
      <c r="J87" s="57"/>
      <c r="K87" s="57"/>
      <c r="L87" s="57"/>
      <c r="N87" s="57"/>
    </row>
    <row r="88" spans="1:16" ht="46.5" customHeight="1" thickBot="1" x14ac:dyDescent="0.45">
      <c r="A88" s="148"/>
      <c r="B88" s="148"/>
      <c r="C88" s="57"/>
      <c r="D88" s="57"/>
      <c r="E88" s="57"/>
      <c r="F88" s="57"/>
      <c r="G88" s="57"/>
      <c r="H88" s="57"/>
      <c r="I88" s="57"/>
      <c r="J88" s="57"/>
      <c r="K88" s="57"/>
      <c r="L88" s="57"/>
      <c r="N88" s="57"/>
    </row>
    <row r="89" spans="1:16" ht="42" customHeight="1" thickBot="1" x14ac:dyDescent="0.45">
      <c r="A89" s="265" t="s">
        <v>150</v>
      </c>
      <c r="B89" s="265"/>
      <c r="C89" s="265"/>
      <c r="D89" s="265"/>
      <c r="E89" s="265"/>
      <c r="F89" s="265"/>
      <c r="G89" s="265"/>
      <c r="H89" s="265"/>
      <c r="I89" s="265"/>
      <c r="J89" s="265"/>
      <c r="K89" s="265"/>
      <c r="L89" s="265"/>
      <c r="M89" s="265"/>
      <c r="N89" s="148" t="s">
        <v>146</v>
      </c>
      <c r="O89" s="147"/>
    </row>
    <row r="90" spans="1:16" ht="28.5" customHeight="1" x14ac:dyDescent="0.4">
      <c r="A90" s="265"/>
      <c r="B90" s="265"/>
      <c r="C90" s="265"/>
      <c r="D90" s="265"/>
      <c r="E90" s="265"/>
      <c r="F90" s="265"/>
      <c r="G90" s="265"/>
      <c r="H90" s="265"/>
      <c r="I90" s="265"/>
      <c r="J90" s="265"/>
      <c r="K90" s="265"/>
      <c r="L90" s="265"/>
      <c r="M90" s="265"/>
      <c r="N90" s="148"/>
      <c r="O90" s="148"/>
    </row>
    <row r="91" spans="1:16" ht="42" customHeight="1" x14ac:dyDescent="0.4">
      <c r="A91" s="265" t="s">
        <v>158</v>
      </c>
      <c r="B91" s="265"/>
      <c r="C91" s="265"/>
      <c r="D91" s="265"/>
      <c r="E91" s="265"/>
      <c r="F91" s="265"/>
      <c r="G91" s="265"/>
      <c r="H91" s="265"/>
      <c r="I91" s="265"/>
      <c r="J91" s="265"/>
      <c r="K91" s="265"/>
      <c r="L91" s="265"/>
      <c r="M91" s="265"/>
      <c r="N91" s="57"/>
    </row>
    <row r="92" spans="1:16" ht="42" customHeight="1" x14ac:dyDescent="0.4">
      <c r="A92" s="265"/>
      <c r="B92" s="265"/>
      <c r="C92" s="265"/>
      <c r="D92" s="265"/>
      <c r="E92" s="265"/>
      <c r="F92" s="265"/>
      <c r="G92" s="265"/>
      <c r="H92" s="265"/>
      <c r="I92" s="265"/>
      <c r="J92" s="265"/>
      <c r="K92" s="265"/>
      <c r="L92" s="265"/>
      <c r="M92" s="265"/>
      <c r="N92" s="57"/>
    </row>
    <row r="93" spans="1:16" ht="48.75" customHeight="1" x14ac:dyDescent="0.4">
      <c r="A93" s="148"/>
      <c r="B93" s="148"/>
      <c r="C93" s="57"/>
      <c r="D93" s="57"/>
      <c r="E93" s="57"/>
      <c r="F93" s="57"/>
      <c r="G93" s="57"/>
      <c r="H93" s="57"/>
      <c r="I93" s="57"/>
      <c r="J93" s="57"/>
      <c r="K93" s="57"/>
      <c r="L93" s="57"/>
      <c r="N93" s="57"/>
    </row>
    <row r="94" spans="1:16" ht="42" customHeight="1" x14ac:dyDescent="0.4">
      <c r="A94" s="148" t="s">
        <v>126</v>
      </c>
      <c r="B94" s="148"/>
      <c r="C94" s="57"/>
      <c r="D94" s="57"/>
      <c r="E94" s="57"/>
      <c r="F94" s="57"/>
      <c r="G94" s="57"/>
      <c r="H94" s="57"/>
      <c r="I94" s="57"/>
      <c r="J94" s="57"/>
      <c r="K94" s="57"/>
      <c r="L94" s="57"/>
      <c r="N94" s="57"/>
      <c r="O94" s="57"/>
      <c r="P94" s="57"/>
    </row>
    <row r="95" spans="1:16" ht="42" customHeight="1" x14ac:dyDescent="0.4">
      <c r="A95" s="148" t="s">
        <v>127</v>
      </c>
      <c r="B95" s="148"/>
      <c r="C95" s="57"/>
      <c r="D95" s="57"/>
      <c r="E95" s="57"/>
      <c r="F95" s="57"/>
      <c r="G95" s="57"/>
      <c r="H95" s="57"/>
      <c r="I95" s="57"/>
      <c r="J95" s="57"/>
      <c r="K95" s="57"/>
      <c r="L95" s="57"/>
      <c r="N95" s="57"/>
      <c r="O95" s="57"/>
      <c r="P95" s="57"/>
    </row>
    <row r="96" spans="1:16" ht="48.75" customHeight="1" x14ac:dyDescent="0.4">
      <c r="A96" s="148"/>
      <c r="B96" s="148"/>
      <c r="C96" s="57"/>
      <c r="D96" s="57"/>
      <c r="E96" s="57"/>
      <c r="F96" s="57"/>
      <c r="G96" s="57"/>
      <c r="H96" s="57"/>
      <c r="I96" s="57"/>
      <c r="J96" s="57"/>
      <c r="K96" s="57"/>
      <c r="L96" s="57"/>
      <c r="N96" s="57"/>
      <c r="O96" s="57"/>
      <c r="P96" s="57"/>
    </row>
    <row r="97" spans="1:16" ht="42" customHeight="1" x14ac:dyDescent="0.4">
      <c r="A97" s="337" t="s">
        <v>136</v>
      </c>
      <c r="B97" s="337"/>
      <c r="C97" s="337"/>
      <c r="D97" s="337"/>
      <c r="E97" s="337"/>
      <c r="F97" s="337"/>
      <c r="G97" s="337"/>
      <c r="H97" s="337"/>
      <c r="I97" s="337"/>
      <c r="J97" s="337"/>
      <c r="K97" s="337"/>
      <c r="L97" s="337"/>
      <c r="M97" s="337"/>
      <c r="N97" s="337"/>
      <c r="O97" s="337"/>
      <c r="P97" s="57"/>
    </row>
    <row r="98" spans="1:16" ht="42" customHeight="1" x14ac:dyDescent="0.4">
      <c r="A98" s="148" t="s">
        <v>137</v>
      </c>
      <c r="B98" s="148"/>
      <c r="C98" s="148"/>
      <c r="D98" s="148"/>
      <c r="E98" s="148"/>
      <c r="F98" s="148"/>
      <c r="G98" s="148"/>
      <c r="H98" s="148"/>
      <c r="I98" s="148"/>
      <c r="J98" s="148"/>
      <c r="K98" s="148"/>
      <c r="L98" s="148"/>
      <c r="M98" s="148"/>
      <c r="N98" s="148"/>
      <c r="O98" s="148"/>
      <c r="P98" s="57"/>
    </row>
    <row r="99" spans="1:16" ht="42" customHeight="1" x14ac:dyDescent="0.4">
      <c r="A99" s="148" t="s">
        <v>138</v>
      </c>
      <c r="B99" s="148"/>
      <c r="C99" s="148"/>
      <c r="D99" s="148"/>
      <c r="E99" s="148"/>
      <c r="F99" s="148"/>
      <c r="G99" s="148"/>
      <c r="H99" s="148"/>
      <c r="I99" s="148"/>
      <c r="J99" s="148"/>
      <c r="K99" s="148"/>
      <c r="L99" s="148"/>
      <c r="M99" s="148"/>
      <c r="N99" s="148"/>
      <c r="O99" s="148"/>
      <c r="P99" s="57"/>
    </row>
    <row r="100" spans="1:16" ht="42" customHeight="1" x14ac:dyDescent="0.4">
      <c r="A100" s="148" t="s">
        <v>128</v>
      </c>
      <c r="B100" s="148"/>
      <c r="C100" s="148"/>
      <c r="D100" s="148"/>
      <c r="E100" s="148"/>
      <c r="F100" s="148"/>
      <c r="G100" s="148"/>
      <c r="H100" s="148"/>
      <c r="I100" s="148"/>
      <c r="J100" s="148"/>
      <c r="K100" s="148"/>
      <c r="L100" s="148"/>
      <c r="M100" s="148"/>
      <c r="N100" s="148"/>
      <c r="O100" s="148"/>
      <c r="P100" s="57"/>
    </row>
    <row r="101" spans="1:16" ht="48.75" customHeight="1" x14ac:dyDescent="0.4">
      <c r="A101" s="148" t="s">
        <v>120</v>
      </c>
      <c r="B101" s="148"/>
      <c r="C101" s="57"/>
      <c r="D101" s="57"/>
      <c r="E101" s="57"/>
      <c r="F101" s="57"/>
      <c r="G101" s="57"/>
      <c r="H101" s="57"/>
      <c r="I101" s="57"/>
      <c r="J101" s="57"/>
      <c r="K101" s="57"/>
      <c r="L101" s="57"/>
      <c r="N101" s="57"/>
      <c r="O101" s="57"/>
      <c r="P101" s="57"/>
    </row>
    <row r="102" spans="1:16" ht="42" customHeight="1" x14ac:dyDescent="0.4">
      <c r="A102" s="148" t="s">
        <v>143</v>
      </c>
      <c r="B102" s="148"/>
      <c r="C102" s="57"/>
      <c r="D102" s="57"/>
      <c r="E102" s="57"/>
      <c r="F102" s="57"/>
      <c r="G102" s="57"/>
      <c r="H102" s="57"/>
      <c r="I102" s="57"/>
      <c r="J102" s="57"/>
      <c r="K102" s="57"/>
      <c r="L102" s="57"/>
      <c r="N102" s="57"/>
      <c r="O102" s="57"/>
      <c r="P102" s="57"/>
    </row>
    <row r="103" spans="1:16" ht="42" customHeight="1" x14ac:dyDescent="0.4">
      <c r="A103" s="54" t="s">
        <v>142</v>
      </c>
      <c r="B103" s="261"/>
      <c r="C103" s="262"/>
      <c r="D103" s="262"/>
      <c r="E103" s="262"/>
      <c r="F103" s="262"/>
      <c r="G103" s="262"/>
      <c r="H103" s="262"/>
      <c r="I103" s="262"/>
      <c r="J103" s="262"/>
      <c r="K103" s="262"/>
      <c r="L103" s="262"/>
      <c r="M103" s="263"/>
      <c r="N103" s="57"/>
      <c r="O103" s="57"/>
      <c r="P103" s="57"/>
    </row>
    <row r="104" spans="1:16" ht="57" customHeight="1" x14ac:dyDescent="0.4">
      <c r="A104" s="18"/>
      <c r="B104" s="150" t="s">
        <v>144</v>
      </c>
    </row>
    <row r="105" spans="1:16" ht="42" customHeight="1" x14ac:dyDescent="0.4">
      <c r="A105" s="148" t="s">
        <v>145</v>
      </c>
      <c r="B105" s="148"/>
      <c r="C105" s="57"/>
      <c r="D105" s="57"/>
      <c r="E105" s="57"/>
      <c r="F105" s="57"/>
      <c r="G105" s="57"/>
      <c r="H105" s="57"/>
      <c r="I105" s="57"/>
      <c r="J105" s="57"/>
      <c r="K105" s="57"/>
      <c r="L105" s="57"/>
      <c r="N105" s="57"/>
      <c r="O105" s="57"/>
      <c r="P105" s="57"/>
    </row>
    <row r="106" spans="1:16" ht="42" customHeight="1" x14ac:dyDescent="0.4">
      <c r="A106" s="54" t="s">
        <v>142</v>
      </c>
      <c r="B106" s="261"/>
      <c r="C106" s="262"/>
      <c r="D106" s="262"/>
      <c r="E106" s="262"/>
      <c r="F106" s="262"/>
      <c r="G106" s="262"/>
      <c r="H106" s="262"/>
      <c r="I106" s="262"/>
      <c r="J106" s="262"/>
      <c r="K106" s="262"/>
      <c r="L106" s="262"/>
      <c r="M106" s="263"/>
      <c r="N106" s="57"/>
      <c r="O106" s="57"/>
      <c r="P106" s="57"/>
    </row>
    <row r="107" spans="1:16" ht="42" customHeight="1" x14ac:dyDescent="0.4">
      <c r="A107" s="18"/>
      <c r="B107" s="150"/>
    </row>
    <row r="108" spans="1:16" ht="83.25" customHeight="1" x14ac:dyDescent="0.4">
      <c r="A108" s="18"/>
      <c r="B108" s="18"/>
      <c r="C108" s="82" t="s">
        <v>34</v>
      </c>
      <c r="I108" s="82"/>
      <c r="J108" s="92"/>
    </row>
    <row r="109" spans="1:16" ht="83.25" customHeight="1" x14ac:dyDescent="0.4">
      <c r="A109" s="18"/>
      <c r="B109" s="18"/>
      <c r="C109" s="259"/>
      <c r="D109" s="259"/>
      <c r="E109" s="259"/>
      <c r="F109" s="259"/>
      <c r="G109" s="259"/>
      <c r="H109" s="259"/>
      <c r="I109" s="259"/>
      <c r="J109" s="259"/>
      <c r="K109" s="259"/>
      <c r="L109" s="259"/>
      <c r="M109" s="259"/>
      <c r="N109" s="259"/>
    </row>
    <row r="110" spans="1:16" ht="83.25" customHeight="1" x14ac:dyDescent="0.4">
      <c r="A110" s="18"/>
      <c r="B110" s="18"/>
      <c r="C110" s="82"/>
      <c r="D110" s="227" t="str">
        <f>C1&amp;"     "</f>
        <v xml:space="preserve">医療機関○○クリニック     </v>
      </c>
      <c r="E110" s="227"/>
      <c r="F110" s="227"/>
      <c r="G110" s="227"/>
      <c r="H110" s="227"/>
      <c r="I110" s="227"/>
      <c r="J110" s="227"/>
      <c r="K110" s="227"/>
      <c r="L110" s="227"/>
      <c r="M110" s="81" t="s">
        <v>95</v>
      </c>
    </row>
    <row r="111" spans="1:16" ht="83.25" customHeight="1" x14ac:dyDescent="0.4">
      <c r="A111" s="58"/>
      <c r="B111" s="58"/>
      <c r="C111" s="58"/>
      <c r="D111" s="58"/>
      <c r="E111" s="58"/>
      <c r="F111" s="58"/>
      <c r="G111" s="58"/>
      <c r="H111" s="58"/>
      <c r="I111" s="58"/>
      <c r="J111" s="91"/>
      <c r="K111" s="91"/>
      <c r="L111" s="58"/>
      <c r="M111" s="58"/>
      <c r="N111" s="86" t="s">
        <v>88</v>
      </c>
    </row>
    <row r="112" spans="1:16" ht="46.5" customHeight="1" x14ac:dyDescent="0.4">
      <c r="A112" s="58"/>
      <c r="B112" s="58"/>
      <c r="C112" s="58"/>
      <c r="D112" s="58"/>
      <c r="E112" s="58"/>
      <c r="F112" s="58"/>
      <c r="G112" s="58"/>
      <c r="H112" s="58"/>
      <c r="I112" s="58"/>
      <c r="J112" s="91"/>
      <c r="K112" s="58"/>
      <c r="L112" s="252" t="s">
        <v>121</v>
      </c>
      <c r="M112" s="252"/>
      <c r="N112" s="252"/>
    </row>
    <row r="113" spans="1:15" ht="83.25" customHeight="1" x14ac:dyDescent="0.4">
      <c r="A113" s="179" t="s">
        <v>24</v>
      </c>
      <c r="B113" s="179"/>
      <c r="C113" s="167"/>
      <c r="D113" s="167"/>
      <c r="E113" s="167"/>
      <c r="F113" s="167"/>
      <c r="G113" s="167"/>
      <c r="H113" s="167"/>
      <c r="I113" s="167"/>
      <c r="J113" s="91"/>
      <c r="K113" s="58"/>
      <c r="L113" s="167"/>
      <c r="M113" s="167"/>
      <c r="N113" s="167"/>
    </row>
    <row r="114" spans="1:15" ht="46.5" customHeight="1" x14ac:dyDescent="0.4">
      <c r="A114" s="167"/>
      <c r="B114" s="167"/>
      <c r="C114" s="167"/>
      <c r="D114" s="167"/>
      <c r="E114" s="167"/>
      <c r="F114" s="167"/>
      <c r="G114" s="167"/>
      <c r="H114" s="167"/>
      <c r="I114" s="167"/>
      <c r="J114" s="167"/>
      <c r="K114" s="167"/>
      <c r="L114" s="167"/>
      <c r="M114" s="167"/>
      <c r="N114" s="167"/>
    </row>
    <row r="115" spans="1:15" ht="33.75" customHeight="1" x14ac:dyDescent="0.4">
      <c r="A115" s="167"/>
      <c r="B115" s="167"/>
      <c r="C115" s="167"/>
      <c r="D115" s="167"/>
      <c r="E115" s="167"/>
      <c r="F115" s="167"/>
      <c r="G115" s="167"/>
      <c r="H115" s="167"/>
      <c r="I115" s="173" t="s">
        <v>96</v>
      </c>
      <c r="J115" s="85"/>
      <c r="K115" s="173"/>
      <c r="L115" s="173" t="str">
        <f>C1</f>
        <v>医療機関○○クリニック</v>
      </c>
      <c r="M115" s="173"/>
      <c r="N115" s="173"/>
      <c r="O115" s="180"/>
    </row>
    <row r="116" spans="1:15" ht="33.75" customHeight="1" x14ac:dyDescent="0.4">
      <c r="A116" s="167"/>
      <c r="B116" s="167"/>
      <c r="C116" s="167"/>
      <c r="D116" s="167"/>
      <c r="E116" s="167"/>
      <c r="F116" s="167"/>
      <c r="G116" s="167"/>
      <c r="H116" s="167"/>
      <c r="I116" s="173" t="s">
        <v>13</v>
      </c>
      <c r="J116" s="85"/>
      <c r="K116" s="173"/>
      <c r="L116" s="248"/>
      <c r="M116" s="248"/>
      <c r="N116" s="248"/>
      <c r="O116" s="180"/>
    </row>
    <row r="117" spans="1:15" ht="33.75" customHeight="1" x14ac:dyDescent="0.4">
      <c r="A117" s="167"/>
      <c r="B117" s="167"/>
      <c r="C117" s="167"/>
      <c r="D117" s="167"/>
      <c r="E117" s="167"/>
      <c r="F117" s="167"/>
      <c r="G117" s="167"/>
      <c r="H117" s="167"/>
      <c r="I117" s="173" t="s">
        <v>14</v>
      </c>
      <c r="J117" s="85"/>
      <c r="K117" s="173"/>
      <c r="L117" s="248"/>
      <c r="M117" s="248"/>
      <c r="N117" s="248"/>
      <c r="O117" s="180"/>
    </row>
    <row r="118" spans="1:15" ht="33.75" customHeight="1" x14ac:dyDescent="0.4">
      <c r="A118" s="167"/>
      <c r="B118" s="167"/>
      <c r="C118" s="167"/>
      <c r="D118" s="167"/>
      <c r="E118" s="167"/>
      <c r="F118" s="167"/>
      <c r="G118" s="167"/>
      <c r="H118" s="167"/>
      <c r="I118" s="167"/>
      <c r="J118" s="167"/>
      <c r="K118" s="167"/>
      <c r="L118" s="167"/>
      <c r="M118" s="167"/>
      <c r="N118" s="167"/>
    </row>
    <row r="119" spans="1:15" ht="61.5" customHeight="1" x14ac:dyDescent="0.4">
      <c r="A119" s="10"/>
      <c r="B119" s="10"/>
      <c r="C119" s="10"/>
      <c r="D119" s="10"/>
      <c r="E119" s="10"/>
      <c r="F119" s="10"/>
      <c r="G119" s="10"/>
      <c r="H119" s="10"/>
      <c r="I119" s="10"/>
      <c r="J119" s="10"/>
      <c r="K119" s="10"/>
      <c r="L119" s="10"/>
      <c r="M119" s="10"/>
      <c r="N119" s="10"/>
    </row>
    <row r="120" spans="1:15" ht="83.25" customHeight="1" x14ac:dyDescent="0.4">
      <c r="A120" s="336" t="s">
        <v>112</v>
      </c>
      <c r="B120" s="336"/>
      <c r="C120" s="336"/>
      <c r="D120" s="336"/>
      <c r="E120" s="336"/>
      <c r="F120" s="336"/>
      <c r="G120" s="336"/>
      <c r="H120" s="336"/>
      <c r="I120" s="336"/>
      <c r="J120" s="336"/>
      <c r="K120" s="336"/>
      <c r="L120" s="336"/>
      <c r="M120" s="336"/>
      <c r="N120" s="336"/>
      <c r="O120" s="181"/>
    </row>
    <row r="121" spans="1:15" ht="24" x14ac:dyDescent="0.4">
      <c r="A121" s="10"/>
      <c r="B121" s="10"/>
      <c r="C121" s="10"/>
      <c r="D121" s="10"/>
      <c r="E121" s="10"/>
      <c r="F121" s="10"/>
      <c r="G121" s="10"/>
      <c r="H121" s="10"/>
      <c r="I121" s="10"/>
      <c r="J121" s="10"/>
      <c r="K121" s="10"/>
      <c r="L121" s="10"/>
      <c r="M121" s="10"/>
      <c r="N121" s="10"/>
    </row>
    <row r="122" spans="1:15" ht="24" x14ac:dyDescent="0.4">
      <c r="A122" s="10"/>
      <c r="B122" s="10"/>
      <c r="C122" s="10"/>
      <c r="D122" s="10"/>
      <c r="E122" s="10"/>
      <c r="F122" s="10"/>
      <c r="G122" s="10"/>
      <c r="H122" s="10"/>
      <c r="I122" s="10"/>
      <c r="J122" s="10"/>
      <c r="K122" s="10"/>
      <c r="L122" s="10"/>
      <c r="M122" s="10"/>
      <c r="N122" s="10"/>
    </row>
    <row r="123" spans="1:15" ht="28.5" customHeight="1" x14ac:dyDescent="0.4">
      <c r="A123" s="10"/>
      <c r="B123" s="10"/>
      <c r="C123" s="10"/>
      <c r="D123" s="10"/>
      <c r="E123" s="10"/>
      <c r="F123" s="10"/>
      <c r="G123" s="10"/>
      <c r="H123" s="10"/>
      <c r="I123" s="10"/>
      <c r="J123" s="10"/>
      <c r="K123" s="10"/>
      <c r="L123" s="10"/>
      <c r="M123" s="10"/>
      <c r="N123" s="10"/>
    </row>
    <row r="124" spans="1:15" ht="75" customHeight="1" x14ac:dyDescent="0.4">
      <c r="A124" s="335" t="s">
        <v>159</v>
      </c>
      <c r="B124" s="335"/>
      <c r="C124" s="335"/>
      <c r="D124" s="335"/>
      <c r="E124" s="335"/>
      <c r="F124" s="335"/>
      <c r="G124" s="335"/>
      <c r="H124" s="335"/>
      <c r="I124" s="335"/>
      <c r="J124" s="335"/>
      <c r="K124" s="335"/>
      <c r="L124" s="335"/>
      <c r="M124" s="335"/>
      <c r="N124" s="335"/>
      <c r="O124" s="182"/>
    </row>
    <row r="125" spans="1:15" x14ac:dyDescent="0.4">
      <c r="C125" s="183"/>
      <c r="D125" s="183"/>
      <c r="E125" s="183"/>
      <c r="F125" s="183"/>
      <c r="G125" s="183"/>
      <c r="H125" s="183"/>
      <c r="I125" s="183"/>
    </row>
    <row r="126" spans="1:15" x14ac:dyDescent="0.4">
      <c r="C126" s="184"/>
      <c r="D126" s="180"/>
      <c r="E126" s="180"/>
      <c r="F126" s="180"/>
      <c r="G126" s="180"/>
      <c r="H126" s="185"/>
      <c r="I126" s="185"/>
    </row>
    <row r="127" spans="1:15" ht="45.75" x14ac:dyDescent="0.9">
      <c r="C127" s="11" t="s">
        <v>15</v>
      </c>
      <c r="D127" s="12"/>
      <c r="E127" s="12"/>
      <c r="F127" s="253">
        <f>SUM(F147,J147,N147)</f>
        <v>0</v>
      </c>
      <c r="G127" s="253"/>
      <c r="H127" s="253"/>
      <c r="I127" s="253"/>
      <c r="J127" s="253"/>
      <c r="K127" s="12"/>
    </row>
    <row r="129" spans="1:16" ht="48.75" customHeight="1" x14ac:dyDescent="0.4"/>
    <row r="130" spans="1:16" ht="35.25" x14ac:dyDescent="0.4">
      <c r="A130" s="58" t="s">
        <v>16</v>
      </c>
      <c r="B130" s="58"/>
      <c r="C130" s="58"/>
      <c r="D130" s="58"/>
      <c r="E130" s="58"/>
      <c r="F130" s="58"/>
      <c r="G130" s="58"/>
      <c r="H130" s="58"/>
      <c r="I130" s="58"/>
      <c r="J130" s="58"/>
      <c r="K130" s="58"/>
      <c r="L130" s="58"/>
      <c r="M130" s="58"/>
      <c r="N130" s="58"/>
    </row>
    <row r="131" spans="1:16" ht="26.25" customHeight="1" x14ac:dyDescent="0.4">
      <c r="A131" s="58"/>
      <c r="B131" s="58"/>
      <c r="C131" s="58"/>
      <c r="D131" s="58"/>
      <c r="E131" s="58"/>
      <c r="F131" s="58"/>
      <c r="G131" s="58"/>
      <c r="H131" s="58"/>
      <c r="I131" s="58"/>
      <c r="J131" s="58"/>
      <c r="K131" s="58"/>
      <c r="L131" s="58"/>
      <c r="M131" s="58"/>
      <c r="N131" s="167"/>
    </row>
    <row r="132" spans="1:16" ht="35.25" x14ac:dyDescent="0.4">
      <c r="A132" s="167" t="s">
        <v>160</v>
      </c>
      <c r="B132" s="167"/>
      <c r="C132" s="167"/>
      <c r="D132" s="167"/>
      <c r="E132" s="167"/>
      <c r="F132" s="58"/>
      <c r="G132" s="58"/>
      <c r="H132" s="58"/>
      <c r="I132" s="58"/>
      <c r="J132" s="58"/>
      <c r="K132" s="58"/>
      <c r="L132" s="58"/>
      <c r="M132" s="58"/>
      <c r="N132" s="167"/>
    </row>
    <row r="133" spans="1:16" ht="35.25" x14ac:dyDescent="0.4">
      <c r="A133" s="167" t="s">
        <v>20</v>
      </c>
      <c r="B133" s="167"/>
      <c r="C133" s="167"/>
      <c r="D133" s="167"/>
      <c r="E133" s="167"/>
      <c r="F133" s="58"/>
      <c r="G133" s="69">
        <f>COUNTIF(K8:K69,"150回以上")</f>
        <v>0</v>
      </c>
      <c r="H133" s="167" t="s">
        <v>110</v>
      </c>
      <c r="J133" s="167"/>
      <c r="K133" s="167"/>
      <c r="L133" s="167"/>
      <c r="M133" s="167"/>
      <c r="N133" s="167"/>
    </row>
    <row r="134" spans="1:16" ht="35.25" x14ac:dyDescent="0.4">
      <c r="A134" s="167" t="s">
        <v>36</v>
      </c>
      <c r="B134" s="167"/>
      <c r="C134" s="167"/>
      <c r="D134" s="167"/>
      <c r="E134" s="167"/>
      <c r="F134" s="58"/>
      <c r="G134" s="69">
        <f>COUNTIF(K8:K69,"100回以上")</f>
        <v>0</v>
      </c>
      <c r="H134" s="167" t="s">
        <v>111</v>
      </c>
      <c r="J134" s="167"/>
      <c r="K134" s="167"/>
      <c r="L134" s="167"/>
      <c r="M134" s="167"/>
      <c r="N134" s="167"/>
    </row>
    <row r="135" spans="1:16" ht="41.25" customHeight="1" x14ac:dyDescent="0.4">
      <c r="A135" s="58"/>
      <c r="B135" s="58"/>
      <c r="C135" s="58"/>
      <c r="D135" s="58"/>
      <c r="E135" s="58"/>
      <c r="F135" s="58"/>
      <c r="G135" s="58"/>
      <c r="H135" s="58"/>
      <c r="I135" s="58"/>
      <c r="J135" s="58"/>
      <c r="K135" s="58"/>
      <c r="L135" s="58"/>
      <c r="M135" s="58"/>
      <c r="N135" s="58"/>
      <c r="P135" s="14"/>
    </row>
    <row r="136" spans="1:16" ht="30.75" customHeight="1" x14ac:dyDescent="0.4">
      <c r="A136" s="57"/>
      <c r="B136" s="57"/>
      <c r="C136" s="244" t="s">
        <v>10</v>
      </c>
      <c r="D136" s="244"/>
      <c r="E136" s="244"/>
      <c r="F136" s="257" t="s">
        <v>91</v>
      </c>
      <c r="G136" s="258"/>
      <c r="H136" s="258"/>
      <c r="I136" s="258"/>
      <c r="J136" s="257" t="s">
        <v>90</v>
      </c>
      <c r="K136" s="258"/>
      <c r="L136" s="258"/>
      <c r="M136" s="244" t="s">
        <v>11</v>
      </c>
      <c r="N136" s="233"/>
      <c r="P136" s="15"/>
    </row>
    <row r="137" spans="1:16" ht="18.75" customHeight="1" x14ac:dyDescent="0.4">
      <c r="A137" s="57"/>
      <c r="B137" s="57"/>
      <c r="C137" s="231" t="s">
        <v>89</v>
      </c>
      <c r="D137" s="245"/>
      <c r="E137" s="245"/>
      <c r="F137" s="231" t="s">
        <v>108</v>
      </c>
      <c r="G137" s="229"/>
      <c r="H137" s="229"/>
      <c r="I137" s="229"/>
      <c r="J137" s="231" t="s">
        <v>109</v>
      </c>
      <c r="K137" s="229"/>
      <c r="L137" s="229"/>
      <c r="M137" s="228" t="s">
        <v>92</v>
      </c>
      <c r="N137" s="229"/>
      <c r="P137" s="15"/>
    </row>
    <row r="138" spans="1:16" ht="35.25" x14ac:dyDescent="0.4">
      <c r="A138" s="60" t="s">
        <v>161</v>
      </c>
      <c r="B138" s="60"/>
      <c r="C138" s="60"/>
      <c r="D138" s="254">
        <f>SUM(J9:J10)</f>
        <v>0</v>
      </c>
      <c r="E138" s="254"/>
      <c r="F138" s="255">
        <f>IF(AND($G$133&gt;=4,K9="150回以上"),D138*3000,0)</f>
        <v>0</v>
      </c>
      <c r="G138" s="255"/>
      <c r="H138" s="255"/>
      <c r="I138" s="255"/>
      <c r="J138" s="255">
        <f>IF(AND($G$134&gt;=4,K9="100回以上"),D138*2000,0)</f>
        <v>0</v>
      </c>
      <c r="K138" s="255"/>
      <c r="L138" s="255"/>
      <c r="M138" s="88">
        <f>IF(AND(F138=0,J138=0),COUNTIF(C11:I11,"&gt;=50"),0)</f>
        <v>0</v>
      </c>
      <c r="N138" s="170">
        <f t="shared" ref="N138:N146" si="10">M138*100000</f>
        <v>0</v>
      </c>
      <c r="P138" s="15"/>
    </row>
    <row r="139" spans="1:16" ht="35.25" x14ac:dyDescent="0.4">
      <c r="A139" s="60" t="s">
        <v>162</v>
      </c>
      <c r="B139" s="60"/>
      <c r="C139" s="60"/>
      <c r="D139" s="254">
        <f>SUM(J16:J17)</f>
        <v>0</v>
      </c>
      <c r="E139" s="254"/>
      <c r="F139" s="255">
        <f>IF(AND($G$133&gt;=4,K16="150回以上"),D139*3000,0)</f>
        <v>0</v>
      </c>
      <c r="G139" s="255"/>
      <c r="H139" s="255"/>
      <c r="I139" s="255"/>
      <c r="J139" s="255">
        <f>IF(AND($G$134&gt;=4,K16="100回以上"),D139*2000,0)</f>
        <v>0</v>
      </c>
      <c r="K139" s="255"/>
      <c r="L139" s="255"/>
      <c r="M139" s="88">
        <f>IF(AND(F139=0,J139=0),COUNTIF(C18:I18,"&gt;=50"),0)</f>
        <v>0</v>
      </c>
      <c r="N139" s="170">
        <f t="shared" si="10"/>
        <v>0</v>
      </c>
      <c r="P139" s="15"/>
    </row>
    <row r="140" spans="1:16" ht="35.25" x14ac:dyDescent="0.4">
      <c r="A140" s="60" t="s">
        <v>163</v>
      </c>
      <c r="B140" s="60"/>
      <c r="C140" s="60"/>
      <c r="D140" s="254">
        <f>SUM(J23:J24)</f>
        <v>0</v>
      </c>
      <c r="E140" s="254"/>
      <c r="F140" s="255">
        <f>IF(AND($G$133&gt;=4,K23="150回以上"),D140*3000,0)</f>
        <v>0</v>
      </c>
      <c r="G140" s="255"/>
      <c r="H140" s="255"/>
      <c r="I140" s="255"/>
      <c r="J140" s="255">
        <f>IF(AND($G$134&gt;=4,K23="100回以上"),D140*2000,0)</f>
        <v>0</v>
      </c>
      <c r="K140" s="255"/>
      <c r="L140" s="255"/>
      <c r="M140" s="88">
        <f>IF(AND(F140=0,J140=0),COUNTIF(C25:I25,"&gt;=50"),0)</f>
        <v>0</v>
      </c>
      <c r="N140" s="170">
        <f t="shared" si="10"/>
        <v>0</v>
      </c>
      <c r="P140" s="15"/>
    </row>
    <row r="141" spans="1:16" ht="35.25" x14ac:dyDescent="0.4">
      <c r="A141" s="60" t="s">
        <v>164</v>
      </c>
      <c r="B141" s="60"/>
      <c r="C141" s="60"/>
      <c r="D141" s="254">
        <f>SUM(J30:J31)</f>
        <v>0</v>
      </c>
      <c r="E141" s="254"/>
      <c r="F141" s="255">
        <f>IF(AND($G$133&gt;=4,K30="150回以上"),D141*3000,0)</f>
        <v>0</v>
      </c>
      <c r="G141" s="255"/>
      <c r="H141" s="255"/>
      <c r="I141" s="255"/>
      <c r="J141" s="255">
        <f>IF(AND($G$134&gt;=4,K30="100回以上"),D141*2000,0)</f>
        <v>0</v>
      </c>
      <c r="K141" s="255"/>
      <c r="L141" s="255"/>
      <c r="M141" s="88">
        <f>IF(AND(F141=0,J141=0),COUNTIF(C32:I32,"&gt;=50"),0)</f>
        <v>0</v>
      </c>
      <c r="N141" s="170">
        <f t="shared" si="10"/>
        <v>0</v>
      </c>
      <c r="P141" s="15"/>
    </row>
    <row r="142" spans="1:16" ht="35.25" x14ac:dyDescent="0.4">
      <c r="A142" s="60" t="s">
        <v>165</v>
      </c>
      <c r="B142" s="60"/>
      <c r="C142" s="60"/>
      <c r="D142" s="254">
        <f>SUM(J37:J38)</f>
        <v>0</v>
      </c>
      <c r="E142" s="254"/>
      <c r="F142" s="255">
        <f>IF(AND($G$133&gt;=4,K37="150回以上"),D142*3000,0)</f>
        <v>0</v>
      </c>
      <c r="G142" s="255"/>
      <c r="H142" s="255"/>
      <c r="I142" s="255"/>
      <c r="J142" s="255">
        <f>IF(AND($G$134&gt;=4,K37="100回以上"),D142*2000,0)</f>
        <v>0</v>
      </c>
      <c r="K142" s="255"/>
      <c r="L142" s="255"/>
      <c r="M142" s="88">
        <f>IF(AND(F142=0,J142=0),COUNTIF(C39:I39,"&gt;=50"),0)</f>
        <v>0</v>
      </c>
      <c r="N142" s="170">
        <f t="shared" si="10"/>
        <v>0</v>
      </c>
      <c r="P142" s="15"/>
    </row>
    <row r="143" spans="1:16" ht="35.25" x14ac:dyDescent="0.4">
      <c r="A143" s="60" t="s">
        <v>166</v>
      </c>
      <c r="B143" s="60"/>
      <c r="C143" s="60"/>
      <c r="D143" s="254">
        <f>SUM(J44:J45)</f>
        <v>0</v>
      </c>
      <c r="E143" s="254"/>
      <c r="F143" s="255">
        <f>IF(AND($G$133&gt;=4,K44="150回以上"),D143*3000,0)</f>
        <v>0</v>
      </c>
      <c r="G143" s="255"/>
      <c r="H143" s="255"/>
      <c r="I143" s="255"/>
      <c r="J143" s="255">
        <f>IF(AND($G$134&gt;=4,K44="100回以上"),D143*2000,0)</f>
        <v>0</v>
      </c>
      <c r="K143" s="255"/>
      <c r="L143" s="255"/>
      <c r="M143" s="88">
        <f>IF(AND(F143=0,J143=0),COUNTIF(C46:I46,"&gt;=50"),0)</f>
        <v>0</v>
      </c>
      <c r="N143" s="170">
        <f t="shared" si="10"/>
        <v>0</v>
      </c>
      <c r="P143" s="15"/>
    </row>
    <row r="144" spans="1:16" ht="35.25" x14ac:dyDescent="0.4">
      <c r="A144" s="60" t="s">
        <v>167</v>
      </c>
      <c r="B144" s="60"/>
      <c r="C144" s="60"/>
      <c r="D144" s="254">
        <f>SUM(J51:J52)</f>
        <v>0</v>
      </c>
      <c r="E144" s="254"/>
      <c r="F144" s="255">
        <f>IF(AND($G$133&gt;=4,K51="150回以上"),D144*3000,0)</f>
        <v>0</v>
      </c>
      <c r="G144" s="255"/>
      <c r="H144" s="255"/>
      <c r="I144" s="255"/>
      <c r="J144" s="255">
        <f>IF(AND($G$134&gt;=4,K51="100回以上"),D144*2000,0)</f>
        <v>0</v>
      </c>
      <c r="K144" s="255"/>
      <c r="L144" s="255"/>
      <c r="M144" s="88">
        <f>IF(AND(F144=0,J144=0),COUNTIF(C53:I53,"&gt;=50"),0)</f>
        <v>0</v>
      </c>
      <c r="N144" s="170">
        <f t="shared" si="10"/>
        <v>0</v>
      </c>
      <c r="P144" s="15"/>
    </row>
    <row r="145" spans="1:16" ht="35.25" x14ac:dyDescent="0.4">
      <c r="A145" s="60" t="s">
        <v>168</v>
      </c>
      <c r="B145" s="60"/>
      <c r="C145" s="60"/>
      <c r="D145" s="254">
        <f>SUM(J58:J59)</f>
        <v>0</v>
      </c>
      <c r="E145" s="254"/>
      <c r="F145" s="255">
        <f>IF(AND($G$133&gt;=4,K58="150回以上"),D145*3000,0)</f>
        <v>0</v>
      </c>
      <c r="G145" s="255"/>
      <c r="H145" s="255"/>
      <c r="I145" s="255"/>
      <c r="J145" s="255">
        <f>IF(AND($G$134&gt;=4,K58="100回以上"),D145*2000,0)</f>
        <v>0</v>
      </c>
      <c r="K145" s="255"/>
      <c r="L145" s="255"/>
      <c r="M145" s="88">
        <f>IF(AND(F145=0,J145=0),COUNTIF(C60:I60,"&gt;=50"),0)</f>
        <v>0</v>
      </c>
      <c r="N145" s="170">
        <f t="shared" si="10"/>
        <v>0</v>
      </c>
      <c r="P145" s="15"/>
    </row>
    <row r="146" spans="1:16" ht="36" thickBot="1" x14ac:dyDescent="0.45">
      <c r="A146" s="167" t="s">
        <v>169</v>
      </c>
      <c r="B146" s="167"/>
      <c r="C146" s="167"/>
      <c r="D146" s="242">
        <f>SUM(J65:J66)</f>
        <v>0</v>
      </c>
      <c r="E146" s="242"/>
      <c r="F146" s="249">
        <f>IF(AND($G$133&gt;=4,K65="150回以上"),D146*3000,0)</f>
        <v>0</v>
      </c>
      <c r="G146" s="249"/>
      <c r="H146" s="249"/>
      <c r="I146" s="249"/>
      <c r="J146" s="249">
        <f>IF(AND($G$134&gt;=4,K65="100回以上"),D146*2000,0)</f>
        <v>0</v>
      </c>
      <c r="K146" s="249"/>
      <c r="L146" s="249"/>
      <c r="M146" s="89">
        <f>IF(AND(F146=0,J146=0),COUNTIF(C67:I67,"&gt;=50"),0)</f>
        <v>0</v>
      </c>
      <c r="N146" s="169">
        <f t="shared" si="10"/>
        <v>0</v>
      </c>
    </row>
    <row r="147" spans="1:16" ht="36" thickTop="1" x14ac:dyDescent="0.4">
      <c r="A147" s="77" t="s">
        <v>73</v>
      </c>
      <c r="B147" s="77"/>
      <c r="C147" s="77"/>
      <c r="D147" s="250">
        <f>SUM(D138:E146)</f>
        <v>0</v>
      </c>
      <c r="E147" s="250"/>
      <c r="F147" s="251">
        <f>SUM(F138:I146)</f>
        <v>0</v>
      </c>
      <c r="G147" s="251"/>
      <c r="H147" s="251"/>
      <c r="I147" s="251"/>
      <c r="J147" s="251">
        <f>SUM(J138:L146)</f>
        <v>0</v>
      </c>
      <c r="K147" s="251"/>
      <c r="L147" s="251"/>
      <c r="M147" s="90">
        <f>SUM(M138:M146)</f>
        <v>0</v>
      </c>
      <c r="N147" s="177">
        <f>SUM(N138:N146)</f>
        <v>0</v>
      </c>
    </row>
    <row r="148" spans="1:16" ht="90" customHeight="1" x14ac:dyDescent="0.4">
      <c r="A148" s="167"/>
      <c r="B148" s="167"/>
      <c r="C148" s="167"/>
      <c r="D148" s="239"/>
      <c r="E148" s="239"/>
      <c r="F148" s="167"/>
      <c r="G148" s="167"/>
      <c r="H148" s="167"/>
      <c r="I148" s="167"/>
      <c r="J148" s="167"/>
      <c r="K148" s="167"/>
      <c r="L148" s="167"/>
      <c r="M148" s="167"/>
      <c r="N148" s="167"/>
    </row>
    <row r="149" spans="1:16" ht="39.75" customHeight="1" x14ac:dyDescent="0.4">
      <c r="A149" s="164" t="s">
        <v>60</v>
      </c>
      <c r="B149" s="206"/>
      <c r="C149" s="207"/>
      <c r="D149" s="207"/>
      <c r="E149" s="207"/>
      <c r="F149" s="207"/>
      <c r="G149" s="207"/>
      <c r="H149" s="208"/>
      <c r="I149" s="214" t="s">
        <v>61</v>
      </c>
      <c r="J149" s="214"/>
      <c r="K149" s="214"/>
      <c r="L149" s="209"/>
      <c r="M149" s="209"/>
      <c r="N149" s="209"/>
      <c r="O149" s="43"/>
    </row>
    <row r="150" spans="1:16" ht="39.75" customHeight="1" x14ac:dyDescent="0.4">
      <c r="A150" s="164" t="s">
        <v>62</v>
      </c>
      <c r="B150" s="206"/>
      <c r="C150" s="207"/>
      <c r="D150" s="207"/>
      <c r="E150" s="207"/>
      <c r="F150" s="207"/>
      <c r="G150" s="207"/>
      <c r="H150" s="208"/>
      <c r="I150" s="214" t="s">
        <v>63</v>
      </c>
      <c r="J150" s="214"/>
      <c r="K150" s="214"/>
      <c r="L150" s="209"/>
      <c r="M150" s="209"/>
      <c r="N150" s="209"/>
      <c r="O150" s="42"/>
    </row>
    <row r="151" spans="1:16" ht="39.75" customHeight="1" x14ac:dyDescent="0.4">
      <c r="A151" s="164" t="s">
        <v>64</v>
      </c>
      <c r="B151" s="206"/>
      <c r="C151" s="207"/>
      <c r="D151" s="207"/>
      <c r="E151" s="207"/>
      <c r="F151" s="207"/>
      <c r="G151" s="207"/>
      <c r="H151" s="208"/>
      <c r="I151" s="214" t="s">
        <v>65</v>
      </c>
      <c r="J151" s="214"/>
      <c r="K151" s="214"/>
      <c r="L151" s="209"/>
      <c r="M151" s="209"/>
      <c r="N151" s="209"/>
      <c r="O151" s="42"/>
    </row>
    <row r="152" spans="1:16" ht="39.75" customHeight="1" x14ac:dyDescent="0.4">
      <c r="A152" s="164" t="s">
        <v>67</v>
      </c>
      <c r="B152" s="206"/>
      <c r="C152" s="207"/>
      <c r="D152" s="207"/>
      <c r="E152" s="207"/>
      <c r="F152" s="207"/>
      <c r="G152" s="207"/>
      <c r="H152" s="207"/>
      <c r="I152" s="207"/>
      <c r="J152" s="207"/>
      <c r="K152" s="207"/>
      <c r="L152" s="207"/>
      <c r="M152" s="207"/>
      <c r="N152" s="208"/>
      <c r="O152" s="168"/>
    </row>
    <row r="153" spans="1:16" ht="39.75" customHeight="1" x14ac:dyDescent="0.4">
      <c r="A153" s="164" t="s">
        <v>66</v>
      </c>
      <c r="B153" s="206"/>
      <c r="C153" s="207"/>
      <c r="D153" s="207"/>
      <c r="E153" s="207"/>
      <c r="F153" s="207"/>
      <c r="G153" s="207"/>
      <c r="H153" s="207"/>
      <c r="I153" s="207"/>
      <c r="J153" s="207"/>
      <c r="K153" s="207"/>
      <c r="L153" s="207"/>
      <c r="M153" s="207"/>
      <c r="N153" s="208"/>
      <c r="O153" s="13"/>
    </row>
    <row r="155" spans="1:16" ht="33" customHeight="1" x14ac:dyDescent="0.4">
      <c r="A155" s="58"/>
      <c r="B155" s="58"/>
      <c r="C155" s="58"/>
      <c r="D155" s="58"/>
      <c r="E155" s="58"/>
      <c r="F155" s="58"/>
      <c r="G155" s="58"/>
      <c r="H155" s="58"/>
      <c r="I155" s="58"/>
      <c r="J155" s="58"/>
      <c r="K155" s="58"/>
      <c r="L155" s="58"/>
      <c r="M155" s="58"/>
      <c r="N155" s="86" t="s">
        <v>86</v>
      </c>
    </row>
    <row r="156" spans="1:16" ht="33" customHeight="1" x14ac:dyDescent="0.4">
      <c r="A156" s="58"/>
      <c r="B156" s="58"/>
      <c r="C156" s="58"/>
      <c r="D156" s="58"/>
      <c r="E156" s="58"/>
      <c r="F156" s="58"/>
      <c r="G156" s="58"/>
      <c r="H156" s="58"/>
      <c r="I156" s="58"/>
      <c r="J156" s="58"/>
      <c r="K156" s="58"/>
      <c r="L156" s="252" t="s">
        <v>121</v>
      </c>
      <c r="M156" s="252"/>
      <c r="N156" s="252"/>
    </row>
    <row r="157" spans="1:16" ht="35.25" x14ac:dyDescent="0.4">
      <c r="A157" s="179" t="s">
        <v>12</v>
      </c>
      <c r="B157" s="179"/>
      <c r="C157" s="167"/>
      <c r="D157" s="167"/>
      <c r="E157" s="167"/>
      <c r="F157" s="167"/>
      <c r="G157" s="167"/>
      <c r="H157" s="167"/>
      <c r="I157" s="167"/>
      <c r="J157" s="167"/>
      <c r="K157" s="167"/>
      <c r="L157" s="167"/>
      <c r="M157" s="167"/>
      <c r="N157" s="167"/>
    </row>
    <row r="158" spans="1:16" ht="40.5" customHeight="1" x14ac:dyDescent="0.4">
      <c r="A158" s="167"/>
      <c r="B158" s="167"/>
      <c r="C158" s="167"/>
      <c r="D158" s="167"/>
      <c r="E158" s="167"/>
      <c r="F158" s="167"/>
      <c r="G158" s="167"/>
      <c r="H158" s="167"/>
      <c r="I158" s="167"/>
      <c r="J158" s="167"/>
      <c r="K158" s="167"/>
      <c r="L158" s="167"/>
      <c r="M158" s="167"/>
      <c r="N158" s="167"/>
    </row>
    <row r="159" spans="1:16" ht="35.25" x14ac:dyDescent="0.4">
      <c r="A159" s="167"/>
      <c r="B159" s="167"/>
      <c r="C159" s="167"/>
      <c r="D159" s="167"/>
      <c r="E159" s="167"/>
      <c r="F159" s="167"/>
      <c r="G159" s="167"/>
      <c r="H159" s="167"/>
      <c r="I159" s="173" t="s">
        <v>96</v>
      </c>
      <c r="J159" s="85"/>
      <c r="K159" s="173"/>
      <c r="L159" s="173" t="str">
        <f>C1</f>
        <v>医療機関○○クリニック</v>
      </c>
      <c r="M159" s="173"/>
      <c r="N159" s="173"/>
      <c r="O159" s="180"/>
    </row>
    <row r="160" spans="1:16" ht="35.25" x14ac:dyDescent="0.4">
      <c r="A160" s="167"/>
      <c r="B160" s="167"/>
      <c r="C160" s="167"/>
      <c r="D160" s="167"/>
      <c r="E160" s="167"/>
      <c r="F160" s="167"/>
      <c r="G160" s="167"/>
      <c r="H160" s="167"/>
      <c r="I160" s="173" t="s">
        <v>13</v>
      </c>
      <c r="J160" s="85"/>
      <c r="K160" s="173"/>
      <c r="L160" s="248"/>
      <c r="M160" s="248"/>
      <c r="N160" s="248"/>
      <c r="O160" s="180"/>
    </row>
    <row r="161" spans="1:15" ht="35.25" x14ac:dyDescent="0.4">
      <c r="A161" s="167"/>
      <c r="B161" s="167"/>
      <c r="C161" s="167"/>
      <c r="D161" s="167"/>
      <c r="E161" s="167"/>
      <c r="F161" s="167"/>
      <c r="G161" s="167"/>
      <c r="H161" s="167"/>
      <c r="I161" s="173" t="s">
        <v>14</v>
      </c>
      <c r="J161" s="85"/>
      <c r="K161" s="173"/>
      <c r="L161" s="248"/>
      <c r="M161" s="248"/>
      <c r="N161" s="248"/>
      <c r="O161" s="180"/>
    </row>
    <row r="162" spans="1:15" ht="24" x14ac:dyDescent="0.4">
      <c r="A162" s="10"/>
      <c r="B162" s="10"/>
      <c r="C162" s="10"/>
      <c r="D162" s="10"/>
      <c r="E162" s="10"/>
      <c r="F162" s="10"/>
      <c r="G162" s="10"/>
      <c r="H162" s="10"/>
      <c r="I162" s="10"/>
      <c r="J162" s="10"/>
      <c r="K162" s="10"/>
      <c r="L162" s="10"/>
      <c r="M162" s="10"/>
      <c r="N162" s="10"/>
    </row>
    <row r="163" spans="1:15" ht="74.25" customHeight="1" x14ac:dyDescent="0.4">
      <c r="A163" s="10"/>
      <c r="B163" s="10"/>
      <c r="C163" s="10"/>
      <c r="D163" s="10"/>
      <c r="E163" s="10"/>
      <c r="F163" s="10"/>
      <c r="G163" s="10"/>
      <c r="H163" s="10"/>
      <c r="I163" s="10"/>
      <c r="J163" s="10"/>
      <c r="K163" s="10"/>
      <c r="L163" s="10"/>
      <c r="M163" s="10"/>
      <c r="N163" s="10"/>
    </row>
    <row r="164" spans="1:15" ht="39" customHeight="1" x14ac:dyDescent="0.4">
      <c r="A164" s="336" t="s">
        <v>25</v>
      </c>
      <c r="B164" s="336"/>
      <c r="C164" s="336"/>
      <c r="D164" s="336"/>
      <c r="E164" s="336"/>
      <c r="F164" s="336"/>
      <c r="G164" s="336"/>
      <c r="H164" s="336"/>
      <c r="I164" s="336"/>
      <c r="J164" s="336"/>
      <c r="K164" s="336"/>
      <c r="L164" s="336"/>
      <c r="M164" s="336"/>
      <c r="N164" s="336"/>
      <c r="O164" s="181"/>
    </row>
    <row r="165" spans="1:15" ht="24" x14ac:dyDescent="0.4">
      <c r="A165" s="10"/>
      <c r="B165" s="10"/>
      <c r="C165" s="10"/>
      <c r="D165" s="10"/>
      <c r="E165" s="10"/>
      <c r="F165" s="10"/>
      <c r="G165" s="10"/>
      <c r="H165" s="10"/>
      <c r="I165" s="10"/>
      <c r="J165" s="10"/>
      <c r="K165" s="10"/>
      <c r="L165" s="10"/>
      <c r="M165" s="10"/>
      <c r="N165" s="10"/>
    </row>
    <row r="166" spans="1:15" ht="24" x14ac:dyDescent="0.4">
      <c r="A166" s="10"/>
      <c r="B166" s="10"/>
      <c r="C166" s="10"/>
      <c r="D166" s="10"/>
      <c r="E166" s="10"/>
      <c r="F166" s="10"/>
      <c r="G166" s="10"/>
      <c r="H166" s="10"/>
      <c r="I166" s="10"/>
      <c r="J166" s="10"/>
      <c r="K166" s="10"/>
      <c r="L166" s="10"/>
      <c r="M166" s="10"/>
      <c r="N166" s="10"/>
    </row>
    <row r="167" spans="1:15" ht="51.75" customHeight="1" x14ac:dyDescent="0.4">
      <c r="A167" s="10"/>
      <c r="B167" s="10"/>
      <c r="C167" s="10"/>
      <c r="D167" s="10"/>
      <c r="E167" s="10"/>
      <c r="F167" s="10"/>
      <c r="G167" s="10"/>
      <c r="H167" s="10"/>
      <c r="I167" s="10"/>
      <c r="J167" s="10"/>
      <c r="K167" s="10"/>
      <c r="L167" s="10"/>
      <c r="M167" s="10"/>
      <c r="N167" s="10"/>
    </row>
    <row r="168" spans="1:15" ht="75.75" customHeight="1" x14ac:dyDescent="0.4">
      <c r="A168" s="335" t="s">
        <v>159</v>
      </c>
      <c r="B168" s="335"/>
      <c r="C168" s="335"/>
      <c r="D168" s="335"/>
      <c r="E168" s="335"/>
      <c r="F168" s="335"/>
      <c r="G168" s="335"/>
      <c r="H168" s="335"/>
      <c r="I168" s="335"/>
      <c r="J168" s="335"/>
      <c r="K168" s="335"/>
      <c r="L168" s="335"/>
      <c r="M168" s="335"/>
      <c r="N168" s="335"/>
      <c r="O168" s="182"/>
    </row>
    <row r="169" spans="1:15" x14ac:dyDescent="0.4">
      <c r="C169" s="183"/>
      <c r="D169" s="183"/>
      <c r="E169" s="183"/>
      <c r="F169" s="183"/>
      <c r="G169" s="183"/>
      <c r="H169" s="183"/>
      <c r="I169" s="183"/>
    </row>
    <row r="170" spans="1:15" ht="66" customHeight="1" x14ac:dyDescent="0.4">
      <c r="C170" s="184"/>
      <c r="D170" s="180"/>
      <c r="E170" s="180"/>
      <c r="F170" s="180"/>
      <c r="G170" s="180"/>
      <c r="H170" s="185"/>
      <c r="I170" s="185"/>
    </row>
    <row r="171" spans="1:15" ht="45.75" x14ac:dyDescent="0.9">
      <c r="C171" s="11" t="s">
        <v>15</v>
      </c>
      <c r="D171" s="12"/>
      <c r="E171" s="253">
        <f>SUM(L179:N180)</f>
        <v>0</v>
      </c>
      <c r="F171" s="253"/>
      <c r="G171" s="253"/>
      <c r="H171" s="253"/>
      <c r="I171" s="253"/>
      <c r="J171" s="253"/>
      <c r="K171" s="253"/>
    </row>
    <row r="173" spans="1:15" ht="45" customHeight="1" x14ac:dyDescent="0.4"/>
    <row r="174" spans="1:15" s="168" customFormat="1" ht="35.25" x14ac:dyDescent="0.4">
      <c r="A174" s="58" t="s">
        <v>16</v>
      </c>
      <c r="B174" s="58"/>
      <c r="C174" s="58"/>
      <c r="D174" s="58"/>
      <c r="E174" s="58"/>
      <c r="F174" s="58"/>
      <c r="G174" s="58"/>
      <c r="H174" s="58"/>
      <c r="I174" s="58"/>
      <c r="J174" s="58"/>
      <c r="K174" s="58"/>
      <c r="L174" s="58"/>
      <c r="M174" s="58"/>
      <c r="N174" s="58"/>
    </row>
    <row r="175" spans="1:15" s="168" customFormat="1" ht="35.25" x14ac:dyDescent="0.4">
      <c r="A175" s="167" t="s">
        <v>170</v>
      </c>
      <c r="B175" s="167"/>
      <c r="C175" s="58"/>
      <c r="D175" s="239"/>
      <c r="E175" s="239"/>
      <c r="F175" s="58"/>
      <c r="G175" s="58"/>
      <c r="H175" s="58"/>
      <c r="I175" s="58"/>
      <c r="J175" s="58"/>
      <c r="K175" s="58"/>
      <c r="L175" s="58"/>
      <c r="M175" s="58"/>
      <c r="N175" s="58"/>
    </row>
    <row r="176" spans="1:15" s="168" customFormat="1" ht="35.25" x14ac:dyDescent="0.4">
      <c r="C176" s="167"/>
      <c r="D176" s="167"/>
      <c r="E176" s="167"/>
      <c r="F176" s="167"/>
      <c r="G176" s="167"/>
      <c r="H176" s="167"/>
      <c r="I176" s="167"/>
      <c r="J176" s="167"/>
      <c r="K176" s="167"/>
      <c r="L176" s="167"/>
      <c r="M176" s="167"/>
      <c r="N176" s="58"/>
    </row>
    <row r="177" spans="1:14" s="168" customFormat="1" ht="38.25" customHeight="1" x14ac:dyDescent="0.4">
      <c r="A177" s="167"/>
      <c r="B177" s="167"/>
      <c r="C177" s="244" t="s">
        <v>10</v>
      </c>
      <c r="D177" s="244"/>
      <c r="E177" s="244"/>
      <c r="F177" s="233" t="s">
        <v>19</v>
      </c>
      <c r="G177" s="233"/>
      <c r="H177" s="233" t="s">
        <v>21</v>
      </c>
      <c r="I177" s="233"/>
      <c r="J177" s="233"/>
      <c r="K177" s="233"/>
      <c r="L177" s="233" t="s">
        <v>22</v>
      </c>
      <c r="M177" s="233"/>
      <c r="N177" s="233"/>
    </row>
    <row r="178" spans="1:14" s="168" customFormat="1" ht="30.75" customHeight="1" x14ac:dyDescent="0.4">
      <c r="A178" s="167"/>
      <c r="B178" s="167"/>
      <c r="C178" s="231" t="s">
        <v>93</v>
      </c>
      <c r="D178" s="232"/>
      <c r="E178" s="232"/>
      <c r="F178" s="234"/>
      <c r="G178" s="234"/>
      <c r="H178" s="234"/>
      <c r="I178" s="234"/>
      <c r="J178" s="234"/>
      <c r="K178" s="234"/>
      <c r="L178" s="234"/>
      <c r="M178" s="234"/>
      <c r="N178" s="234"/>
    </row>
    <row r="179" spans="1:14" s="168" customFormat="1" ht="48.75" customHeight="1" x14ac:dyDescent="0.4">
      <c r="A179" s="60" t="s">
        <v>18</v>
      </c>
      <c r="B179" s="60"/>
      <c r="C179" s="230">
        <f>J73</f>
        <v>0</v>
      </c>
      <c r="D179" s="230"/>
      <c r="E179" s="230"/>
      <c r="F179" s="235">
        <v>730</v>
      </c>
      <c r="G179" s="235"/>
      <c r="H179" s="236">
        <f>C179*F179</f>
        <v>0</v>
      </c>
      <c r="I179" s="236"/>
      <c r="J179" s="236"/>
      <c r="K179" s="236"/>
      <c r="L179" s="236">
        <f>H179*1.1</f>
        <v>0</v>
      </c>
      <c r="M179" s="236"/>
      <c r="N179" s="236"/>
    </row>
    <row r="180" spans="1:14" s="168" customFormat="1" ht="48.75" customHeight="1" x14ac:dyDescent="0.4">
      <c r="A180" s="60" t="s">
        <v>17</v>
      </c>
      <c r="B180" s="60"/>
      <c r="C180" s="230">
        <f>J74</f>
        <v>0</v>
      </c>
      <c r="D180" s="230"/>
      <c r="E180" s="230"/>
      <c r="F180" s="235">
        <v>2130</v>
      </c>
      <c r="G180" s="235"/>
      <c r="H180" s="236">
        <f>C180*F180</f>
        <v>0</v>
      </c>
      <c r="I180" s="236"/>
      <c r="J180" s="236"/>
      <c r="K180" s="236"/>
      <c r="L180" s="236">
        <f>H180*1.1</f>
        <v>0</v>
      </c>
      <c r="M180" s="236"/>
      <c r="N180" s="236"/>
    </row>
    <row r="181" spans="1:14" s="168" customFormat="1" ht="30" x14ac:dyDescent="0.4">
      <c r="A181" s="17"/>
      <c r="B181" s="17"/>
      <c r="C181" s="17"/>
      <c r="D181" s="246"/>
      <c r="E181" s="247"/>
      <c r="F181" s="17"/>
      <c r="G181" s="17"/>
      <c r="H181" s="17"/>
      <c r="I181" s="17"/>
      <c r="J181" s="17"/>
      <c r="K181" s="17"/>
      <c r="L181" s="17"/>
      <c r="M181" s="17"/>
      <c r="N181" s="17"/>
    </row>
    <row r="182" spans="1:14" s="168" customFormat="1" ht="126" customHeight="1" x14ac:dyDescent="0.4">
      <c r="A182" s="17"/>
      <c r="B182" s="17"/>
      <c r="C182" s="17"/>
      <c r="F182" s="17"/>
      <c r="G182" s="17"/>
      <c r="H182" s="17"/>
      <c r="I182" s="17"/>
      <c r="J182" s="17"/>
      <c r="N182" s="17"/>
    </row>
    <row r="183" spans="1:14" ht="35.25" x14ac:dyDescent="0.4">
      <c r="A183" s="58" t="s">
        <v>33</v>
      </c>
      <c r="B183" s="58"/>
      <c r="C183" s="58"/>
      <c r="D183" s="58"/>
      <c r="E183" s="58"/>
      <c r="F183" s="58"/>
      <c r="G183" s="58"/>
      <c r="H183" s="58"/>
      <c r="I183" s="58"/>
      <c r="J183" s="167"/>
      <c r="K183" s="167"/>
      <c r="L183" s="167"/>
      <c r="M183" s="167"/>
      <c r="N183" s="13"/>
    </row>
    <row r="184" spans="1:14" ht="35.25" x14ac:dyDescent="0.4">
      <c r="A184" s="58"/>
      <c r="B184" s="58"/>
      <c r="C184" s="204" t="s">
        <v>26</v>
      </c>
      <c r="D184" s="204"/>
      <c r="E184" s="205"/>
      <c r="F184" s="205"/>
      <c r="G184" s="205"/>
      <c r="H184" s="205"/>
      <c r="I184" s="205"/>
      <c r="J184" s="205"/>
      <c r="K184" s="205"/>
      <c r="L184" s="205"/>
      <c r="M184" s="205"/>
    </row>
    <row r="185" spans="1:14" ht="35.25" x14ac:dyDescent="0.4">
      <c r="A185" s="58"/>
      <c r="B185" s="58"/>
      <c r="C185" s="204" t="s">
        <v>27</v>
      </c>
      <c r="D185" s="204"/>
      <c r="E185" s="205"/>
      <c r="F185" s="205"/>
      <c r="G185" s="205"/>
      <c r="H185" s="205"/>
      <c r="I185" s="205"/>
      <c r="J185" s="205"/>
      <c r="K185" s="205"/>
      <c r="L185" s="205"/>
      <c r="M185" s="205"/>
    </row>
    <row r="186" spans="1:14" ht="35.25" x14ac:dyDescent="0.4">
      <c r="A186" s="58"/>
      <c r="B186" s="58"/>
      <c r="C186" s="204" t="s">
        <v>28</v>
      </c>
      <c r="D186" s="204"/>
      <c r="E186" s="205"/>
      <c r="F186" s="205"/>
      <c r="G186" s="205"/>
      <c r="H186" s="205"/>
      <c r="I186" s="205"/>
      <c r="J186" s="205"/>
      <c r="K186" s="205"/>
      <c r="L186" s="205"/>
      <c r="M186" s="205"/>
    </row>
    <row r="187" spans="1:14" ht="35.25" x14ac:dyDescent="0.4">
      <c r="A187" s="58"/>
      <c r="B187" s="58"/>
      <c r="C187" s="204" t="s">
        <v>29</v>
      </c>
      <c r="D187" s="204"/>
      <c r="E187" s="205"/>
      <c r="F187" s="205"/>
      <c r="G187" s="205"/>
      <c r="H187" s="205"/>
      <c r="I187" s="205"/>
      <c r="J187" s="205"/>
      <c r="K187" s="205"/>
      <c r="L187" s="205"/>
      <c r="M187" s="205"/>
    </row>
    <row r="188" spans="1:14" ht="35.25" x14ac:dyDescent="0.4">
      <c r="A188" s="58"/>
      <c r="B188" s="58"/>
      <c r="C188" s="204" t="s">
        <v>30</v>
      </c>
      <c r="D188" s="204"/>
      <c r="E188" s="205"/>
      <c r="F188" s="205"/>
      <c r="G188" s="205"/>
      <c r="H188" s="205"/>
      <c r="I188" s="205"/>
      <c r="J188" s="205"/>
      <c r="K188" s="205"/>
      <c r="L188" s="205"/>
      <c r="M188" s="205"/>
    </row>
    <row r="189" spans="1:14" ht="35.25" x14ac:dyDescent="0.4">
      <c r="A189" s="58"/>
      <c r="B189" s="58"/>
      <c r="C189" s="204" t="s">
        <v>31</v>
      </c>
      <c r="D189" s="204"/>
      <c r="E189" s="205"/>
      <c r="F189" s="205"/>
      <c r="G189" s="205"/>
      <c r="H189" s="205"/>
      <c r="I189" s="205"/>
      <c r="J189" s="205"/>
      <c r="K189" s="205"/>
      <c r="L189" s="205"/>
      <c r="M189" s="205"/>
    </row>
    <row r="190" spans="1:14" ht="35.25" x14ac:dyDescent="0.4">
      <c r="A190" s="58"/>
      <c r="B190" s="58"/>
      <c r="C190" s="204" t="s">
        <v>32</v>
      </c>
      <c r="D190" s="204"/>
      <c r="E190" s="205"/>
      <c r="F190" s="205"/>
      <c r="G190" s="205"/>
      <c r="H190" s="205"/>
      <c r="I190" s="205"/>
      <c r="J190" s="205"/>
      <c r="K190" s="205"/>
      <c r="L190" s="205"/>
      <c r="M190" s="205"/>
    </row>
    <row r="191" spans="1:14" ht="35.25" x14ac:dyDescent="0.4">
      <c r="A191" s="58"/>
      <c r="B191" s="58"/>
      <c r="C191" s="186" t="s">
        <v>8</v>
      </c>
      <c r="D191" s="63"/>
      <c r="E191" s="63"/>
      <c r="F191" s="63"/>
      <c r="G191" s="63"/>
      <c r="H191" s="63"/>
      <c r="I191" s="63"/>
      <c r="J191" s="63"/>
      <c r="K191" s="63"/>
      <c r="L191" s="63"/>
      <c r="M191" s="64"/>
    </row>
    <row r="192" spans="1:14" ht="55.5" customHeight="1" x14ac:dyDescent="0.4">
      <c r="A192" s="58"/>
      <c r="B192" s="58"/>
      <c r="C192" s="210"/>
      <c r="D192" s="211"/>
      <c r="E192" s="211"/>
      <c r="F192" s="211"/>
      <c r="G192" s="211"/>
      <c r="H192" s="211"/>
      <c r="I192" s="211"/>
      <c r="J192" s="211"/>
      <c r="K192" s="211"/>
      <c r="L192" s="211"/>
      <c r="M192" s="212"/>
    </row>
    <row r="193" spans="1:15" ht="113.25" customHeight="1" x14ac:dyDescent="0.4">
      <c r="D193" s="213"/>
      <c r="E193" s="213"/>
    </row>
    <row r="194" spans="1:15" ht="39.75" customHeight="1" x14ac:dyDescent="0.4">
      <c r="A194" s="164" t="s">
        <v>60</v>
      </c>
      <c r="B194" s="206"/>
      <c r="C194" s="207"/>
      <c r="D194" s="207"/>
      <c r="E194" s="207"/>
      <c r="F194" s="207"/>
      <c r="G194" s="207"/>
      <c r="H194" s="208"/>
      <c r="I194" s="214" t="s">
        <v>61</v>
      </c>
      <c r="J194" s="214"/>
      <c r="K194" s="214"/>
      <c r="L194" s="209"/>
      <c r="M194" s="209"/>
      <c r="N194" s="209"/>
      <c r="O194" s="43"/>
    </row>
    <row r="195" spans="1:15" ht="39.75" customHeight="1" x14ac:dyDescent="0.4">
      <c r="A195" s="164" t="s">
        <v>62</v>
      </c>
      <c r="B195" s="206"/>
      <c r="C195" s="207"/>
      <c r="D195" s="207"/>
      <c r="E195" s="207"/>
      <c r="F195" s="207"/>
      <c r="G195" s="207"/>
      <c r="H195" s="208"/>
      <c r="I195" s="214" t="s">
        <v>63</v>
      </c>
      <c r="J195" s="214"/>
      <c r="K195" s="214"/>
      <c r="L195" s="209"/>
      <c r="M195" s="209"/>
      <c r="N195" s="209"/>
      <c r="O195" s="42"/>
    </row>
    <row r="196" spans="1:15" ht="39.75" customHeight="1" x14ac:dyDescent="0.4">
      <c r="A196" s="164" t="s">
        <v>64</v>
      </c>
      <c r="B196" s="206"/>
      <c r="C196" s="207"/>
      <c r="D196" s="207"/>
      <c r="E196" s="207"/>
      <c r="F196" s="207"/>
      <c r="G196" s="207"/>
      <c r="H196" s="208"/>
      <c r="I196" s="214" t="s">
        <v>65</v>
      </c>
      <c r="J196" s="214"/>
      <c r="K196" s="214"/>
      <c r="L196" s="209"/>
      <c r="M196" s="209"/>
      <c r="N196" s="209"/>
      <c r="O196" s="42"/>
    </row>
    <row r="197" spans="1:15" ht="39.75" customHeight="1" x14ac:dyDescent="0.4">
      <c r="A197" s="164" t="s">
        <v>67</v>
      </c>
      <c r="B197" s="206"/>
      <c r="C197" s="207"/>
      <c r="D197" s="207"/>
      <c r="E197" s="207"/>
      <c r="F197" s="207"/>
      <c r="G197" s="207"/>
      <c r="H197" s="207"/>
      <c r="I197" s="207"/>
      <c r="J197" s="207"/>
      <c r="K197" s="207"/>
      <c r="L197" s="207"/>
      <c r="M197" s="207"/>
      <c r="N197" s="208"/>
      <c r="O197" s="168"/>
    </row>
    <row r="198" spans="1:15" ht="39.75" customHeight="1" x14ac:dyDescent="0.4">
      <c r="A198" s="164" t="s">
        <v>66</v>
      </c>
      <c r="B198" s="206"/>
      <c r="C198" s="207"/>
      <c r="D198" s="207"/>
      <c r="E198" s="207"/>
      <c r="F198" s="207"/>
      <c r="G198" s="207"/>
      <c r="H198" s="207"/>
      <c r="I198" s="207"/>
      <c r="J198" s="207"/>
      <c r="K198" s="207"/>
      <c r="L198" s="207"/>
      <c r="M198" s="207"/>
      <c r="N198" s="208"/>
      <c r="O198" s="13"/>
    </row>
    <row r="199" spans="1:15" x14ac:dyDescent="0.4">
      <c r="D199" s="213"/>
      <c r="E199" s="213"/>
    </row>
    <row r="200" spans="1:15" ht="18.75" customHeight="1" x14ac:dyDescent="0.4">
      <c r="D200" s="213"/>
      <c r="E200" s="213"/>
    </row>
    <row r="201" spans="1:15" ht="18.75" customHeight="1" x14ac:dyDescent="0.4">
      <c r="D201" s="213"/>
      <c r="E201" s="213"/>
    </row>
    <row r="202" spans="1:15" x14ac:dyDescent="0.4">
      <c r="D202" s="213"/>
      <c r="E202" s="213"/>
    </row>
    <row r="203" spans="1:15" x14ac:dyDescent="0.4">
      <c r="D203" s="213"/>
      <c r="E203" s="213"/>
    </row>
    <row r="204" spans="1:15" x14ac:dyDescent="0.4">
      <c r="D204" s="213"/>
      <c r="E204" s="213"/>
    </row>
    <row r="205" spans="1:15" x14ac:dyDescent="0.4">
      <c r="D205" s="213"/>
      <c r="E205" s="213"/>
    </row>
    <row r="206" spans="1:15" x14ac:dyDescent="0.4">
      <c r="D206" s="213"/>
      <c r="E206" s="213"/>
    </row>
    <row r="207" spans="1:15" x14ac:dyDescent="0.4">
      <c r="D207" s="213"/>
      <c r="E207" s="213"/>
    </row>
    <row r="208" spans="1:15" x14ac:dyDescent="0.4">
      <c r="D208" s="213"/>
      <c r="E208" s="213"/>
    </row>
    <row r="209" spans="4:5" x14ac:dyDescent="0.4">
      <c r="D209" s="213"/>
      <c r="E209" s="213"/>
    </row>
    <row r="210" spans="4:5" x14ac:dyDescent="0.4">
      <c r="D210" s="213"/>
      <c r="E210" s="213"/>
    </row>
    <row r="211" spans="4:5" x14ac:dyDescent="0.4">
      <c r="D211" s="213"/>
      <c r="E211" s="213"/>
    </row>
    <row r="212" spans="4:5" x14ac:dyDescent="0.4">
      <c r="D212" s="213"/>
      <c r="E212" s="213"/>
    </row>
    <row r="213" spans="4:5" x14ac:dyDescent="0.4">
      <c r="D213" s="213"/>
      <c r="E213" s="213"/>
    </row>
    <row r="214" spans="4:5" x14ac:dyDescent="0.4">
      <c r="D214" s="213"/>
      <c r="E214" s="213"/>
    </row>
  </sheetData>
  <mergeCells count="216">
    <mergeCell ref="C1:J1"/>
    <mergeCell ref="J6:J7"/>
    <mergeCell ref="K6:K7"/>
    <mergeCell ref="L6:N7"/>
    <mergeCell ref="L8:N8"/>
    <mergeCell ref="J9:J10"/>
    <mergeCell ref="K9:K10"/>
    <mergeCell ref="L9:N9"/>
    <mergeCell ref="L10:N10"/>
    <mergeCell ref="J16:J17"/>
    <mergeCell ref="K16:K17"/>
    <mergeCell ref="L16:N16"/>
    <mergeCell ref="L17:N17"/>
    <mergeCell ref="L19:N19"/>
    <mergeCell ref="J20:J21"/>
    <mergeCell ref="L20:N20"/>
    <mergeCell ref="L21:N21"/>
    <mergeCell ref="L11:N11"/>
    <mergeCell ref="L12:N12"/>
    <mergeCell ref="J13:J14"/>
    <mergeCell ref="L13:N13"/>
    <mergeCell ref="L14:N14"/>
    <mergeCell ref="L15:N15"/>
    <mergeCell ref="J27:J28"/>
    <mergeCell ref="L27:N27"/>
    <mergeCell ref="L28:N28"/>
    <mergeCell ref="L29:N29"/>
    <mergeCell ref="J30:J31"/>
    <mergeCell ref="K30:K31"/>
    <mergeCell ref="L30:N30"/>
    <mergeCell ref="L31:N31"/>
    <mergeCell ref="L22:N22"/>
    <mergeCell ref="J23:J24"/>
    <mergeCell ref="K23:K24"/>
    <mergeCell ref="L23:N23"/>
    <mergeCell ref="L24:N24"/>
    <mergeCell ref="L26:N26"/>
    <mergeCell ref="L33:N33"/>
    <mergeCell ref="J34:J35"/>
    <mergeCell ref="L34:N34"/>
    <mergeCell ref="L35:N35"/>
    <mergeCell ref="L36:N36"/>
    <mergeCell ref="J37:J38"/>
    <mergeCell ref="K37:K38"/>
    <mergeCell ref="L37:N37"/>
    <mergeCell ref="L38:N38"/>
    <mergeCell ref="L40:N40"/>
    <mergeCell ref="J41:J42"/>
    <mergeCell ref="L41:N41"/>
    <mergeCell ref="L42:N42"/>
    <mergeCell ref="L43:N43"/>
    <mergeCell ref="J44:J45"/>
    <mergeCell ref="K44:K45"/>
    <mergeCell ref="L44:N44"/>
    <mergeCell ref="L45:N45"/>
    <mergeCell ref="L47:N47"/>
    <mergeCell ref="J48:J49"/>
    <mergeCell ref="L48:N48"/>
    <mergeCell ref="L49:N49"/>
    <mergeCell ref="L50:N50"/>
    <mergeCell ref="J51:J52"/>
    <mergeCell ref="K51:K52"/>
    <mergeCell ref="L51:N51"/>
    <mergeCell ref="L52:N52"/>
    <mergeCell ref="L54:N54"/>
    <mergeCell ref="J55:J56"/>
    <mergeCell ref="L55:N55"/>
    <mergeCell ref="L56:N56"/>
    <mergeCell ref="L57:N57"/>
    <mergeCell ref="J58:J59"/>
    <mergeCell ref="K58:K59"/>
    <mergeCell ref="L58:N58"/>
    <mergeCell ref="L59:N59"/>
    <mergeCell ref="L68:N68"/>
    <mergeCell ref="J69:J70"/>
    <mergeCell ref="L69:N69"/>
    <mergeCell ref="L70:N70"/>
    <mergeCell ref="E72:I72"/>
    <mergeCell ref="E73:I73"/>
    <mergeCell ref="L61:N61"/>
    <mergeCell ref="J62:J63"/>
    <mergeCell ref="L62:N62"/>
    <mergeCell ref="L63:N63"/>
    <mergeCell ref="L64:N64"/>
    <mergeCell ref="J65:J66"/>
    <mergeCell ref="K65:K66"/>
    <mergeCell ref="L65:N65"/>
    <mergeCell ref="L66:N66"/>
    <mergeCell ref="C109:N109"/>
    <mergeCell ref="D110:L110"/>
    <mergeCell ref="L112:N112"/>
    <mergeCell ref="L116:N116"/>
    <mergeCell ref="L117:N117"/>
    <mergeCell ref="A120:N120"/>
    <mergeCell ref="E74:I74"/>
    <mergeCell ref="A89:M90"/>
    <mergeCell ref="A91:M92"/>
    <mergeCell ref="A97:O97"/>
    <mergeCell ref="B103:M103"/>
    <mergeCell ref="B106:M106"/>
    <mergeCell ref="C137:E137"/>
    <mergeCell ref="F137:I137"/>
    <mergeCell ref="J137:L137"/>
    <mergeCell ref="M137:N137"/>
    <mergeCell ref="D138:E138"/>
    <mergeCell ref="F138:I138"/>
    <mergeCell ref="J138:L138"/>
    <mergeCell ref="A124:N124"/>
    <mergeCell ref="F127:J127"/>
    <mergeCell ref="C136:E136"/>
    <mergeCell ref="F136:I136"/>
    <mergeCell ref="J136:L136"/>
    <mergeCell ref="M136:N136"/>
    <mergeCell ref="D141:E141"/>
    <mergeCell ref="F141:I141"/>
    <mergeCell ref="J141:L141"/>
    <mergeCell ref="D142:E142"/>
    <mergeCell ref="F142:I142"/>
    <mergeCell ref="J142:L142"/>
    <mergeCell ref="D139:E139"/>
    <mergeCell ref="F139:I139"/>
    <mergeCell ref="J139:L139"/>
    <mergeCell ref="D140:E140"/>
    <mergeCell ref="F140:I140"/>
    <mergeCell ref="J140:L140"/>
    <mergeCell ref="D145:E145"/>
    <mergeCell ref="F145:I145"/>
    <mergeCell ref="J145:L145"/>
    <mergeCell ref="D146:E146"/>
    <mergeCell ref="F146:I146"/>
    <mergeCell ref="J146:L146"/>
    <mergeCell ref="D143:E143"/>
    <mergeCell ref="F143:I143"/>
    <mergeCell ref="J143:L143"/>
    <mergeCell ref="D144:E144"/>
    <mergeCell ref="F144:I144"/>
    <mergeCell ref="J144:L144"/>
    <mergeCell ref="B150:H150"/>
    <mergeCell ref="I150:K150"/>
    <mergeCell ref="L150:N150"/>
    <mergeCell ref="B151:H151"/>
    <mergeCell ref="I151:K151"/>
    <mergeCell ref="L151:N151"/>
    <mergeCell ref="D147:E147"/>
    <mergeCell ref="F147:I147"/>
    <mergeCell ref="J147:L147"/>
    <mergeCell ref="D148:E148"/>
    <mergeCell ref="B149:H149"/>
    <mergeCell ref="I149:K149"/>
    <mergeCell ref="L149:N149"/>
    <mergeCell ref="A168:N168"/>
    <mergeCell ref="E171:K171"/>
    <mergeCell ref="D175:E175"/>
    <mergeCell ref="C177:E177"/>
    <mergeCell ref="F177:G178"/>
    <mergeCell ref="H177:K178"/>
    <mergeCell ref="L177:N178"/>
    <mergeCell ref="C178:E178"/>
    <mergeCell ref="B152:N152"/>
    <mergeCell ref="B153:N153"/>
    <mergeCell ref="L156:N156"/>
    <mergeCell ref="L160:N160"/>
    <mergeCell ref="L161:N161"/>
    <mergeCell ref="A164:N164"/>
    <mergeCell ref="D181:E181"/>
    <mergeCell ref="C184:D184"/>
    <mergeCell ref="E184:M184"/>
    <mergeCell ref="C185:D185"/>
    <mergeCell ref="E185:M185"/>
    <mergeCell ref="C186:D186"/>
    <mergeCell ref="E186:M186"/>
    <mergeCell ref="C179:E179"/>
    <mergeCell ref="F179:G179"/>
    <mergeCell ref="H179:K179"/>
    <mergeCell ref="L179:N179"/>
    <mergeCell ref="C180:E180"/>
    <mergeCell ref="F180:G180"/>
    <mergeCell ref="H180:K180"/>
    <mergeCell ref="L180:N180"/>
    <mergeCell ref="C190:D190"/>
    <mergeCell ref="E190:M190"/>
    <mergeCell ref="C192:M192"/>
    <mergeCell ref="D193:E193"/>
    <mergeCell ref="B194:H194"/>
    <mergeCell ref="I194:K194"/>
    <mergeCell ref="L194:N194"/>
    <mergeCell ref="C187:D187"/>
    <mergeCell ref="E187:M187"/>
    <mergeCell ref="C188:D188"/>
    <mergeCell ref="E188:M188"/>
    <mergeCell ref="C189:D189"/>
    <mergeCell ref="E189:M189"/>
    <mergeCell ref="B197:N197"/>
    <mergeCell ref="B198:N198"/>
    <mergeCell ref="D199:E199"/>
    <mergeCell ref="D200:E200"/>
    <mergeCell ref="D201:E201"/>
    <mergeCell ref="D202:E202"/>
    <mergeCell ref="B195:H195"/>
    <mergeCell ref="I195:K195"/>
    <mergeCell ref="L195:N195"/>
    <mergeCell ref="B196:H196"/>
    <mergeCell ref="I196:K196"/>
    <mergeCell ref="L196:N196"/>
    <mergeCell ref="D209:E209"/>
    <mergeCell ref="D210:E210"/>
    <mergeCell ref="D211:E211"/>
    <mergeCell ref="D212:E212"/>
    <mergeCell ref="D213:E213"/>
    <mergeCell ref="D214:E214"/>
    <mergeCell ref="D203:E203"/>
    <mergeCell ref="D204:E204"/>
    <mergeCell ref="D205:E205"/>
    <mergeCell ref="D206:E206"/>
    <mergeCell ref="D207:E207"/>
    <mergeCell ref="D208:E208"/>
  </mergeCells>
  <phoneticPr fontId="2"/>
  <dataValidations count="1">
    <dataValidation type="list" allowBlank="1" showInputMessage="1" sqref="K9 K51 K16 K23 K30 K37 K44 K58 K65" xr:uid="{811D7278-3E7D-4317-A6D0-8CC4BC9D4945}">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cellComments="asDisplayed" r:id="rId1"/>
  <rowBreaks count="3" manualBreakCount="3">
    <brk id="74" max="14" man="1"/>
    <brk id="110" max="13" man="1"/>
    <brk id="154" max="1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2B16-97F2-4C99-BB04-FC75FB13F2C2}">
  <sheetPr>
    <tabColor theme="8" tint="0.39997558519241921"/>
    <pageSetUpPr fitToPage="1"/>
  </sheetPr>
  <dimension ref="A1:R247"/>
  <sheetViews>
    <sheetView view="pageBreakPreview" zoomScale="55" zoomScaleNormal="100" zoomScaleSheetLayoutView="55" workbookViewId="0"/>
  </sheetViews>
  <sheetFormatPr defaultRowHeight="18.75" x14ac:dyDescent="0.4"/>
  <cols>
    <col min="1" max="1" width="33.5" style="166" customWidth="1"/>
    <col min="2" max="2" width="11.875" style="166" customWidth="1"/>
    <col min="3" max="8" width="9.375" style="166" bestFit="1" customWidth="1"/>
    <col min="9" max="9" width="9.125" style="166" bestFit="1" customWidth="1"/>
    <col min="10" max="10" width="10.75" style="166" customWidth="1"/>
    <col min="11" max="11" width="7.75" style="166" customWidth="1"/>
    <col min="12" max="12" width="20.75" style="166" customWidth="1"/>
    <col min="13" max="13" width="20" style="166" customWidth="1"/>
    <col min="14" max="14" width="6.625" style="166" customWidth="1"/>
    <col min="15" max="15" width="17.875" style="166" customWidth="1"/>
    <col min="16" max="16" width="7.375" style="166" customWidth="1"/>
    <col min="17" max="17" width="36.625" style="166" customWidth="1"/>
    <col min="18" max="16384" width="9" style="166"/>
  </cols>
  <sheetData>
    <row r="1" spans="1:16" ht="35.25" x14ac:dyDescent="0.4">
      <c r="A1" s="94" t="s">
        <v>94</v>
      </c>
      <c r="B1" s="94"/>
      <c r="C1" s="223" t="s">
        <v>97</v>
      </c>
      <c r="D1" s="224"/>
      <c r="E1" s="224"/>
      <c r="F1" s="224"/>
      <c r="G1" s="224"/>
      <c r="H1" s="224"/>
      <c r="I1" s="224"/>
      <c r="J1" s="224"/>
      <c r="P1" s="54" t="s">
        <v>84</v>
      </c>
    </row>
    <row r="2" spans="1:16" ht="103.5" customHeight="1" x14ac:dyDescent="0.7">
      <c r="A2" s="187" t="s">
        <v>50</v>
      </c>
      <c r="B2" s="19"/>
      <c r="C2" s="19"/>
      <c r="D2" s="19"/>
      <c r="E2" s="19"/>
      <c r="F2" s="19"/>
      <c r="G2" s="19"/>
      <c r="H2" s="19"/>
      <c r="I2" s="19"/>
      <c r="J2" s="19"/>
      <c r="K2" s="19"/>
      <c r="L2" s="19"/>
      <c r="O2" s="188" t="s">
        <v>53</v>
      </c>
    </row>
    <row r="3" spans="1:16" ht="96.75" customHeight="1" x14ac:dyDescent="0.4">
      <c r="A3" s="19"/>
      <c r="B3" s="19"/>
      <c r="C3" s="19"/>
      <c r="D3" s="19"/>
      <c r="E3" s="19"/>
      <c r="F3" s="19"/>
      <c r="G3" s="19"/>
      <c r="H3" s="19"/>
      <c r="I3" s="19"/>
      <c r="J3" s="19"/>
      <c r="K3" s="19"/>
      <c r="L3" s="19"/>
      <c r="O3" s="20"/>
    </row>
    <row r="4" spans="1:16" ht="42" customHeight="1" x14ac:dyDescent="0.4">
      <c r="A4" s="19" t="s">
        <v>107</v>
      </c>
      <c r="B4" s="19"/>
      <c r="C4" s="19"/>
      <c r="D4" s="19"/>
      <c r="E4" s="19"/>
      <c r="F4" s="19"/>
      <c r="G4" s="19"/>
      <c r="H4" s="19"/>
      <c r="I4" s="19"/>
      <c r="J4" s="19"/>
      <c r="K4" s="19"/>
      <c r="L4" s="19"/>
      <c r="O4" s="20"/>
    </row>
    <row r="5" spans="1:16"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305" t="s">
        <v>75</v>
      </c>
      <c r="K6" s="306"/>
      <c r="L6" s="309" t="s">
        <v>72</v>
      </c>
      <c r="M6" s="311" t="s">
        <v>8</v>
      </c>
      <c r="N6" s="312"/>
      <c r="O6" s="313"/>
      <c r="P6" s="189"/>
    </row>
    <row r="7" spans="1:16" ht="30.75" customHeight="1" x14ac:dyDescent="0.4">
      <c r="A7" s="22"/>
      <c r="B7" s="22"/>
      <c r="C7" s="172" t="s">
        <v>0</v>
      </c>
      <c r="D7" s="172" t="s">
        <v>1</v>
      </c>
      <c r="E7" s="172" t="s">
        <v>2</v>
      </c>
      <c r="F7" s="172" t="s">
        <v>3</v>
      </c>
      <c r="G7" s="172" t="s">
        <v>4</v>
      </c>
      <c r="H7" s="172" t="s">
        <v>5</v>
      </c>
      <c r="I7" s="172" t="s">
        <v>6</v>
      </c>
      <c r="J7" s="317"/>
      <c r="K7" s="318"/>
      <c r="L7" s="310"/>
      <c r="M7" s="314"/>
      <c r="N7" s="359"/>
      <c r="O7" s="316"/>
      <c r="P7" s="189"/>
    </row>
    <row r="8" spans="1:16" ht="30.75" customHeight="1" x14ac:dyDescent="0.4">
      <c r="A8" s="22"/>
      <c r="B8" s="22"/>
      <c r="C8" s="23">
        <v>44409</v>
      </c>
      <c r="D8" s="23">
        <f>C8+1</f>
        <v>44410</v>
      </c>
      <c r="E8" s="23">
        <f t="shared" ref="E8:H84" si="0">D8+1</f>
        <v>44411</v>
      </c>
      <c r="F8" s="23">
        <f t="shared" si="0"/>
        <v>44412</v>
      </c>
      <c r="G8" s="23">
        <f t="shared" si="0"/>
        <v>44413</v>
      </c>
      <c r="H8" s="23">
        <f t="shared" si="0"/>
        <v>44414</v>
      </c>
      <c r="I8" s="23">
        <f>H8+1</f>
        <v>44415</v>
      </c>
      <c r="J8" s="190"/>
      <c r="K8" s="191"/>
      <c r="L8" s="192"/>
      <c r="M8" s="287"/>
      <c r="N8" s="288"/>
      <c r="O8" s="289"/>
    </row>
    <row r="9" spans="1:16" ht="33.75" customHeight="1" x14ac:dyDescent="0.4">
      <c r="A9" s="55" t="s">
        <v>81</v>
      </c>
      <c r="B9" s="120" t="s">
        <v>116</v>
      </c>
      <c r="C9" s="50"/>
      <c r="D9" s="50"/>
      <c r="E9" s="50"/>
      <c r="F9" s="50"/>
      <c r="G9" s="50"/>
      <c r="H9" s="50"/>
      <c r="I9" s="50"/>
      <c r="J9" s="351"/>
      <c r="K9" s="352"/>
      <c r="L9" s="355">
        <f>COUNTIF(C11:I11,"&gt;=50")</f>
        <v>0</v>
      </c>
      <c r="M9" s="287"/>
      <c r="N9" s="288"/>
      <c r="O9" s="289"/>
    </row>
    <row r="10" spans="1:16" ht="33.75" customHeight="1" x14ac:dyDescent="0.4">
      <c r="A10" s="55" t="s">
        <v>81</v>
      </c>
      <c r="B10" s="120" t="s">
        <v>117</v>
      </c>
      <c r="C10" s="50"/>
      <c r="D10" s="50"/>
      <c r="E10" s="50"/>
      <c r="F10" s="50"/>
      <c r="G10" s="50"/>
      <c r="H10" s="50"/>
      <c r="I10" s="50"/>
      <c r="J10" s="353"/>
      <c r="K10" s="354"/>
      <c r="L10" s="356"/>
      <c r="M10" s="287"/>
      <c r="N10" s="288"/>
      <c r="O10" s="289"/>
    </row>
    <row r="11" spans="1:16" ht="30.75" hidden="1" customHeight="1" x14ac:dyDescent="0.4">
      <c r="A11" s="55"/>
      <c r="B11" s="120"/>
      <c r="C11" s="50">
        <f t="shared" ref="C11:D11" si="1">C9+C10</f>
        <v>0</v>
      </c>
      <c r="D11" s="50">
        <f t="shared" si="1"/>
        <v>0</v>
      </c>
      <c r="E11" s="50">
        <f>E9+E10</f>
        <v>0</v>
      </c>
      <c r="F11" s="50">
        <f t="shared" ref="F11:I11" si="2">F9+F10</f>
        <v>0</v>
      </c>
      <c r="G11" s="50">
        <f t="shared" si="2"/>
        <v>0</v>
      </c>
      <c r="H11" s="50">
        <f t="shared" si="2"/>
        <v>0</v>
      </c>
      <c r="I11" s="50">
        <f t="shared" si="2"/>
        <v>0</v>
      </c>
      <c r="J11" s="193"/>
      <c r="K11" s="194"/>
      <c r="L11" s="195"/>
      <c r="M11" s="287"/>
      <c r="N11" s="288"/>
      <c r="O11" s="289"/>
    </row>
    <row r="12" spans="1:16" ht="33.75" customHeight="1" x14ac:dyDescent="0.4">
      <c r="A12" s="56" t="s">
        <v>82</v>
      </c>
      <c r="B12" s="121"/>
      <c r="C12" s="50"/>
      <c r="D12" s="50"/>
      <c r="E12" s="50"/>
      <c r="F12" s="50"/>
      <c r="G12" s="50"/>
      <c r="H12" s="50"/>
      <c r="I12" s="50"/>
      <c r="J12" s="196">
        <f>SUM(C12:I12)</f>
        <v>0</v>
      </c>
      <c r="K12" s="197" t="s">
        <v>56</v>
      </c>
      <c r="L12" s="192"/>
      <c r="M12" s="287"/>
      <c r="N12" s="288"/>
      <c r="O12" s="289"/>
    </row>
    <row r="13" spans="1:16" ht="33.75" customHeight="1" x14ac:dyDescent="0.4">
      <c r="A13" s="56" t="s">
        <v>83</v>
      </c>
      <c r="B13" s="120" t="s">
        <v>116</v>
      </c>
      <c r="C13" s="50"/>
      <c r="D13" s="50"/>
      <c r="E13" s="50"/>
      <c r="F13" s="50"/>
      <c r="G13" s="50"/>
      <c r="H13" s="50"/>
      <c r="I13" s="50"/>
      <c r="J13" s="347">
        <f>SUM(C13:I14)</f>
        <v>0</v>
      </c>
      <c r="K13" s="349" t="s">
        <v>56</v>
      </c>
      <c r="L13" s="192"/>
      <c r="M13" s="287"/>
      <c r="N13" s="288"/>
      <c r="O13" s="289"/>
    </row>
    <row r="14" spans="1:16" ht="33.75" customHeight="1" x14ac:dyDescent="0.4">
      <c r="A14" s="56" t="s">
        <v>83</v>
      </c>
      <c r="B14" s="120" t="s">
        <v>117</v>
      </c>
      <c r="C14" s="50"/>
      <c r="D14" s="50"/>
      <c r="E14" s="50"/>
      <c r="F14" s="50"/>
      <c r="G14" s="50"/>
      <c r="H14" s="50"/>
      <c r="I14" s="50"/>
      <c r="J14" s="348"/>
      <c r="K14" s="350"/>
      <c r="L14" s="192"/>
      <c r="M14" s="287"/>
      <c r="N14" s="288"/>
      <c r="O14" s="289"/>
    </row>
    <row r="15" spans="1:16" ht="33.75" customHeight="1" x14ac:dyDescent="0.4">
      <c r="A15" s="27" t="s">
        <v>69</v>
      </c>
      <c r="B15" s="130"/>
      <c r="C15" s="106"/>
      <c r="D15" s="106"/>
      <c r="E15" s="106"/>
      <c r="F15" s="106"/>
      <c r="G15" s="106"/>
      <c r="H15" s="106"/>
      <c r="I15" s="106"/>
      <c r="J15" s="196">
        <f>ROUNDDOWN(SUMIFS(C15:I15,C11:I11,"&gt;=50"),0)</f>
        <v>0</v>
      </c>
      <c r="K15" s="197" t="s">
        <v>57</v>
      </c>
      <c r="L15" s="198"/>
      <c r="M15" s="287"/>
      <c r="N15" s="288"/>
      <c r="O15" s="289"/>
    </row>
    <row r="16" spans="1:16" ht="33.75" customHeight="1" x14ac:dyDescent="0.4">
      <c r="A16" s="27" t="s">
        <v>71</v>
      </c>
      <c r="B16" s="34"/>
      <c r="C16" s="106"/>
      <c r="D16" s="106"/>
      <c r="E16" s="106"/>
      <c r="F16" s="106"/>
      <c r="G16" s="106"/>
      <c r="H16" s="106"/>
      <c r="I16" s="106"/>
      <c r="J16" s="196">
        <f>ROUNDDOWN(SUMIFS(C16:I16,C11:I11,"&gt;=50"),0)</f>
        <v>0</v>
      </c>
      <c r="K16" s="197" t="s">
        <v>57</v>
      </c>
      <c r="L16" s="198"/>
      <c r="M16" s="287"/>
      <c r="N16" s="288"/>
      <c r="O16" s="289"/>
    </row>
    <row r="17" spans="1:15" ht="30.75" customHeight="1" x14ac:dyDescent="0.4">
      <c r="A17" s="27"/>
      <c r="B17" s="34"/>
      <c r="C17" s="23">
        <f>I8+1</f>
        <v>44416</v>
      </c>
      <c r="D17" s="23">
        <f>C17+1</f>
        <v>44417</v>
      </c>
      <c r="E17" s="23">
        <f t="shared" si="0"/>
        <v>44418</v>
      </c>
      <c r="F17" s="23">
        <f t="shared" si="0"/>
        <v>44419</v>
      </c>
      <c r="G17" s="23">
        <f t="shared" si="0"/>
        <v>44420</v>
      </c>
      <c r="H17" s="23">
        <f t="shared" si="0"/>
        <v>44421</v>
      </c>
      <c r="I17" s="23">
        <f>H17+1</f>
        <v>44422</v>
      </c>
      <c r="J17" s="190"/>
      <c r="K17" s="191"/>
      <c r="L17" s="192"/>
      <c r="M17" s="287"/>
      <c r="N17" s="288"/>
      <c r="O17" s="289"/>
    </row>
    <row r="18" spans="1:15" ht="33.75" customHeight="1" x14ac:dyDescent="0.4">
      <c r="A18" s="55" t="s">
        <v>81</v>
      </c>
      <c r="B18" s="120" t="s">
        <v>116</v>
      </c>
      <c r="C18" s="50"/>
      <c r="D18" s="50"/>
      <c r="E18" s="50"/>
      <c r="F18" s="50"/>
      <c r="G18" s="50"/>
      <c r="H18" s="50"/>
      <c r="I18" s="50"/>
      <c r="J18" s="351"/>
      <c r="K18" s="352"/>
      <c r="L18" s="355">
        <f>COUNTIF(C20:I20,"&gt;=50")</f>
        <v>0</v>
      </c>
      <c r="M18" s="287"/>
      <c r="N18" s="288"/>
      <c r="O18" s="289"/>
    </row>
    <row r="19" spans="1:15" ht="33.75" customHeight="1" x14ac:dyDescent="0.4">
      <c r="A19" s="55" t="s">
        <v>81</v>
      </c>
      <c r="B19" s="120" t="s">
        <v>117</v>
      </c>
      <c r="C19" s="50"/>
      <c r="D19" s="50"/>
      <c r="E19" s="50"/>
      <c r="F19" s="50"/>
      <c r="G19" s="50"/>
      <c r="H19" s="50"/>
      <c r="I19" s="50"/>
      <c r="J19" s="353"/>
      <c r="K19" s="354"/>
      <c r="L19" s="356"/>
      <c r="M19" s="287"/>
      <c r="N19" s="288"/>
      <c r="O19" s="289"/>
    </row>
    <row r="20" spans="1:15" ht="30.75" hidden="1" customHeight="1" x14ac:dyDescent="0.4">
      <c r="A20" s="55"/>
      <c r="B20" s="120"/>
      <c r="C20" s="50">
        <f t="shared" ref="C20:H20" si="3">C18+C19</f>
        <v>0</v>
      </c>
      <c r="D20" s="50">
        <f t="shared" si="3"/>
        <v>0</v>
      </c>
      <c r="E20" s="50">
        <f t="shared" si="3"/>
        <v>0</v>
      </c>
      <c r="F20" s="50">
        <f t="shared" si="3"/>
        <v>0</v>
      </c>
      <c r="G20" s="50">
        <f t="shared" si="3"/>
        <v>0</v>
      </c>
      <c r="H20" s="50">
        <f t="shared" si="3"/>
        <v>0</v>
      </c>
      <c r="I20" s="50">
        <f>I18+I19</f>
        <v>0</v>
      </c>
      <c r="J20" s="193"/>
      <c r="K20" s="194"/>
      <c r="L20" s="195"/>
      <c r="M20" s="287"/>
      <c r="N20" s="288"/>
      <c r="O20" s="289"/>
    </row>
    <row r="21" spans="1:15" ht="33.75" customHeight="1" x14ac:dyDescent="0.4">
      <c r="A21" s="56" t="s">
        <v>82</v>
      </c>
      <c r="B21" s="121"/>
      <c r="C21" s="50"/>
      <c r="D21" s="50"/>
      <c r="E21" s="50"/>
      <c r="F21" s="50"/>
      <c r="G21" s="50"/>
      <c r="H21" s="50"/>
      <c r="I21" s="50"/>
      <c r="J21" s="196">
        <f>SUM(C21:I21)</f>
        <v>0</v>
      </c>
      <c r="K21" s="197" t="s">
        <v>56</v>
      </c>
      <c r="L21" s="192"/>
      <c r="M21" s="287"/>
      <c r="N21" s="288"/>
      <c r="O21" s="289"/>
    </row>
    <row r="22" spans="1:15" ht="33.75" customHeight="1" x14ac:dyDescent="0.4">
      <c r="A22" s="56" t="s">
        <v>83</v>
      </c>
      <c r="B22" s="120" t="s">
        <v>116</v>
      </c>
      <c r="C22" s="50"/>
      <c r="D22" s="50"/>
      <c r="E22" s="50"/>
      <c r="F22" s="50"/>
      <c r="G22" s="50"/>
      <c r="H22" s="50"/>
      <c r="I22" s="50"/>
      <c r="J22" s="347">
        <f>SUM(C22:I23)</f>
        <v>0</v>
      </c>
      <c r="K22" s="349" t="s">
        <v>56</v>
      </c>
      <c r="L22" s="192"/>
      <c r="M22" s="287"/>
      <c r="N22" s="288"/>
      <c r="O22" s="289"/>
    </row>
    <row r="23" spans="1:15" ht="33.75" customHeight="1" x14ac:dyDescent="0.4">
      <c r="A23" s="56" t="s">
        <v>83</v>
      </c>
      <c r="B23" s="120" t="s">
        <v>117</v>
      </c>
      <c r="C23" s="50"/>
      <c r="D23" s="50"/>
      <c r="E23" s="50"/>
      <c r="F23" s="50"/>
      <c r="G23" s="50"/>
      <c r="H23" s="50"/>
      <c r="I23" s="50"/>
      <c r="J23" s="348"/>
      <c r="K23" s="350"/>
      <c r="L23" s="192"/>
      <c r="M23" s="287"/>
      <c r="N23" s="288"/>
      <c r="O23" s="289"/>
    </row>
    <row r="24" spans="1:15" ht="33.75" customHeight="1" x14ac:dyDescent="0.4">
      <c r="A24" s="27" t="s">
        <v>69</v>
      </c>
      <c r="B24" s="34"/>
      <c r="C24" s="106"/>
      <c r="D24" s="106"/>
      <c r="E24" s="106"/>
      <c r="F24" s="106"/>
      <c r="G24" s="106"/>
      <c r="H24" s="106"/>
      <c r="I24" s="106"/>
      <c r="J24" s="196">
        <f>ROUNDDOWN(SUMIFS(C24:I24,C20:I20,"&gt;=50"),0)</f>
        <v>0</v>
      </c>
      <c r="K24" s="197" t="s">
        <v>57</v>
      </c>
      <c r="L24" s="198"/>
      <c r="M24" s="287"/>
      <c r="N24" s="288"/>
      <c r="O24" s="289"/>
    </row>
    <row r="25" spans="1:15" ht="33.75" customHeight="1" x14ac:dyDescent="0.4">
      <c r="A25" s="27" t="s">
        <v>71</v>
      </c>
      <c r="B25" s="34"/>
      <c r="C25" s="106"/>
      <c r="D25" s="106"/>
      <c r="E25" s="106"/>
      <c r="F25" s="106"/>
      <c r="G25" s="106"/>
      <c r="H25" s="106"/>
      <c r="I25" s="106"/>
      <c r="J25" s="196">
        <f>ROUNDDOWN(SUMIFS(C25:I25,C20:I20,"&gt;=50"),0)</f>
        <v>0</v>
      </c>
      <c r="K25" s="197" t="s">
        <v>57</v>
      </c>
      <c r="L25" s="198"/>
      <c r="M25" s="287"/>
      <c r="N25" s="288"/>
      <c r="O25" s="289"/>
    </row>
    <row r="26" spans="1:15" ht="30.75" customHeight="1" x14ac:dyDescent="0.4">
      <c r="A26" s="27"/>
      <c r="B26" s="34"/>
      <c r="C26" s="23">
        <f>I17+1</f>
        <v>44423</v>
      </c>
      <c r="D26" s="23">
        <f>C26+1</f>
        <v>44424</v>
      </c>
      <c r="E26" s="23">
        <f t="shared" si="0"/>
        <v>44425</v>
      </c>
      <c r="F26" s="23">
        <f t="shared" si="0"/>
        <v>44426</v>
      </c>
      <c r="G26" s="23">
        <f t="shared" si="0"/>
        <v>44427</v>
      </c>
      <c r="H26" s="23">
        <f t="shared" si="0"/>
        <v>44428</v>
      </c>
      <c r="I26" s="23">
        <f>H26+1</f>
        <v>44429</v>
      </c>
      <c r="J26" s="190"/>
      <c r="K26" s="191"/>
      <c r="L26" s="192"/>
      <c r="M26" s="287"/>
      <c r="N26" s="288"/>
      <c r="O26" s="289"/>
    </row>
    <row r="27" spans="1:15" ht="33.75" customHeight="1" x14ac:dyDescent="0.4">
      <c r="A27" s="55" t="s">
        <v>81</v>
      </c>
      <c r="B27" s="120" t="s">
        <v>116</v>
      </c>
      <c r="C27" s="50"/>
      <c r="D27" s="50"/>
      <c r="E27" s="50"/>
      <c r="F27" s="50"/>
      <c r="G27" s="50"/>
      <c r="H27" s="50"/>
      <c r="I27" s="50"/>
      <c r="J27" s="351"/>
      <c r="K27" s="352"/>
      <c r="L27" s="355">
        <f>COUNTIF(C29:I29,"&gt;=50")</f>
        <v>0</v>
      </c>
      <c r="M27" s="287"/>
      <c r="N27" s="288"/>
      <c r="O27" s="289"/>
    </row>
    <row r="28" spans="1:15" ht="33.75" customHeight="1" x14ac:dyDescent="0.4">
      <c r="A28" s="55" t="s">
        <v>81</v>
      </c>
      <c r="B28" s="120" t="s">
        <v>117</v>
      </c>
      <c r="C28" s="50"/>
      <c r="D28" s="50"/>
      <c r="E28" s="50"/>
      <c r="F28" s="50"/>
      <c r="G28" s="50"/>
      <c r="H28" s="50"/>
      <c r="I28" s="50"/>
      <c r="J28" s="353"/>
      <c r="K28" s="354"/>
      <c r="L28" s="356"/>
      <c r="M28" s="287"/>
      <c r="N28" s="288"/>
      <c r="O28" s="289"/>
    </row>
    <row r="29" spans="1:15" ht="30.75" hidden="1" customHeight="1" x14ac:dyDescent="0.4">
      <c r="A29" s="55"/>
      <c r="B29" s="120"/>
      <c r="C29" s="50">
        <f>C27+C28</f>
        <v>0</v>
      </c>
      <c r="D29" s="50">
        <f t="shared" ref="D29:I29" si="4">D27+D28</f>
        <v>0</v>
      </c>
      <c r="E29" s="50">
        <f t="shared" si="4"/>
        <v>0</v>
      </c>
      <c r="F29" s="50">
        <f t="shared" si="4"/>
        <v>0</v>
      </c>
      <c r="G29" s="50">
        <f t="shared" si="4"/>
        <v>0</v>
      </c>
      <c r="H29" s="50">
        <f t="shared" si="4"/>
        <v>0</v>
      </c>
      <c r="I29" s="50">
        <f t="shared" si="4"/>
        <v>0</v>
      </c>
      <c r="J29" s="193"/>
      <c r="K29" s="194"/>
      <c r="L29" s="195"/>
      <c r="M29" s="287"/>
      <c r="N29" s="288"/>
      <c r="O29" s="289"/>
    </row>
    <row r="30" spans="1:15" ht="33.75" customHeight="1" x14ac:dyDescent="0.4">
      <c r="A30" s="56" t="s">
        <v>82</v>
      </c>
      <c r="B30" s="121"/>
      <c r="C30" s="50"/>
      <c r="D30" s="50"/>
      <c r="E30" s="50"/>
      <c r="F30" s="50"/>
      <c r="G30" s="50"/>
      <c r="H30" s="50"/>
      <c r="I30" s="50"/>
      <c r="J30" s="196">
        <f>SUM(C30:I30)</f>
        <v>0</v>
      </c>
      <c r="K30" s="197" t="s">
        <v>56</v>
      </c>
      <c r="L30" s="192"/>
      <c r="M30" s="287"/>
      <c r="N30" s="288"/>
      <c r="O30" s="289"/>
    </row>
    <row r="31" spans="1:15" ht="33.75" customHeight="1" x14ac:dyDescent="0.4">
      <c r="A31" s="56" t="s">
        <v>83</v>
      </c>
      <c r="B31" s="120" t="s">
        <v>116</v>
      </c>
      <c r="C31" s="50"/>
      <c r="D31" s="50"/>
      <c r="E31" s="50"/>
      <c r="F31" s="50"/>
      <c r="G31" s="50"/>
      <c r="H31" s="50"/>
      <c r="I31" s="50"/>
      <c r="J31" s="347">
        <f>SUM(C31:I32)</f>
        <v>0</v>
      </c>
      <c r="K31" s="349" t="s">
        <v>56</v>
      </c>
      <c r="L31" s="192"/>
      <c r="M31" s="287"/>
      <c r="N31" s="288"/>
      <c r="O31" s="289"/>
    </row>
    <row r="32" spans="1:15" ht="33.75" customHeight="1" x14ac:dyDescent="0.4">
      <c r="A32" s="56" t="s">
        <v>83</v>
      </c>
      <c r="B32" s="120" t="s">
        <v>117</v>
      </c>
      <c r="C32" s="50"/>
      <c r="D32" s="50"/>
      <c r="E32" s="50"/>
      <c r="F32" s="50"/>
      <c r="G32" s="50"/>
      <c r="H32" s="50"/>
      <c r="I32" s="50"/>
      <c r="J32" s="348"/>
      <c r="K32" s="350"/>
      <c r="L32" s="192"/>
      <c r="M32" s="287"/>
      <c r="N32" s="288"/>
      <c r="O32" s="289"/>
    </row>
    <row r="33" spans="1:15" ht="33.75" customHeight="1" x14ac:dyDescent="0.4">
      <c r="A33" s="27" t="s">
        <v>69</v>
      </c>
      <c r="B33" s="34"/>
      <c r="C33" s="106"/>
      <c r="D33" s="106"/>
      <c r="E33" s="106"/>
      <c r="F33" s="106"/>
      <c r="G33" s="106"/>
      <c r="H33" s="106"/>
      <c r="I33" s="106"/>
      <c r="J33" s="196">
        <f>ROUNDDOWN(SUMIFS(C33:I33,C29:I29,"&gt;=50"),0)</f>
        <v>0</v>
      </c>
      <c r="K33" s="197" t="s">
        <v>57</v>
      </c>
      <c r="L33" s="198"/>
      <c r="M33" s="287"/>
      <c r="N33" s="288"/>
      <c r="O33" s="289"/>
    </row>
    <row r="34" spans="1:15" ht="33.75" customHeight="1" x14ac:dyDescent="0.4">
      <c r="A34" s="27" t="s">
        <v>71</v>
      </c>
      <c r="B34" s="34"/>
      <c r="C34" s="106"/>
      <c r="D34" s="106"/>
      <c r="E34" s="106"/>
      <c r="F34" s="106"/>
      <c r="G34" s="106"/>
      <c r="H34" s="106"/>
      <c r="I34" s="106"/>
      <c r="J34" s="196">
        <f>ROUNDDOWN(SUMIFS(C34:I34,C29:I29,"&gt;=50"),0)</f>
        <v>0</v>
      </c>
      <c r="K34" s="197" t="s">
        <v>57</v>
      </c>
      <c r="L34" s="198"/>
      <c r="M34" s="287"/>
      <c r="N34" s="288"/>
      <c r="O34" s="289"/>
    </row>
    <row r="35" spans="1:15" ht="30.75" customHeight="1" x14ac:dyDescent="0.4">
      <c r="A35" s="27"/>
      <c r="B35" s="34"/>
      <c r="C35" s="23">
        <f>I26+1</f>
        <v>44430</v>
      </c>
      <c r="D35" s="23">
        <f>C35+1</f>
        <v>44431</v>
      </c>
      <c r="E35" s="23">
        <f t="shared" si="0"/>
        <v>44432</v>
      </c>
      <c r="F35" s="23">
        <f t="shared" si="0"/>
        <v>44433</v>
      </c>
      <c r="G35" s="23">
        <f t="shared" si="0"/>
        <v>44434</v>
      </c>
      <c r="H35" s="23">
        <f t="shared" si="0"/>
        <v>44435</v>
      </c>
      <c r="I35" s="23">
        <f>H35+1</f>
        <v>44436</v>
      </c>
      <c r="J35" s="190"/>
      <c r="K35" s="191"/>
      <c r="L35" s="192"/>
      <c r="M35" s="287"/>
      <c r="N35" s="288"/>
      <c r="O35" s="289"/>
    </row>
    <row r="36" spans="1:15" ht="33.75" customHeight="1" x14ac:dyDescent="0.4">
      <c r="A36" s="55" t="s">
        <v>81</v>
      </c>
      <c r="B36" s="120" t="s">
        <v>116</v>
      </c>
      <c r="C36" s="50"/>
      <c r="D36" s="50"/>
      <c r="E36" s="50"/>
      <c r="F36" s="50"/>
      <c r="G36" s="50"/>
      <c r="H36" s="50"/>
      <c r="I36" s="50"/>
      <c r="J36" s="351"/>
      <c r="K36" s="352"/>
      <c r="L36" s="355">
        <f>COUNTIF(C38:I38,"&gt;=50")</f>
        <v>0</v>
      </c>
      <c r="M36" s="287"/>
      <c r="N36" s="288"/>
      <c r="O36" s="289"/>
    </row>
    <row r="37" spans="1:15" ht="33.75" customHeight="1" x14ac:dyDescent="0.4">
      <c r="A37" s="55" t="s">
        <v>81</v>
      </c>
      <c r="B37" s="120" t="s">
        <v>117</v>
      </c>
      <c r="C37" s="50"/>
      <c r="D37" s="50"/>
      <c r="E37" s="50"/>
      <c r="F37" s="50"/>
      <c r="G37" s="50"/>
      <c r="H37" s="50"/>
      <c r="I37" s="50"/>
      <c r="J37" s="353"/>
      <c r="K37" s="354"/>
      <c r="L37" s="356"/>
      <c r="M37" s="287"/>
      <c r="N37" s="288"/>
      <c r="O37" s="289"/>
    </row>
    <row r="38" spans="1:15" ht="30.75" hidden="1" customHeight="1" x14ac:dyDescent="0.4">
      <c r="A38" s="55"/>
      <c r="B38" s="120"/>
      <c r="C38" s="50">
        <f>C36+C37</f>
        <v>0</v>
      </c>
      <c r="D38" s="50">
        <f t="shared" ref="D38:I38" si="5">D36+D37</f>
        <v>0</v>
      </c>
      <c r="E38" s="50">
        <f t="shared" si="5"/>
        <v>0</v>
      </c>
      <c r="F38" s="50">
        <f t="shared" si="5"/>
        <v>0</v>
      </c>
      <c r="G38" s="50">
        <f t="shared" si="5"/>
        <v>0</v>
      </c>
      <c r="H38" s="50">
        <f t="shared" si="5"/>
        <v>0</v>
      </c>
      <c r="I38" s="50">
        <f t="shared" si="5"/>
        <v>0</v>
      </c>
      <c r="J38" s="193"/>
      <c r="K38" s="194"/>
      <c r="L38" s="195"/>
      <c r="M38" s="287"/>
      <c r="N38" s="288"/>
      <c r="O38" s="289"/>
    </row>
    <row r="39" spans="1:15" ht="33.75" customHeight="1" x14ac:dyDescent="0.4">
      <c r="A39" s="56" t="s">
        <v>82</v>
      </c>
      <c r="B39" s="121"/>
      <c r="C39" s="50"/>
      <c r="D39" s="50"/>
      <c r="E39" s="50"/>
      <c r="F39" s="50"/>
      <c r="G39" s="50"/>
      <c r="H39" s="50"/>
      <c r="I39" s="50"/>
      <c r="J39" s="196">
        <f>SUM(C39:I39)</f>
        <v>0</v>
      </c>
      <c r="K39" s="197" t="s">
        <v>56</v>
      </c>
      <c r="L39" s="192"/>
      <c r="M39" s="287"/>
      <c r="N39" s="288"/>
      <c r="O39" s="289"/>
    </row>
    <row r="40" spans="1:15" ht="33.75" customHeight="1" x14ac:dyDescent="0.4">
      <c r="A40" s="56" t="s">
        <v>83</v>
      </c>
      <c r="B40" s="120" t="s">
        <v>116</v>
      </c>
      <c r="C40" s="50"/>
      <c r="D40" s="50"/>
      <c r="E40" s="50"/>
      <c r="F40" s="50"/>
      <c r="G40" s="50"/>
      <c r="H40" s="50"/>
      <c r="I40" s="50"/>
      <c r="J40" s="347">
        <f>SUM(C40:I41)</f>
        <v>0</v>
      </c>
      <c r="K40" s="349" t="s">
        <v>56</v>
      </c>
      <c r="L40" s="192"/>
      <c r="M40" s="287"/>
      <c r="N40" s="288"/>
      <c r="O40" s="289"/>
    </row>
    <row r="41" spans="1:15" ht="33.75" customHeight="1" x14ac:dyDescent="0.4">
      <c r="A41" s="56" t="s">
        <v>83</v>
      </c>
      <c r="B41" s="120" t="s">
        <v>117</v>
      </c>
      <c r="C41" s="50"/>
      <c r="D41" s="50"/>
      <c r="E41" s="50"/>
      <c r="F41" s="50"/>
      <c r="G41" s="50"/>
      <c r="H41" s="50"/>
      <c r="I41" s="50"/>
      <c r="J41" s="348"/>
      <c r="K41" s="350"/>
      <c r="L41" s="192"/>
      <c r="M41" s="287"/>
      <c r="N41" s="288"/>
      <c r="O41" s="289"/>
    </row>
    <row r="42" spans="1:15" ht="33.75" customHeight="1" x14ac:dyDescent="0.4">
      <c r="A42" s="27" t="s">
        <v>69</v>
      </c>
      <c r="B42" s="34"/>
      <c r="C42" s="106"/>
      <c r="D42" s="106"/>
      <c r="E42" s="106"/>
      <c r="F42" s="106"/>
      <c r="G42" s="106"/>
      <c r="H42" s="106"/>
      <c r="I42" s="106"/>
      <c r="J42" s="196">
        <f>ROUNDDOWN(SUMIFS(C42:I42,C38:I38,"&gt;=50"),0)</f>
        <v>0</v>
      </c>
      <c r="K42" s="197" t="s">
        <v>57</v>
      </c>
      <c r="L42" s="198"/>
      <c r="M42" s="287"/>
      <c r="N42" s="288"/>
      <c r="O42" s="289"/>
    </row>
    <row r="43" spans="1:15" ht="33.75" customHeight="1" x14ac:dyDescent="0.4">
      <c r="A43" s="27" t="s">
        <v>71</v>
      </c>
      <c r="B43" s="34"/>
      <c r="C43" s="106"/>
      <c r="D43" s="106"/>
      <c r="E43" s="106"/>
      <c r="F43" s="106"/>
      <c r="G43" s="106"/>
      <c r="H43" s="106"/>
      <c r="I43" s="106"/>
      <c r="J43" s="196">
        <f>ROUNDDOWN(SUMIFS(C43:I43,C38:I38,"&gt;=50"),0)</f>
        <v>0</v>
      </c>
      <c r="K43" s="197" t="s">
        <v>57</v>
      </c>
      <c r="L43" s="198"/>
      <c r="M43" s="287"/>
      <c r="N43" s="288"/>
      <c r="O43" s="289"/>
    </row>
    <row r="44" spans="1:15" ht="30.75" customHeight="1" x14ac:dyDescent="0.4">
      <c r="A44" s="27"/>
      <c r="B44" s="27"/>
      <c r="C44" s="23">
        <f>I35+1</f>
        <v>44437</v>
      </c>
      <c r="D44" s="23">
        <f>C44+1</f>
        <v>44438</v>
      </c>
      <c r="E44" s="23">
        <f t="shared" si="0"/>
        <v>44439</v>
      </c>
      <c r="F44" s="23">
        <f t="shared" si="0"/>
        <v>44440</v>
      </c>
      <c r="G44" s="23">
        <f t="shared" si="0"/>
        <v>44441</v>
      </c>
      <c r="H44" s="23">
        <f t="shared" si="0"/>
        <v>44442</v>
      </c>
      <c r="I44" s="23">
        <f>H44+1</f>
        <v>44443</v>
      </c>
      <c r="J44" s="190"/>
      <c r="K44" s="191"/>
      <c r="L44" s="192"/>
      <c r="M44" s="287"/>
      <c r="N44" s="288"/>
      <c r="O44" s="289"/>
    </row>
    <row r="45" spans="1:15" ht="33.75" customHeight="1" x14ac:dyDescent="0.4">
      <c r="A45" s="55" t="s">
        <v>81</v>
      </c>
      <c r="B45" s="120" t="s">
        <v>116</v>
      </c>
      <c r="C45" s="50"/>
      <c r="D45" s="50"/>
      <c r="E45" s="50"/>
      <c r="F45" s="50"/>
      <c r="G45" s="50"/>
      <c r="H45" s="50"/>
      <c r="I45" s="50"/>
      <c r="J45" s="351"/>
      <c r="K45" s="352"/>
      <c r="L45" s="355">
        <f>COUNTIF(C47:I47,"&gt;=50")</f>
        <v>0</v>
      </c>
      <c r="M45" s="287"/>
      <c r="N45" s="288"/>
      <c r="O45" s="289"/>
    </row>
    <row r="46" spans="1:15" ht="33.75" customHeight="1" x14ac:dyDescent="0.4">
      <c r="A46" s="55" t="s">
        <v>81</v>
      </c>
      <c r="B46" s="120" t="s">
        <v>117</v>
      </c>
      <c r="C46" s="50"/>
      <c r="D46" s="50"/>
      <c r="E46" s="50"/>
      <c r="F46" s="50"/>
      <c r="G46" s="50"/>
      <c r="H46" s="50"/>
      <c r="I46" s="50"/>
      <c r="J46" s="353"/>
      <c r="K46" s="354"/>
      <c r="L46" s="356"/>
      <c r="M46" s="287"/>
      <c r="N46" s="288"/>
      <c r="O46" s="289"/>
    </row>
    <row r="47" spans="1:15" ht="30.75" hidden="1" customHeight="1" x14ac:dyDescent="0.4">
      <c r="A47" s="55"/>
      <c r="B47" s="120"/>
      <c r="C47" s="50">
        <f>C45+C46</f>
        <v>0</v>
      </c>
      <c r="D47" s="50">
        <f t="shared" ref="D47:I47" si="6">D45+D46</f>
        <v>0</v>
      </c>
      <c r="E47" s="50">
        <f t="shared" si="6"/>
        <v>0</v>
      </c>
      <c r="F47" s="50">
        <f t="shared" si="6"/>
        <v>0</v>
      </c>
      <c r="G47" s="50">
        <f t="shared" si="6"/>
        <v>0</v>
      </c>
      <c r="H47" s="50">
        <f t="shared" si="6"/>
        <v>0</v>
      </c>
      <c r="I47" s="50">
        <f t="shared" si="6"/>
        <v>0</v>
      </c>
      <c r="J47" s="193"/>
      <c r="K47" s="194"/>
      <c r="L47" s="195"/>
      <c r="M47" s="287"/>
      <c r="N47" s="288"/>
      <c r="O47" s="289"/>
    </row>
    <row r="48" spans="1:15" ht="33.75" customHeight="1" x14ac:dyDescent="0.4">
      <c r="A48" s="56" t="s">
        <v>82</v>
      </c>
      <c r="B48" s="121"/>
      <c r="C48" s="50"/>
      <c r="D48" s="50"/>
      <c r="E48" s="50"/>
      <c r="F48" s="50"/>
      <c r="G48" s="50"/>
      <c r="H48" s="50"/>
      <c r="I48" s="50"/>
      <c r="J48" s="196">
        <f>SUM(C48:I48)</f>
        <v>0</v>
      </c>
      <c r="K48" s="197" t="s">
        <v>56</v>
      </c>
      <c r="L48" s="192"/>
      <c r="M48" s="287"/>
      <c r="N48" s="288"/>
      <c r="O48" s="289"/>
    </row>
    <row r="49" spans="1:16" ht="33.75" customHeight="1" x14ac:dyDescent="0.4">
      <c r="A49" s="56" t="s">
        <v>83</v>
      </c>
      <c r="B49" s="120" t="s">
        <v>116</v>
      </c>
      <c r="C49" s="50"/>
      <c r="D49" s="50"/>
      <c r="E49" s="50"/>
      <c r="F49" s="50"/>
      <c r="G49" s="50"/>
      <c r="H49" s="50"/>
      <c r="I49" s="50"/>
      <c r="J49" s="347">
        <f>SUM(C49:I50)</f>
        <v>0</v>
      </c>
      <c r="K49" s="349" t="s">
        <v>56</v>
      </c>
      <c r="L49" s="192"/>
      <c r="M49" s="287"/>
      <c r="N49" s="288"/>
      <c r="O49" s="289"/>
    </row>
    <row r="50" spans="1:16" ht="33.75" customHeight="1" x14ac:dyDescent="0.4">
      <c r="A50" s="56" t="s">
        <v>83</v>
      </c>
      <c r="B50" s="120" t="s">
        <v>117</v>
      </c>
      <c r="C50" s="50"/>
      <c r="D50" s="50"/>
      <c r="E50" s="50"/>
      <c r="F50" s="50"/>
      <c r="G50" s="50"/>
      <c r="H50" s="50"/>
      <c r="I50" s="50"/>
      <c r="J50" s="348"/>
      <c r="K50" s="350"/>
      <c r="L50" s="192"/>
      <c r="M50" s="287"/>
      <c r="N50" s="288"/>
      <c r="O50" s="289"/>
    </row>
    <row r="51" spans="1:16" ht="33.75" customHeight="1" x14ac:dyDescent="0.4">
      <c r="A51" s="27" t="s">
        <v>69</v>
      </c>
      <c r="B51" s="34"/>
      <c r="C51" s="106"/>
      <c r="D51" s="106"/>
      <c r="E51" s="106"/>
      <c r="F51" s="106"/>
      <c r="G51" s="106"/>
      <c r="H51" s="106"/>
      <c r="I51" s="106"/>
      <c r="J51" s="196">
        <f>ROUNDDOWN(SUMIFS(C51:I51,C47:I47,"&gt;=50"),0)</f>
        <v>0</v>
      </c>
      <c r="K51" s="197" t="s">
        <v>57</v>
      </c>
      <c r="L51" s="198"/>
      <c r="M51" s="287"/>
      <c r="N51" s="288"/>
      <c r="O51" s="289"/>
    </row>
    <row r="52" spans="1:16" ht="33.75" customHeight="1" x14ac:dyDescent="0.4">
      <c r="A52" s="27" t="s">
        <v>71</v>
      </c>
      <c r="B52" s="34"/>
      <c r="C52" s="106"/>
      <c r="D52" s="106"/>
      <c r="E52" s="106"/>
      <c r="F52" s="106"/>
      <c r="G52" s="106"/>
      <c r="H52" s="106"/>
      <c r="I52" s="106"/>
      <c r="J52" s="196">
        <f>ROUNDDOWN(SUMIFS(C52:I52,C47:I47,"&gt;=50"),0)</f>
        <v>0</v>
      </c>
      <c r="K52" s="197" t="s">
        <v>57</v>
      </c>
      <c r="L52" s="198"/>
      <c r="M52" s="287"/>
      <c r="N52" s="288"/>
      <c r="O52" s="289"/>
    </row>
    <row r="53" spans="1:16" ht="39.75" customHeight="1" x14ac:dyDescent="0.4">
      <c r="A53" s="94" t="s">
        <v>94</v>
      </c>
      <c r="B53" s="94"/>
      <c r="C53" s="357" t="str">
        <f>C1</f>
        <v>医療機関○○病院</v>
      </c>
      <c r="D53" s="358"/>
      <c r="E53" s="358"/>
      <c r="F53" s="358"/>
      <c r="G53" s="358"/>
      <c r="H53" s="358"/>
      <c r="I53" s="358"/>
      <c r="J53" s="358"/>
      <c r="K53" s="10"/>
      <c r="L53" s="10"/>
      <c r="M53" s="10"/>
      <c r="N53" s="10"/>
      <c r="O53" s="93" t="s">
        <v>54</v>
      </c>
    </row>
    <row r="54" spans="1:16" ht="137.25" customHeight="1" x14ac:dyDescent="0.4">
      <c r="A54" s="10"/>
      <c r="B54" s="10"/>
      <c r="C54" s="10"/>
      <c r="D54" s="10"/>
      <c r="E54" s="10"/>
      <c r="F54" s="10"/>
      <c r="G54" s="10"/>
      <c r="H54" s="10"/>
      <c r="I54" s="10"/>
      <c r="J54" s="10"/>
      <c r="K54" s="10"/>
      <c r="L54" s="10"/>
      <c r="M54" s="10"/>
      <c r="N54" s="10"/>
      <c r="O54" s="93"/>
    </row>
    <row r="55" spans="1:16" ht="45" customHeight="1" x14ac:dyDescent="0.4">
      <c r="A55" s="10"/>
      <c r="B55" s="10"/>
      <c r="C55" s="22"/>
      <c r="D55" s="22"/>
      <c r="E55" s="22"/>
      <c r="F55" s="22"/>
      <c r="G55" s="22"/>
      <c r="H55" s="22"/>
      <c r="I55" s="22"/>
      <c r="J55" s="305" t="s">
        <v>75</v>
      </c>
      <c r="K55" s="306"/>
      <c r="L55" s="309" t="s">
        <v>72</v>
      </c>
      <c r="M55" s="311" t="s">
        <v>8</v>
      </c>
      <c r="N55" s="312"/>
      <c r="O55" s="313"/>
      <c r="P55" s="189"/>
    </row>
    <row r="56" spans="1:16" ht="31.5" customHeight="1" x14ac:dyDescent="0.4">
      <c r="A56" s="10"/>
      <c r="B56" s="10"/>
      <c r="C56" s="172" t="s">
        <v>0</v>
      </c>
      <c r="D56" s="172" t="s">
        <v>1</v>
      </c>
      <c r="E56" s="172" t="s">
        <v>2</v>
      </c>
      <c r="F56" s="172" t="s">
        <v>3</v>
      </c>
      <c r="G56" s="172" t="s">
        <v>4</v>
      </c>
      <c r="H56" s="172" t="s">
        <v>5</v>
      </c>
      <c r="I56" s="172" t="s">
        <v>6</v>
      </c>
      <c r="J56" s="307"/>
      <c r="K56" s="308"/>
      <c r="L56" s="310"/>
      <c r="M56" s="314"/>
      <c r="N56" s="359"/>
      <c r="O56" s="316"/>
      <c r="P56" s="189"/>
    </row>
    <row r="57" spans="1:16" ht="30.75" customHeight="1" x14ac:dyDescent="0.4">
      <c r="A57" s="10"/>
      <c r="B57" s="10"/>
      <c r="C57" s="23">
        <f>I44+1</f>
        <v>44444</v>
      </c>
      <c r="D57" s="23">
        <f>C57+1</f>
        <v>44445</v>
      </c>
      <c r="E57" s="23">
        <f t="shared" si="0"/>
        <v>44446</v>
      </c>
      <c r="F57" s="23">
        <f t="shared" si="0"/>
        <v>44447</v>
      </c>
      <c r="G57" s="23">
        <f t="shared" si="0"/>
        <v>44448</v>
      </c>
      <c r="H57" s="23">
        <f t="shared" si="0"/>
        <v>44449</v>
      </c>
      <c r="I57" s="23">
        <f>H57+1</f>
        <v>44450</v>
      </c>
      <c r="J57" s="190"/>
      <c r="K57" s="191"/>
      <c r="L57" s="192"/>
      <c r="M57" s="287"/>
      <c r="N57" s="288"/>
      <c r="O57" s="289"/>
    </row>
    <row r="58" spans="1:16" ht="34.5" customHeight="1" x14ac:dyDescent="0.4">
      <c r="A58" s="55" t="s">
        <v>81</v>
      </c>
      <c r="B58" s="120" t="s">
        <v>116</v>
      </c>
      <c r="C58" s="50"/>
      <c r="D58" s="50"/>
      <c r="E58" s="50"/>
      <c r="F58" s="50"/>
      <c r="G58" s="50"/>
      <c r="H58" s="50"/>
      <c r="I58" s="50"/>
      <c r="J58" s="351"/>
      <c r="K58" s="352"/>
      <c r="L58" s="355">
        <f>COUNTIF(C60:I60,"&gt;=50")</f>
        <v>0</v>
      </c>
      <c r="M58" s="287"/>
      <c r="N58" s="288"/>
      <c r="O58" s="289"/>
    </row>
    <row r="59" spans="1:16" ht="34.5" customHeight="1" x14ac:dyDescent="0.4">
      <c r="A59" s="55" t="s">
        <v>81</v>
      </c>
      <c r="B59" s="120" t="s">
        <v>117</v>
      </c>
      <c r="C59" s="50"/>
      <c r="D59" s="50"/>
      <c r="E59" s="50"/>
      <c r="F59" s="50"/>
      <c r="G59" s="50"/>
      <c r="H59" s="50"/>
      <c r="I59" s="50"/>
      <c r="J59" s="353"/>
      <c r="K59" s="354"/>
      <c r="L59" s="356"/>
      <c r="M59" s="287"/>
      <c r="N59" s="288"/>
      <c r="O59" s="289"/>
    </row>
    <row r="60" spans="1:16" ht="31.5" hidden="1" customHeight="1" x14ac:dyDescent="0.4">
      <c r="A60" s="55"/>
      <c r="B60" s="120"/>
      <c r="C60" s="50">
        <f>C58+C59</f>
        <v>0</v>
      </c>
      <c r="D60" s="50">
        <f t="shared" ref="D60:I60" si="7">D58+D59</f>
        <v>0</v>
      </c>
      <c r="E60" s="50">
        <f t="shared" si="7"/>
        <v>0</v>
      </c>
      <c r="F60" s="50">
        <f t="shared" si="7"/>
        <v>0</v>
      </c>
      <c r="G60" s="50">
        <f t="shared" si="7"/>
        <v>0</v>
      </c>
      <c r="H60" s="50">
        <f t="shared" si="7"/>
        <v>0</v>
      </c>
      <c r="I60" s="50">
        <f t="shared" si="7"/>
        <v>0</v>
      </c>
      <c r="J60" s="193"/>
      <c r="K60" s="194"/>
      <c r="L60" s="195"/>
      <c r="M60" s="287"/>
      <c r="N60" s="288"/>
      <c r="O60" s="289"/>
    </row>
    <row r="61" spans="1:16" ht="34.5" customHeight="1" x14ac:dyDescent="0.4">
      <c r="A61" s="56" t="s">
        <v>82</v>
      </c>
      <c r="B61" s="121"/>
      <c r="C61" s="50"/>
      <c r="D61" s="50"/>
      <c r="E61" s="50"/>
      <c r="F61" s="50"/>
      <c r="G61" s="50"/>
      <c r="H61" s="50"/>
      <c r="I61" s="50"/>
      <c r="J61" s="196">
        <f>SUM(C61:I61)</f>
        <v>0</v>
      </c>
      <c r="K61" s="197" t="s">
        <v>56</v>
      </c>
      <c r="L61" s="192"/>
      <c r="M61" s="287"/>
      <c r="N61" s="288"/>
      <c r="O61" s="289"/>
    </row>
    <row r="62" spans="1:16" ht="34.5" customHeight="1" x14ac:dyDescent="0.4">
      <c r="A62" s="56" t="s">
        <v>83</v>
      </c>
      <c r="B62" s="120" t="s">
        <v>116</v>
      </c>
      <c r="C62" s="50"/>
      <c r="D62" s="50"/>
      <c r="E62" s="50"/>
      <c r="F62" s="50"/>
      <c r="G62" s="50"/>
      <c r="H62" s="50"/>
      <c r="I62" s="50"/>
      <c r="J62" s="347">
        <f>SUM(C62:I63)</f>
        <v>0</v>
      </c>
      <c r="K62" s="349" t="s">
        <v>56</v>
      </c>
      <c r="L62" s="192"/>
      <c r="M62" s="287"/>
      <c r="N62" s="288"/>
      <c r="O62" s="289"/>
    </row>
    <row r="63" spans="1:16" ht="34.5" customHeight="1" x14ac:dyDescent="0.4">
      <c r="A63" s="56" t="s">
        <v>83</v>
      </c>
      <c r="B63" s="120" t="s">
        <v>117</v>
      </c>
      <c r="C63" s="50"/>
      <c r="D63" s="50"/>
      <c r="E63" s="50"/>
      <c r="F63" s="50"/>
      <c r="G63" s="50"/>
      <c r="H63" s="50"/>
      <c r="I63" s="50"/>
      <c r="J63" s="348"/>
      <c r="K63" s="350"/>
      <c r="L63" s="192"/>
      <c r="M63" s="287"/>
      <c r="N63" s="288"/>
      <c r="O63" s="289"/>
    </row>
    <row r="64" spans="1:16" ht="34.5" customHeight="1" x14ac:dyDescent="0.4">
      <c r="A64" s="27" t="s">
        <v>69</v>
      </c>
      <c r="B64" s="34"/>
      <c r="C64" s="106"/>
      <c r="D64" s="106"/>
      <c r="E64" s="106"/>
      <c r="F64" s="106"/>
      <c r="G64" s="106"/>
      <c r="H64" s="106"/>
      <c r="I64" s="106"/>
      <c r="J64" s="196">
        <f>ROUNDDOWN(SUMIFS(C64:I64,C60:I60,"&gt;=50"),0)</f>
        <v>0</v>
      </c>
      <c r="K64" s="197" t="s">
        <v>57</v>
      </c>
      <c r="L64" s="198"/>
      <c r="M64" s="287"/>
      <c r="N64" s="288"/>
      <c r="O64" s="289"/>
    </row>
    <row r="65" spans="1:15" ht="34.5" customHeight="1" x14ac:dyDescent="0.4">
      <c r="A65" s="27" t="s">
        <v>71</v>
      </c>
      <c r="B65" s="34"/>
      <c r="C65" s="106"/>
      <c r="D65" s="106"/>
      <c r="E65" s="106"/>
      <c r="F65" s="106"/>
      <c r="G65" s="106"/>
      <c r="H65" s="106"/>
      <c r="I65" s="106"/>
      <c r="J65" s="196">
        <f>ROUNDDOWN(SUMIFS(C65:I65,C60:I60,"&gt;=50"),0)</f>
        <v>0</v>
      </c>
      <c r="K65" s="197" t="s">
        <v>57</v>
      </c>
      <c r="L65" s="198"/>
      <c r="M65" s="287"/>
      <c r="N65" s="288"/>
      <c r="O65" s="289"/>
    </row>
    <row r="66" spans="1:15" ht="31.5" customHeight="1" x14ac:dyDescent="0.4">
      <c r="A66" s="27"/>
      <c r="B66" s="34"/>
      <c r="C66" s="23">
        <f>I57+1</f>
        <v>44451</v>
      </c>
      <c r="D66" s="23">
        <f>C66+1</f>
        <v>44452</v>
      </c>
      <c r="E66" s="23">
        <f t="shared" si="0"/>
        <v>44453</v>
      </c>
      <c r="F66" s="23">
        <f t="shared" si="0"/>
        <v>44454</v>
      </c>
      <c r="G66" s="23">
        <f t="shared" si="0"/>
        <v>44455</v>
      </c>
      <c r="H66" s="23">
        <f t="shared" si="0"/>
        <v>44456</v>
      </c>
      <c r="I66" s="23">
        <f>H66+1</f>
        <v>44457</v>
      </c>
      <c r="J66" s="199"/>
      <c r="K66" s="200"/>
      <c r="L66" s="192"/>
      <c r="M66" s="332"/>
      <c r="N66" s="333"/>
      <c r="O66" s="334"/>
    </row>
    <row r="67" spans="1:15" ht="34.5" customHeight="1" x14ac:dyDescent="0.4">
      <c r="A67" s="55" t="s">
        <v>81</v>
      </c>
      <c r="B67" s="120" t="s">
        <v>116</v>
      </c>
      <c r="C67" s="50"/>
      <c r="D67" s="50"/>
      <c r="E67" s="50"/>
      <c r="F67" s="50"/>
      <c r="G67" s="50"/>
      <c r="H67" s="50"/>
      <c r="I67" s="50"/>
      <c r="J67" s="351"/>
      <c r="K67" s="352"/>
      <c r="L67" s="355">
        <f>COUNTIF(C69:I69,"&gt;=50")</f>
        <v>0</v>
      </c>
      <c r="M67" s="287"/>
      <c r="N67" s="288"/>
      <c r="O67" s="289"/>
    </row>
    <row r="68" spans="1:15" ht="34.5" customHeight="1" x14ac:dyDescent="0.4">
      <c r="A68" s="55" t="s">
        <v>81</v>
      </c>
      <c r="B68" s="120" t="s">
        <v>117</v>
      </c>
      <c r="C68" s="50"/>
      <c r="D68" s="50"/>
      <c r="E68" s="50"/>
      <c r="F68" s="50"/>
      <c r="G68" s="50"/>
      <c r="H68" s="50"/>
      <c r="I68" s="50"/>
      <c r="J68" s="353"/>
      <c r="K68" s="354"/>
      <c r="L68" s="356"/>
      <c r="M68" s="287"/>
      <c r="N68" s="288"/>
      <c r="O68" s="289"/>
    </row>
    <row r="69" spans="1:15" ht="31.5" hidden="1" customHeight="1" x14ac:dyDescent="0.4">
      <c r="A69" s="55"/>
      <c r="B69" s="120"/>
      <c r="C69" s="50">
        <f>C67+C68</f>
        <v>0</v>
      </c>
      <c r="D69" s="50">
        <f t="shared" ref="D69:I69" si="8">D67+D68</f>
        <v>0</v>
      </c>
      <c r="E69" s="50">
        <f t="shared" si="8"/>
        <v>0</v>
      </c>
      <c r="F69" s="50">
        <f t="shared" si="8"/>
        <v>0</v>
      </c>
      <c r="G69" s="50">
        <f t="shared" si="8"/>
        <v>0</v>
      </c>
      <c r="H69" s="50">
        <f t="shared" si="8"/>
        <v>0</v>
      </c>
      <c r="I69" s="50">
        <f t="shared" si="8"/>
        <v>0</v>
      </c>
      <c r="J69" s="193"/>
      <c r="K69" s="194"/>
      <c r="L69" s="195"/>
      <c r="M69" s="287"/>
      <c r="N69" s="288"/>
      <c r="O69" s="289"/>
    </row>
    <row r="70" spans="1:15" ht="34.5" customHeight="1" x14ac:dyDescent="0.4">
      <c r="A70" s="56" t="s">
        <v>82</v>
      </c>
      <c r="B70" s="121"/>
      <c r="C70" s="50"/>
      <c r="D70" s="50"/>
      <c r="E70" s="50"/>
      <c r="F70" s="50"/>
      <c r="G70" s="50"/>
      <c r="H70" s="50"/>
      <c r="I70" s="50"/>
      <c r="J70" s="196">
        <f>SUM(C70:I70)</f>
        <v>0</v>
      </c>
      <c r="K70" s="197" t="s">
        <v>56</v>
      </c>
      <c r="L70" s="192"/>
      <c r="M70" s="287"/>
      <c r="N70" s="288"/>
      <c r="O70" s="289"/>
    </row>
    <row r="71" spans="1:15" ht="34.5" customHeight="1" x14ac:dyDescent="0.4">
      <c r="A71" s="56" t="s">
        <v>83</v>
      </c>
      <c r="B71" s="120" t="s">
        <v>116</v>
      </c>
      <c r="C71" s="50"/>
      <c r="D71" s="50"/>
      <c r="E71" s="50"/>
      <c r="F71" s="50"/>
      <c r="G71" s="50"/>
      <c r="H71" s="50"/>
      <c r="I71" s="50"/>
      <c r="J71" s="347">
        <f>SUM(C71:I72)</f>
        <v>0</v>
      </c>
      <c r="K71" s="349" t="s">
        <v>56</v>
      </c>
      <c r="L71" s="192"/>
      <c r="M71" s="287"/>
      <c r="N71" s="288"/>
      <c r="O71" s="289"/>
    </row>
    <row r="72" spans="1:15" ht="34.5" customHeight="1" x14ac:dyDescent="0.4">
      <c r="A72" s="56" t="s">
        <v>83</v>
      </c>
      <c r="B72" s="120" t="s">
        <v>117</v>
      </c>
      <c r="C72" s="50"/>
      <c r="D72" s="50"/>
      <c r="E72" s="50"/>
      <c r="F72" s="50"/>
      <c r="G72" s="50"/>
      <c r="H72" s="50"/>
      <c r="I72" s="50"/>
      <c r="J72" s="348"/>
      <c r="K72" s="350"/>
      <c r="L72" s="192"/>
      <c r="M72" s="287"/>
      <c r="N72" s="288"/>
      <c r="O72" s="289"/>
    </row>
    <row r="73" spans="1:15" ht="34.5" customHeight="1" x14ac:dyDescent="0.4">
      <c r="A73" s="27" t="s">
        <v>69</v>
      </c>
      <c r="B73" s="34"/>
      <c r="C73" s="106"/>
      <c r="D73" s="106"/>
      <c r="E73" s="106"/>
      <c r="F73" s="106"/>
      <c r="G73" s="106"/>
      <c r="H73" s="106"/>
      <c r="I73" s="106"/>
      <c r="J73" s="196">
        <f>ROUNDDOWN(SUMIFS(C73:I73,C69:I69,"&gt;=50"),0)</f>
        <v>0</v>
      </c>
      <c r="K73" s="197" t="s">
        <v>57</v>
      </c>
      <c r="L73" s="198"/>
      <c r="M73" s="287"/>
      <c r="N73" s="288"/>
      <c r="O73" s="289"/>
    </row>
    <row r="74" spans="1:15" ht="34.5" customHeight="1" x14ac:dyDescent="0.4">
      <c r="A74" s="27" t="s">
        <v>71</v>
      </c>
      <c r="B74" s="34"/>
      <c r="C74" s="106"/>
      <c r="D74" s="106"/>
      <c r="E74" s="106"/>
      <c r="F74" s="106"/>
      <c r="G74" s="106"/>
      <c r="H74" s="106"/>
      <c r="I74" s="106"/>
      <c r="J74" s="196">
        <f>ROUNDDOWN(SUMIFS(C74:I74,C69:I69,"&gt;=50"),0)</f>
        <v>0</v>
      </c>
      <c r="K74" s="197" t="s">
        <v>57</v>
      </c>
      <c r="L74" s="198"/>
      <c r="M74" s="287"/>
      <c r="N74" s="288"/>
      <c r="O74" s="289"/>
    </row>
    <row r="75" spans="1:15" ht="31.5" customHeight="1" x14ac:dyDescent="0.4">
      <c r="A75" s="27"/>
      <c r="B75" s="34"/>
      <c r="C75" s="23">
        <f>I66+1</f>
        <v>44458</v>
      </c>
      <c r="D75" s="23">
        <f>C75+1</f>
        <v>44459</v>
      </c>
      <c r="E75" s="23">
        <f t="shared" si="0"/>
        <v>44460</v>
      </c>
      <c r="F75" s="23">
        <f t="shared" si="0"/>
        <v>44461</v>
      </c>
      <c r="G75" s="23">
        <f t="shared" si="0"/>
        <v>44462</v>
      </c>
      <c r="H75" s="23">
        <f t="shared" si="0"/>
        <v>44463</v>
      </c>
      <c r="I75" s="23">
        <f>H75+1</f>
        <v>44464</v>
      </c>
      <c r="J75" s="190"/>
      <c r="K75" s="191"/>
      <c r="L75" s="192"/>
      <c r="M75" s="287"/>
      <c r="N75" s="288"/>
      <c r="O75" s="289"/>
    </row>
    <row r="76" spans="1:15" ht="34.5" customHeight="1" x14ac:dyDescent="0.4">
      <c r="A76" s="55" t="s">
        <v>81</v>
      </c>
      <c r="B76" s="120" t="s">
        <v>116</v>
      </c>
      <c r="C76" s="50"/>
      <c r="D76" s="50"/>
      <c r="E76" s="50"/>
      <c r="F76" s="50"/>
      <c r="G76" s="50"/>
      <c r="H76" s="50"/>
      <c r="I76" s="50"/>
      <c r="J76" s="351"/>
      <c r="K76" s="352"/>
      <c r="L76" s="355">
        <f>COUNTIF(C78:I78,"&gt;=50")</f>
        <v>0</v>
      </c>
      <c r="M76" s="287"/>
      <c r="N76" s="288"/>
      <c r="O76" s="289"/>
    </row>
    <row r="77" spans="1:15" ht="34.5" customHeight="1" x14ac:dyDescent="0.4">
      <c r="A77" s="55" t="s">
        <v>81</v>
      </c>
      <c r="B77" s="120" t="s">
        <v>117</v>
      </c>
      <c r="C77" s="50"/>
      <c r="D77" s="50"/>
      <c r="E77" s="50"/>
      <c r="F77" s="50"/>
      <c r="G77" s="50"/>
      <c r="H77" s="50"/>
      <c r="I77" s="50"/>
      <c r="J77" s="353"/>
      <c r="K77" s="354"/>
      <c r="L77" s="356"/>
      <c r="M77" s="287"/>
      <c r="N77" s="288"/>
      <c r="O77" s="289"/>
    </row>
    <row r="78" spans="1:15" ht="31.5" hidden="1" customHeight="1" x14ac:dyDescent="0.4">
      <c r="A78" s="55"/>
      <c r="B78" s="120"/>
      <c r="C78" s="50">
        <f>C76+C77</f>
        <v>0</v>
      </c>
      <c r="D78" s="50">
        <f t="shared" ref="D78:I78" si="9">D76+D77</f>
        <v>0</v>
      </c>
      <c r="E78" s="50">
        <f t="shared" si="9"/>
        <v>0</v>
      </c>
      <c r="F78" s="50">
        <f t="shared" si="9"/>
        <v>0</v>
      </c>
      <c r="G78" s="50">
        <f t="shared" si="9"/>
        <v>0</v>
      </c>
      <c r="H78" s="50">
        <f t="shared" si="9"/>
        <v>0</v>
      </c>
      <c r="I78" s="50">
        <f t="shared" si="9"/>
        <v>0</v>
      </c>
      <c r="J78" s="193"/>
      <c r="K78" s="194"/>
      <c r="L78" s="195"/>
      <c r="M78" s="287"/>
      <c r="N78" s="288"/>
      <c r="O78" s="289"/>
    </row>
    <row r="79" spans="1:15" ht="34.5" customHeight="1" x14ac:dyDescent="0.4">
      <c r="A79" s="56" t="s">
        <v>82</v>
      </c>
      <c r="B79" s="121"/>
      <c r="C79" s="50"/>
      <c r="D79" s="50"/>
      <c r="E79" s="50"/>
      <c r="F79" s="50"/>
      <c r="G79" s="50"/>
      <c r="H79" s="50"/>
      <c r="I79" s="50"/>
      <c r="J79" s="196">
        <f>SUM(C79:I79)</f>
        <v>0</v>
      </c>
      <c r="K79" s="197" t="s">
        <v>56</v>
      </c>
      <c r="L79" s="192"/>
      <c r="M79" s="287"/>
      <c r="N79" s="288"/>
      <c r="O79" s="289"/>
    </row>
    <row r="80" spans="1:15" ht="34.5" customHeight="1" x14ac:dyDescent="0.4">
      <c r="A80" s="56" t="s">
        <v>83</v>
      </c>
      <c r="B80" s="120" t="s">
        <v>116</v>
      </c>
      <c r="C80" s="50"/>
      <c r="D80" s="50"/>
      <c r="E80" s="50"/>
      <c r="F80" s="50"/>
      <c r="G80" s="50"/>
      <c r="H80" s="50"/>
      <c r="I80" s="50"/>
      <c r="J80" s="347">
        <f>SUM(C80:I81)</f>
        <v>0</v>
      </c>
      <c r="K80" s="349" t="s">
        <v>56</v>
      </c>
      <c r="L80" s="192"/>
      <c r="M80" s="287"/>
      <c r="N80" s="288"/>
      <c r="O80" s="289"/>
    </row>
    <row r="81" spans="1:15" ht="34.5" customHeight="1" x14ac:dyDescent="0.4">
      <c r="A81" s="56" t="s">
        <v>83</v>
      </c>
      <c r="B81" s="120" t="s">
        <v>117</v>
      </c>
      <c r="C81" s="50"/>
      <c r="D81" s="50"/>
      <c r="E81" s="50"/>
      <c r="F81" s="50"/>
      <c r="G81" s="50"/>
      <c r="H81" s="50"/>
      <c r="I81" s="50"/>
      <c r="J81" s="348"/>
      <c r="K81" s="350"/>
      <c r="L81" s="192"/>
      <c r="M81" s="287"/>
      <c r="N81" s="288"/>
      <c r="O81" s="289"/>
    </row>
    <row r="82" spans="1:15" ht="34.5" customHeight="1" x14ac:dyDescent="0.4">
      <c r="A82" s="27" t="s">
        <v>69</v>
      </c>
      <c r="B82" s="34"/>
      <c r="C82" s="106"/>
      <c r="D82" s="106"/>
      <c r="E82" s="106"/>
      <c r="F82" s="106"/>
      <c r="G82" s="106"/>
      <c r="H82" s="106"/>
      <c r="I82" s="106"/>
      <c r="J82" s="196">
        <f>ROUNDDOWN(SUMIFS(C82:I82,C78:I78,"&gt;=50"),0)</f>
        <v>0</v>
      </c>
      <c r="K82" s="197" t="s">
        <v>57</v>
      </c>
      <c r="L82" s="198"/>
      <c r="M82" s="287"/>
      <c r="N82" s="288"/>
      <c r="O82" s="289"/>
    </row>
    <row r="83" spans="1:15" ht="34.5" customHeight="1" x14ac:dyDescent="0.4">
      <c r="A83" s="27" t="s">
        <v>71</v>
      </c>
      <c r="B83" s="34"/>
      <c r="C83" s="106"/>
      <c r="D83" s="106"/>
      <c r="E83" s="106"/>
      <c r="F83" s="106"/>
      <c r="G83" s="106"/>
      <c r="H83" s="106"/>
      <c r="I83" s="106"/>
      <c r="J83" s="196">
        <f>ROUNDDOWN(SUMIFS(C83:I83,C78:I78,"&gt;=50"),0)</f>
        <v>0</v>
      </c>
      <c r="K83" s="197" t="s">
        <v>57</v>
      </c>
      <c r="L83" s="198"/>
      <c r="M83" s="287"/>
      <c r="N83" s="288"/>
      <c r="O83" s="289"/>
    </row>
    <row r="84" spans="1:15" ht="31.5" customHeight="1" x14ac:dyDescent="0.4">
      <c r="A84" s="27"/>
      <c r="B84" s="34"/>
      <c r="C84" s="23">
        <f>I75+1</f>
        <v>44465</v>
      </c>
      <c r="D84" s="23">
        <f>C84+1</f>
        <v>44466</v>
      </c>
      <c r="E84" s="23">
        <f t="shared" si="0"/>
        <v>44467</v>
      </c>
      <c r="F84" s="23">
        <f t="shared" si="0"/>
        <v>44468</v>
      </c>
      <c r="G84" s="23">
        <f t="shared" si="0"/>
        <v>44469</v>
      </c>
      <c r="H84" s="23">
        <f t="shared" si="0"/>
        <v>44470</v>
      </c>
      <c r="I84" s="23">
        <f>H84+1</f>
        <v>44471</v>
      </c>
      <c r="J84" s="190"/>
      <c r="K84" s="191"/>
      <c r="L84" s="192"/>
      <c r="M84" s="287"/>
      <c r="N84" s="288"/>
      <c r="O84" s="289"/>
    </row>
    <row r="85" spans="1:15" ht="34.5" customHeight="1" x14ac:dyDescent="0.4">
      <c r="A85" s="55" t="s">
        <v>81</v>
      </c>
      <c r="B85" s="120" t="s">
        <v>116</v>
      </c>
      <c r="C85" s="50"/>
      <c r="D85" s="50"/>
      <c r="E85" s="50"/>
      <c r="F85" s="50"/>
      <c r="G85" s="50"/>
      <c r="H85" s="50"/>
      <c r="I85" s="50"/>
      <c r="J85" s="351"/>
      <c r="K85" s="352"/>
      <c r="L85" s="355">
        <f>COUNTIF(C87:I87,"&gt;=50")</f>
        <v>0</v>
      </c>
      <c r="M85" s="287"/>
      <c r="N85" s="288"/>
      <c r="O85" s="289"/>
    </row>
    <row r="86" spans="1:15" ht="34.5" customHeight="1" x14ac:dyDescent="0.4">
      <c r="A86" s="55" t="s">
        <v>81</v>
      </c>
      <c r="B86" s="120" t="s">
        <v>117</v>
      </c>
      <c r="C86" s="50"/>
      <c r="D86" s="50"/>
      <c r="E86" s="50"/>
      <c r="F86" s="50"/>
      <c r="G86" s="50"/>
      <c r="H86" s="50"/>
      <c r="I86" s="50"/>
      <c r="J86" s="353"/>
      <c r="K86" s="354"/>
      <c r="L86" s="356"/>
      <c r="M86" s="287"/>
      <c r="N86" s="288"/>
      <c r="O86" s="289"/>
    </row>
    <row r="87" spans="1:15" ht="31.5" hidden="1" customHeight="1" x14ac:dyDescent="0.4">
      <c r="A87" s="55"/>
      <c r="B87" s="120"/>
      <c r="C87" s="50">
        <f>C85+C86</f>
        <v>0</v>
      </c>
      <c r="D87" s="50">
        <f t="shared" ref="D87:I87" si="10">D85+D86</f>
        <v>0</v>
      </c>
      <c r="E87" s="50">
        <f t="shared" si="10"/>
        <v>0</v>
      </c>
      <c r="F87" s="50">
        <f t="shared" si="10"/>
        <v>0</v>
      </c>
      <c r="G87" s="50">
        <f t="shared" si="10"/>
        <v>0</v>
      </c>
      <c r="H87" s="50">
        <f t="shared" si="10"/>
        <v>0</v>
      </c>
      <c r="I87" s="50">
        <f t="shared" si="10"/>
        <v>0</v>
      </c>
      <c r="J87" s="51"/>
      <c r="K87" s="48"/>
      <c r="L87" s="201"/>
      <c r="M87" s="287"/>
      <c r="N87" s="288"/>
      <c r="O87" s="289"/>
    </row>
    <row r="88" spans="1:15" ht="34.5" customHeight="1" x14ac:dyDescent="0.4">
      <c r="A88" s="56" t="s">
        <v>82</v>
      </c>
      <c r="B88" s="121"/>
      <c r="C88" s="50"/>
      <c r="D88" s="50"/>
      <c r="E88" s="50"/>
      <c r="F88" s="50"/>
      <c r="G88" s="50"/>
      <c r="H88" s="50"/>
      <c r="I88" s="50"/>
      <c r="J88" s="196">
        <f>SUM(C88:I88)</f>
        <v>0</v>
      </c>
      <c r="K88" s="197" t="s">
        <v>56</v>
      </c>
      <c r="L88" s="29"/>
      <c r="M88" s="287"/>
      <c r="N88" s="288"/>
      <c r="O88" s="289"/>
    </row>
    <row r="89" spans="1:15" ht="34.5" customHeight="1" x14ac:dyDescent="0.4">
      <c r="A89" s="56" t="s">
        <v>83</v>
      </c>
      <c r="B89" s="120" t="s">
        <v>116</v>
      </c>
      <c r="C89" s="50"/>
      <c r="D89" s="50"/>
      <c r="E89" s="50"/>
      <c r="F89" s="50"/>
      <c r="G89" s="50"/>
      <c r="H89" s="50"/>
      <c r="I89" s="50"/>
      <c r="J89" s="347">
        <f>SUM(C89:I90)</f>
        <v>0</v>
      </c>
      <c r="K89" s="349" t="s">
        <v>56</v>
      </c>
      <c r="L89" s="29"/>
      <c r="M89" s="287"/>
      <c r="N89" s="288"/>
      <c r="O89" s="289"/>
    </row>
    <row r="90" spans="1:15" ht="34.5" customHeight="1" x14ac:dyDescent="0.4">
      <c r="A90" s="56" t="s">
        <v>83</v>
      </c>
      <c r="B90" s="120" t="s">
        <v>117</v>
      </c>
      <c r="C90" s="50"/>
      <c r="D90" s="50"/>
      <c r="E90" s="50"/>
      <c r="F90" s="50"/>
      <c r="G90" s="50"/>
      <c r="H90" s="50"/>
      <c r="I90" s="50"/>
      <c r="J90" s="348"/>
      <c r="K90" s="350"/>
      <c r="L90" s="29"/>
      <c r="M90" s="287"/>
      <c r="N90" s="288"/>
      <c r="O90" s="289"/>
    </row>
    <row r="91" spans="1:15" ht="34.5" customHeight="1" x14ac:dyDescent="0.4">
      <c r="A91" s="27" t="s">
        <v>69</v>
      </c>
      <c r="B91" s="34"/>
      <c r="C91" s="106"/>
      <c r="D91" s="106"/>
      <c r="E91" s="106"/>
      <c r="F91" s="106"/>
      <c r="G91" s="106"/>
      <c r="H91" s="106"/>
      <c r="I91" s="106"/>
      <c r="J91" s="196">
        <f>ROUNDDOWN(SUMIFS(C91:I91,C87:I87,"&gt;=50"),0)</f>
        <v>0</v>
      </c>
      <c r="K91" s="197" t="s">
        <v>57</v>
      </c>
      <c r="L91" s="34"/>
      <c r="M91" s="287"/>
      <c r="N91" s="288"/>
      <c r="O91" s="289"/>
    </row>
    <row r="92" spans="1:15" ht="34.5" customHeight="1" x14ac:dyDescent="0.4">
      <c r="A92" s="27" t="s">
        <v>71</v>
      </c>
      <c r="B92" s="34"/>
      <c r="C92" s="106"/>
      <c r="D92" s="106"/>
      <c r="E92" s="106"/>
      <c r="F92" s="106"/>
      <c r="G92" s="106"/>
      <c r="H92" s="106"/>
      <c r="I92" s="106"/>
      <c r="J92" s="196">
        <f>ROUNDDOWN(SUMIFS(C92:I92,C87:I87,"&gt;=50"),0)</f>
        <v>0</v>
      </c>
      <c r="K92" s="197" t="s">
        <v>57</v>
      </c>
      <c r="L92" s="34"/>
      <c r="M92" s="287"/>
      <c r="N92" s="288"/>
      <c r="O92" s="289"/>
    </row>
    <row r="93" spans="1:15" ht="120" customHeight="1" x14ac:dyDescent="0.4">
      <c r="A93" s="22"/>
      <c r="B93" s="22"/>
      <c r="C93" s="22"/>
      <c r="D93" s="22"/>
    </row>
    <row r="94" spans="1:15" ht="34.5" customHeight="1" x14ac:dyDescent="0.4">
      <c r="A94" s="327" t="s">
        <v>99</v>
      </c>
      <c r="B94" s="328"/>
      <c r="C94" s="329"/>
      <c r="D94" s="345">
        <f>SUM(C9:I10,C18:I19,C27:I28,C36:I37,C45:I46,C58:I59,C67:I68,C76:I77,C85:I86)</f>
        <v>0</v>
      </c>
      <c r="E94" s="346"/>
      <c r="F94" s="197" t="s">
        <v>56</v>
      </c>
      <c r="H94" s="243" t="s">
        <v>102</v>
      </c>
      <c r="I94" s="243"/>
      <c r="J94" s="243"/>
      <c r="K94" s="243"/>
      <c r="L94" s="243"/>
      <c r="M94" s="196">
        <f>SUM(J15,J24,J33,J42,J51,J64,J73,J82,J91)</f>
        <v>0</v>
      </c>
      <c r="N94" s="197" t="s">
        <v>57</v>
      </c>
    </row>
    <row r="95" spans="1:15" ht="34.5" customHeight="1" x14ac:dyDescent="0.4">
      <c r="A95" s="327" t="s">
        <v>100</v>
      </c>
      <c r="B95" s="328"/>
      <c r="C95" s="329"/>
      <c r="D95" s="345">
        <f>SUM(J12,J21,J30,J39,J48,J61,J70,J79,J88)</f>
        <v>0</v>
      </c>
      <c r="E95" s="346"/>
      <c r="F95" s="197" t="s">
        <v>56</v>
      </c>
      <c r="H95" s="243" t="s">
        <v>103</v>
      </c>
      <c r="I95" s="243"/>
      <c r="J95" s="243"/>
      <c r="K95" s="243"/>
      <c r="L95" s="243"/>
      <c r="M95" s="196">
        <f>SUM(J16,J25,J34,J43,J52,J65,J74,J83,J92)</f>
        <v>0</v>
      </c>
      <c r="N95" s="197" t="s">
        <v>57</v>
      </c>
    </row>
    <row r="96" spans="1:15" ht="34.5" customHeight="1" x14ac:dyDescent="0.4">
      <c r="A96" s="327" t="s">
        <v>101</v>
      </c>
      <c r="B96" s="328"/>
      <c r="C96" s="329"/>
      <c r="D96" s="345">
        <f>SUM(J13,J22,J31,J40,J49,J62,J71,J80,J89)</f>
        <v>0</v>
      </c>
      <c r="E96" s="346"/>
      <c r="F96" s="197" t="s">
        <v>56</v>
      </c>
    </row>
    <row r="97" spans="1:16" ht="39" customHeight="1" x14ac:dyDescent="0.4">
      <c r="A97" s="22"/>
      <c r="B97" s="22"/>
      <c r="J97" s="35"/>
      <c r="K97" s="45"/>
      <c r="O97" s="93" t="s">
        <v>55</v>
      </c>
    </row>
    <row r="98" spans="1:16" ht="32.25" customHeight="1" x14ac:dyDescent="0.4">
      <c r="A98" s="148" t="s">
        <v>122</v>
      </c>
      <c r="B98" s="148"/>
      <c r="C98" s="57"/>
      <c r="D98" s="57"/>
      <c r="E98" s="57"/>
      <c r="F98" s="57"/>
      <c r="G98" s="57"/>
      <c r="H98" s="57"/>
      <c r="I98" s="57"/>
      <c r="J98" s="57"/>
      <c r="K98" s="57"/>
      <c r="L98" s="57"/>
      <c r="N98" s="57"/>
    </row>
    <row r="99" spans="1:16" ht="20.100000000000001" customHeight="1" thickBot="1" x14ac:dyDescent="0.45">
      <c r="A99" s="148"/>
      <c r="B99" s="148"/>
      <c r="C99" s="57"/>
      <c r="D99" s="57"/>
      <c r="E99" s="57"/>
      <c r="F99" s="57"/>
      <c r="G99" s="57"/>
      <c r="H99" s="57"/>
      <c r="I99" s="57"/>
      <c r="J99" s="57"/>
      <c r="K99" s="57"/>
      <c r="L99" s="57"/>
      <c r="N99" s="57"/>
    </row>
    <row r="100" spans="1:16" ht="42" customHeight="1" thickBot="1" x14ac:dyDescent="0.45">
      <c r="A100" s="145" t="s">
        <v>119</v>
      </c>
      <c r="B100" s="148"/>
      <c r="C100" s="57"/>
      <c r="D100" s="57"/>
      <c r="E100" s="57"/>
      <c r="F100" s="57"/>
      <c r="G100" s="57"/>
      <c r="H100" s="57"/>
      <c r="I100" s="57"/>
      <c r="J100" s="57"/>
      <c r="K100" s="57"/>
      <c r="L100" s="57"/>
      <c r="N100" s="57"/>
      <c r="O100" s="57"/>
      <c r="P100" s="115"/>
    </row>
    <row r="101" spans="1:16" ht="39" customHeight="1" thickBot="1" x14ac:dyDescent="0.45">
      <c r="A101" s="148"/>
      <c r="B101" s="148"/>
      <c r="C101" s="57"/>
      <c r="D101" s="57"/>
      <c r="E101" s="57"/>
      <c r="F101" s="57"/>
      <c r="G101" s="57"/>
      <c r="H101" s="57"/>
      <c r="I101" s="57"/>
      <c r="J101" s="57"/>
      <c r="K101" s="57"/>
      <c r="L101" s="57"/>
      <c r="N101" s="57"/>
      <c r="O101" s="57"/>
      <c r="P101" s="57"/>
    </row>
    <row r="102" spans="1:16" ht="42" customHeight="1" thickBot="1" x14ac:dyDescent="0.45">
      <c r="A102" s="148" t="s">
        <v>118</v>
      </c>
      <c r="B102" s="148"/>
      <c r="C102" s="57"/>
      <c r="D102" s="57"/>
      <c r="F102" s="148"/>
      <c r="N102" s="148" t="s">
        <v>140</v>
      </c>
      <c r="P102" s="147"/>
    </row>
    <row r="103" spans="1:16" ht="39" customHeight="1" thickBot="1" x14ac:dyDescent="0.45">
      <c r="A103" s="148"/>
      <c r="B103" s="148"/>
      <c r="C103" s="57"/>
      <c r="D103" s="57"/>
      <c r="F103" s="148"/>
      <c r="H103" s="148"/>
      <c r="I103" s="57"/>
      <c r="J103" s="57"/>
      <c r="K103" s="57"/>
      <c r="L103" s="57"/>
      <c r="N103" s="57"/>
      <c r="O103" s="57"/>
      <c r="P103" s="163" t="s">
        <v>148</v>
      </c>
    </row>
    <row r="104" spans="1:16" ht="42" customHeight="1" thickBot="1" x14ac:dyDescent="0.45">
      <c r="A104" s="148" t="s">
        <v>141</v>
      </c>
      <c r="B104" s="148"/>
      <c r="C104" s="115"/>
      <c r="D104" s="57"/>
      <c r="E104" s="57"/>
      <c r="F104" s="57"/>
      <c r="G104" s="57"/>
      <c r="H104" s="57"/>
      <c r="I104" s="57"/>
      <c r="J104" s="57"/>
      <c r="K104" s="57"/>
      <c r="L104" s="57"/>
      <c r="N104" s="57"/>
      <c r="O104" s="57"/>
    </row>
    <row r="105" spans="1:16" ht="39" customHeight="1" thickBot="1" x14ac:dyDescent="0.45">
      <c r="A105" s="148"/>
      <c r="B105" s="148"/>
      <c r="C105" s="57"/>
      <c r="D105" s="57"/>
      <c r="E105" s="57"/>
      <c r="F105" s="57"/>
      <c r="G105" s="57"/>
      <c r="H105" s="57"/>
      <c r="I105" s="57"/>
      <c r="J105" s="57"/>
      <c r="K105" s="57"/>
      <c r="L105" s="57"/>
      <c r="N105" s="57"/>
      <c r="O105" s="57"/>
    </row>
    <row r="106" spans="1:16" ht="42" customHeight="1" thickBot="1" x14ac:dyDescent="0.45">
      <c r="A106" s="148" t="s">
        <v>149</v>
      </c>
      <c r="B106" s="148"/>
      <c r="C106" s="57"/>
      <c r="D106" s="57"/>
      <c r="E106" s="57"/>
      <c r="F106" s="57"/>
      <c r="G106" s="57"/>
      <c r="H106" s="57"/>
      <c r="I106" s="57"/>
      <c r="J106" s="57"/>
      <c r="K106" s="57"/>
      <c r="L106" s="57"/>
      <c r="M106" s="57"/>
      <c r="N106" s="148" t="s">
        <v>140</v>
      </c>
      <c r="P106" s="147"/>
    </row>
    <row r="107" spans="1:16" ht="39" customHeight="1" thickBot="1" x14ac:dyDescent="0.45">
      <c r="A107" s="148"/>
      <c r="B107" s="148"/>
      <c r="C107" s="57"/>
      <c r="D107" s="57"/>
      <c r="F107" s="148"/>
      <c r="H107" s="148"/>
      <c r="I107" s="57"/>
      <c r="J107" s="57"/>
      <c r="K107" s="57"/>
      <c r="L107" s="57"/>
      <c r="N107" s="57"/>
      <c r="O107" s="57"/>
      <c r="P107" s="163" t="s">
        <v>147</v>
      </c>
    </row>
    <row r="108" spans="1:16" ht="42" customHeight="1" thickBot="1" x14ac:dyDescent="0.45">
      <c r="A108" s="148" t="s">
        <v>141</v>
      </c>
      <c r="B108" s="148"/>
      <c r="C108" s="115"/>
      <c r="D108" s="57"/>
      <c r="E108" s="57"/>
      <c r="F108" s="57"/>
      <c r="G108" s="57"/>
      <c r="H108" s="57"/>
      <c r="I108" s="57"/>
      <c r="J108" s="57"/>
      <c r="K108" s="57"/>
      <c r="L108" s="57"/>
      <c r="N108" s="57"/>
      <c r="O108" s="57"/>
    </row>
    <row r="109" spans="1:16" ht="39" customHeight="1" thickBot="1" x14ac:dyDescent="0.45">
      <c r="A109" s="148"/>
      <c r="B109" s="148"/>
      <c r="C109" s="57"/>
      <c r="D109" s="57"/>
      <c r="E109" s="57"/>
      <c r="F109" s="57"/>
      <c r="G109" s="57"/>
      <c r="H109" s="57"/>
      <c r="I109" s="57"/>
      <c r="J109" s="57"/>
      <c r="K109" s="57"/>
      <c r="L109" s="57"/>
      <c r="N109" s="57"/>
      <c r="O109" s="57"/>
    </row>
    <row r="110" spans="1:16" ht="42" customHeight="1" thickBot="1" x14ac:dyDescent="0.45">
      <c r="A110" s="265" t="s">
        <v>150</v>
      </c>
      <c r="B110" s="265"/>
      <c r="C110" s="265"/>
      <c r="D110" s="265"/>
      <c r="E110" s="265"/>
      <c r="F110" s="265"/>
      <c r="G110" s="265"/>
      <c r="H110" s="265"/>
      <c r="I110" s="265"/>
      <c r="J110" s="265"/>
      <c r="K110" s="265"/>
      <c r="L110" s="265"/>
      <c r="M110" s="265"/>
      <c r="N110" s="148" t="s">
        <v>140</v>
      </c>
      <c r="P110" s="147"/>
    </row>
    <row r="111" spans="1:16" ht="25.5" customHeight="1" x14ac:dyDescent="0.4">
      <c r="A111" s="265"/>
      <c r="B111" s="265"/>
      <c r="C111" s="265"/>
      <c r="D111" s="265"/>
      <c r="E111" s="265"/>
      <c r="F111" s="265"/>
      <c r="G111" s="265"/>
      <c r="H111" s="265"/>
      <c r="I111" s="265"/>
      <c r="J111" s="265"/>
      <c r="K111" s="265"/>
      <c r="L111" s="265"/>
      <c r="M111" s="265"/>
      <c r="N111" s="148"/>
      <c r="P111" s="148"/>
    </row>
    <row r="112" spans="1:16" ht="42" customHeight="1" x14ac:dyDescent="0.4">
      <c r="A112" s="265" t="s">
        <v>171</v>
      </c>
      <c r="B112" s="265"/>
      <c r="C112" s="265"/>
      <c r="D112" s="265"/>
      <c r="E112" s="265"/>
      <c r="F112" s="265"/>
      <c r="G112" s="265"/>
      <c r="H112" s="265"/>
      <c r="I112" s="265"/>
      <c r="J112" s="265"/>
      <c r="K112" s="265"/>
      <c r="L112" s="265"/>
      <c r="M112" s="265"/>
      <c r="N112" s="57"/>
    </row>
    <row r="113" spans="1:16" ht="42" customHeight="1" x14ac:dyDescent="0.4">
      <c r="A113" s="265"/>
      <c r="B113" s="265"/>
      <c r="C113" s="265"/>
      <c r="D113" s="265"/>
      <c r="E113" s="265"/>
      <c r="F113" s="265"/>
      <c r="G113" s="265"/>
      <c r="H113" s="265"/>
      <c r="I113" s="265"/>
      <c r="J113" s="265"/>
      <c r="K113" s="265"/>
      <c r="L113" s="265"/>
      <c r="M113" s="265"/>
      <c r="N113" s="57"/>
    </row>
    <row r="114" spans="1:16" ht="19.5" customHeight="1" x14ac:dyDescent="0.4">
      <c r="A114" s="148"/>
      <c r="B114" s="148"/>
      <c r="C114" s="57"/>
      <c r="D114" s="57"/>
      <c r="E114" s="57"/>
      <c r="F114" s="57"/>
      <c r="G114" s="57"/>
      <c r="H114" s="57"/>
      <c r="I114" s="57"/>
      <c r="J114" s="57"/>
      <c r="K114" s="57"/>
      <c r="L114" s="57"/>
      <c r="N114" s="57"/>
      <c r="O114" s="57"/>
    </row>
    <row r="115" spans="1:16" ht="42" customHeight="1" x14ac:dyDescent="0.4">
      <c r="A115" s="143" t="s">
        <v>123</v>
      </c>
      <c r="B115" s="143"/>
      <c r="C115" s="57"/>
      <c r="D115" s="57"/>
      <c r="E115" s="57"/>
      <c r="F115" s="57"/>
      <c r="G115" s="57"/>
      <c r="H115" s="57"/>
      <c r="I115" s="57"/>
      <c r="J115" s="57"/>
      <c r="K115" s="57"/>
      <c r="L115" s="57"/>
      <c r="N115" s="57"/>
      <c r="O115" s="57"/>
      <c r="P115" s="57"/>
    </row>
    <row r="116" spans="1:16" ht="42" customHeight="1" x14ac:dyDescent="0.4">
      <c r="A116" s="148" t="s">
        <v>126</v>
      </c>
      <c r="B116" s="148"/>
      <c r="C116" s="57"/>
      <c r="D116" s="57"/>
      <c r="E116" s="57"/>
      <c r="F116" s="57"/>
      <c r="G116" s="57"/>
      <c r="H116" s="57"/>
      <c r="I116" s="57"/>
      <c r="J116" s="57"/>
      <c r="K116" s="57"/>
      <c r="L116" s="57"/>
      <c r="N116" s="57"/>
      <c r="O116" s="57"/>
      <c r="P116" s="57"/>
    </row>
    <row r="117" spans="1:16" ht="42" customHeight="1" x14ac:dyDescent="0.4">
      <c r="A117" s="148" t="s">
        <v>127</v>
      </c>
      <c r="B117" s="148"/>
      <c r="C117" s="57"/>
      <c r="D117" s="57"/>
      <c r="E117" s="57"/>
      <c r="F117" s="57"/>
      <c r="G117" s="57"/>
      <c r="H117" s="57"/>
      <c r="I117" s="57"/>
      <c r="J117" s="57"/>
      <c r="K117" s="57"/>
      <c r="L117" s="57"/>
      <c r="N117" s="57"/>
      <c r="O117" s="57"/>
      <c r="P117" s="57"/>
    </row>
    <row r="118" spans="1:16" ht="42" customHeight="1" x14ac:dyDescent="0.4">
      <c r="A118" s="337" t="s">
        <v>131</v>
      </c>
      <c r="B118" s="337"/>
      <c r="C118" s="337"/>
      <c r="D118" s="337"/>
      <c r="E118" s="337"/>
      <c r="F118" s="337"/>
      <c r="G118" s="337"/>
      <c r="H118" s="337"/>
      <c r="I118" s="337"/>
      <c r="J118" s="337"/>
      <c r="K118" s="337"/>
      <c r="L118" s="337"/>
      <c r="M118" s="337"/>
      <c r="N118" s="337"/>
      <c r="O118" s="337"/>
      <c r="P118" s="57"/>
    </row>
    <row r="119" spans="1:16" ht="42" customHeight="1" x14ac:dyDescent="0.4">
      <c r="A119" s="148" t="s">
        <v>132</v>
      </c>
      <c r="B119" s="148"/>
      <c r="C119" s="148"/>
      <c r="D119" s="148"/>
      <c r="E119" s="148"/>
      <c r="F119" s="148"/>
      <c r="G119" s="148"/>
      <c r="H119" s="148"/>
      <c r="I119" s="148"/>
      <c r="J119" s="148"/>
      <c r="K119" s="148"/>
      <c r="L119" s="148"/>
      <c r="M119" s="148"/>
      <c r="N119" s="148"/>
      <c r="O119" s="148"/>
      <c r="P119" s="57"/>
    </row>
    <row r="120" spans="1:16" ht="42" customHeight="1" x14ac:dyDescent="0.4">
      <c r="A120" s="148" t="s">
        <v>133</v>
      </c>
      <c r="B120" s="148"/>
      <c r="C120" s="148"/>
      <c r="D120" s="148"/>
      <c r="E120" s="148"/>
      <c r="F120" s="148"/>
      <c r="G120" s="148"/>
      <c r="H120" s="148"/>
      <c r="I120" s="148"/>
      <c r="J120" s="148"/>
      <c r="K120" s="148"/>
      <c r="L120" s="148"/>
      <c r="M120" s="148"/>
      <c r="N120" s="148"/>
      <c r="O120" s="148"/>
      <c r="P120" s="57"/>
    </row>
    <row r="121" spans="1:16" ht="42" customHeight="1" x14ac:dyDescent="0.4">
      <c r="A121" s="148" t="s">
        <v>134</v>
      </c>
      <c r="B121" s="148"/>
      <c r="C121" s="148"/>
      <c r="D121" s="148"/>
      <c r="E121" s="148"/>
      <c r="F121" s="148"/>
      <c r="G121" s="148"/>
      <c r="H121" s="148"/>
      <c r="I121" s="148"/>
      <c r="J121" s="148"/>
      <c r="K121" s="148"/>
      <c r="L121" s="148"/>
      <c r="M121" s="148"/>
      <c r="N121" s="148"/>
      <c r="O121" s="148"/>
      <c r="P121" s="57"/>
    </row>
    <row r="122" spans="1:16" ht="25.5" customHeight="1" x14ac:dyDescent="0.4">
      <c r="A122" s="148"/>
      <c r="B122" s="148"/>
      <c r="C122" s="148"/>
      <c r="D122" s="148"/>
      <c r="E122" s="148"/>
      <c r="F122" s="148"/>
      <c r="G122" s="148"/>
      <c r="H122" s="148"/>
      <c r="I122" s="148"/>
      <c r="J122" s="148"/>
      <c r="K122" s="148"/>
      <c r="L122" s="148"/>
      <c r="M122" s="148"/>
      <c r="N122" s="148"/>
      <c r="O122" s="148"/>
      <c r="P122" s="57"/>
    </row>
    <row r="123" spans="1:16" ht="42" customHeight="1" x14ac:dyDescent="0.4">
      <c r="A123" s="148" t="s">
        <v>143</v>
      </c>
      <c r="B123" s="148"/>
      <c r="C123" s="57"/>
      <c r="D123" s="57"/>
      <c r="E123" s="57"/>
      <c r="F123" s="57"/>
      <c r="G123" s="57"/>
      <c r="H123" s="57"/>
      <c r="I123" s="57"/>
      <c r="J123" s="57"/>
      <c r="K123" s="57"/>
      <c r="L123" s="57"/>
      <c r="N123" s="57"/>
      <c r="O123" s="57"/>
      <c r="P123" s="57"/>
    </row>
    <row r="124" spans="1:16" ht="42" customHeight="1" x14ac:dyDescent="0.4">
      <c r="A124" s="54" t="s">
        <v>142</v>
      </c>
      <c r="B124" s="261"/>
      <c r="C124" s="262"/>
      <c r="D124" s="262"/>
      <c r="E124" s="262"/>
      <c r="F124" s="262"/>
      <c r="G124" s="262"/>
      <c r="H124" s="262"/>
      <c r="I124" s="262"/>
      <c r="J124" s="262"/>
      <c r="K124" s="262"/>
      <c r="L124" s="262"/>
      <c r="M124" s="263"/>
      <c r="N124" s="57"/>
      <c r="O124" s="57"/>
      <c r="P124" s="57"/>
    </row>
    <row r="125" spans="1:16" ht="42" customHeight="1" x14ac:dyDescent="0.4">
      <c r="A125" s="18"/>
      <c r="B125" s="150" t="s">
        <v>144</v>
      </c>
    </row>
    <row r="126" spans="1:16" ht="42" customHeight="1" x14ac:dyDescent="0.4">
      <c r="A126" s="148" t="s">
        <v>145</v>
      </c>
      <c r="B126" s="148"/>
      <c r="C126" s="57"/>
      <c r="D126" s="57"/>
      <c r="E126" s="57"/>
      <c r="F126" s="57"/>
      <c r="G126" s="57"/>
      <c r="H126" s="57"/>
      <c r="I126" s="57"/>
      <c r="J126" s="57"/>
      <c r="K126" s="57"/>
      <c r="L126" s="57"/>
      <c r="N126" s="57"/>
      <c r="O126" s="57"/>
      <c r="P126" s="57"/>
    </row>
    <row r="127" spans="1:16" ht="42" customHeight="1" x14ac:dyDescent="0.4">
      <c r="A127" s="54" t="s">
        <v>142</v>
      </c>
      <c r="B127" s="261"/>
      <c r="C127" s="262"/>
      <c r="D127" s="262"/>
      <c r="E127" s="262"/>
      <c r="F127" s="262"/>
      <c r="G127" s="262"/>
      <c r="H127" s="262"/>
      <c r="I127" s="262"/>
      <c r="J127" s="262"/>
      <c r="K127" s="262"/>
      <c r="L127" s="262"/>
      <c r="M127" s="263"/>
      <c r="N127" s="57"/>
      <c r="O127" s="57"/>
      <c r="P127" s="57"/>
    </row>
    <row r="128" spans="1:16" ht="42" customHeight="1" x14ac:dyDescent="0.4">
      <c r="A128" s="18"/>
      <c r="B128" s="150"/>
    </row>
    <row r="129" spans="1:16" ht="42" customHeight="1" x14ac:dyDescent="0.4">
      <c r="A129" s="143" t="s">
        <v>124</v>
      </c>
      <c r="B129" s="143"/>
      <c r="C129" s="57"/>
      <c r="D129" s="57"/>
      <c r="E129" s="57"/>
      <c r="F129" s="57"/>
      <c r="G129" s="57"/>
      <c r="H129" s="57"/>
      <c r="I129" s="57"/>
      <c r="J129" s="57"/>
      <c r="K129" s="57"/>
      <c r="L129" s="57"/>
      <c r="N129" s="57"/>
      <c r="O129" s="57"/>
      <c r="P129" s="57"/>
    </row>
    <row r="130" spans="1:16" ht="42" customHeight="1" x14ac:dyDescent="0.4">
      <c r="A130" s="148" t="s">
        <v>125</v>
      </c>
      <c r="B130" s="148"/>
      <c r="C130" s="57"/>
      <c r="D130" s="57"/>
      <c r="E130" s="57"/>
      <c r="F130" s="57"/>
      <c r="G130" s="57"/>
      <c r="H130" s="57"/>
      <c r="I130" s="57"/>
      <c r="J130" s="57"/>
      <c r="K130" s="57"/>
      <c r="L130" s="57"/>
      <c r="N130" s="57"/>
      <c r="O130" s="57"/>
      <c r="P130" s="57"/>
    </row>
    <row r="131" spans="1:16" ht="42" customHeight="1" x14ac:dyDescent="0.4">
      <c r="A131" s="148" t="s">
        <v>127</v>
      </c>
      <c r="B131" s="148"/>
      <c r="C131" s="57"/>
      <c r="D131" s="57"/>
      <c r="E131" s="57"/>
      <c r="F131" s="57"/>
      <c r="G131" s="57"/>
      <c r="H131" s="57"/>
      <c r="I131" s="57"/>
      <c r="J131" s="57"/>
      <c r="K131" s="57"/>
      <c r="L131" s="57"/>
      <c r="N131" s="57"/>
      <c r="O131" s="57"/>
      <c r="P131" s="57"/>
    </row>
    <row r="132" spans="1:16" ht="42" customHeight="1" x14ac:dyDescent="0.4">
      <c r="A132" s="337" t="s">
        <v>129</v>
      </c>
      <c r="B132" s="337"/>
      <c r="C132" s="337"/>
      <c r="D132" s="337"/>
      <c r="E132" s="337"/>
      <c r="F132" s="337"/>
      <c r="G132" s="337"/>
      <c r="H132" s="337"/>
      <c r="I132" s="337"/>
      <c r="J132" s="337"/>
      <c r="K132" s="337"/>
      <c r="L132" s="337"/>
      <c r="M132" s="337"/>
      <c r="N132" s="337"/>
      <c r="O132" s="337"/>
      <c r="P132" s="57"/>
    </row>
    <row r="133" spans="1:16" ht="42" customHeight="1" x14ac:dyDescent="0.4">
      <c r="A133" s="148" t="s">
        <v>130</v>
      </c>
      <c r="B133" s="148"/>
      <c r="C133" s="148"/>
      <c r="D133" s="148"/>
      <c r="E133" s="148"/>
      <c r="F133" s="148"/>
      <c r="G133" s="148"/>
      <c r="H133" s="148"/>
      <c r="I133" s="148"/>
      <c r="J133" s="148"/>
      <c r="K133" s="148"/>
      <c r="L133" s="148"/>
      <c r="M133" s="148"/>
      <c r="N133" s="148"/>
      <c r="O133" s="148"/>
      <c r="P133" s="57"/>
    </row>
    <row r="134" spans="1:16" ht="42" customHeight="1" x14ac:dyDescent="0.4">
      <c r="A134" s="148" t="s">
        <v>135</v>
      </c>
      <c r="B134" s="148"/>
      <c r="C134" s="57"/>
      <c r="D134" s="57"/>
      <c r="E134" s="57"/>
      <c r="F134" s="57"/>
      <c r="G134" s="57"/>
      <c r="H134" s="57"/>
      <c r="I134" s="57"/>
      <c r="J134" s="57"/>
      <c r="K134" s="57"/>
      <c r="L134" s="57"/>
      <c r="N134" s="57"/>
      <c r="O134" s="57"/>
      <c r="P134" s="57"/>
    </row>
    <row r="135" spans="1:16" ht="25.5" customHeight="1" x14ac:dyDescent="0.4">
      <c r="A135" s="148" t="s">
        <v>120</v>
      </c>
      <c r="B135" s="148"/>
      <c r="C135" s="57"/>
      <c r="D135" s="57"/>
      <c r="E135" s="57"/>
      <c r="F135" s="57"/>
      <c r="G135" s="57"/>
      <c r="H135" s="57"/>
      <c r="I135" s="57"/>
      <c r="J135" s="57"/>
      <c r="K135" s="57"/>
      <c r="L135" s="57"/>
      <c r="N135" s="57"/>
      <c r="O135" s="57"/>
      <c r="P135" s="57"/>
    </row>
    <row r="136" spans="1:16" ht="42" customHeight="1" x14ac:dyDescent="0.4">
      <c r="A136" s="148" t="s">
        <v>143</v>
      </c>
      <c r="B136" s="148"/>
      <c r="C136" s="57"/>
      <c r="D136" s="57"/>
      <c r="E136" s="57"/>
      <c r="F136" s="57"/>
      <c r="G136" s="57"/>
      <c r="H136" s="57"/>
      <c r="I136" s="57"/>
      <c r="J136" s="57"/>
      <c r="K136" s="57"/>
      <c r="L136" s="57"/>
      <c r="N136" s="57"/>
      <c r="O136" s="57"/>
      <c r="P136" s="57"/>
    </row>
    <row r="137" spans="1:16" ht="42" customHeight="1" x14ac:dyDescent="0.4">
      <c r="A137" s="54" t="s">
        <v>142</v>
      </c>
      <c r="B137" s="261"/>
      <c r="C137" s="262"/>
      <c r="D137" s="262"/>
      <c r="E137" s="262"/>
      <c r="F137" s="262"/>
      <c r="G137" s="262"/>
      <c r="H137" s="262"/>
      <c r="I137" s="262"/>
      <c r="J137" s="262"/>
      <c r="K137" s="262"/>
      <c r="L137" s="262"/>
      <c r="M137" s="263"/>
      <c r="N137" s="57"/>
      <c r="O137" s="57"/>
      <c r="P137" s="57"/>
    </row>
    <row r="138" spans="1:16" ht="42" customHeight="1" x14ac:dyDescent="0.4">
      <c r="A138" s="18"/>
      <c r="B138" s="150" t="s">
        <v>144</v>
      </c>
    </row>
    <row r="139" spans="1:16" ht="42" customHeight="1" x14ac:dyDescent="0.4">
      <c r="A139" s="148" t="s">
        <v>145</v>
      </c>
      <c r="B139" s="148"/>
      <c r="C139" s="57"/>
      <c r="D139" s="57"/>
      <c r="E139" s="57"/>
      <c r="F139" s="57"/>
      <c r="G139" s="57"/>
      <c r="H139" s="57"/>
      <c r="I139" s="57"/>
      <c r="J139" s="57"/>
      <c r="K139" s="57"/>
      <c r="L139" s="57"/>
      <c r="N139" s="57"/>
      <c r="O139" s="57"/>
      <c r="P139" s="57"/>
    </row>
    <row r="140" spans="1:16" ht="42" customHeight="1" x14ac:dyDescent="0.4">
      <c r="A140" s="54" t="s">
        <v>142</v>
      </c>
      <c r="B140" s="261"/>
      <c r="C140" s="262"/>
      <c r="D140" s="262"/>
      <c r="E140" s="262"/>
      <c r="F140" s="262"/>
      <c r="G140" s="262"/>
      <c r="H140" s="262"/>
      <c r="I140" s="262"/>
      <c r="J140" s="262"/>
      <c r="K140" s="262"/>
      <c r="L140" s="262"/>
      <c r="M140" s="263"/>
      <c r="N140" s="57"/>
      <c r="O140" s="57"/>
      <c r="P140" s="57"/>
    </row>
    <row r="141" spans="1:16" ht="42" customHeight="1" x14ac:dyDescent="0.4">
      <c r="A141" s="18"/>
      <c r="B141" s="150"/>
    </row>
    <row r="142" spans="1:16" ht="23.25" customHeight="1" x14ac:dyDescent="0.4">
      <c r="A142" s="18"/>
      <c r="B142" s="18"/>
      <c r="J142" s="166" t="s">
        <v>70</v>
      </c>
    </row>
    <row r="143" spans="1:16" ht="68.25" customHeight="1" x14ac:dyDescent="0.4">
      <c r="A143" s="18"/>
      <c r="B143" s="18"/>
      <c r="C143" s="82" t="s">
        <v>34</v>
      </c>
      <c r="I143" s="82"/>
      <c r="J143" s="92"/>
    </row>
    <row r="144" spans="1:16" ht="45" customHeight="1" x14ac:dyDescent="0.4">
      <c r="A144" s="18"/>
      <c r="B144" s="18"/>
      <c r="C144" s="259"/>
      <c r="D144" s="259"/>
      <c r="E144" s="259"/>
      <c r="F144" s="259"/>
      <c r="G144" s="259"/>
      <c r="H144" s="259"/>
      <c r="I144" s="259"/>
      <c r="J144" s="259"/>
      <c r="K144" s="259"/>
      <c r="L144" s="259"/>
      <c r="M144" s="259"/>
      <c r="N144" s="259"/>
      <c r="O144" s="259"/>
      <c r="P144" s="259"/>
    </row>
    <row r="145" spans="1:17" ht="68.25" customHeight="1" x14ac:dyDescent="0.4">
      <c r="A145" s="18"/>
      <c r="B145" s="18"/>
      <c r="C145" s="82"/>
      <c r="D145" s="227" t="str">
        <f>C1&amp;"     "</f>
        <v xml:space="preserve">医療機関○○病院     </v>
      </c>
      <c r="E145" s="227"/>
      <c r="F145" s="227"/>
      <c r="G145" s="227"/>
      <c r="H145" s="227"/>
      <c r="I145" s="227"/>
      <c r="J145" s="227"/>
      <c r="K145" s="227"/>
      <c r="L145" s="227"/>
      <c r="M145" s="81" t="s">
        <v>95</v>
      </c>
      <c r="N145" s="81"/>
    </row>
    <row r="146" spans="1:17" ht="45.75" customHeight="1" x14ac:dyDescent="0.4">
      <c r="J146" s="18"/>
      <c r="K146" s="18"/>
      <c r="L146" s="18"/>
      <c r="P146" s="54" t="s">
        <v>85</v>
      </c>
    </row>
    <row r="147" spans="1:17" ht="45.75" customHeight="1" x14ac:dyDescent="0.4">
      <c r="J147" s="18"/>
      <c r="K147" s="18"/>
      <c r="L147" s="18"/>
      <c r="M147" s="252" t="s">
        <v>121</v>
      </c>
      <c r="N147" s="252"/>
      <c r="O147" s="252"/>
      <c r="P147" s="54"/>
    </row>
    <row r="148" spans="1:17" ht="39.75" x14ac:dyDescent="0.4">
      <c r="A148" s="202" t="s">
        <v>24</v>
      </c>
      <c r="B148" s="202"/>
      <c r="C148" s="68"/>
      <c r="D148" s="68"/>
      <c r="E148" s="68"/>
      <c r="F148" s="68"/>
      <c r="G148" s="68"/>
      <c r="H148" s="68"/>
      <c r="I148" s="68"/>
      <c r="J148" s="81"/>
      <c r="K148" s="81"/>
      <c r="L148" s="68"/>
      <c r="M148" s="68"/>
      <c r="N148" s="68"/>
      <c r="O148" s="68"/>
      <c r="P148" s="68"/>
    </row>
    <row r="149" spans="1:17" ht="42" customHeight="1" x14ac:dyDescent="0.4">
      <c r="A149" s="68"/>
      <c r="B149" s="68"/>
      <c r="C149" s="68"/>
      <c r="D149" s="68"/>
      <c r="E149" s="68"/>
      <c r="F149" s="68"/>
      <c r="G149" s="68"/>
      <c r="H149" s="68"/>
      <c r="I149" s="68"/>
      <c r="J149" s="68"/>
      <c r="K149" s="68"/>
      <c r="L149" s="68"/>
      <c r="M149" s="68"/>
      <c r="N149" s="68"/>
      <c r="O149" s="68"/>
      <c r="P149" s="68"/>
    </row>
    <row r="150" spans="1:17" ht="39.75" x14ac:dyDescent="0.4">
      <c r="A150" s="68"/>
      <c r="B150" s="68"/>
      <c r="C150" s="68"/>
      <c r="D150" s="68"/>
      <c r="E150" s="68"/>
      <c r="F150" s="68"/>
      <c r="G150" s="68"/>
      <c r="H150" s="68"/>
      <c r="I150" s="68"/>
      <c r="J150" s="173" t="s">
        <v>96</v>
      </c>
      <c r="K150" s="85"/>
      <c r="L150" s="173"/>
      <c r="M150" s="280" t="str">
        <f>C1</f>
        <v>医療機関○○病院</v>
      </c>
      <c r="N150" s="280"/>
      <c r="O150" s="280"/>
      <c r="P150" s="280"/>
      <c r="Q150" s="180"/>
    </row>
    <row r="151" spans="1:17" ht="39.75" x14ac:dyDescent="0.4">
      <c r="A151" s="68"/>
      <c r="B151" s="68"/>
      <c r="C151" s="68"/>
      <c r="D151" s="68"/>
      <c r="E151" s="68"/>
      <c r="F151" s="68"/>
      <c r="G151" s="68"/>
      <c r="H151" s="68"/>
      <c r="I151" s="68"/>
      <c r="J151" s="173" t="s">
        <v>13</v>
      </c>
      <c r="K151" s="85"/>
      <c r="L151" s="173"/>
      <c r="M151" s="98"/>
      <c r="N151" s="98"/>
      <c r="O151" s="98"/>
      <c r="P151" s="98"/>
      <c r="Q151" s="180"/>
    </row>
    <row r="152" spans="1:17" ht="39.75" x14ac:dyDescent="0.4">
      <c r="A152" s="68"/>
      <c r="B152" s="68"/>
      <c r="C152" s="68"/>
      <c r="D152" s="68"/>
      <c r="E152" s="68"/>
      <c r="F152" s="68"/>
      <c r="G152" s="68"/>
      <c r="H152" s="68"/>
      <c r="I152" s="68"/>
      <c r="J152" s="173" t="s">
        <v>14</v>
      </c>
      <c r="K152" s="85"/>
      <c r="L152" s="173"/>
      <c r="M152" s="98"/>
      <c r="N152" s="98"/>
      <c r="O152" s="98"/>
      <c r="P152" s="98"/>
      <c r="Q152" s="180"/>
    </row>
    <row r="153" spans="1:17" ht="39.75" x14ac:dyDescent="0.4">
      <c r="A153" s="68"/>
      <c r="B153" s="68"/>
      <c r="C153" s="68"/>
      <c r="D153" s="68"/>
      <c r="E153" s="68"/>
      <c r="F153" s="68"/>
      <c r="G153" s="68"/>
      <c r="H153" s="68"/>
      <c r="I153" s="68"/>
      <c r="J153" s="68"/>
      <c r="K153" s="68"/>
      <c r="L153" s="68"/>
      <c r="M153" s="68"/>
      <c r="N153" s="68"/>
      <c r="O153" s="68"/>
      <c r="P153" s="68"/>
    </row>
    <row r="154" spans="1:17" ht="24.75" customHeight="1" x14ac:dyDescent="0.4">
      <c r="A154" s="68"/>
      <c r="B154" s="68"/>
      <c r="C154" s="68"/>
      <c r="D154" s="68"/>
      <c r="E154" s="68"/>
      <c r="F154" s="68"/>
      <c r="G154" s="68"/>
      <c r="H154" s="68"/>
      <c r="I154" s="68"/>
      <c r="J154" s="68"/>
      <c r="K154" s="68"/>
      <c r="L154" s="68"/>
      <c r="M154" s="68"/>
      <c r="N154" s="68"/>
      <c r="O154" s="68"/>
      <c r="P154" s="68"/>
    </row>
    <row r="155" spans="1:17" ht="39" customHeight="1" x14ac:dyDescent="0.4">
      <c r="A155" s="336" t="s">
        <v>113</v>
      </c>
      <c r="B155" s="336"/>
      <c r="C155" s="336"/>
      <c r="D155" s="336"/>
      <c r="E155" s="336"/>
      <c r="F155" s="336"/>
      <c r="G155" s="336"/>
      <c r="H155" s="336"/>
      <c r="I155" s="336"/>
      <c r="J155" s="336"/>
      <c r="K155" s="336"/>
      <c r="L155" s="336"/>
      <c r="M155" s="336"/>
      <c r="N155" s="336"/>
      <c r="O155" s="336"/>
      <c r="P155" s="336"/>
      <c r="Q155" s="181"/>
    </row>
    <row r="156" spans="1:17" ht="39.75" x14ac:dyDescent="0.4">
      <c r="A156" s="68"/>
      <c r="B156" s="68"/>
      <c r="C156" s="68"/>
      <c r="D156" s="68"/>
      <c r="E156" s="68"/>
      <c r="F156" s="68"/>
      <c r="G156" s="68"/>
      <c r="H156" s="68"/>
      <c r="I156" s="68"/>
      <c r="J156" s="68"/>
      <c r="K156" s="68"/>
      <c r="L156" s="68"/>
      <c r="M156" s="68"/>
      <c r="N156" s="68"/>
      <c r="O156" s="68"/>
      <c r="P156" s="68"/>
    </row>
    <row r="157" spans="1:17" ht="33" customHeight="1" x14ac:dyDescent="0.4">
      <c r="A157" s="68"/>
      <c r="B157" s="68"/>
      <c r="C157" s="68"/>
      <c r="D157" s="68"/>
      <c r="E157" s="68"/>
      <c r="F157" s="68"/>
      <c r="G157" s="68"/>
      <c r="H157" s="68"/>
      <c r="I157" s="68"/>
      <c r="J157" s="68"/>
      <c r="K157" s="68"/>
      <c r="L157" s="68"/>
      <c r="M157" s="68"/>
      <c r="N157" s="68"/>
      <c r="O157" s="68"/>
      <c r="P157" s="68"/>
    </row>
    <row r="158" spans="1:17" ht="41.25" customHeight="1" x14ac:dyDescent="0.4">
      <c r="A158" s="68"/>
      <c r="B158" s="68"/>
      <c r="C158" s="68"/>
      <c r="D158" s="68"/>
      <c r="E158" s="68"/>
      <c r="F158" s="68"/>
      <c r="G158" s="68"/>
      <c r="H158" s="68"/>
      <c r="I158" s="68"/>
      <c r="J158" s="68"/>
      <c r="K158" s="68"/>
      <c r="L158" s="68"/>
      <c r="M158" s="68"/>
      <c r="N158" s="68"/>
      <c r="O158" s="68"/>
      <c r="P158" s="68"/>
    </row>
    <row r="159" spans="1:17" ht="75" customHeight="1" x14ac:dyDescent="0.4">
      <c r="A159" s="344" t="s">
        <v>172</v>
      </c>
      <c r="B159" s="344"/>
      <c r="C159" s="344"/>
      <c r="D159" s="344"/>
      <c r="E159" s="344"/>
      <c r="F159" s="344"/>
      <c r="G159" s="344"/>
      <c r="H159" s="344"/>
      <c r="I159" s="344"/>
      <c r="J159" s="344"/>
      <c r="K159" s="344"/>
      <c r="L159" s="344"/>
      <c r="M159" s="344"/>
      <c r="N159" s="344"/>
      <c r="O159" s="344"/>
      <c r="P159" s="344"/>
      <c r="Q159" s="182"/>
    </row>
    <row r="160" spans="1:17" x14ac:dyDescent="0.4">
      <c r="C160" s="183"/>
      <c r="D160" s="183"/>
      <c r="E160" s="183"/>
      <c r="F160" s="183"/>
      <c r="G160" s="183"/>
      <c r="H160" s="183"/>
      <c r="I160" s="183"/>
    </row>
    <row r="161" spans="1:18" ht="48.75" customHeight="1" x14ac:dyDescent="0.4">
      <c r="C161" s="184"/>
      <c r="D161" s="180"/>
      <c r="E161" s="180"/>
      <c r="F161" s="180"/>
      <c r="G161" s="180"/>
      <c r="H161" s="185"/>
      <c r="I161" s="185"/>
    </row>
    <row r="162" spans="1:18" ht="58.5" x14ac:dyDescent="1.1000000000000001">
      <c r="C162" s="83" t="s">
        <v>15</v>
      </c>
      <c r="D162" s="84"/>
      <c r="E162" s="84"/>
      <c r="F162" s="302">
        <f>SUM(D181,J181,O181)</f>
        <v>0</v>
      </c>
      <c r="G162" s="302"/>
      <c r="H162" s="302"/>
      <c r="I162" s="302"/>
      <c r="J162" s="302"/>
      <c r="K162" s="302"/>
      <c r="L162" s="302"/>
    </row>
    <row r="164" spans="1:18" ht="77.25" customHeight="1" x14ac:dyDescent="0.4"/>
    <row r="165" spans="1:18" ht="35.25" x14ac:dyDescent="0.4">
      <c r="A165" s="58" t="s">
        <v>16</v>
      </c>
      <c r="B165" s="58"/>
      <c r="C165" s="58"/>
      <c r="D165" s="58"/>
      <c r="E165" s="58"/>
      <c r="F165" s="58"/>
      <c r="G165" s="58"/>
      <c r="H165" s="58"/>
      <c r="I165" s="58"/>
      <c r="J165" s="58"/>
      <c r="K165" s="58"/>
      <c r="L165" s="58"/>
      <c r="M165" s="58"/>
      <c r="N165" s="58"/>
      <c r="O165" s="58"/>
      <c r="P165" s="58"/>
    </row>
    <row r="166" spans="1:18" ht="11.25" customHeight="1" x14ac:dyDescent="0.4">
      <c r="A166" s="58"/>
      <c r="B166" s="58"/>
      <c r="C166" s="58"/>
      <c r="D166" s="58"/>
      <c r="E166" s="58"/>
      <c r="F166" s="58"/>
      <c r="G166" s="58"/>
      <c r="H166" s="58"/>
      <c r="I166" s="58"/>
      <c r="J166" s="58"/>
      <c r="K166" s="58"/>
      <c r="L166" s="58"/>
      <c r="M166" s="58"/>
      <c r="N166" s="58"/>
      <c r="O166" s="58"/>
      <c r="P166" s="167"/>
    </row>
    <row r="167" spans="1:18" ht="35.25" x14ac:dyDescent="0.4">
      <c r="A167" s="167" t="s">
        <v>160</v>
      </c>
      <c r="B167" s="167"/>
      <c r="C167" s="167"/>
      <c r="D167" s="167"/>
      <c r="E167" s="167"/>
      <c r="F167" s="58"/>
      <c r="G167" s="58"/>
      <c r="H167" s="58"/>
      <c r="I167" s="58"/>
      <c r="J167" s="58"/>
      <c r="K167" s="58"/>
      <c r="L167" s="58"/>
      <c r="M167" s="58"/>
      <c r="N167" s="58"/>
      <c r="O167" s="58"/>
      <c r="P167" s="167"/>
    </row>
    <row r="168" spans="1:18" ht="35.25" x14ac:dyDescent="0.4">
      <c r="A168" s="239" t="s">
        <v>58</v>
      </c>
      <c r="B168" s="239"/>
      <c r="C168" s="239"/>
      <c r="D168" s="239"/>
      <c r="E168" s="239"/>
      <c r="F168" s="239"/>
      <c r="G168" s="239"/>
      <c r="H168" s="239"/>
      <c r="I168" s="69">
        <f>COUNTIF(C172:C180,"&gt;0")</f>
        <v>0</v>
      </c>
      <c r="J168" s="167" t="s">
        <v>59</v>
      </c>
      <c r="K168" s="167"/>
      <c r="L168" s="167"/>
      <c r="M168" s="167"/>
      <c r="N168" s="167"/>
      <c r="O168" s="167"/>
      <c r="P168" s="167"/>
    </row>
    <row r="169" spans="1:18" ht="35.25" x14ac:dyDescent="0.4">
      <c r="A169" s="167"/>
      <c r="B169" s="167"/>
      <c r="C169" s="167"/>
      <c r="D169" s="167"/>
      <c r="E169" s="167"/>
      <c r="F169" s="58"/>
      <c r="G169" s="167"/>
      <c r="H169" s="70"/>
      <c r="I169" s="167"/>
      <c r="J169" s="167"/>
      <c r="K169" s="167"/>
      <c r="L169" s="167"/>
      <c r="M169" s="167"/>
      <c r="N169" s="167"/>
      <c r="O169" s="167"/>
      <c r="P169" s="167"/>
    </row>
    <row r="170" spans="1:18" ht="28.5" customHeight="1" x14ac:dyDescent="0.4">
      <c r="A170" s="58"/>
      <c r="B170" s="58"/>
      <c r="C170" s="58"/>
      <c r="D170" s="58"/>
      <c r="E170" s="58"/>
      <c r="F170" s="58"/>
      <c r="G170" s="58"/>
      <c r="H170" s="303" t="s">
        <v>76</v>
      </c>
      <c r="I170" s="303"/>
      <c r="J170" s="303"/>
      <c r="K170" s="303"/>
      <c r="L170" s="303"/>
      <c r="M170" s="303"/>
      <c r="N170" s="303"/>
      <c r="O170" s="303"/>
      <c r="P170" s="303"/>
      <c r="R170" s="14"/>
    </row>
    <row r="171" spans="1:18" ht="43.5" customHeight="1" x14ac:dyDescent="0.4">
      <c r="A171" s="167"/>
      <c r="B171" s="167"/>
      <c r="C171" s="304" t="s">
        <v>77</v>
      </c>
      <c r="D171" s="304"/>
      <c r="E171" s="304"/>
      <c r="F171" s="304"/>
      <c r="G171" s="304"/>
      <c r="H171" s="234" t="s">
        <v>52</v>
      </c>
      <c r="I171" s="234"/>
      <c r="J171" s="234"/>
      <c r="K171" s="234"/>
      <c r="L171" s="234"/>
      <c r="M171" s="234" t="s">
        <v>51</v>
      </c>
      <c r="N171" s="234"/>
      <c r="O171" s="234"/>
      <c r="P171" s="234"/>
      <c r="R171" s="15"/>
    </row>
    <row r="172" spans="1:18" ht="39" customHeight="1" x14ac:dyDescent="0.4">
      <c r="A172" s="60" t="s">
        <v>161</v>
      </c>
      <c r="B172" s="60"/>
      <c r="C172" s="73">
        <f>L9</f>
        <v>0</v>
      </c>
      <c r="D172" s="281">
        <f t="shared" ref="D172:D180" si="11">C172*100000</f>
        <v>0</v>
      </c>
      <c r="E172" s="281"/>
      <c r="F172" s="281"/>
      <c r="G172" s="281"/>
      <c r="H172" s="286">
        <f>IF($I$168&gt;=4,J15,0)</f>
        <v>0</v>
      </c>
      <c r="I172" s="286"/>
      <c r="J172" s="255">
        <f t="shared" ref="J172:J180" si="12">H172*7550</f>
        <v>0</v>
      </c>
      <c r="K172" s="255"/>
      <c r="L172" s="255"/>
      <c r="M172" s="175">
        <f>IF($I$168&gt;=4,J16,0)</f>
        <v>0</v>
      </c>
      <c r="N172" s="175"/>
      <c r="O172" s="255">
        <f t="shared" ref="O172:O180" si="13">M172*2760</f>
        <v>0</v>
      </c>
      <c r="P172" s="255"/>
      <c r="R172" s="15"/>
    </row>
    <row r="173" spans="1:18" ht="39" customHeight="1" x14ac:dyDescent="0.4">
      <c r="A173" s="60" t="s">
        <v>162</v>
      </c>
      <c r="B173" s="60"/>
      <c r="C173" s="73">
        <f>L18</f>
        <v>0</v>
      </c>
      <c r="D173" s="281">
        <f t="shared" si="11"/>
        <v>0</v>
      </c>
      <c r="E173" s="281"/>
      <c r="F173" s="281"/>
      <c r="G173" s="281"/>
      <c r="H173" s="286">
        <f>IF($I$168&gt;=4,J24,0)</f>
        <v>0</v>
      </c>
      <c r="I173" s="286"/>
      <c r="J173" s="255">
        <f t="shared" si="12"/>
        <v>0</v>
      </c>
      <c r="K173" s="255"/>
      <c r="L173" s="255"/>
      <c r="M173" s="175">
        <f>IF($I$168&gt;=4,J25,0)</f>
        <v>0</v>
      </c>
      <c r="N173" s="175"/>
      <c r="O173" s="255">
        <f t="shared" si="13"/>
        <v>0</v>
      </c>
      <c r="P173" s="255"/>
      <c r="R173" s="15"/>
    </row>
    <row r="174" spans="1:18" ht="39" customHeight="1" x14ac:dyDescent="0.4">
      <c r="A174" s="60" t="s">
        <v>163</v>
      </c>
      <c r="B174" s="60"/>
      <c r="C174" s="73">
        <f>L27</f>
        <v>0</v>
      </c>
      <c r="D174" s="281">
        <f t="shared" si="11"/>
        <v>0</v>
      </c>
      <c r="E174" s="281"/>
      <c r="F174" s="281"/>
      <c r="G174" s="281"/>
      <c r="H174" s="286">
        <f>IF($I$168&gt;=4,J33,0)</f>
        <v>0</v>
      </c>
      <c r="I174" s="286"/>
      <c r="J174" s="255">
        <f t="shared" si="12"/>
        <v>0</v>
      </c>
      <c r="K174" s="255"/>
      <c r="L174" s="255"/>
      <c r="M174" s="175">
        <f>IF($I$168&gt;=4,J34,0)</f>
        <v>0</v>
      </c>
      <c r="N174" s="175"/>
      <c r="O174" s="255">
        <f t="shared" si="13"/>
        <v>0</v>
      </c>
      <c r="P174" s="255"/>
      <c r="R174" s="15"/>
    </row>
    <row r="175" spans="1:18" ht="39" customHeight="1" x14ac:dyDescent="0.4">
      <c r="A175" s="60" t="s">
        <v>164</v>
      </c>
      <c r="B175" s="60"/>
      <c r="C175" s="73">
        <f>L36</f>
        <v>0</v>
      </c>
      <c r="D175" s="281">
        <f t="shared" si="11"/>
        <v>0</v>
      </c>
      <c r="E175" s="281"/>
      <c r="F175" s="281"/>
      <c r="G175" s="281"/>
      <c r="H175" s="286">
        <f>IF($I$168&gt;=4,J42,0)</f>
        <v>0</v>
      </c>
      <c r="I175" s="286"/>
      <c r="J175" s="255">
        <f t="shared" si="12"/>
        <v>0</v>
      </c>
      <c r="K175" s="255"/>
      <c r="L175" s="255"/>
      <c r="M175" s="175">
        <f>IF($I$168&gt;=4,J43,0)</f>
        <v>0</v>
      </c>
      <c r="N175" s="175"/>
      <c r="O175" s="255">
        <f t="shared" si="13"/>
        <v>0</v>
      </c>
      <c r="P175" s="255"/>
      <c r="R175" s="15"/>
    </row>
    <row r="176" spans="1:18" ht="39" customHeight="1" x14ac:dyDescent="0.4">
      <c r="A176" s="60" t="s">
        <v>165</v>
      </c>
      <c r="B176" s="60"/>
      <c r="C176" s="73">
        <f>L45</f>
        <v>0</v>
      </c>
      <c r="D176" s="281">
        <f t="shared" si="11"/>
        <v>0</v>
      </c>
      <c r="E176" s="281"/>
      <c r="F176" s="281"/>
      <c r="G176" s="281"/>
      <c r="H176" s="286">
        <f>IF($I$168&gt;=4,J51,0)</f>
        <v>0</v>
      </c>
      <c r="I176" s="286"/>
      <c r="J176" s="255">
        <f t="shared" si="12"/>
        <v>0</v>
      </c>
      <c r="K176" s="255"/>
      <c r="L176" s="255"/>
      <c r="M176" s="175">
        <f>IF($I$168&gt;=4,J52,0)</f>
        <v>0</v>
      </c>
      <c r="N176" s="175"/>
      <c r="O176" s="255">
        <f t="shared" si="13"/>
        <v>0</v>
      </c>
      <c r="P176" s="255"/>
      <c r="R176" s="15"/>
    </row>
    <row r="177" spans="1:18" ht="39" customHeight="1" x14ac:dyDescent="0.4">
      <c r="A177" s="60" t="s">
        <v>166</v>
      </c>
      <c r="B177" s="60"/>
      <c r="C177" s="73">
        <f>L58</f>
        <v>0</v>
      </c>
      <c r="D177" s="281">
        <f t="shared" si="11"/>
        <v>0</v>
      </c>
      <c r="E177" s="281"/>
      <c r="F177" s="281"/>
      <c r="G177" s="281"/>
      <c r="H177" s="286">
        <f>IF($I$168&gt;=4,J64,0)</f>
        <v>0</v>
      </c>
      <c r="I177" s="286"/>
      <c r="J177" s="255">
        <f t="shared" si="12"/>
        <v>0</v>
      </c>
      <c r="K177" s="255"/>
      <c r="L177" s="255"/>
      <c r="M177" s="175">
        <f>IF($I$168&gt;=4,J65,0)</f>
        <v>0</v>
      </c>
      <c r="N177" s="175"/>
      <c r="O177" s="255">
        <f t="shared" si="13"/>
        <v>0</v>
      </c>
      <c r="P177" s="255"/>
      <c r="R177" s="15"/>
    </row>
    <row r="178" spans="1:18" ht="39" customHeight="1" x14ac:dyDescent="0.4">
      <c r="A178" s="60" t="s">
        <v>167</v>
      </c>
      <c r="B178" s="60"/>
      <c r="C178" s="73">
        <f>L67</f>
        <v>0</v>
      </c>
      <c r="D178" s="281">
        <f t="shared" si="11"/>
        <v>0</v>
      </c>
      <c r="E178" s="281"/>
      <c r="F178" s="281"/>
      <c r="G178" s="281"/>
      <c r="H178" s="286">
        <f>IF($I$168&gt;=4,J73,0)</f>
        <v>0</v>
      </c>
      <c r="I178" s="286"/>
      <c r="J178" s="255">
        <f t="shared" si="12"/>
        <v>0</v>
      </c>
      <c r="K178" s="255"/>
      <c r="L178" s="255"/>
      <c r="M178" s="175">
        <f>IF($I$168&gt;=4,J74,0)</f>
        <v>0</v>
      </c>
      <c r="N178" s="175"/>
      <c r="O178" s="255">
        <f t="shared" si="13"/>
        <v>0</v>
      </c>
      <c r="P178" s="255"/>
      <c r="R178" s="15"/>
    </row>
    <row r="179" spans="1:18" ht="39" customHeight="1" x14ac:dyDescent="0.4">
      <c r="A179" s="60" t="s">
        <v>168</v>
      </c>
      <c r="B179" s="60"/>
      <c r="C179" s="73">
        <f>L76</f>
        <v>0</v>
      </c>
      <c r="D179" s="281">
        <f t="shared" si="11"/>
        <v>0</v>
      </c>
      <c r="E179" s="281"/>
      <c r="F179" s="281"/>
      <c r="G179" s="281"/>
      <c r="H179" s="286">
        <f>IF($I$168&gt;=4,J82,0)</f>
        <v>0</v>
      </c>
      <c r="I179" s="286"/>
      <c r="J179" s="255">
        <f t="shared" si="12"/>
        <v>0</v>
      </c>
      <c r="K179" s="255"/>
      <c r="L179" s="255"/>
      <c r="M179" s="175">
        <f>IF($I$168&gt;=4,J83,0)</f>
        <v>0</v>
      </c>
      <c r="N179" s="175"/>
      <c r="O179" s="255">
        <f t="shared" si="13"/>
        <v>0</v>
      </c>
      <c r="P179" s="255"/>
      <c r="R179" s="15"/>
    </row>
    <row r="180" spans="1:18" ht="39" customHeight="1" thickBot="1" x14ac:dyDescent="0.45">
      <c r="A180" s="167" t="s">
        <v>169</v>
      </c>
      <c r="B180" s="167"/>
      <c r="C180" s="75">
        <f>L85</f>
        <v>0</v>
      </c>
      <c r="D180" s="297">
        <f t="shared" si="11"/>
        <v>0</v>
      </c>
      <c r="E180" s="297"/>
      <c r="F180" s="297"/>
      <c r="G180" s="297"/>
      <c r="H180" s="298">
        <f>IF($I$168&gt;=4,J91,0)</f>
        <v>0</v>
      </c>
      <c r="I180" s="298"/>
      <c r="J180" s="249">
        <f t="shared" si="12"/>
        <v>0</v>
      </c>
      <c r="K180" s="249"/>
      <c r="L180" s="249"/>
      <c r="M180" s="176">
        <f>IF($I$168&gt;=4,J92,0)</f>
        <v>0</v>
      </c>
      <c r="N180" s="176"/>
      <c r="O180" s="249">
        <f t="shared" si="13"/>
        <v>0</v>
      </c>
      <c r="P180" s="249"/>
    </row>
    <row r="181" spans="1:18" ht="39" customHeight="1" thickTop="1" x14ac:dyDescent="0.4">
      <c r="A181" s="77" t="s">
        <v>73</v>
      </c>
      <c r="B181" s="77"/>
      <c r="C181" s="78">
        <f>SUM(C172:C180)</f>
        <v>0</v>
      </c>
      <c r="D181" s="251">
        <f>SUM(D172:G180)</f>
        <v>0</v>
      </c>
      <c r="E181" s="251"/>
      <c r="F181" s="251"/>
      <c r="G181" s="251"/>
      <c r="H181" s="285">
        <f>SUM(H172:I180)</f>
        <v>0</v>
      </c>
      <c r="I181" s="285"/>
      <c r="J181" s="299">
        <f>SUM(J172:L180)</f>
        <v>0</v>
      </c>
      <c r="K181" s="299"/>
      <c r="L181" s="299"/>
      <c r="M181" s="174">
        <f>SUM(M172:M180)</f>
        <v>0</v>
      </c>
      <c r="N181" s="174"/>
      <c r="O181" s="299">
        <f>SUM(O172:P180)</f>
        <v>0</v>
      </c>
      <c r="P181" s="299"/>
    </row>
    <row r="182" spans="1:18" ht="163.5" customHeight="1" x14ac:dyDescent="0.4">
      <c r="A182" s="167"/>
      <c r="B182" s="167"/>
      <c r="C182" s="167"/>
      <c r="D182" s="167"/>
      <c r="E182" s="167"/>
      <c r="F182" s="167"/>
      <c r="G182" s="167"/>
      <c r="H182" s="80"/>
      <c r="I182" s="80"/>
      <c r="J182" s="80"/>
      <c r="K182" s="80"/>
      <c r="L182" s="80"/>
      <c r="M182" s="80"/>
      <c r="N182" s="80"/>
      <c r="O182" s="80"/>
      <c r="P182" s="80"/>
    </row>
    <row r="183" spans="1:18" ht="46.5" customHeight="1" x14ac:dyDescent="0.4">
      <c r="A183" s="66" t="s">
        <v>60</v>
      </c>
      <c r="B183" s="277"/>
      <c r="C183" s="278"/>
      <c r="D183" s="278"/>
      <c r="E183" s="278"/>
      <c r="F183" s="278"/>
      <c r="G183" s="279"/>
      <c r="H183" s="214" t="s">
        <v>61</v>
      </c>
      <c r="I183" s="214"/>
      <c r="J183" s="214"/>
      <c r="K183" s="294"/>
      <c r="L183" s="295"/>
      <c r="M183" s="295"/>
      <c r="N183" s="295"/>
      <c r="O183" s="295"/>
      <c r="P183" s="296"/>
    </row>
    <row r="184" spans="1:18" ht="46.5" customHeight="1" x14ac:dyDescent="0.4">
      <c r="A184" s="66" t="s">
        <v>62</v>
      </c>
      <c r="B184" s="277"/>
      <c r="C184" s="278"/>
      <c r="D184" s="278"/>
      <c r="E184" s="278"/>
      <c r="F184" s="278"/>
      <c r="G184" s="279"/>
      <c r="H184" s="214" t="s">
        <v>63</v>
      </c>
      <c r="I184" s="214"/>
      <c r="J184" s="214"/>
      <c r="K184" s="284"/>
      <c r="L184" s="284"/>
      <c r="M184" s="284"/>
      <c r="N184" s="284"/>
      <c r="O184" s="284"/>
      <c r="P184" s="284"/>
    </row>
    <row r="185" spans="1:18" ht="46.5" customHeight="1" x14ac:dyDescent="0.4">
      <c r="A185" s="66" t="s">
        <v>64</v>
      </c>
      <c r="B185" s="277"/>
      <c r="C185" s="278"/>
      <c r="D185" s="278"/>
      <c r="E185" s="278"/>
      <c r="F185" s="278"/>
      <c r="G185" s="279"/>
      <c r="H185" s="214" t="s">
        <v>65</v>
      </c>
      <c r="I185" s="214"/>
      <c r="J185" s="214"/>
      <c r="K185" s="284"/>
      <c r="L185" s="284"/>
      <c r="M185" s="284"/>
      <c r="N185" s="284"/>
      <c r="O185" s="284"/>
      <c r="P185" s="284"/>
    </row>
    <row r="186" spans="1:18" ht="46.5" customHeight="1" x14ac:dyDescent="0.4">
      <c r="A186" s="66" t="s">
        <v>67</v>
      </c>
      <c r="B186" s="277"/>
      <c r="C186" s="278"/>
      <c r="D186" s="278"/>
      <c r="E186" s="278"/>
      <c r="F186" s="278"/>
      <c r="G186" s="278"/>
      <c r="H186" s="278"/>
      <c r="I186" s="278"/>
      <c r="J186" s="278"/>
      <c r="K186" s="278"/>
      <c r="L186" s="278"/>
      <c r="M186" s="278"/>
      <c r="N186" s="278"/>
      <c r="O186" s="278"/>
      <c r="P186" s="279"/>
    </row>
    <row r="187" spans="1:18" ht="46.5" customHeight="1" x14ac:dyDescent="0.4">
      <c r="A187" s="66" t="s">
        <v>66</v>
      </c>
      <c r="B187" s="277"/>
      <c r="C187" s="278"/>
      <c r="D187" s="278"/>
      <c r="E187" s="278"/>
      <c r="F187" s="278"/>
      <c r="G187" s="278"/>
      <c r="H187" s="278"/>
      <c r="I187" s="278"/>
      <c r="J187" s="278"/>
      <c r="K187" s="278"/>
      <c r="L187" s="278"/>
      <c r="M187" s="278"/>
      <c r="N187" s="278"/>
      <c r="O187" s="278"/>
      <c r="P187" s="279"/>
    </row>
    <row r="189" spans="1:18" ht="36" customHeight="1" x14ac:dyDescent="0.4">
      <c r="P189" s="54" t="s">
        <v>86</v>
      </c>
    </row>
    <row r="190" spans="1:18" ht="36" customHeight="1" x14ac:dyDescent="0.4">
      <c r="M190" s="252" t="s">
        <v>121</v>
      </c>
      <c r="N190" s="252"/>
      <c r="O190" s="252"/>
      <c r="P190" s="54"/>
    </row>
    <row r="191" spans="1:18" ht="39.75" x14ac:dyDescent="0.4">
      <c r="A191" s="202" t="s">
        <v>12</v>
      </c>
      <c r="B191" s="202"/>
      <c r="C191" s="68"/>
      <c r="D191" s="68"/>
      <c r="E191" s="68"/>
      <c r="F191" s="68"/>
      <c r="G191" s="68"/>
      <c r="H191" s="68"/>
      <c r="I191" s="68"/>
      <c r="J191" s="68"/>
      <c r="K191" s="68"/>
      <c r="L191" s="68"/>
      <c r="M191" s="68"/>
      <c r="N191" s="68"/>
      <c r="O191" s="68"/>
      <c r="P191" s="68"/>
    </row>
    <row r="192" spans="1:18" ht="63" customHeight="1" x14ac:dyDescent="0.4">
      <c r="A192" s="68"/>
      <c r="B192" s="68"/>
      <c r="C192" s="68"/>
      <c r="D192" s="68"/>
      <c r="E192" s="68"/>
      <c r="F192" s="68"/>
      <c r="G192" s="68"/>
      <c r="H192" s="68"/>
      <c r="I192" s="68"/>
      <c r="J192" s="68"/>
      <c r="K192" s="68"/>
      <c r="L192" s="68"/>
      <c r="M192" s="68"/>
      <c r="N192" s="68"/>
      <c r="O192" s="68"/>
      <c r="P192" s="68"/>
    </row>
    <row r="193" spans="1:17" ht="39.75" x14ac:dyDescent="0.4">
      <c r="A193" s="68"/>
      <c r="B193" s="68"/>
      <c r="C193" s="68"/>
      <c r="D193" s="68"/>
      <c r="E193" s="68"/>
      <c r="F193" s="68"/>
      <c r="G193" s="68"/>
      <c r="H193" s="68"/>
      <c r="I193" s="68"/>
      <c r="J193" s="173" t="s">
        <v>96</v>
      </c>
      <c r="K193" s="85"/>
      <c r="L193" s="173"/>
      <c r="M193" s="280" t="str">
        <f>C1</f>
        <v>医療機関○○病院</v>
      </c>
      <c r="N193" s="280"/>
      <c r="O193" s="280"/>
      <c r="P193" s="280"/>
      <c r="Q193" s="180"/>
    </row>
    <row r="194" spans="1:17" ht="39.75" x14ac:dyDescent="0.4">
      <c r="A194" s="68"/>
      <c r="B194" s="68"/>
      <c r="C194" s="68"/>
      <c r="D194" s="68"/>
      <c r="E194" s="68"/>
      <c r="F194" s="68"/>
      <c r="G194" s="68"/>
      <c r="H194" s="68"/>
      <c r="I194" s="68"/>
      <c r="J194" s="173" t="s">
        <v>13</v>
      </c>
      <c r="K194" s="85"/>
      <c r="L194" s="173"/>
      <c r="M194" s="98"/>
      <c r="N194" s="98"/>
      <c r="O194" s="98"/>
      <c r="P194" s="98"/>
      <c r="Q194" s="180"/>
    </row>
    <row r="195" spans="1:17" ht="39.75" x14ac:dyDescent="0.4">
      <c r="A195" s="68"/>
      <c r="B195" s="68"/>
      <c r="C195" s="68"/>
      <c r="D195" s="68"/>
      <c r="E195" s="68"/>
      <c r="F195" s="68"/>
      <c r="G195" s="68"/>
      <c r="H195" s="68"/>
      <c r="I195" s="68"/>
      <c r="J195" s="173" t="s">
        <v>14</v>
      </c>
      <c r="K195" s="85"/>
      <c r="L195" s="173"/>
      <c r="M195" s="98"/>
      <c r="N195" s="98"/>
      <c r="O195" s="98"/>
      <c r="P195" s="98"/>
      <c r="Q195" s="180"/>
    </row>
    <row r="196" spans="1:17" ht="39.75" x14ac:dyDescent="0.4">
      <c r="A196" s="68"/>
      <c r="B196" s="68"/>
      <c r="C196" s="68"/>
      <c r="D196" s="68"/>
      <c r="E196" s="68"/>
      <c r="F196" s="68"/>
      <c r="G196" s="68"/>
      <c r="H196" s="68"/>
      <c r="I196" s="68"/>
      <c r="J196" s="68"/>
      <c r="K196" s="68"/>
      <c r="L196" s="68"/>
      <c r="M196" s="68"/>
      <c r="N196" s="68"/>
      <c r="O196" s="68"/>
      <c r="P196" s="68"/>
    </row>
    <row r="197" spans="1:17" ht="74.25" customHeight="1" x14ac:dyDescent="0.4">
      <c r="A197" s="68"/>
      <c r="B197" s="68"/>
      <c r="C197" s="68"/>
      <c r="D197" s="68"/>
      <c r="E197" s="68"/>
      <c r="F197" s="68"/>
      <c r="G197" s="68"/>
      <c r="H197" s="68"/>
      <c r="I197" s="68"/>
      <c r="J197" s="68"/>
      <c r="K197" s="68"/>
      <c r="L197" s="68"/>
      <c r="M197" s="68"/>
      <c r="N197" s="68"/>
      <c r="O197" s="68"/>
      <c r="P197" s="68"/>
    </row>
    <row r="198" spans="1:17" ht="39" customHeight="1" x14ac:dyDescent="0.4">
      <c r="A198" s="336" t="s">
        <v>25</v>
      </c>
      <c r="B198" s="336"/>
      <c r="C198" s="336"/>
      <c r="D198" s="336"/>
      <c r="E198" s="336"/>
      <c r="F198" s="336"/>
      <c r="G198" s="336"/>
      <c r="H198" s="336"/>
      <c r="I198" s="336"/>
      <c r="J198" s="336"/>
      <c r="K198" s="336"/>
      <c r="L198" s="336"/>
      <c r="M198" s="336"/>
      <c r="N198" s="336"/>
      <c r="O198" s="336"/>
      <c r="P198" s="336"/>
      <c r="Q198" s="181"/>
    </row>
    <row r="199" spans="1:17" ht="24" x14ac:dyDescent="0.4">
      <c r="A199" s="10"/>
      <c r="B199" s="10"/>
      <c r="C199" s="10"/>
      <c r="D199" s="10"/>
      <c r="E199" s="10"/>
      <c r="F199" s="10"/>
      <c r="G199" s="10"/>
      <c r="H199" s="10"/>
      <c r="I199" s="10"/>
      <c r="J199" s="10"/>
      <c r="K199" s="10"/>
      <c r="L199" s="10"/>
      <c r="M199" s="10"/>
      <c r="N199" s="10"/>
      <c r="O199" s="10"/>
      <c r="P199" s="10"/>
    </row>
    <row r="200" spans="1:17" ht="60" customHeight="1" x14ac:dyDescent="0.4">
      <c r="A200" s="10"/>
      <c r="B200" s="10"/>
      <c r="C200" s="10"/>
      <c r="D200" s="10"/>
      <c r="E200" s="10"/>
      <c r="F200" s="10"/>
      <c r="G200" s="10"/>
      <c r="H200" s="10"/>
      <c r="I200" s="10"/>
      <c r="J200" s="10"/>
      <c r="K200" s="10"/>
      <c r="L200" s="10"/>
      <c r="M200" s="10"/>
      <c r="N200" s="10"/>
      <c r="O200" s="10"/>
      <c r="P200" s="10"/>
    </row>
    <row r="201" spans="1:17" ht="103.5" customHeight="1" x14ac:dyDescent="0.4">
      <c r="A201" s="344" t="s">
        <v>172</v>
      </c>
      <c r="B201" s="344"/>
      <c r="C201" s="344"/>
      <c r="D201" s="344"/>
      <c r="E201" s="344"/>
      <c r="F201" s="344"/>
      <c r="G201" s="344"/>
      <c r="H201" s="344"/>
      <c r="I201" s="344"/>
      <c r="J201" s="344"/>
      <c r="K201" s="344"/>
      <c r="L201" s="344"/>
      <c r="M201" s="344"/>
      <c r="N201" s="344"/>
      <c r="O201" s="344"/>
      <c r="P201" s="344"/>
      <c r="Q201" s="182"/>
    </row>
    <row r="202" spans="1:17" x14ac:dyDescent="0.4">
      <c r="C202" s="183"/>
      <c r="D202" s="183"/>
      <c r="E202" s="183"/>
      <c r="F202" s="183"/>
      <c r="G202" s="183"/>
      <c r="H202" s="183"/>
      <c r="I202" s="183"/>
    </row>
    <row r="203" spans="1:17" ht="66" customHeight="1" x14ac:dyDescent="0.4">
      <c r="C203" s="184"/>
      <c r="D203" s="180"/>
      <c r="E203" s="180"/>
      <c r="F203" s="180"/>
      <c r="G203" s="180"/>
    </row>
    <row r="204" spans="1:17" ht="58.5" x14ac:dyDescent="1.1000000000000001">
      <c r="C204" s="83" t="s">
        <v>15</v>
      </c>
      <c r="D204" s="84"/>
      <c r="E204" s="84"/>
      <c r="F204" s="302">
        <f>SUM(M212:O213)</f>
        <v>0</v>
      </c>
      <c r="G204" s="302"/>
      <c r="H204" s="302"/>
      <c r="I204" s="302"/>
      <c r="J204" s="302"/>
      <c r="K204" s="302"/>
      <c r="L204" s="302"/>
    </row>
    <row r="206" spans="1:17" ht="76.5" customHeight="1" x14ac:dyDescent="0.4"/>
    <row r="207" spans="1:17" s="168" customFormat="1" ht="35.25" x14ac:dyDescent="0.4">
      <c r="A207" s="58" t="s">
        <v>16</v>
      </c>
      <c r="B207" s="58"/>
      <c r="C207" s="58"/>
      <c r="D207" s="58"/>
      <c r="E207" s="58"/>
      <c r="F207" s="58"/>
      <c r="G207" s="58"/>
      <c r="H207" s="58"/>
      <c r="I207" s="58"/>
      <c r="J207" s="58"/>
      <c r="K207" s="58"/>
      <c r="L207" s="58"/>
      <c r="M207" s="58"/>
      <c r="N207" s="58"/>
      <c r="O207" s="58"/>
      <c r="P207" s="58"/>
    </row>
    <row r="208" spans="1:17" s="168" customFormat="1" ht="27" customHeight="1" x14ac:dyDescent="0.4">
      <c r="A208" s="167" t="s">
        <v>173</v>
      </c>
      <c r="B208" s="167"/>
      <c r="C208" s="58"/>
      <c r="D208" s="239"/>
      <c r="E208" s="239"/>
      <c r="F208" s="58"/>
      <c r="G208" s="58"/>
      <c r="H208" s="58"/>
      <c r="I208" s="58"/>
      <c r="J208" s="58"/>
      <c r="K208" s="58"/>
      <c r="L208" s="58"/>
      <c r="M208" s="58"/>
      <c r="N208" s="58"/>
      <c r="O208" s="58"/>
      <c r="P208" s="58"/>
    </row>
    <row r="209" spans="1:16" s="168" customFormat="1" ht="35.25" x14ac:dyDescent="0.4">
      <c r="C209" s="167"/>
      <c r="D209" s="167"/>
      <c r="E209" s="167"/>
      <c r="F209" s="167"/>
      <c r="G209" s="167"/>
      <c r="H209" s="167"/>
      <c r="I209" s="167"/>
      <c r="J209" s="167"/>
      <c r="K209" s="167"/>
      <c r="L209" s="167"/>
      <c r="M209" s="167"/>
      <c r="N209" s="167"/>
      <c r="O209" s="167"/>
      <c r="P209" s="58"/>
    </row>
    <row r="210" spans="1:16" s="168" customFormat="1" ht="28.5" customHeight="1" x14ac:dyDescent="0.4">
      <c r="A210" s="167"/>
      <c r="B210" s="167"/>
      <c r="C210" s="283" t="s">
        <v>10</v>
      </c>
      <c r="D210" s="283"/>
      <c r="E210" s="283"/>
      <c r="F210" s="233" t="s">
        <v>19</v>
      </c>
      <c r="G210" s="233"/>
      <c r="H210" s="233"/>
      <c r="I210" s="233" t="s">
        <v>21</v>
      </c>
      <c r="J210" s="233"/>
      <c r="K210" s="233"/>
      <c r="L210" s="233"/>
      <c r="M210" s="233" t="s">
        <v>22</v>
      </c>
      <c r="N210" s="233"/>
      <c r="O210" s="233"/>
      <c r="P210" s="233"/>
    </row>
    <row r="211" spans="1:16" s="168" customFormat="1" ht="22.5" customHeight="1" x14ac:dyDescent="0.4">
      <c r="A211" s="167"/>
      <c r="B211" s="167"/>
      <c r="C211" s="231" t="s">
        <v>93</v>
      </c>
      <c r="D211" s="245"/>
      <c r="E211" s="245"/>
      <c r="F211" s="234"/>
      <c r="G211" s="234"/>
      <c r="H211" s="234"/>
      <c r="I211" s="234"/>
      <c r="J211" s="234"/>
      <c r="K211" s="234"/>
      <c r="L211" s="234"/>
      <c r="M211" s="234"/>
      <c r="N211" s="234"/>
      <c r="O211" s="234"/>
      <c r="P211" s="234"/>
    </row>
    <row r="212" spans="1:16" s="168" customFormat="1" ht="65.25" customHeight="1" x14ac:dyDescent="0.4">
      <c r="A212" s="60" t="s">
        <v>18</v>
      </c>
      <c r="B212" s="60"/>
      <c r="C212" s="230">
        <f>D95</f>
        <v>0</v>
      </c>
      <c r="D212" s="230"/>
      <c r="E212" s="230"/>
      <c r="F212" s="281">
        <v>730</v>
      </c>
      <c r="G212" s="281"/>
      <c r="H212" s="281"/>
      <c r="I212" s="300">
        <f>C212*F212</f>
        <v>0</v>
      </c>
      <c r="J212" s="300"/>
      <c r="K212" s="300"/>
      <c r="L212" s="300"/>
      <c r="M212" s="236">
        <f>I212*1.1</f>
        <v>0</v>
      </c>
      <c r="N212" s="236"/>
      <c r="O212" s="236"/>
      <c r="P212" s="236"/>
    </row>
    <row r="213" spans="1:16" s="168" customFormat="1" ht="65.25" customHeight="1" x14ac:dyDescent="0.4">
      <c r="A213" s="60" t="s">
        <v>17</v>
      </c>
      <c r="B213" s="60"/>
      <c r="C213" s="230">
        <f>D96</f>
        <v>0</v>
      </c>
      <c r="D213" s="230"/>
      <c r="E213" s="230"/>
      <c r="F213" s="281">
        <v>2130</v>
      </c>
      <c r="G213" s="281"/>
      <c r="H213" s="281"/>
      <c r="I213" s="300">
        <f>C213*F213</f>
        <v>0</v>
      </c>
      <c r="J213" s="300"/>
      <c r="K213" s="300"/>
      <c r="L213" s="300"/>
      <c r="M213" s="236">
        <f>I213*1.1</f>
        <v>0</v>
      </c>
      <c r="N213" s="236"/>
      <c r="O213" s="236"/>
      <c r="P213" s="236"/>
    </row>
    <row r="214" spans="1:16" s="168" customFormat="1" ht="72.75" customHeight="1" x14ac:dyDescent="0.4">
      <c r="A214" s="17"/>
      <c r="B214" s="17"/>
      <c r="C214" s="17"/>
      <c r="D214" s="246"/>
      <c r="E214" s="247"/>
      <c r="F214" s="17"/>
      <c r="G214" s="17"/>
      <c r="H214" s="17"/>
      <c r="I214" s="17"/>
      <c r="J214" s="17"/>
      <c r="K214" s="17"/>
      <c r="L214" s="17"/>
      <c r="M214" s="17"/>
      <c r="N214" s="17"/>
      <c r="O214" s="17"/>
      <c r="P214" s="17"/>
    </row>
    <row r="215" spans="1:16" ht="35.25" x14ac:dyDescent="0.4">
      <c r="A215" s="58" t="s">
        <v>33</v>
      </c>
      <c r="B215" s="58"/>
      <c r="C215" s="58"/>
      <c r="D215" s="58"/>
      <c r="E215" s="58"/>
      <c r="F215" s="58"/>
      <c r="G215" s="58"/>
      <c r="H215" s="58"/>
      <c r="I215" s="58"/>
      <c r="J215" s="167"/>
      <c r="K215" s="167"/>
      <c r="L215" s="167"/>
      <c r="M215" s="167"/>
      <c r="N215" s="167"/>
      <c r="O215" s="167"/>
      <c r="P215" s="167"/>
    </row>
    <row r="216" spans="1:16" ht="40.5" customHeight="1" x14ac:dyDescent="0.4">
      <c r="A216" s="58"/>
      <c r="B216" s="203" t="s">
        <v>26</v>
      </c>
      <c r="C216" s="338"/>
      <c r="D216" s="339"/>
      <c r="E216" s="339"/>
      <c r="F216" s="339"/>
      <c r="G216" s="339"/>
      <c r="H216" s="339"/>
      <c r="I216" s="339"/>
      <c r="J216" s="339"/>
      <c r="K216" s="339"/>
      <c r="L216" s="339"/>
      <c r="M216" s="339"/>
      <c r="N216" s="339"/>
      <c r="O216" s="340"/>
      <c r="P216" s="167"/>
    </row>
    <row r="217" spans="1:16" ht="40.5" customHeight="1" x14ac:dyDescent="0.4">
      <c r="A217" s="58"/>
      <c r="B217" s="203" t="s">
        <v>27</v>
      </c>
      <c r="C217" s="338"/>
      <c r="D217" s="339"/>
      <c r="E217" s="339"/>
      <c r="F217" s="339"/>
      <c r="G217" s="339"/>
      <c r="H217" s="339"/>
      <c r="I217" s="339"/>
      <c r="J217" s="339"/>
      <c r="K217" s="339"/>
      <c r="L217" s="339"/>
      <c r="M217" s="339"/>
      <c r="N217" s="339"/>
      <c r="O217" s="340"/>
      <c r="P217" s="167"/>
    </row>
    <row r="218" spans="1:16" ht="40.5" customHeight="1" x14ac:dyDescent="0.4">
      <c r="A218" s="58"/>
      <c r="B218" s="203" t="s">
        <v>28</v>
      </c>
      <c r="C218" s="338"/>
      <c r="D218" s="339"/>
      <c r="E218" s="339"/>
      <c r="F218" s="339"/>
      <c r="G218" s="339"/>
      <c r="H218" s="339"/>
      <c r="I218" s="339"/>
      <c r="J218" s="339"/>
      <c r="K218" s="339"/>
      <c r="L218" s="339"/>
      <c r="M218" s="339"/>
      <c r="N218" s="339"/>
      <c r="O218" s="340"/>
      <c r="P218" s="167"/>
    </row>
    <row r="219" spans="1:16" ht="40.5" customHeight="1" x14ac:dyDescent="0.4">
      <c r="A219" s="58"/>
      <c r="B219" s="203" t="s">
        <v>29</v>
      </c>
      <c r="C219" s="338"/>
      <c r="D219" s="339"/>
      <c r="E219" s="339"/>
      <c r="F219" s="339"/>
      <c r="G219" s="339"/>
      <c r="H219" s="339"/>
      <c r="I219" s="339"/>
      <c r="J219" s="339"/>
      <c r="K219" s="339"/>
      <c r="L219" s="339"/>
      <c r="M219" s="339"/>
      <c r="N219" s="339"/>
      <c r="O219" s="340"/>
      <c r="P219" s="167"/>
    </row>
    <row r="220" spans="1:16" ht="40.5" customHeight="1" x14ac:dyDescent="0.4">
      <c r="A220" s="58"/>
      <c r="B220" s="203" t="s">
        <v>30</v>
      </c>
      <c r="C220" s="338"/>
      <c r="D220" s="339"/>
      <c r="E220" s="339"/>
      <c r="F220" s="339"/>
      <c r="G220" s="339"/>
      <c r="H220" s="339"/>
      <c r="I220" s="339"/>
      <c r="J220" s="339"/>
      <c r="K220" s="339"/>
      <c r="L220" s="339"/>
      <c r="M220" s="339"/>
      <c r="N220" s="339"/>
      <c r="O220" s="340"/>
      <c r="P220" s="167"/>
    </row>
    <row r="221" spans="1:16" ht="40.5" customHeight="1" x14ac:dyDescent="0.4">
      <c r="A221" s="58"/>
      <c r="B221" s="203" t="s">
        <v>31</v>
      </c>
      <c r="C221" s="338"/>
      <c r="D221" s="339"/>
      <c r="E221" s="339"/>
      <c r="F221" s="339"/>
      <c r="G221" s="339"/>
      <c r="H221" s="339"/>
      <c r="I221" s="339"/>
      <c r="J221" s="339"/>
      <c r="K221" s="339"/>
      <c r="L221" s="339"/>
      <c r="M221" s="339"/>
      <c r="N221" s="339"/>
      <c r="O221" s="340"/>
      <c r="P221" s="167"/>
    </row>
    <row r="222" spans="1:16" ht="40.5" customHeight="1" x14ac:dyDescent="0.4">
      <c r="A222" s="58"/>
      <c r="B222" s="203" t="s">
        <v>32</v>
      </c>
      <c r="C222" s="338"/>
      <c r="D222" s="339"/>
      <c r="E222" s="339"/>
      <c r="F222" s="339"/>
      <c r="G222" s="339"/>
      <c r="H222" s="339"/>
      <c r="I222" s="339"/>
      <c r="J222" s="339"/>
      <c r="K222" s="339"/>
      <c r="L222" s="339"/>
      <c r="M222" s="339"/>
      <c r="N222" s="339"/>
      <c r="O222" s="340"/>
      <c r="P222" s="167"/>
    </row>
    <row r="223" spans="1:16" ht="35.25" x14ac:dyDescent="0.4">
      <c r="A223" s="58"/>
      <c r="B223" s="186" t="s">
        <v>8</v>
      </c>
      <c r="C223" s="341"/>
      <c r="D223" s="341"/>
      <c r="E223" s="341"/>
      <c r="F223" s="341"/>
      <c r="G223" s="341"/>
      <c r="H223" s="341"/>
      <c r="I223" s="341"/>
      <c r="J223" s="341"/>
      <c r="K223" s="341"/>
      <c r="L223" s="341"/>
      <c r="M223" s="341"/>
      <c r="N223" s="341"/>
      <c r="O223" s="342"/>
      <c r="P223" s="167"/>
    </row>
    <row r="224" spans="1:16" ht="63.75" customHeight="1" x14ac:dyDescent="0.4">
      <c r="A224" s="58"/>
      <c r="B224" s="343"/>
      <c r="C224" s="343"/>
      <c r="D224" s="343"/>
      <c r="E224" s="343"/>
      <c r="F224" s="343"/>
      <c r="G224" s="343"/>
      <c r="H224" s="343"/>
      <c r="I224" s="343"/>
      <c r="J224" s="343"/>
      <c r="K224" s="343"/>
      <c r="L224" s="343"/>
      <c r="M224" s="343"/>
      <c r="N224" s="343"/>
      <c r="O224" s="343"/>
      <c r="P224" s="167"/>
    </row>
    <row r="225" spans="1:16" ht="73.5" customHeight="1" x14ac:dyDescent="0.4">
      <c r="A225" s="165"/>
      <c r="B225" s="165"/>
      <c r="C225" s="165"/>
      <c r="D225" s="165"/>
      <c r="E225" s="165"/>
      <c r="F225" s="165"/>
      <c r="G225" s="165"/>
      <c r="H225" s="165"/>
      <c r="I225" s="165"/>
      <c r="J225" s="165"/>
      <c r="K225" s="165"/>
      <c r="L225" s="165"/>
      <c r="M225" s="165"/>
      <c r="N225" s="165"/>
      <c r="O225" s="165"/>
      <c r="P225" s="167"/>
    </row>
    <row r="226" spans="1:16" ht="43.5" customHeight="1" x14ac:dyDescent="0.4">
      <c r="A226" s="66" t="s">
        <v>60</v>
      </c>
      <c r="B226" s="277"/>
      <c r="C226" s="278"/>
      <c r="D226" s="278"/>
      <c r="E226" s="278"/>
      <c r="F226" s="278"/>
      <c r="G226" s="279"/>
      <c r="H226" s="214" t="s">
        <v>61</v>
      </c>
      <c r="I226" s="214"/>
      <c r="J226" s="214"/>
      <c r="K226" s="294"/>
      <c r="L226" s="295"/>
      <c r="M226" s="295"/>
      <c r="N226" s="295"/>
      <c r="O226" s="295"/>
      <c r="P226" s="296"/>
    </row>
    <row r="227" spans="1:16" ht="43.5" customHeight="1" x14ac:dyDescent="0.4">
      <c r="A227" s="66" t="s">
        <v>62</v>
      </c>
      <c r="B227" s="277"/>
      <c r="C227" s="278"/>
      <c r="D227" s="278"/>
      <c r="E227" s="278"/>
      <c r="F227" s="278"/>
      <c r="G227" s="279"/>
      <c r="H227" s="214" t="s">
        <v>63</v>
      </c>
      <c r="I227" s="214"/>
      <c r="J227" s="214"/>
      <c r="K227" s="284"/>
      <c r="L227" s="284"/>
      <c r="M227" s="284"/>
      <c r="N227" s="284"/>
      <c r="O227" s="284"/>
      <c r="P227" s="284"/>
    </row>
    <row r="228" spans="1:16" ht="43.5" customHeight="1" x14ac:dyDescent="0.4">
      <c r="A228" s="66" t="s">
        <v>64</v>
      </c>
      <c r="B228" s="277"/>
      <c r="C228" s="278"/>
      <c r="D228" s="278"/>
      <c r="E228" s="278"/>
      <c r="F228" s="278"/>
      <c r="G228" s="279"/>
      <c r="H228" s="214" t="s">
        <v>65</v>
      </c>
      <c r="I228" s="214"/>
      <c r="J228" s="214"/>
      <c r="K228" s="284"/>
      <c r="L228" s="284"/>
      <c r="M228" s="284"/>
      <c r="N228" s="284"/>
      <c r="O228" s="284"/>
      <c r="P228" s="284"/>
    </row>
    <row r="229" spans="1:16" ht="43.5" customHeight="1" x14ac:dyDescent="0.4">
      <c r="A229" s="66" t="s">
        <v>67</v>
      </c>
      <c r="B229" s="277"/>
      <c r="C229" s="278"/>
      <c r="D229" s="278"/>
      <c r="E229" s="278"/>
      <c r="F229" s="278"/>
      <c r="G229" s="278"/>
      <c r="H229" s="278"/>
      <c r="I229" s="278"/>
      <c r="J229" s="278"/>
      <c r="K229" s="278"/>
      <c r="L229" s="278"/>
      <c r="M229" s="278"/>
      <c r="N229" s="278"/>
      <c r="O229" s="278"/>
      <c r="P229" s="279"/>
    </row>
    <row r="230" spans="1:16" ht="43.5" customHeight="1" x14ac:dyDescent="0.4">
      <c r="A230" s="66" t="s">
        <v>66</v>
      </c>
      <c r="B230" s="277"/>
      <c r="C230" s="278"/>
      <c r="D230" s="278"/>
      <c r="E230" s="278"/>
      <c r="F230" s="278"/>
      <c r="G230" s="278"/>
      <c r="H230" s="278"/>
      <c r="I230" s="278"/>
      <c r="J230" s="278"/>
      <c r="K230" s="278"/>
      <c r="L230" s="278"/>
      <c r="M230" s="278"/>
      <c r="N230" s="278"/>
      <c r="O230" s="278"/>
      <c r="P230" s="279"/>
    </row>
    <row r="231" spans="1:16" x14ac:dyDescent="0.4">
      <c r="D231" s="213"/>
      <c r="E231" s="213"/>
    </row>
    <row r="232" spans="1:16" x14ac:dyDescent="0.4">
      <c r="D232" s="213"/>
      <c r="E232" s="213"/>
    </row>
    <row r="233" spans="1:16" ht="18.75" customHeight="1" x14ac:dyDescent="0.4">
      <c r="D233" s="213"/>
      <c r="E233" s="213"/>
    </row>
    <row r="234" spans="1:16" ht="18.75" customHeight="1" x14ac:dyDescent="0.4">
      <c r="D234" s="213"/>
      <c r="E234" s="213"/>
    </row>
    <row r="235" spans="1:16" x14ac:dyDescent="0.4">
      <c r="D235" s="213"/>
      <c r="E235" s="213"/>
    </row>
    <row r="236" spans="1:16" x14ac:dyDescent="0.4">
      <c r="D236" s="213"/>
      <c r="E236" s="213"/>
    </row>
    <row r="237" spans="1:16" x14ac:dyDescent="0.4">
      <c r="D237" s="213"/>
      <c r="E237" s="213"/>
    </row>
    <row r="238" spans="1:16" x14ac:dyDescent="0.4">
      <c r="D238" s="213"/>
      <c r="E238" s="213"/>
    </row>
    <row r="239" spans="1:16" x14ac:dyDescent="0.4">
      <c r="D239" s="213"/>
      <c r="E239" s="213"/>
    </row>
    <row r="240" spans="1:16" x14ac:dyDescent="0.4">
      <c r="D240" s="213"/>
      <c r="E240" s="213"/>
    </row>
    <row r="241" spans="4:5" x14ac:dyDescent="0.4">
      <c r="D241" s="213"/>
      <c r="E241" s="213"/>
    </row>
    <row r="242" spans="4:5" x14ac:dyDescent="0.4">
      <c r="D242" s="213"/>
      <c r="E242" s="213"/>
    </row>
    <row r="243" spans="4:5" x14ac:dyDescent="0.4">
      <c r="D243" s="213"/>
      <c r="E243" s="213"/>
    </row>
    <row r="244" spans="4:5" x14ac:dyDescent="0.4">
      <c r="D244" s="213"/>
      <c r="E244" s="213"/>
    </row>
    <row r="245" spans="4:5" x14ac:dyDescent="0.4">
      <c r="D245" s="213"/>
      <c r="E245" s="213"/>
    </row>
    <row r="246" spans="4:5" x14ac:dyDescent="0.4">
      <c r="D246" s="213"/>
      <c r="E246" s="213"/>
    </row>
    <row r="247" spans="4:5" x14ac:dyDescent="0.4">
      <c r="D247" s="213"/>
      <c r="E247" s="213"/>
    </row>
  </sheetData>
  <mergeCells count="261">
    <mergeCell ref="C1:J1"/>
    <mergeCell ref="J6:K7"/>
    <mergeCell ref="L6:L7"/>
    <mergeCell ref="M6:O7"/>
    <mergeCell ref="M8:O8"/>
    <mergeCell ref="J9:K10"/>
    <mergeCell ref="L9:L10"/>
    <mergeCell ref="M9:O9"/>
    <mergeCell ref="M10:O10"/>
    <mergeCell ref="M15:O15"/>
    <mergeCell ref="M16:O16"/>
    <mergeCell ref="M17:O17"/>
    <mergeCell ref="J18:K19"/>
    <mergeCell ref="L18:L19"/>
    <mergeCell ref="M18:O18"/>
    <mergeCell ref="M19:O19"/>
    <mergeCell ref="M11:O11"/>
    <mergeCell ref="M12:O12"/>
    <mergeCell ref="J13:J14"/>
    <mergeCell ref="K13:K14"/>
    <mergeCell ref="M13:O13"/>
    <mergeCell ref="M14:O14"/>
    <mergeCell ref="M24:O24"/>
    <mergeCell ref="M25:O25"/>
    <mergeCell ref="M26:O26"/>
    <mergeCell ref="J27:K28"/>
    <mergeCell ref="L27:L28"/>
    <mergeCell ref="M27:O27"/>
    <mergeCell ref="M28:O28"/>
    <mergeCell ref="M20:O20"/>
    <mergeCell ref="M21:O21"/>
    <mergeCell ref="J22:J23"/>
    <mergeCell ref="K22:K23"/>
    <mergeCell ref="M22:O22"/>
    <mergeCell ref="M23:O23"/>
    <mergeCell ref="M33:O33"/>
    <mergeCell ref="M34:O34"/>
    <mergeCell ref="M35:O35"/>
    <mergeCell ref="J36:K37"/>
    <mergeCell ref="L36:L37"/>
    <mergeCell ref="M36:O36"/>
    <mergeCell ref="M37:O37"/>
    <mergeCell ref="M29:O29"/>
    <mergeCell ref="M30:O30"/>
    <mergeCell ref="J31:J32"/>
    <mergeCell ref="K31:K32"/>
    <mergeCell ref="M31:O31"/>
    <mergeCell ref="M32:O32"/>
    <mergeCell ref="M42:O42"/>
    <mergeCell ref="M43:O43"/>
    <mergeCell ref="M44:O44"/>
    <mergeCell ref="J45:K46"/>
    <mergeCell ref="L45:L46"/>
    <mergeCell ref="M45:O45"/>
    <mergeCell ref="M46:O46"/>
    <mergeCell ref="M38:O38"/>
    <mergeCell ref="M39:O39"/>
    <mergeCell ref="J40:J41"/>
    <mergeCell ref="K40:K41"/>
    <mergeCell ref="M40:O40"/>
    <mergeCell ref="M41:O41"/>
    <mergeCell ref="M51:O51"/>
    <mergeCell ref="M52:O52"/>
    <mergeCell ref="C53:J53"/>
    <mergeCell ref="J55:K56"/>
    <mergeCell ref="L55:L56"/>
    <mergeCell ref="M55:O56"/>
    <mergeCell ref="M47:O47"/>
    <mergeCell ref="M48:O48"/>
    <mergeCell ref="J49:J50"/>
    <mergeCell ref="K49:K50"/>
    <mergeCell ref="M49:O49"/>
    <mergeCell ref="M50:O50"/>
    <mergeCell ref="M61:O61"/>
    <mergeCell ref="J62:J63"/>
    <mergeCell ref="K62:K63"/>
    <mergeCell ref="M62:O62"/>
    <mergeCell ref="M63:O63"/>
    <mergeCell ref="M64:O64"/>
    <mergeCell ref="M57:O57"/>
    <mergeCell ref="J58:K59"/>
    <mergeCell ref="L58:L59"/>
    <mergeCell ref="M58:O58"/>
    <mergeCell ref="M59:O59"/>
    <mergeCell ref="M60:O60"/>
    <mergeCell ref="M69:O69"/>
    <mergeCell ref="M70:O70"/>
    <mergeCell ref="J71:J72"/>
    <mergeCell ref="K71:K72"/>
    <mergeCell ref="M71:O71"/>
    <mergeCell ref="M72:O72"/>
    <mergeCell ref="M65:O65"/>
    <mergeCell ref="M66:O66"/>
    <mergeCell ref="J67:K68"/>
    <mergeCell ref="L67:L68"/>
    <mergeCell ref="M67:O67"/>
    <mergeCell ref="M68:O68"/>
    <mergeCell ref="M78:O78"/>
    <mergeCell ref="M79:O79"/>
    <mergeCell ref="J80:J81"/>
    <mergeCell ref="K80:K81"/>
    <mergeCell ref="M80:O80"/>
    <mergeCell ref="M81:O81"/>
    <mergeCell ref="M73:O73"/>
    <mergeCell ref="M74:O74"/>
    <mergeCell ref="M75:O75"/>
    <mergeCell ref="J76:K77"/>
    <mergeCell ref="L76:L77"/>
    <mergeCell ref="M76:O76"/>
    <mergeCell ref="M77:O77"/>
    <mergeCell ref="M87:O87"/>
    <mergeCell ref="M88:O88"/>
    <mergeCell ref="J89:J90"/>
    <mergeCell ref="K89:K90"/>
    <mergeCell ref="M89:O89"/>
    <mergeCell ref="M90:O90"/>
    <mergeCell ref="M82:O82"/>
    <mergeCell ref="M83:O83"/>
    <mergeCell ref="M84:O84"/>
    <mergeCell ref="J85:K86"/>
    <mergeCell ref="L85:L86"/>
    <mergeCell ref="M85:O85"/>
    <mergeCell ref="M86:O86"/>
    <mergeCell ref="A96:C96"/>
    <mergeCell ref="D96:E96"/>
    <mergeCell ref="A110:M111"/>
    <mergeCell ref="A112:M113"/>
    <mergeCell ref="A118:O118"/>
    <mergeCell ref="B124:M124"/>
    <mergeCell ref="M91:O91"/>
    <mergeCell ref="M92:O92"/>
    <mergeCell ref="A94:C94"/>
    <mergeCell ref="D94:E94"/>
    <mergeCell ref="H94:L94"/>
    <mergeCell ref="A95:C95"/>
    <mergeCell ref="D95:E95"/>
    <mergeCell ref="H95:L95"/>
    <mergeCell ref="M147:O147"/>
    <mergeCell ref="M150:P150"/>
    <mergeCell ref="A155:P155"/>
    <mergeCell ref="A159:P159"/>
    <mergeCell ref="F162:L162"/>
    <mergeCell ref="A168:H168"/>
    <mergeCell ref="B127:M127"/>
    <mergeCell ref="A132:O132"/>
    <mergeCell ref="B137:M137"/>
    <mergeCell ref="B140:M140"/>
    <mergeCell ref="C144:P144"/>
    <mergeCell ref="D145:L145"/>
    <mergeCell ref="D173:G173"/>
    <mergeCell ref="H173:I173"/>
    <mergeCell ref="J173:L173"/>
    <mergeCell ref="O173:P173"/>
    <mergeCell ref="D174:G174"/>
    <mergeCell ref="H174:I174"/>
    <mergeCell ref="J174:L174"/>
    <mergeCell ref="O174:P174"/>
    <mergeCell ref="H170:P170"/>
    <mergeCell ref="C171:G171"/>
    <mergeCell ref="H171:L171"/>
    <mergeCell ref="M171:P171"/>
    <mergeCell ref="D172:G172"/>
    <mergeCell ref="H172:I172"/>
    <mergeCell ref="J172:L172"/>
    <mergeCell ref="O172:P172"/>
    <mergeCell ref="D177:G177"/>
    <mergeCell ref="H177:I177"/>
    <mergeCell ref="J177:L177"/>
    <mergeCell ref="O177:P177"/>
    <mergeCell ref="D178:G178"/>
    <mergeCell ref="H178:I178"/>
    <mergeCell ref="J178:L178"/>
    <mergeCell ref="O178:P178"/>
    <mergeCell ref="D175:G175"/>
    <mergeCell ref="H175:I175"/>
    <mergeCell ref="J175:L175"/>
    <mergeCell ref="O175:P175"/>
    <mergeCell ref="D176:G176"/>
    <mergeCell ref="H176:I176"/>
    <mergeCell ref="J176:L176"/>
    <mergeCell ref="O176:P176"/>
    <mergeCell ref="D181:G181"/>
    <mergeCell ref="H181:I181"/>
    <mergeCell ref="J181:L181"/>
    <mergeCell ref="O181:P181"/>
    <mergeCell ref="B183:G183"/>
    <mergeCell ref="H183:J183"/>
    <mergeCell ref="K183:P183"/>
    <mergeCell ref="D179:G179"/>
    <mergeCell ref="H179:I179"/>
    <mergeCell ref="J179:L179"/>
    <mergeCell ref="O179:P179"/>
    <mergeCell ref="D180:G180"/>
    <mergeCell ref="H180:I180"/>
    <mergeCell ref="J180:L180"/>
    <mergeCell ref="O180:P180"/>
    <mergeCell ref="B186:P186"/>
    <mergeCell ref="B187:P187"/>
    <mergeCell ref="M190:O190"/>
    <mergeCell ref="M193:P193"/>
    <mergeCell ref="A198:P198"/>
    <mergeCell ref="A201:P201"/>
    <mergeCell ref="B184:G184"/>
    <mergeCell ref="H184:J184"/>
    <mergeCell ref="K184:P184"/>
    <mergeCell ref="B185:G185"/>
    <mergeCell ref="H185:J185"/>
    <mergeCell ref="K185:P185"/>
    <mergeCell ref="C212:E212"/>
    <mergeCell ref="F212:H212"/>
    <mergeCell ref="I212:L212"/>
    <mergeCell ref="M212:P212"/>
    <mergeCell ref="C213:E213"/>
    <mergeCell ref="F213:H213"/>
    <mergeCell ref="I213:L213"/>
    <mergeCell ref="M213:P213"/>
    <mergeCell ref="F204:L204"/>
    <mergeCell ref="D208:E208"/>
    <mergeCell ref="C210:E210"/>
    <mergeCell ref="F210:H211"/>
    <mergeCell ref="I210:L211"/>
    <mergeCell ref="M210:P211"/>
    <mergeCell ref="C211:E211"/>
    <mergeCell ref="C221:O221"/>
    <mergeCell ref="C222:O222"/>
    <mergeCell ref="C223:O223"/>
    <mergeCell ref="B224:O224"/>
    <mergeCell ref="B226:G226"/>
    <mergeCell ref="H226:J226"/>
    <mergeCell ref="K226:P226"/>
    <mergeCell ref="D214:E214"/>
    <mergeCell ref="C216:O216"/>
    <mergeCell ref="C217:O217"/>
    <mergeCell ref="C218:O218"/>
    <mergeCell ref="C219:O219"/>
    <mergeCell ref="C220:O220"/>
    <mergeCell ref="B229:P229"/>
    <mergeCell ref="B230:P230"/>
    <mergeCell ref="D231:E231"/>
    <mergeCell ref="D232:E232"/>
    <mergeCell ref="D233:E233"/>
    <mergeCell ref="D234:E234"/>
    <mergeCell ref="B227:G227"/>
    <mergeCell ref="H227:J227"/>
    <mergeCell ref="K227:P227"/>
    <mergeCell ref="B228:G228"/>
    <mergeCell ref="H228:J228"/>
    <mergeCell ref="K228:P228"/>
    <mergeCell ref="D247:E247"/>
    <mergeCell ref="D241:E241"/>
    <mergeCell ref="D242:E242"/>
    <mergeCell ref="D243:E243"/>
    <mergeCell ref="D244:E244"/>
    <mergeCell ref="D245:E245"/>
    <mergeCell ref="D246:E246"/>
    <mergeCell ref="D235:E235"/>
    <mergeCell ref="D236:E236"/>
    <mergeCell ref="D237:E237"/>
    <mergeCell ref="D238:E238"/>
    <mergeCell ref="D239:E239"/>
    <mergeCell ref="D240:E240"/>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4" manualBreakCount="4">
    <brk id="52" max="15" man="1"/>
    <brk id="96" max="15" man="1"/>
    <brk id="145" max="13" man="1"/>
    <brk id="188" max="1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8CD35-218F-4D8E-9073-6825AC161E0D}">
  <sheetPr>
    <tabColor theme="7" tint="0.39997558519241921"/>
    <pageSetUpPr fitToPage="1"/>
  </sheetPr>
  <dimension ref="A1:P214"/>
  <sheetViews>
    <sheetView view="pageBreakPreview" topLeftCell="A56" zoomScale="55" zoomScaleNormal="55" zoomScaleSheetLayoutView="55" workbookViewId="0"/>
  </sheetViews>
  <sheetFormatPr defaultRowHeight="18.75" x14ac:dyDescent="0.4"/>
  <cols>
    <col min="1" max="1" width="38.75" style="166" customWidth="1"/>
    <col min="2" max="2" width="11.25" style="166" customWidth="1"/>
    <col min="3" max="8" width="9.375" style="166" bestFit="1" customWidth="1"/>
    <col min="9" max="9" width="9.125" style="166" bestFit="1" customWidth="1"/>
    <col min="10" max="10" width="13" style="166" bestFit="1" customWidth="1"/>
    <col min="11" max="11" width="14.125" style="166" customWidth="1"/>
    <col min="12" max="12" width="15.875" style="166" customWidth="1"/>
    <col min="13" max="13" width="14" style="166" customWidth="1"/>
    <col min="14" max="14" width="24.625" style="166" customWidth="1"/>
    <col min="15" max="15" width="10.125" style="166" customWidth="1"/>
    <col min="16" max="16384" width="9" style="166"/>
  </cols>
  <sheetData>
    <row r="1" spans="1:15" ht="42" customHeight="1" x14ac:dyDescent="0.4">
      <c r="A1" s="94" t="s">
        <v>94</v>
      </c>
      <c r="B1" s="94"/>
      <c r="C1" s="223" t="s">
        <v>98</v>
      </c>
      <c r="D1" s="224"/>
      <c r="E1" s="224"/>
      <c r="F1" s="224"/>
      <c r="G1" s="224"/>
      <c r="H1" s="224"/>
      <c r="I1" s="224"/>
      <c r="J1" s="224"/>
      <c r="N1" s="54" t="s">
        <v>87</v>
      </c>
    </row>
    <row r="2" spans="1:15" ht="77.25" customHeight="1" x14ac:dyDescent="0.4">
      <c r="A2" s="19" t="s">
        <v>49</v>
      </c>
      <c r="B2" s="19"/>
      <c r="C2" s="19"/>
      <c r="D2" s="19"/>
      <c r="E2" s="19"/>
      <c r="F2" s="19"/>
      <c r="G2" s="19"/>
      <c r="H2" s="19"/>
      <c r="I2" s="19"/>
      <c r="J2" s="19"/>
      <c r="K2" s="19"/>
      <c r="L2" s="19"/>
      <c r="N2" s="20" t="s">
        <v>153</v>
      </c>
    </row>
    <row r="3" spans="1:15" ht="45" customHeight="1" x14ac:dyDescent="0.4">
      <c r="A3" s="19"/>
      <c r="B3" s="19"/>
      <c r="C3" s="19"/>
      <c r="D3" s="19"/>
      <c r="E3" s="19"/>
      <c r="F3" s="19"/>
      <c r="G3" s="19"/>
      <c r="H3" s="19"/>
      <c r="I3" s="19"/>
      <c r="J3" s="19"/>
      <c r="K3" s="19"/>
      <c r="L3" s="19"/>
      <c r="N3" s="20"/>
    </row>
    <row r="4" spans="1:15" ht="45" customHeight="1" x14ac:dyDescent="0.4">
      <c r="A4" s="19" t="s">
        <v>107</v>
      </c>
      <c r="B4" s="19"/>
      <c r="C4" s="19"/>
      <c r="D4" s="19"/>
      <c r="E4" s="19"/>
      <c r="F4" s="19"/>
      <c r="G4" s="19"/>
      <c r="H4" s="19"/>
      <c r="I4" s="19"/>
      <c r="J4" s="19"/>
      <c r="K4" s="19"/>
      <c r="L4" s="19"/>
      <c r="N4" s="20"/>
    </row>
    <row r="5" spans="1:15" ht="45" customHeight="1" x14ac:dyDescent="0.4">
      <c r="A5" s="19"/>
      <c r="B5" s="19"/>
      <c r="C5" s="19"/>
      <c r="D5" s="19"/>
      <c r="E5" s="19"/>
      <c r="F5" s="19"/>
      <c r="G5" s="19"/>
      <c r="H5" s="19"/>
      <c r="I5" s="19"/>
      <c r="J5" s="19"/>
      <c r="K5" s="19"/>
      <c r="L5" s="19"/>
      <c r="N5" s="20"/>
    </row>
    <row r="6" spans="1:15" ht="24" x14ac:dyDescent="0.4">
      <c r="A6" s="22"/>
      <c r="B6" s="22"/>
      <c r="C6" s="22"/>
      <c r="D6" s="22"/>
      <c r="E6" s="22"/>
      <c r="F6" s="22"/>
      <c r="G6" s="22"/>
      <c r="H6" s="22"/>
      <c r="I6" s="22"/>
      <c r="J6" s="270" t="s">
        <v>7</v>
      </c>
      <c r="K6" s="221" t="s">
        <v>68</v>
      </c>
      <c r="L6" s="269" t="s">
        <v>8</v>
      </c>
      <c r="M6" s="269"/>
      <c r="N6" s="269"/>
    </row>
    <row r="7" spans="1:15" ht="27.75" customHeight="1" x14ac:dyDescent="0.4">
      <c r="A7" s="22"/>
      <c r="B7" s="22"/>
      <c r="C7" s="172" t="s">
        <v>0</v>
      </c>
      <c r="D7" s="172" t="s">
        <v>1</v>
      </c>
      <c r="E7" s="172" t="s">
        <v>2</v>
      </c>
      <c r="F7" s="172" t="s">
        <v>3</v>
      </c>
      <c r="G7" s="172" t="s">
        <v>4</v>
      </c>
      <c r="H7" s="172" t="s">
        <v>5</v>
      </c>
      <c r="I7" s="172" t="s">
        <v>6</v>
      </c>
      <c r="J7" s="271"/>
      <c r="K7" s="272"/>
      <c r="L7" s="269"/>
      <c r="M7" s="269"/>
      <c r="N7" s="269"/>
    </row>
    <row r="8" spans="1:15" ht="27.75" customHeight="1" x14ac:dyDescent="0.4">
      <c r="A8" s="22"/>
      <c r="B8" s="22"/>
      <c r="C8" s="23">
        <v>44472</v>
      </c>
      <c r="D8" s="23">
        <f>C8+1</f>
        <v>44473</v>
      </c>
      <c r="E8" s="23">
        <f t="shared" ref="E8:H64" si="0">D8+1</f>
        <v>44474</v>
      </c>
      <c r="F8" s="23">
        <f t="shared" si="0"/>
        <v>44475</v>
      </c>
      <c r="G8" s="23">
        <f t="shared" si="0"/>
        <v>44476</v>
      </c>
      <c r="H8" s="23">
        <f t="shared" si="0"/>
        <v>44477</v>
      </c>
      <c r="I8" s="23">
        <f>H8+1</f>
        <v>44478</v>
      </c>
      <c r="J8" s="29"/>
      <c r="K8" s="29"/>
      <c r="L8" s="256"/>
      <c r="M8" s="256"/>
      <c r="N8" s="256"/>
    </row>
    <row r="9" spans="1:15" ht="27.75" customHeight="1" x14ac:dyDescent="0.4">
      <c r="A9" s="56" t="s">
        <v>104</v>
      </c>
      <c r="B9" s="120" t="s">
        <v>116</v>
      </c>
      <c r="C9" s="50"/>
      <c r="D9" s="50"/>
      <c r="E9" s="50"/>
      <c r="F9" s="50"/>
      <c r="G9" s="50"/>
      <c r="H9" s="50"/>
      <c r="I9" s="50"/>
      <c r="J9" s="215">
        <f>SUM(C9:I10)</f>
        <v>0</v>
      </c>
      <c r="K9" s="217" t="str">
        <f>IF(J9&lt;100,"100回未満",IF(J9&lt;150,"100回以上","150回以上"))</f>
        <v>100回未満</v>
      </c>
      <c r="L9" s="256"/>
      <c r="M9" s="256"/>
      <c r="N9" s="256"/>
      <c r="O9" s="166"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ht="27.75" customHeight="1" x14ac:dyDescent="0.4">
      <c r="A10" s="56" t="s">
        <v>104</v>
      </c>
      <c r="B10" s="120" t="s">
        <v>117</v>
      </c>
      <c r="C10" s="50"/>
      <c r="D10" s="50"/>
      <c r="E10" s="50"/>
      <c r="F10" s="50"/>
      <c r="G10" s="50"/>
      <c r="H10" s="50"/>
      <c r="I10" s="50"/>
      <c r="J10" s="216"/>
      <c r="K10" s="218"/>
      <c r="L10" s="256"/>
      <c r="M10" s="256"/>
      <c r="N10" s="256"/>
    </row>
    <row r="11" spans="1:15" ht="27.75" hidden="1" customHeight="1" x14ac:dyDescent="0.4">
      <c r="A11" s="56"/>
      <c r="B11" s="120"/>
      <c r="C11" s="50">
        <f t="shared" ref="C11:I11" si="1">C9+C10</f>
        <v>0</v>
      </c>
      <c r="D11" s="50">
        <f t="shared" si="1"/>
        <v>0</v>
      </c>
      <c r="E11" s="50">
        <f t="shared" si="1"/>
        <v>0</v>
      </c>
      <c r="F11" s="50">
        <f t="shared" si="1"/>
        <v>0</v>
      </c>
      <c r="G11" s="50">
        <f t="shared" si="1"/>
        <v>0</v>
      </c>
      <c r="H11" s="50">
        <f t="shared" si="1"/>
        <v>0</v>
      </c>
      <c r="I11" s="50">
        <f t="shared" si="1"/>
        <v>0</v>
      </c>
      <c r="J11" s="28"/>
      <c r="K11" s="29"/>
      <c r="L11" s="256"/>
      <c r="M11" s="256"/>
      <c r="N11" s="256"/>
    </row>
    <row r="12" spans="1:15" ht="27.75" customHeight="1" x14ac:dyDescent="0.4">
      <c r="A12" s="56" t="s">
        <v>105</v>
      </c>
      <c r="B12" s="121"/>
      <c r="C12" s="50"/>
      <c r="D12" s="50"/>
      <c r="E12" s="50"/>
      <c r="F12" s="50"/>
      <c r="G12" s="50"/>
      <c r="H12" s="50"/>
      <c r="I12" s="50"/>
      <c r="J12" s="28">
        <f>SUM(C12:I12)</f>
        <v>0</v>
      </c>
      <c r="K12" s="29"/>
      <c r="L12" s="256"/>
      <c r="M12" s="256"/>
      <c r="N12" s="256"/>
    </row>
    <row r="13" spans="1:15" ht="27.75" customHeight="1" x14ac:dyDescent="0.4">
      <c r="A13" s="56" t="s">
        <v>106</v>
      </c>
      <c r="B13" s="120" t="s">
        <v>116</v>
      </c>
      <c r="C13" s="50"/>
      <c r="D13" s="50"/>
      <c r="E13" s="50"/>
      <c r="F13" s="50"/>
      <c r="G13" s="50"/>
      <c r="H13" s="50"/>
      <c r="I13" s="50"/>
      <c r="J13" s="240">
        <f>SUM(C13:I13)+SUM(C14:I14)</f>
        <v>0</v>
      </c>
      <c r="K13" s="29"/>
      <c r="L13" s="256"/>
      <c r="M13" s="256"/>
      <c r="N13" s="256"/>
    </row>
    <row r="14" spans="1:15" ht="27.75" customHeight="1" x14ac:dyDescent="0.4">
      <c r="A14" s="119" t="s">
        <v>106</v>
      </c>
      <c r="B14" s="120" t="s">
        <v>117</v>
      </c>
      <c r="C14" s="50"/>
      <c r="D14" s="50"/>
      <c r="E14" s="50"/>
      <c r="F14" s="50"/>
      <c r="G14" s="50"/>
      <c r="H14" s="50"/>
      <c r="I14" s="50"/>
      <c r="J14" s="241"/>
      <c r="K14" s="29"/>
      <c r="L14" s="256"/>
      <c r="M14" s="256"/>
      <c r="N14" s="256"/>
    </row>
    <row r="15" spans="1:15" ht="27.75" customHeight="1" x14ac:dyDescent="0.4">
      <c r="A15" s="34"/>
      <c r="B15" s="34"/>
      <c r="C15" s="23">
        <f>I8+1</f>
        <v>44479</v>
      </c>
      <c r="D15" s="23">
        <f>C15+1</f>
        <v>44480</v>
      </c>
      <c r="E15" s="23">
        <f t="shared" si="0"/>
        <v>44481</v>
      </c>
      <c r="F15" s="23">
        <f t="shared" si="0"/>
        <v>44482</v>
      </c>
      <c r="G15" s="23">
        <f t="shared" si="0"/>
        <v>44483</v>
      </c>
      <c r="H15" s="23">
        <f t="shared" si="0"/>
        <v>44484</v>
      </c>
      <c r="I15" s="23">
        <f>H15+1</f>
        <v>44485</v>
      </c>
      <c r="J15" s="29"/>
      <c r="K15" s="29"/>
      <c r="L15" s="256"/>
      <c r="M15" s="256"/>
      <c r="N15" s="256"/>
    </row>
    <row r="16" spans="1:15" ht="27.75" customHeight="1" x14ac:dyDescent="0.4">
      <c r="A16" s="56" t="s">
        <v>104</v>
      </c>
      <c r="B16" s="120" t="s">
        <v>116</v>
      </c>
      <c r="C16" s="50"/>
      <c r="D16" s="50"/>
      <c r="E16" s="50"/>
      <c r="F16" s="50"/>
      <c r="G16" s="50"/>
      <c r="H16" s="50"/>
      <c r="I16" s="50"/>
      <c r="J16" s="215">
        <f>SUM(C16:I17)</f>
        <v>0</v>
      </c>
      <c r="K16" s="217" t="str">
        <f>IF(J16&lt;100,"100回未満",IF(J16&lt;150,"100回以上","150回以上"))</f>
        <v>100回未満</v>
      </c>
      <c r="L16" s="256"/>
      <c r="M16" s="256"/>
      <c r="N16" s="256"/>
      <c r="O16" s="166" t="str">
        <f>IF(J16&lt;100,IF(OR(J16="100回以上",K16="150回以上"),"エラー。接種回数と回数区分が一致しません",""),IF(J16&lt;150,IF(OR(J16="100回未満",K16="150回以上"),"エラー。接種回数と回数区分が一致しません",""),IF(K16="100回未満","エラー。接種回数と回数区分が一致しません","")))</f>
        <v/>
      </c>
    </row>
    <row r="17" spans="1:15" ht="27.75" customHeight="1" x14ac:dyDescent="0.4">
      <c r="A17" s="56" t="s">
        <v>104</v>
      </c>
      <c r="B17" s="120" t="s">
        <v>117</v>
      </c>
      <c r="C17" s="50"/>
      <c r="D17" s="50"/>
      <c r="E17" s="50"/>
      <c r="F17" s="50"/>
      <c r="G17" s="50"/>
      <c r="H17" s="50"/>
      <c r="I17" s="50"/>
      <c r="J17" s="216"/>
      <c r="K17" s="218"/>
      <c r="L17" s="256"/>
      <c r="M17" s="256"/>
      <c r="N17" s="256"/>
    </row>
    <row r="18" spans="1:15" ht="27.75" hidden="1" customHeight="1" x14ac:dyDescent="0.4">
      <c r="A18" s="56"/>
      <c r="B18" s="120"/>
      <c r="C18" s="50">
        <f t="shared" ref="C18:I18" si="2">C16+C17</f>
        <v>0</v>
      </c>
      <c r="D18" s="50">
        <f t="shared" si="2"/>
        <v>0</v>
      </c>
      <c r="E18" s="50">
        <f t="shared" si="2"/>
        <v>0</v>
      </c>
      <c r="F18" s="50">
        <f t="shared" si="2"/>
        <v>0</v>
      </c>
      <c r="G18" s="50">
        <f t="shared" si="2"/>
        <v>0</v>
      </c>
      <c r="H18" s="50">
        <f t="shared" si="2"/>
        <v>0</v>
      </c>
      <c r="I18" s="50">
        <f t="shared" si="2"/>
        <v>0</v>
      </c>
      <c r="J18" s="28"/>
      <c r="K18" s="29"/>
      <c r="L18" s="171"/>
      <c r="M18" s="171"/>
      <c r="N18" s="171"/>
    </row>
    <row r="19" spans="1:15" ht="27.75" customHeight="1" x14ac:dyDescent="0.4">
      <c r="A19" s="56" t="s">
        <v>105</v>
      </c>
      <c r="B19" s="121"/>
      <c r="C19" s="50"/>
      <c r="D19" s="50"/>
      <c r="E19" s="50"/>
      <c r="F19" s="50"/>
      <c r="G19" s="50"/>
      <c r="H19" s="50"/>
      <c r="I19" s="50"/>
      <c r="J19" s="28">
        <f>SUM(C19:I19)</f>
        <v>0</v>
      </c>
      <c r="K19" s="29"/>
      <c r="L19" s="256"/>
      <c r="M19" s="256"/>
      <c r="N19" s="256"/>
    </row>
    <row r="20" spans="1:15" ht="27.75" customHeight="1" x14ac:dyDescent="0.4">
      <c r="A20" s="56" t="s">
        <v>106</v>
      </c>
      <c r="B20" s="120" t="s">
        <v>116</v>
      </c>
      <c r="C20" s="50"/>
      <c r="D20" s="50"/>
      <c r="E20" s="50"/>
      <c r="F20" s="50"/>
      <c r="G20" s="50"/>
      <c r="H20" s="50"/>
      <c r="I20" s="50"/>
      <c r="J20" s="215">
        <f>SUM(C20:I21)</f>
        <v>0</v>
      </c>
      <c r="K20" s="29"/>
      <c r="L20" s="256"/>
      <c r="M20" s="256"/>
      <c r="N20" s="256"/>
    </row>
    <row r="21" spans="1:15" ht="27.75" customHeight="1" x14ac:dyDescent="0.4">
      <c r="A21" s="119" t="s">
        <v>106</v>
      </c>
      <c r="B21" s="120" t="s">
        <v>117</v>
      </c>
      <c r="C21" s="50"/>
      <c r="D21" s="50"/>
      <c r="E21" s="50"/>
      <c r="F21" s="50"/>
      <c r="G21" s="50"/>
      <c r="H21" s="50"/>
      <c r="I21" s="50"/>
      <c r="J21" s="216"/>
      <c r="K21" s="124"/>
      <c r="L21" s="256"/>
      <c r="M21" s="256"/>
      <c r="N21" s="256"/>
    </row>
    <row r="22" spans="1:15" ht="26.25" customHeight="1" x14ac:dyDescent="0.4">
      <c r="A22" s="34"/>
      <c r="B22" s="34"/>
      <c r="C22" s="23">
        <f>I15+1</f>
        <v>44486</v>
      </c>
      <c r="D22" s="23">
        <f>C22+1</f>
        <v>44487</v>
      </c>
      <c r="E22" s="23">
        <f t="shared" si="0"/>
        <v>44488</v>
      </c>
      <c r="F22" s="23">
        <f t="shared" si="0"/>
        <v>44489</v>
      </c>
      <c r="G22" s="23">
        <f t="shared" si="0"/>
        <v>44490</v>
      </c>
      <c r="H22" s="23">
        <f t="shared" si="0"/>
        <v>44491</v>
      </c>
      <c r="I22" s="23">
        <f>H22+1</f>
        <v>44492</v>
      </c>
      <c r="J22" s="29"/>
      <c r="K22" s="29"/>
      <c r="L22" s="256"/>
      <c r="M22" s="256"/>
      <c r="N22" s="256"/>
    </row>
    <row r="23" spans="1:15" ht="26.25" customHeight="1" x14ac:dyDescent="0.4">
      <c r="A23" s="56" t="s">
        <v>104</v>
      </c>
      <c r="B23" s="120" t="s">
        <v>116</v>
      </c>
      <c r="C23" s="50"/>
      <c r="D23" s="50"/>
      <c r="E23" s="50"/>
      <c r="F23" s="50"/>
      <c r="G23" s="50"/>
      <c r="H23" s="50"/>
      <c r="I23" s="50"/>
      <c r="J23" s="215">
        <f>SUM(C23:I24)</f>
        <v>0</v>
      </c>
      <c r="K23" s="217" t="str">
        <f>IF(J23&lt;100,"100回未満",IF(J23&lt;150,"100回以上","150回以上"))</f>
        <v>100回未満</v>
      </c>
      <c r="L23" s="256"/>
      <c r="M23" s="256"/>
      <c r="N23" s="256"/>
      <c r="O23" s="166" t="str">
        <f>IF(J23&lt;100,IF(OR(J23="100回以上",K23="150回以上"),"エラー。接種回数と回数区分が一致しません",""),IF(J23&lt;150,IF(OR(J23="100回未満",K23="150回以上"),"エラー。接種回数と回数区分が一致しません",""),IF(K23="100回未満","エラー。接種回数と回数区分が一致しません","")))</f>
        <v/>
      </c>
    </row>
    <row r="24" spans="1:15" ht="26.25" customHeight="1" x14ac:dyDescent="0.4">
      <c r="A24" s="56" t="s">
        <v>104</v>
      </c>
      <c r="B24" s="120" t="s">
        <v>117</v>
      </c>
      <c r="C24" s="50"/>
      <c r="D24" s="50"/>
      <c r="E24" s="50"/>
      <c r="F24" s="50"/>
      <c r="G24" s="50"/>
      <c r="H24" s="50"/>
      <c r="I24" s="50"/>
      <c r="J24" s="216"/>
      <c r="K24" s="218"/>
      <c r="L24" s="256"/>
      <c r="M24" s="256"/>
      <c r="N24" s="256"/>
    </row>
    <row r="25" spans="1:15" ht="27.75" hidden="1" customHeight="1" x14ac:dyDescent="0.4">
      <c r="A25" s="56"/>
      <c r="B25" s="120"/>
      <c r="C25" s="50">
        <f t="shared" ref="C25:I25" si="3">C23+C24</f>
        <v>0</v>
      </c>
      <c r="D25" s="50">
        <f t="shared" si="3"/>
        <v>0</v>
      </c>
      <c r="E25" s="50">
        <f t="shared" si="3"/>
        <v>0</v>
      </c>
      <c r="F25" s="50">
        <f t="shared" si="3"/>
        <v>0</v>
      </c>
      <c r="G25" s="50">
        <f t="shared" si="3"/>
        <v>0</v>
      </c>
      <c r="H25" s="50">
        <f t="shared" si="3"/>
        <v>0</v>
      </c>
      <c r="I25" s="50">
        <f t="shared" si="3"/>
        <v>0</v>
      </c>
      <c r="J25" s="28"/>
      <c r="K25" s="29"/>
      <c r="L25" s="171"/>
      <c r="M25" s="171"/>
      <c r="N25" s="171"/>
    </row>
    <row r="26" spans="1:15" ht="26.25" customHeight="1" x14ac:dyDescent="0.4">
      <c r="A26" s="56" t="s">
        <v>105</v>
      </c>
      <c r="B26" s="121"/>
      <c r="C26" s="50"/>
      <c r="D26" s="50"/>
      <c r="E26" s="50"/>
      <c r="F26" s="50"/>
      <c r="G26" s="50"/>
      <c r="H26" s="50"/>
      <c r="I26" s="50"/>
      <c r="J26" s="28">
        <f>SUM(C26:I26)</f>
        <v>0</v>
      </c>
      <c r="K26" s="29"/>
      <c r="L26" s="256"/>
      <c r="M26" s="256"/>
      <c r="N26" s="256"/>
    </row>
    <row r="27" spans="1:15" ht="26.25" customHeight="1" x14ac:dyDescent="0.4">
      <c r="A27" s="56" t="s">
        <v>106</v>
      </c>
      <c r="B27" s="120" t="s">
        <v>116</v>
      </c>
      <c r="C27" s="50"/>
      <c r="D27" s="50"/>
      <c r="E27" s="50"/>
      <c r="F27" s="50"/>
      <c r="G27" s="50"/>
      <c r="H27" s="50"/>
      <c r="I27" s="50"/>
      <c r="J27" s="215">
        <f>SUM(C27:I28)</f>
        <v>0</v>
      </c>
      <c r="K27" s="29"/>
      <c r="L27" s="256"/>
      <c r="M27" s="256"/>
      <c r="N27" s="256"/>
    </row>
    <row r="28" spans="1:15" ht="26.25" customHeight="1" x14ac:dyDescent="0.4">
      <c r="A28" s="119" t="s">
        <v>106</v>
      </c>
      <c r="B28" s="120" t="s">
        <v>117</v>
      </c>
      <c r="C28" s="50"/>
      <c r="D28" s="50"/>
      <c r="E28" s="50"/>
      <c r="F28" s="50"/>
      <c r="G28" s="50"/>
      <c r="H28" s="50"/>
      <c r="I28" s="50"/>
      <c r="J28" s="216"/>
      <c r="K28" s="124"/>
      <c r="L28" s="256"/>
      <c r="M28" s="256"/>
      <c r="N28" s="256"/>
    </row>
    <row r="29" spans="1:15" ht="26.25" customHeight="1" x14ac:dyDescent="0.4">
      <c r="A29" s="34"/>
      <c r="B29" s="34"/>
      <c r="C29" s="23">
        <f>I22+1</f>
        <v>44493</v>
      </c>
      <c r="D29" s="23">
        <f>C29+1</f>
        <v>44494</v>
      </c>
      <c r="E29" s="23">
        <f t="shared" si="0"/>
        <v>44495</v>
      </c>
      <c r="F29" s="23">
        <f t="shared" si="0"/>
        <v>44496</v>
      </c>
      <c r="G29" s="23">
        <f t="shared" si="0"/>
        <v>44497</v>
      </c>
      <c r="H29" s="23">
        <f t="shared" si="0"/>
        <v>44498</v>
      </c>
      <c r="I29" s="23">
        <f>H29+1</f>
        <v>44499</v>
      </c>
      <c r="J29" s="29"/>
      <c r="K29" s="29"/>
      <c r="L29" s="256"/>
      <c r="M29" s="256"/>
      <c r="N29" s="256"/>
    </row>
    <row r="30" spans="1:15" ht="26.25" customHeight="1" x14ac:dyDescent="0.4">
      <c r="A30" s="56" t="s">
        <v>104</v>
      </c>
      <c r="B30" s="120" t="s">
        <v>116</v>
      </c>
      <c r="C30" s="50"/>
      <c r="D30" s="50"/>
      <c r="E30" s="50"/>
      <c r="F30" s="50"/>
      <c r="G30" s="50"/>
      <c r="H30" s="50"/>
      <c r="I30" s="50"/>
      <c r="J30" s="215">
        <f>SUM(C30:I31)</f>
        <v>0</v>
      </c>
      <c r="K30" s="217" t="str">
        <f>IF(J30&lt;100,"100回未満",IF(J30&lt;150,"100回以上","150回以上"))</f>
        <v>100回未満</v>
      </c>
      <c r="L30" s="256"/>
      <c r="M30" s="256"/>
      <c r="N30" s="256"/>
      <c r="O30" s="166" t="str">
        <f>IF(J30&lt;100,IF(OR(J30="100回以上",K30="150回以上"),"エラー。接種回数と回数区分が一致しません",""),IF(J30&lt;150,IF(OR(J30="100回未満",K30="150回以上"),"エラー。接種回数と回数区分が一致しません",""),IF(K30="100回未満","エラー。接種回数と回数区分が一致しません","")))</f>
        <v/>
      </c>
    </row>
    <row r="31" spans="1:15" ht="26.25" customHeight="1" x14ac:dyDescent="0.4">
      <c r="A31" s="56" t="s">
        <v>104</v>
      </c>
      <c r="B31" s="120" t="s">
        <v>117</v>
      </c>
      <c r="C31" s="50"/>
      <c r="D31" s="50"/>
      <c r="E31" s="50"/>
      <c r="F31" s="50"/>
      <c r="G31" s="50"/>
      <c r="H31" s="50"/>
      <c r="I31" s="50"/>
      <c r="J31" s="216"/>
      <c r="K31" s="218"/>
      <c r="L31" s="256"/>
      <c r="M31" s="256"/>
      <c r="N31" s="256"/>
    </row>
    <row r="32" spans="1:15" ht="27.75" hidden="1" customHeight="1" x14ac:dyDescent="0.4">
      <c r="A32" s="56"/>
      <c r="B32" s="120"/>
      <c r="C32" s="50">
        <f t="shared" ref="C32:I32" si="4">C30+C31</f>
        <v>0</v>
      </c>
      <c r="D32" s="50">
        <f t="shared" si="4"/>
        <v>0</v>
      </c>
      <c r="E32" s="50">
        <f t="shared" si="4"/>
        <v>0</v>
      </c>
      <c r="F32" s="50">
        <f t="shared" si="4"/>
        <v>0</v>
      </c>
      <c r="G32" s="50">
        <f t="shared" si="4"/>
        <v>0</v>
      </c>
      <c r="H32" s="50">
        <f t="shared" si="4"/>
        <v>0</v>
      </c>
      <c r="I32" s="50">
        <f t="shared" si="4"/>
        <v>0</v>
      </c>
      <c r="J32" s="28"/>
      <c r="K32" s="29"/>
      <c r="L32" s="171"/>
      <c r="M32" s="171"/>
      <c r="N32" s="171"/>
    </row>
    <row r="33" spans="1:15" ht="26.25" customHeight="1" x14ac:dyDescent="0.4">
      <c r="A33" s="56" t="s">
        <v>105</v>
      </c>
      <c r="B33" s="121"/>
      <c r="C33" s="50"/>
      <c r="D33" s="50"/>
      <c r="E33" s="50"/>
      <c r="F33" s="50"/>
      <c r="G33" s="50"/>
      <c r="H33" s="50"/>
      <c r="I33" s="50"/>
      <c r="J33" s="28">
        <f>SUM(C33:I33)</f>
        <v>0</v>
      </c>
      <c r="K33" s="29"/>
      <c r="L33" s="256"/>
      <c r="M33" s="256"/>
      <c r="N33" s="256"/>
    </row>
    <row r="34" spans="1:15" ht="26.25" customHeight="1" x14ac:dyDescent="0.4">
      <c r="A34" s="56" t="s">
        <v>106</v>
      </c>
      <c r="B34" s="120" t="s">
        <v>116</v>
      </c>
      <c r="C34" s="50"/>
      <c r="D34" s="50"/>
      <c r="E34" s="50"/>
      <c r="F34" s="50"/>
      <c r="G34" s="50"/>
      <c r="H34" s="50"/>
      <c r="I34" s="50"/>
      <c r="J34" s="215">
        <f>SUM(C34:I35)</f>
        <v>0</v>
      </c>
      <c r="K34" s="29"/>
      <c r="L34" s="256"/>
      <c r="M34" s="256"/>
      <c r="N34" s="256"/>
    </row>
    <row r="35" spans="1:15" ht="26.25" customHeight="1" x14ac:dyDescent="0.4">
      <c r="A35" s="119" t="s">
        <v>106</v>
      </c>
      <c r="B35" s="120" t="s">
        <v>117</v>
      </c>
      <c r="C35" s="50"/>
      <c r="D35" s="50"/>
      <c r="E35" s="50"/>
      <c r="F35" s="50"/>
      <c r="G35" s="50"/>
      <c r="H35" s="50"/>
      <c r="I35" s="50"/>
      <c r="J35" s="216"/>
      <c r="K35" s="124"/>
      <c r="L35" s="256"/>
      <c r="M35" s="256"/>
      <c r="N35" s="256"/>
    </row>
    <row r="36" spans="1:15" ht="27" customHeight="1" x14ac:dyDescent="0.4">
      <c r="A36" s="34"/>
      <c r="B36" s="34"/>
      <c r="C36" s="23">
        <f>I29+1</f>
        <v>44500</v>
      </c>
      <c r="D36" s="23">
        <f>C36+1</f>
        <v>44501</v>
      </c>
      <c r="E36" s="23">
        <f t="shared" si="0"/>
        <v>44502</v>
      </c>
      <c r="F36" s="23">
        <f t="shared" si="0"/>
        <v>44503</v>
      </c>
      <c r="G36" s="23">
        <f t="shared" si="0"/>
        <v>44504</v>
      </c>
      <c r="H36" s="23">
        <f t="shared" si="0"/>
        <v>44505</v>
      </c>
      <c r="I36" s="23">
        <f>H36+1</f>
        <v>44506</v>
      </c>
      <c r="J36" s="29"/>
      <c r="K36" s="29"/>
      <c r="L36" s="256"/>
      <c r="M36" s="256"/>
      <c r="N36" s="256"/>
    </row>
    <row r="37" spans="1:15" ht="27" customHeight="1" x14ac:dyDescent="0.4">
      <c r="A37" s="56" t="s">
        <v>104</v>
      </c>
      <c r="B37" s="120" t="s">
        <v>116</v>
      </c>
      <c r="C37" s="50"/>
      <c r="D37" s="50"/>
      <c r="E37" s="50"/>
      <c r="F37" s="50"/>
      <c r="G37" s="50"/>
      <c r="H37" s="50"/>
      <c r="I37" s="50"/>
      <c r="J37" s="215">
        <f>SUM(C37:I38)</f>
        <v>0</v>
      </c>
      <c r="K37" s="217" t="str">
        <f>IF(J37&lt;100,"100回未満",IF(J37&lt;150,"100回以上","150回以上"))</f>
        <v>100回未満</v>
      </c>
      <c r="L37" s="256"/>
      <c r="M37" s="256"/>
      <c r="N37" s="256"/>
      <c r="O37" s="166"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27" customHeight="1" x14ac:dyDescent="0.4">
      <c r="A38" s="56" t="s">
        <v>104</v>
      </c>
      <c r="B38" s="120" t="s">
        <v>117</v>
      </c>
      <c r="C38" s="50"/>
      <c r="D38" s="50"/>
      <c r="E38" s="50"/>
      <c r="F38" s="50"/>
      <c r="G38" s="50"/>
      <c r="H38" s="50"/>
      <c r="I38" s="50"/>
      <c r="J38" s="216"/>
      <c r="K38" s="218"/>
      <c r="L38" s="256"/>
      <c r="M38" s="256"/>
      <c r="N38" s="256"/>
    </row>
    <row r="39" spans="1:15" ht="27.75" hidden="1" customHeight="1" x14ac:dyDescent="0.4">
      <c r="A39" s="56"/>
      <c r="B39" s="120"/>
      <c r="C39" s="50">
        <f t="shared" ref="C39:I39" si="5">C37+C38</f>
        <v>0</v>
      </c>
      <c r="D39" s="50">
        <f t="shared" si="5"/>
        <v>0</v>
      </c>
      <c r="E39" s="50">
        <f t="shared" si="5"/>
        <v>0</v>
      </c>
      <c r="F39" s="50">
        <f t="shared" si="5"/>
        <v>0</v>
      </c>
      <c r="G39" s="50">
        <f t="shared" si="5"/>
        <v>0</v>
      </c>
      <c r="H39" s="50">
        <f t="shared" si="5"/>
        <v>0</v>
      </c>
      <c r="I39" s="50">
        <f t="shared" si="5"/>
        <v>0</v>
      </c>
      <c r="J39" s="28"/>
      <c r="K39" s="29"/>
      <c r="L39" s="171"/>
      <c r="M39" s="171"/>
      <c r="N39" s="171"/>
    </row>
    <row r="40" spans="1:15" ht="27" customHeight="1" x14ac:dyDescent="0.4">
      <c r="A40" s="56" t="s">
        <v>105</v>
      </c>
      <c r="B40" s="121"/>
      <c r="C40" s="50"/>
      <c r="D40" s="50"/>
      <c r="E40" s="50"/>
      <c r="F40" s="50"/>
      <c r="G40" s="50"/>
      <c r="H40" s="50"/>
      <c r="I40" s="50"/>
      <c r="J40" s="28">
        <f>SUM(C40:I40)</f>
        <v>0</v>
      </c>
      <c r="K40" s="29"/>
      <c r="L40" s="256"/>
      <c r="M40" s="256"/>
      <c r="N40" s="256"/>
    </row>
    <row r="41" spans="1:15" ht="27" customHeight="1" x14ac:dyDescent="0.4">
      <c r="A41" s="56" t="s">
        <v>106</v>
      </c>
      <c r="B41" s="120" t="s">
        <v>116</v>
      </c>
      <c r="C41" s="50"/>
      <c r="D41" s="50"/>
      <c r="E41" s="50"/>
      <c r="F41" s="50"/>
      <c r="G41" s="50"/>
      <c r="H41" s="50"/>
      <c r="I41" s="50"/>
      <c r="J41" s="215">
        <f>SUM(C41:I42)</f>
        <v>0</v>
      </c>
      <c r="K41" s="29"/>
      <c r="L41" s="256"/>
      <c r="M41" s="256"/>
      <c r="N41" s="256"/>
    </row>
    <row r="42" spans="1:15" ht="27" customHeight="1" x14ac:dyDescent="0.4">
      <c r="A42" s="119" t="s">
        <v>106</v>
      </c>
      <c r="B42" s="120" t="s">
        <v>117</v>
      </c>
      <c r="C42" s="50"/>
      <c r="D42" s="50"/>
      <c r="E42" s="50"/>
      <c r="F42" s="50"/>
      <c r="G42" s="50"/>
      <c r="H42" s="50"/>
      <c r="I42" s="50"/>
      <c r="J42" s="216"/>
      <c r="K42" s="124"/>
      <c r="L42" s="256"/>
      <c r="M42" s="256"/>
      <c r="N42" s="256"/>
    </row>
    <row r="43" spans="1:15" ht="27" customHeight="1" x14ac:dyDescent="0.4">
      <c r="A43" s="34"/>
      <c r="B43" s="34"/>
      <c r="C43" s="23">
        <f>I36+1</f>
        <v>44507</v>
      </c>
      <c r="D43" s="23">
        <f>C43+1</f>
        <v>44508</v>
      </c>
      <c r="E43" s="23">
        <f t="shared" si="0"/>
        <v>44509</v>
      </c>
      <c r="F43" s="23">
        <f t="shared" si="0"/>
        <v>44510</v>
      </c>
      <c r="G43" s="23">
        <f t="shared" si="0"/>
        <v>44511</v>
      </c>
      <c r="H43" s="23">
        <f t="shared" si="0"/>
        <v>44512</v>
      </c>
      <c r="I43" s="23">
        <f>H43+1</f>
        <v>44513</v>
      </c>
      <c r="J43" s="29"/>
      <c r="K43" s="29"/>
      <c r="L43" s="256"/>
      <c r="M43" s="256"/>
      <c r="N43" s="256"/>
    </row>
    <row r="44" spans="1:15" ht="27" customHeight="1" x14ac:dyDescent="0.4">
      <c r="A44" s="56" t="s">
        <v>104</v>
      </c>
      <c r="B44" s="120" t="s">
        <v>116</v>
      </c>
      <c r="C44" s="50"/>
      <c r="D44" s="50"/>
      <c r="E44" s="50"/>
      <c r="F44" s="50"/>
      <c r="G44" s="50"/>
      <c r="H44" s="50"/>
      <c r="I44" s="50"/>
      <c r="J44" s="215">
        <f>SUM(C44:I45)</f>
        <v>0</v>
      </c>
      <c r="K44" s="217" t="str">
        <f>IF(J44&lt;100,"100回未満",IF(J44&lt;150,"100回以上","150回以上"))</f>
        <v>100回未満</v>
      </c>
      <c r="L44" s="256"/>
      <c r="M44" s="256"/>
      <c r="N44" s="256"/>
      <c r="O44" s="166" t="str">
        <f>IF(J44&lt;100,IF(OR(J44="100回以上",K44="150回以上"),"エラー。接種回数と回数区分が一致しません",""),IF(J44&lt;150,IF(OR(J44="100回未満",K44="150回以上"),"エラー。接種回数と回数区分が一致しません",""),IF(K44="100回未満","エラー。接種回数と回数区分が一致しません","")))</f>
        <v/>
      </c>
    </row>
    <row r="45" spans="1:15" ht="27" customHeight="1" x14ac:dyDescent="0.4">
      <c r="A45" s="56" t="s">
        <v>104</v>
      </c>
      <c r="B45" s="120" t="s">
        <v>117</v>
      </c>
      <c r="C45" s="50"/>
      <c r="D45" s="50"/>
      <c r="E45" s="50"/>
      <c r="F45" s="50"/>
      <c r="G45" s="50"/>
      <c r="H45" s="50"/>
      <c r="I45" s="50"/>
      <c r="J45" s="216"/>
      <c r="K45" s="218"/>
      <c r="L45" s="256"/>
      <c r="M45" s="256"/>
      <c r="N45" s="256"/>
    </row>
    <row r="46" spans="1:15" ht="27.75" hidden="1" customHeight="1" x14ac:dyDescent="0.4">
      <c r="A46" s="56"/>
      <c r="B46" s="120"/>
      <c r="C46" s="50">
        <f t="shared" ref="C46:I46" si="6">C44+C45</f>
        <v>0</v>
      </c>
      <c r="D46" s="50">
        <f t="shared" si="6"/>
        <v>0</v>
      </c>
      <c r="E46" s="50">
        <f t="shared" si="6"/>
        <v>0</v>
      </c>
      <c r="F46" s="50">
        <f t="shared" si="6"/>
        <v>0</v>
      </c>
      <c r="G46" s="50">
        <f t="shared" si="6"/>
        <v>0</v>
      </c>
      <c r="H46" s="50">
        <f t="shared" si="6"/>
        <v>0</v>
      </c>
      <c r="I46" s="50">
        <f t="shared" si="6"/>
        <v>0</v>
      </c>
      <c r="J46" s="28"/>
      <c r="K46" s="29"/>
      <c r="L46" s="171"/>
      <c r="M46" s="171"/>
      <c r="N46" s="171"/>
    </row>
    <row r="47" spans="1:15" ht="27" customHeight="1" x14ac:dyDescent="0.4">
      <c r="A47" s="56" t="s">
        <v>105</v>
      </c>
      <c r="B47" s="121"/>
      <c r="C47" s="50"/>
      <c r="D47" s="50"/>
      <c r="E47" s="50"/>
      <c r="F47" s="50"/>
      <c r="G47" s="50"/>
      <c r="H47" s="50"/>
      <c r="I47" s="50"/>
      <c r="J47" s="28">
        <f>SUM(C47:I47)</f>
        <v>0</v>
      </c>
      <c r="K47" s="29"/>
      <c r="L47" s="256"/>
      <c r="M47" s="256"/>
      <c r="N47" s="256"/>
    </row>
    <row r="48" spans="1:15" ht="27" customHeight="1" x14ac:dyDescent="0.4">
      <c r="A48" s="56" t="s">
        <v>106</v>
      </c>
      <c r="B48" s="120" t="s">
        <v>116</v>
      </c>
      <c r="C48" s="50"/>
      <c r="D48" s="50"/>
      <c r="E48" s="50"/>
      <c r="F48" s="50"/>
      <c r="G48" s="50"/>
      <c r="H48" s="50"/>
      <c r="I48" s="50"/>
      <c r="J48" s="215">
        <f>SUM(C48:I49)</f>
        <v>0</v>
      </c>
      <c r="K48" s="29"/>
      <c r="L48" s="256"/>
      <c r="M48" s="256"/>
      <c r="N48" s="256"/>
    </row>
    <row r="49" spans="1:15" ht="27" customHeight="1" x14ac:dyDescent="0.4">
      <c r="A49" s="119" t="s">
        <v>106</v>
      </c>
      <c r="B49" s="120" t="s">
        <v>117</v>
      </c>
      <c r="C49" s="50"/>
      <c r="D49" s="50"/>
      <c r="E49" s="50"/>
      <c r="F49" s="50"/>
      <c r="G49" s="50"/>
      <c r="H49" s="50"/>
      <c r="I49" s="50"/>
      <c r="J49" s="216"/>
      <c r="K49" s="124"/>
      <c r="L49" s="256"/>
      <c r="M49" s="256"/>
      <c r="N49" s="256"/>
    </row>
    <row r="50" spans="1:15" ht="27" customHeight="1" x14ac:dyDescent="0.4">
      <c r="A50" s="34"/>
      <c r="B50" s="34"/>
      <c r="C50" s="23">
        <f>I43+1</f>
        <v>44514</v>
      </c>
      <c r="D50" s="23">
        <f>C50+1</f>
        <v>44515</v>
      </c>
      <c r="E50" s="23">
        <f t="shared" si="0"/>
        <v>44516</v>
      </c>
      <c r="F50" s="23">
        <f t="shared" si="0"/>
        <v>44517</v>
      </c>
      <c r="G50" s="23">
        <f t="shared" si="0"/>
        <v>44518</v>
      </c>
      <c r="H50" s="23">
        <f t="shared" si="0"/>
        <v>44519</v>
      </c>
      <c r="I50" s="23">
        <f>H50+1</f>
        <v>44520</v>
      </c>
      <c r="J50" s="134"/>
      <c r="K50" s="29"/>
      <c r="L50" s="256"/>
      <c r="M50" s="256"/>
      <c r="N50" s="256"/>
    </row>
    <row r="51" spans="1:15" ht="27" customHeight="1" x14ac:dyDescent="0.4">
      <c r="A51" s="56" t="s">
        <v>104</v>
      </c>
      <c r="B51" s="120" t="s">
        <v>116</v>
      </c>
      <c r="C51" s="50"/>
      <c r="D51" s="50"/>
      <c r="E51" s="50"/>
      <c r="F51" s="50"/>
      <c r="G51" s="50"/>
      <c r="H51" s="50"/>
      <c r="I51" s="50"/>
      <c r="J51" s="215">
        <f>SUM(C51:I52)</f>
        <v>0</v>
      </c>
      <c r="K51" s="217" t="str">
        <f>IF(J51&lt;100,"100回未満",IF(J51&lt;150,"100回以上","150回以上"))</f>
        <v>100回未満</v>
      </c>
      <c r="L51" s="256"/>
      <c r="M51" s="256"/>
      <c r="N51" s="256"/>
      <c r="O51" s="166" t="str">
        <f>IF(J51&lt;100,IF(OR(J51="100回以上",K51="150回以上"),"エラー。接種回数と回数区分が一致しません",""),IF(J51&lt;150,IF(OR(J51="100回未満",K51="150回以上"),"エラー。接種回数と回数区分が一致しません",""),IF(K51="100回未満","エラー。接種回数と回数区分が一致しません","")))</f>
        <v/>
      </c>
    </row>
    <row r="52" spans="1:15" ht="27" customHeight="1" x14ac:dyDescent="0.4">
      <c r="A52" s="56" t="s">
        <v>104</v>
      </c>
      <c r="B52" s="120" t="s">
        <v>117</v>
      </c>
      <c r="C52" s="50"/>
      <c r="D52" s="50"/>
      <c r="E52" s="50"/>
      <c r="F52" s="50"/>
      <c r="G52" s="50"/>
      <c r="H52" s="50"/>
      <c r="I52" s="50"/>
      <c r="J52" s="216"/>
      <c r="K52" s="218"/>
      <c r="L52" s="256"/>
      <c r="M52" s="256"/>
      <c r="N52" s="256"/>
    </row>
    <row r="53" spans="1:15" ht="27.75" hidden="1" customHeight="1" x14ac:dyDescent="0.4">
      <c r="A53" s="56"/>
      <c r="B53" s="120"/>
      <c r="C53" s="50">
        <f t="shared" ref="C53:I53" si="7">C51+C52</f>
        <v>0</v>
      </c>
      <c r="D53" s="50">
        <f t="shared" si="7"/>
        <v>0</v>
      </c>
      <c r="E53" s="50">
        <f t="shared" si="7"/>
        <v>0</v>
      </c>
      <c r="F53" s="50">
        <f t="shared" si="7"/>
        <v>0</v>
      </c>
      <c r="G53" s="50">
        <f t="shared" si="7"/>
        <v>0</v>
      </c>
      <c r="H53" s="50">
        <f t="shared" si="7"/>
        <v>0</v>
      </c>
      <c r="I53" s="50">
        <f t="shared" si="7"/>
        <v>0</v>
      </c>
      <c r="J53" s="28"/>
      <c r="K53" s="29"/>
      <c r="L53" s="171"/>
      <c r="M53" s="171"/>
      <c r="N53" s="171"/>
    </row>
    <row r="54" spans="1:15" ht="27" customHeight="1" x14ac:dyDescent="0.4">
      <c r="A54" s="56" t="s">
        <v>105</v>
      </c>
      <c r="B54" s="121"/>
      <c r="C54" s="50"/>
      <c r="D54" s="50"/>
      <c r="E54" s="50"/>
      <c r="F54" s="50"/>
      <c r="G54" s="50"/>
      <c r="H54" s="50"/>
      <c r="I54" s="50"/>
      <c r="J54" s="28">
        <f>SUM(C54:I54)</f>
        <v>0</v>
      </c>
      <c r="K54" s="29"/>
      <c r="L54" s="256"/>
      <c r="M54" s="256"/>
      <c r="N54" s="256"/>
    </row>
    <row r="55" spans="1:15" ht="27" customHeight="1" x14ac:dyDescent="0.4">
      <c r="A55" s="56" t="s">
        <v>106</v>
      </c>
      <c r="B55" s="120" t="s">
        <v>116</v>
      </c>
      <c r="C55" s="50"/>
      <c r="D55" s="50"/>
      <c r="E55" s="50"/>
      <c r="F55" s="50"/>
      <c r="G55" s="50"/>
      <c r="H55" s="50"/>
      <c r="I55" s="50"/>
      <c r="J55" s="215">
        <f>SUM(C55:I56)</f>
        <v>0</v>
      </c>
      <c r="K55" s="29"/>
      <c r="L55" s="256"/>
      <c r="M55" s="256"/>
      <c r="N55" s="256"/>
    </row>
    <row r="56" spans="1:15" ht="27" customHeight="1" x14ac:dyDescent="0.4">
      <c r="A56" s="119" t="s">
        <v>106</v>
      </c>
      <c r="B56" s="120" t="s">
        <v>117</v>
      </c>
      <c r="C56" s="50"/>
      <c r="D56" s="50"/>
      <c r="E56" s="50"/>
      <c r="F56" s="50"/>
      <c r="G56" s="50"/>
      <c r="H56" s="50"/>
      <c r="I56" s="50"/>
      <c r="J56" s="216"/>
      <c r="K56" s="124"/>
      <c r="L56" s="256"/>
      <c r="M56" s="256"/>
      <c r="N56" s="256"/>
    </row>
    <row r="57" spans="1:15" ht="27" customHeight="1" x14ac:dyDescent="0.4">
      <c r="A57" s="34"/>
      <c r="B57" s="34"/>
      <c r="C57" s="23">
        <f>I50+1</f>
        <v>44521</v>
      </c>
      <c r="D57" s="23">
        <f>C57+1</f>
        <v>44522</v>
      </c>
      <c r="E57" s="23">
        <f t="shared" si="0"/>
        <v>44523</v>
      </c>
      <c r="F57" s="23">
        <f t="shared" si="0"/>
        <v>44524</v>
      </c>
      <c r="G57" s="23">
        <f t="shared" si="0"/>
        <v>44525</v>
      </c>
      <c r="H57" s="23">
        <f t="shared" si="0"/>
        <v>44526</v>
      </c>
      <c r="I57" s="23">
        <f>H57+1</f>
        <v>44527</v>
      </c>
      <c r="J57" s="29"/>
      <c r="K57" s="29"/>
      <c r="L57" s="256"/>
      <c r="M57" s="256"/>
      <c r="N57" s="256"/>
    </row>
    <row r="58" spans="1:15" ht="27" customHeight="1" x14ac:dyDescent="0.4">
      <c r="A58" s="56" t="s">
        <v>104</v>
      </c>
      <c r="B58" s="120" t="s">
        <v>116</v>
      </c>
      <c r="C58" s="50"/>
      <c r="D58" s="50"/>
      <c r="E58" s="50"/>
      <c r="F58" s="50"/>
      <c r="G58" s="50"/>
      <c r="H58" s="50"/>
      <c r="I58" s="50"/>
      <c r="J58" s="215">
        <f>SUM(C58:I59)</f>
        <v>0</v>
      </c>
      <c r="K58" s="217" t="str">
        <f>IF(J58&lt;100,"100回未満",IF(J58&lt;150,"100回以上","150回以上"))</f>
        <v>100回未満</v>
      </c>
      <c r="L58" s="256"/>
      <c r="M58" s="256"/>
      <c r="N58" s="256"/>
      <c r="O58" s="166" t="str">
        <f>IF(J58&lt;100,IF(OR(J58="100回以上",K58="150回以上"),"エラー。接種回数と回数区分が一致しません",""),IF(J58&lt;150,IF(OR(J58="100回未満",K58="150回以上"),"エラー。接種回数と回数区分が一致しません",""),IF(K58="100回未満","エラー。接種回数と回数区分が一致しません","")))</f>
        <v/>
      </c>
    </row>
    <row r="59" spans="1:15" ht="27" customHeight="1" x14ac:dyDescent="0.4">
      <c r="A59" s="56" t="s">
        <v>104</v>
      </c>
      <c r="B59" s="120" t="s">
        <v>117</v>
      </c>
      <c r="C59" s="50"/>
      <c r="D59" s="50"/>
      <c r="E59" s="50"/>
      <c r="F59" s="50"/>
      <c r="G59" s="50"/>
      <c r="H59" s="50"/>
      <c r="I59" s="50"/>
      <c r="J59" s="216"/>
      <c r="K59" s="218"/>
      <c r="L59" s="256"/>
      <c r="M59" s="256"/>
      <c r="N59" s="256"/>
    </row>
    <row r="60" spans="1:15" ht="27.75" hidden="1" customHeight="1" x14ac:dyDescent="0.4">
      <c r="A60" s="56"/>
      <c r="B60" s="120"/>
      <c r="C60" s="50">
        <f t="shared" ref="C60:I60" si="8">C58+C59</f>
        <v>0</v>
      </c>
      <c r="D60" s="50">
        <f t="shared" si="8"/>
        <v>0</v>
      </c>
      <c r="E60" s="50">
        <f t="shared" si="8"/>
        <v>0</v>
      </c>
      <c r="F60" s="50">
        <f t="shared" si="8"/>
        <v>0</v>
      </c>
      <c r="G60" s="50">
        <f t="shared" si="8"/>
        <v>0</v>
      </c>
      <c r="H60" s="50">
        <f t="shared" si="8"/>
        <v>0</v>
      </c>
      <c r="I60" s="50">
        <f t="shared" si="8"/>
        <v>0</v>
      </c>
      <c r="J60" s="28"/>
      <c r="K60" s="29"/>
      <c r="L60" s="171"/>
      <c r="M60" s="171"/>
      <c r="N60" s="171"/>
    </row>
    <row r="61" spans="1:15" ht="27" customHeight="1" x14ac:dyDescent="0.4">
      <c r="A61" s="56" t="s">
        <v>105</v>
      </c>
      <c r="B61" s="121"/>
      <c r="C61" s="50"/>
      <c r="D61" s="50"/>
      <c r="E61" s="50"/>
      <c r="F61" s="50"/>
      <c r="G61" s="50"/>
      <c r="H61" s="50"/>
      <c r="I61" s="50"/>
      <c r="J61" s="28">
        <f>SUM(C61:I61)</f>
        <v>0</v>
      </c>
      <c r="K61" s="29"/>
      <c r="L61" s="256"/>
      <c r="M61" s="256"/>
      <c r="N61" s="256"/>
    </row>
    <row r="62" spans="1:15" ht="27" customHeight="1" x14ac:dyDescent="0.4">
      <c r="A62" s="56" t="s">
        <v>106</v>
      </c>
      <c r="B62" s="120" t="s">
        <v>116</v>
      </c>
      <c r="C62" s="50"/>
      <c r="D62" s="50"/>
      <c r="E62" s="50"/>
      <c r="F62" s="50"/>
      <c r="G62" s="50"/>
      <c r="H62" s="50"/>
      <c r="I62" s="50"/>
      <c r="J62" s="215">
        <f>SUM(C62:I63)</f>
        <v>0</v>
      </c>
      <c r="K62" s="29"/>
      <c r="L62" s="256"/>
      <c r="M62" s="256"/>
      <c r="N62" s="256"/>
    </row>
    <row r="63" spans="1:15" ht="27" customHeight="1" x14ac:dyDescent="0.4">
      <c r="A63" s="119" t="s">
        <v>106</v>
      </c>
      <c r="B63" s="120" t="s">
        <v>117</v>
      </c>
      <c r="C63" s="50"/>
      <c r="D63" s="50"/>
      <c r="E63" s="50"/>
      <c r="F63" s="50"/>
      <c r="G63" s="50"/>
      <c r="H63" s="50"/>
      <c r="I63" s="50"/>
      <c r="J63" s="216"/>
      <c r="K63" s="124"/>
      <c r="L63" s="256"/>
      <c r="M63" s="256"/>
      <c r="N63" s="256"/>
    </row>
    <row r="64" spans="1:15" ht="27" customHeight="1" x14ac:dyDescent="0.4">
      <c r="A64" s="34"/>
      <c r="B64" s="34"/>
      <c r="C64" s="23">
        <f>I57+1</f>
        <v>44528</v>
      </c>
      <c r="D64" s="23">
        <f>C64+1</f>
        <v>44529</v>
      </c>
      <c r="E64" s="23">
        <f t="shared" si="0"/>
        <v>44530</v>
      </c>
      <c r="F64" s="23">
        <f t="shared" si="0"/>
        <v>44531</v>
      </c>
      <c r="G64" s="23">
        <f t="shared" si="0"/>
        <v>44532</v>
      </c>
      <c r="H64" s="23">
        <f t="shared" si="0"/>
        <v>44533</v>
      </c>
      <c r="I64" s="23">
        <f>H64+1</f>
        <v>44534</v>
      </c>
      <c r="J64" s="29"/>
      <c r="K64" s="29"/>
      <c r="L64" s="256"/>
      <c r="M64" s="256"/>
      <c r="N64" s="256"/>
    </row>
    <row r="65" spans="1:15" ht="27" customHeight="1" x14ac:dyDescent="0.4">
      <c r="A65" s="56" t="s">
        <v>104</v>
      </c>
      <c r="B65" s="120" t="s">
        <v>116</v>
      </c>
      <c r="C65" s="50"/>
      <c r="D65" s="50"/>
      <c r="E65" s="50"/>
      <c r="F65" s="50"/>
      <c r="G65" s="50"/>
      <c r="H65" s="50"/>
      <c r="I65" s="50"/>
      <c r="J65" s="215">
        <f>SUM(C65:I66)</f>
        <v>0</v>
      </c>
      <c r="K65" s="217" t="str">
        <f>IF(J65&lt;100,"100回未満",IF(J65&lt;150,"100回以上","150回以上"))</f>
        <v>100回未満</v>
      </c>
      <c r="L65" s="256"/>
      <c r="M65" s="256"/>
      <c r="N65" s="256"/>
      <c r="O65" s="166" t="str">
        <f>IF(J65&lt;100,IF(OR(J65="100回以上",K65="150回以上"),"エラー。接種回数と回数区分が一致しません",""),IF(J65&lt;150,IF(OR(J65="100回未満",K65="150回以上"),"エラー。接種回数と回数区分が一致しません",""),IF(K65="100回未満","エラー。接種回数と回数区分が一致しません","")))</f>
        <v/>
      </c>
    </row>
    <row r="66" spans="1:15" ht="27" customHeight="1" x14ac:dyDescent="0.4">
      <c r="A66" s="56" t="s">
        <v>104</v>
      </c>
      <c r="B66" s="120" t="s">
        <v>117</v>
      </c>
      <c r="C66" s="50"/>
      <c r="D66" s="50"/>
      <c r="E66" s="50"/>
      <c r="F66" s="50"/>
      <c r="G66" s="50"/>
      <c r="H66" s="50"/>
      <c r="I66" s="50"/>
      <c r="J66" s="216"/>
      <c r="K66" s="218"/>
      <c r="L66" s="256"/>
      <c r="M66" s="256"/>
      <c r="N66" s="256"/>
    </row>
    <row r="67" spans="1:15" ht="27.75" hidden="1" customHeight="1" x14ac:dyDescent="0.4">
      <c r="A67" s="56"/>
      <c r="B67" s="120"/>
      <c r="C67" s="50">
        <f t="shared" ref="C67:I67" si="9">C65+C66</f>
        <v>0</v>
      </c>
      <c r="D67" s="50">
        <f t="shared" si="9"/>
        <v>0</v>
      </c>
      <c r="E67" s="50">
        <f t="shared" si="9"/>
        <v>0</v>
      </c>
      <c r="F67" s="50">
        <f t="shared" si="9"/>
        <v>0</v>
      </c>
      <c r="G67" s="50">
        <f t="shared" si="9"/>
        <v>0</v>
      </c>
      <c r="H67" s="50">
        <f t="shared" si="9"/>
        <v>0</v>
      </c>
      <c r="I67" s="50">
        <f t="shared" si="9"/>
        <v>0</v>
      </c>
      <c r="J67" s="28"/>
      <c r="K67" s="29"/>
      <c r="L67" s="171"/>
      <c r="M67" s="171"/>
      <c r="N67" s="171"/>
    </row>
    <row r="68" spans="1:15" ht="27" customHeight="1" x14ac:dyDescent="0.4">
      <c r="A68" s="56" t="s">
        <v>105</v>
      </c>
      <c r="B68" s="121"/>
      <c r="C68" s="50"/>
      <c r="D68" s="50"/>
      <c r="E68" s="50"/>
      <c r="F68" s="122"/>
      <c r="G68" s="122"/>
      <c r="H68" s="122"/>
      <c r="I68" s="122"/>
      <c r="J68" s="28">
        <f>SUM(C68:E68)</f>
        <v>0</v>
      </c>
      <c r="K68" s="29"/>
      <c r="L68" s="256"/>
      <c r="M68" s="256"/>
      <c r="N68" s="256"/>
    </row>
    <row r="69" spans="1:15" ht="27" customHeight="1" x14ac:dyDescent="0.4">
      <c r="A69" s="56" t="s">
        <v>106</v>
      </c>
      <c r="B69" s="120" t="s">
        <v>116</v>
      </c>
      <c r="C69" s="50"/>
      <c r="D69" s="50"/>
      <c r="E69" s="50"/>
      <c r="F69" s="122"/>
      <c r="G69" s="122"/>
      <c r="H69" s="122"/>
      <c r="I69" s="122"/>
      <c r="J69" s="215">
        <f>SUM(C69:E70)</f>
        <v>0</v>
      </c>
      <c r="K69" s="29"/>
      <c r="L69" s="256"/>
      <c r="M69" s="256"/>
      <c r="N69" s="256"/>
    </row>
    <row r="70" spans="1:15" ht="27" customHeight="1" x14ac:dyDescent="0.4">
      <c r="A70" s="119" t="s">
        <v>106</v>
      </c>
      <c r="B70" s="120" t="s">
        <v>117</v>
      </c>
      <c r="C70" s="50"/>
      <c r="D70" s="50"/>
      <c r="E70" s="50"/>
      <c r="F70" s="122"/>
      <c r="G70" s="122"/>
      <c r="H70" s="122"/>
      <c r="I70" s="122"/>
      <c r="J70" s="216"/>
      <c r="K70" s="29"/>
      <c r="L70" s="256"/>
      <c r="M70" s="256"/>
      <c r="N70" s="256"/>
    </row>
    <row r="71" spans="1:15" ht="27" customHeight="1" x14ac:dyDescent="0.4">
      <c r="A71" s="22"/>
      <c r="B71" s="22"/>
      <c r="C71" s="22"/>
      <c r="G71" s="178"/>
      <c r="H71" s="178"/>
      <c r="I71" s="178"/>
      <c r="J71" s="35"/>
      <c r="K71" s="22"/>
      <c r="L71" s="22"/>
      <c r="M71" s="22"/>
    </row>
    <row r="72" spans="1:15" ht="27" customHeight="1" x14ac:dyDescent="0.4">
      <c r="A72" s="22"/>
      <c r="B72" s="22"/>
      <c r="C72" s="22"/>
      <c r="E72" s="243" t="s">
        <v>154</v>
      </c>
      <c r="F72" s="243"/>
      <c r="G72" s="243"/>
      <c r="H72" s="243"/>
      <c r="I72" s="243"/>
      <c r="J72" s="28">
        <f>SUM(J9,J16,J23,J30,J37,J44,J51,J58,J65)</f>
        <v>0</v>
      </c>
      <c r="K72" s="22"/>
      <c r="L72" s="22"/>
      <c r="M72" s="22"/>
    </row>
    <row r="73" spans="1:15" ht="27" customHeight="1" x14ac:dyDescent="0.4">
      <c r="A73" s="22"/>
      <c r="B73" s="22"/>
      <c r="C73" s="22"/>
      <c r="E73" s="243" t="s">
        <v>155</v>
      </c>
      <c r="F73" s="243"/>
      <c r="G73" s="243"/>
      <c r="H73" s="243"/>
      <c r="I73" s="243"/>
      <c r="J73" s="28">
        <f>SUM(J12,J19,J26,J33,J40,J47,J54,J61,J68)</f>
        <v>0</v>
      </c>
      <c r="K73" s="22"/>
      <c r="L73" s="22"/>
      <c r="M73" s="22"/>
    </row>
    <row r="74" spans="1:15" ht="27" customHeight="1" x14ac:dyDescent="0.4">
      <c r="A74" s="22"/>
      <c r="B74" s="22"/>
      <c r="C74" s="22"/>
      <c r="E74" s="243" t="s">
        <v>156</v>
      </c>
      <c r="F74" s="243"/>
      <c r="G74" s="243"/>
      <c r="H74" s="243"/>
      <c r="I74" s="243"/>
      <c r="J74" s="28">
        <f>SUM(J13,J20,J27,J34,J41,J48,J55,J62,J69)</f>
        <v>0</v>
      </c>
      <c r="K74" s="22"/>
      <c r="L74" s="22"/>
      <c r="M74" s="22"/>
    </row>
    <row r="75" spans="1:15" ht="44.25" customHeight="1" x14ac:dyDescent="0.4">
      <c r="A75" s="22"/>
      <c r="B75" s="22"/>
      <c r="C75" s="22"/>
      <c r="G75" s="178"/>
      <c r="H75" s="178"/>
      <c r="I75" s="178"/>
      <c r="J75" s="35"/>
      <c r="K75" s="22"/>
      <c r="L75" s="22"/>
      <c r="M75" s="22"/>
      <c r="N75" s="20" t="s">
        <v>157</v>
      </c>
    </row>
    <row r="76" spans="1:15" ht="56.25" customHeight="1" x14ac:dyDescent="0.4">
      <c r="A76" s="22"/>
      <c r="B76" s="22"/>
      <c r="C76" s="22"/>
      <c r="G76" s="178"/>
      <c r="H76" s="178"/>
      <c r="I76" s="178"/>
      <c r="J76" s="35"/>
      <c r="K76" s="22"/>
      <c r="L76" s="22"/>
      <c r="M76" s="22"/>
      <c r="N76" s="20"/>
    </row>
    <row r="77" spans="1:15" ht="32.25" customHeight="1" x14ac:dyDescent="0.4">
      <c r="A77" s="148" t="s">
        <v>122</v>
      </c>
      <c r="B77" s="148"/>
      <c r="C77" s="57"/>
      <c r="D77" s="57"/>
      <c r="E77" s="57"/>
      <c r="F77" s="57"/>
      <c r="G77" s="57"/>
      <c r="H77" s="57"/>
      <c r="I77" s="57"/>
      <c r="J77" s="57"/>
      <c r="K77" s="57"/>
      <c r="L77" s="57"/>
      <c r="N77" s="57"/>
    </row>
    <row r="78" spans="1:15" ht="48" customHeight="1" thickBot="1" x14ac:dyDescent="0.45">
      <c r="A78" s="148"/>
      <c r="B78" s="148"/>
      <c r="C78" s="57"/>
      <c r="D78" s="57"/>
      <c r="E78" s="57"/>
      <c r="F78" s="57"/>
      <c r="G78" s="57"/>
      <c r="H78" s="57"/>
      <c r="I78" s="57"/>
      <c r="J78" s="57"/>
      <c r="K78" s="57"/>
      <c r="L78" s="57"/>
      <c r="N78" s="57"/>
    </row>
    <row r="79" spans="1:15" ht="42" customHeight="1" thickBot="1" x14ac:dyDescent="0.45">
      <c r="A79" s="145" t="s">
        <v>119</v>
      </c>
      <c r="B79" s="148"/>
      <c r="C79" s="57"/>
      <c r="D79" s="57"/>
      <c r="E79" s="57"/>
      <c r="F79" s="57"/>
      <c r="G79" s="57"/>
      <c r="H79" s="57"/>
      <c r="I79" s="57"/>
      <c r="J79" s="57"/>
      <c r="K79" s="57"/>
      <c r="L79" s="57"/>
      <c r="N79" s="57"/>
      <c r="O79" s="115"/>
    </row>
    <row r="80" spans="1:15" ht="46.5" customHeight="1" thickBot="1" x14ac:dyDescent="0.45">
      <c r="A80" s="148"/>
      <c r="B80" s="148"/>
      <c r="C80" s="57"/>
      <c r="D80" s="57"/>
      <c r="E80" s="57"/>
      <c r="F80" s="57"/>
      <c r="G80" s="57"/>
      <c r="H80" s="57"/>
      <c r="I80" s="57"/>
      <c r="J80" s="57"/>
      <c r="K80" s="57"/>
      <c r="L80" s="57"/>
      <c r="N80" s="57"/>
      <c r="O80" s="57"/>
    </row>
    <row r="81" spans="1:16" ht="42" customHeight="1" thickBot="1" x14ac:dyDescent="0.45">
      <c r="A81" s="148" t="s">
        <v>118</v>
      </c>
      <c r="B81" s="148"/>
      <c r="C81" s="57"/>
      <c r="D81" s="57"/>
      <c r="F81" s="148"/>
      <c r="N81" s="158" t="s">
        <v>139</v>
      </c>
      <c r="O81" s="147"/>
    </row>
    <row r="82" spans="1:16" ht="46.5" customHeight="1" thickBot="1" x14ac:dyDescent="0.45">
      <c r="A82" s="148"/>
      <c r="B82" s="148"/>
      <c r="C82" s="57"/>
      <c r="D82" s="57"/>
      <c r="F82" s="148"/>
      <c r="H82" s="57"/>
      <c r="I82" s="57"/>
      <c r="J82" s="57"/>
      <c r="K82" s="57"/>
      <c r="N82" s="57"/>
      <c r="O82" s="163" t="s">
        <v>148</v>
      </c>
    </row>
    <row r="83" spans="1:16" ht="42" customHeight="1" thickBot="1" x14ac:dyDescent="0.45">
      <c r="A83" s="148" t="s">
        <v>141</v>
      </c>
      <c r="B83" s="147"/>
      <c r="C83" s="57"/>
      <c r="D83" s="57"/>
      <c r="E83" s="57"/>
      <c r="F83" s="57"/>
      <c r="G83" s="57"/>
      <c r="H83" s="57"/>
      <c r="I83" s="57"/>
      <c r="J83" s="57"/>
      <c r="K83" s="57"/>
      <c r="N83" s="57"/>
    </row>
    <row r="84" spans="1:16" ht="46.5" customHeight="1" thickBot="1" x14ac:dyDescent="0.45">
      <c r="A84" s="148"/>
      <c r="B84" s="148"/>
      <c r="C84" s="57"/>
      <c r="D84" s="57"/>
      <c r="E84" s="57"/>
      <c r="F84" s="57"/>
      <c r="G84" s="57"/>
      <c r="H84" s="57"/>
      <c r="I84" s="57"/>
      <c r="J84" s="57"/>
      <c r="K84" s="57"/>
      <c r="N84" s="57"/>
    </row>
    <row r="85" spans="1:16" ht="42" customHeight="1" thickBot="1" x14ac:dyDescent="0.45">
      <c r="A85" s="148" t="s">
        <v>149</v>
      </c>
      <c r="B85" s="148"/>
      <c r="C85" s="57"/>
      <c r="D85" s="57"/>
      <c r="E85" s="57"/>
      <c r="F85" s="57"/>
      <c r="G85" s="57"/>
      <c r="N85" s="158" t="s">
        <v>139</v>
      </c>
      <c r="O85" s="147"/>
    </row>
    <row r="86" spans="1:16" ht="46.5" customHeight="1" thickBot="1" x14ac:dyDescent="0.45">
      <c r="A86" s="148"/>
      <c r="B86" s="148"/>
      <c r="C86" s="57"/>
      <c r="D86" s="57"/>
      <c r="F86" s="148"/>
      <c r="H86" s="148"/>
      <c r="I86" s="57"/>
      <c r="J86" s="57"/>
      <c r="K86" s="57"/>
      <c r="L86" s="57"/>
      <c r="N86" s="57"/>
      <c r="O86" s="163" t="s">
        <v>147</v>
      </c>
    </row>
    <row r="87" spans="1:16" ht="42" customHeight="1" thickBot="1" x14ac:dyDescent="0.45">
      <c r="A87" s="148" t="s">
        <v>141</v>
      </c>
      <c r="B87" s="147"/>
      <c r="C87" s="57"/>
      <c r="D87" s="57"/>
      <c r="E87" s="57"/>
      <c r="F87" s="57"/>
      <c r="G87" s="57"/>
      <c r="H87" s="57"/>
      <c r="I87" s="57"/>
      <c r="J87" s="57"/>
      <c r="K87" s="57"/>
      <c r="L87" s="57"/>
      <c r="N87" s="57"/>
    </row>
    <row r="88" spans="1:16" ht="46.5" customHeight="1" thickBot="1" x14ac:dyDescent="0.45">
      <c r="A88" s="148"/>
      <c r="B88" s="148"/>
      <c r="C88" s="57"/>
      <c r="D88" s="57"/>
      <c r="E88" s="57"/>
      <c r="F88" s="57"/>
      <c r="G88" s="57"/>
      <c r="H88" s="57"/>
      <c r="I88" s="57"/>
      <c r="J88" s="57"/>
      <c r="K88" s="57"/>
      <c r="L88" s="57"/>
      <c r="N88" s="57"/>
    </row>
    <row r="89" spans="1:16" ht="42" customHeight="1" thickBot="1" x14ac:dyDescent="0.45">
      <c r="A89" s="265" t="s">
        <v>150</v>
      </c>
      <c r="B89" s="265"/>
      <c r="C89" s="265"/>
      <c r="D89" s="265"/>
      <c r="E89" s="265"/>
      <c r="F89" s="265"/>
      <c r="G89" s="265"/>
      <c r="H89" s="265"/>
      <c r="I89" s="265"/>
      <c r="J89" s="265"/>
      <c r="K89" s="265"/>
      <c r="L89" s="265"/>
      <c r="M89" s="265"/>
      <c r="N89" s="148" t="s">
        <v>146</v>
      </c>
      <c r="O89" s="147"/>
    </row>
    <row r="90" spans="1:16" ht="28.5" customHeight="1" x14ac:dyDescent="0.4">
      <c r="A90" s="265"/>
      <c r="B90" s="265"/>
      <c r="C90" s="265"/>
      <c r="D90" s="265"/>
      <c r="E90" s="265"/>
      <c r="F90" s="265"/>
      <c r="G90" s="265"/>
      <c r="H90" s="265"/>
      <c r="I90" s="265"/>
      <c r="J90" s="265"/>
      <c r="K90" s="265"/>
      <c r="L90" s="265"/>
      <c r="M90" s="265"/>
      <c r="N90" s="148"/>
      <c r="O90" s="148"/>
    </row>
    <row r="91" spans="1:16" ht="42" customHeight="1" x14ac:dyDescent="0.4">
      <c r="A91" s="265" t="s">
        <v>158</v>
      </c>
      <c r="B91" s="265"/>
      <c r="C91" s="265"/>
      <c r="D91" s="265"/>
      <c r="E91" s="265"/>
      <c r="F91" s="265"/>
      <c r="G91" s="265"/>
      <c r="H91" s="265"/>
      <c r="I91" s="265"/>
      <c r="J91" s="265"/>
      <c r="K91" s="265"/>
      <c r="L91" s="265"/>
      <c r="M91" s="265"/>
      <c r="N91" s="57"/>
    </row>
    <row r="92" spans="1:16" ht="42" customHeight="1" x14ac:dyDescent="0.4">
      <c r="A92" s="265"/>
      <c r="B92" s="265"/>
      <c r="C92" s="265"/>
      <c r="D92" s="265"/>
      <c r="E92" s="265"/>
      <c r="F92" s="265"/>
      <c r="G92" s="265"/>
      <c r="H92" s="265"/>
      <c r="I92" s="265"/>
      <c r="J92" s="265"/>
      <c r="K92" s="265"/>
      <c r="L92" s="265"/>
      <c r="M92" s="265"/>
      <c r="N92" s="57"/>
    </row>
    <row r="93" spans="1:16" ht="48.75" customHeight="1" x14ac:dyDescent="0.4">
      <c r="A93" s="148"/>
      <c r="B93" s="148"/>
      <c r="C93" s="57"/>
      <c r="D93" s="57"/>
      <c r="E93" s="57"/>
      <c r="F93" s="57"/>
      <c r="G93" s="57"/>
      <c r="H93" s="57"/>
      <c r="I93" s="57"/>
      <c r="J93" s="57"/>
      <c r="K93" s="57"/>
      <c r="L93" s="57"/>
      <c r="N93" s="57"/>
    </row>
    <row r="94" spans="1:16" ht="42" customHeight="1" x14ac:dyDescent="0.4">
      <c r="A94" s="148" t="s">
        <v>126</v>
      </c>
      <c r="B94" s="148"/>
      <c r="C94" s="57"/>
      <c r="D94" s="57"/>
      <c r="E94" s="57"/>
      <c r="F94" s="57"/>
      <c r="G94" s="57"/>
      <c r="H94" s="57"/>
      <c r="I94" s="57"/>
      <c r="J94" s="57"/>
      <c r="K94" s="57"/>
      <c r="L94" s="57"/>
      <c r="N94" s="57"/>
      <c r="O94" s="57"/>
      <c r="P94" s="57"/>
    </row>
    <row r="95" spans="1:16" ht="42" customHeight="1" x14ac:dyDescent="0.4">
      <c r="A95" s="148" t="s">
        <v>127</v>
      </c>
      <c r="B95" s="148"/>
      <c r="C95" s="57"/>
      <c r="D95" s="57"/>
      <c r="E95" s="57"/>
      <c r="F95" s="57"/>
      <c r="G95" s="57"/>
      <c r="H95" s="57"/>
      <c r="I95" s="57"/>
      <c r="J95" s="57"/>
      <c r="K95" s="57"/>
      <c r="L95" s="57"/>
      <c r="N95" s="57"/>
      <c r="O95" s="57"/>
      <c r="P95" s="57"/>
    </row>
    <row r="96" spans="1:16" ht="48.75" customHeight="1" x14ac:dyDescent="0.4">
      <c r="A96" s="148"/>
      <c r="B96" s="148"/>
      <c r="C96" s="57"/>
      <c r="D96" s="57"/>
      <c r="E96" s="57"/>
      <c r="F96" s="57"/>
      <c r="G96" s="57"/>
      <c r="H96" s="57"/>
      <c r="I96" s="57"/>
      <c r="J96" s="57"/>
      <c r="K96" s="57"/>
      <c r="L96" s="57"/>
      <c r="N96" s="57"/>
      <c r="O96" s="57"/>
      <c r="P96" s="57"/>
    </row>
    <row r="97" spans="1:16" ht="42" customHeight="1" x14ac:dyDescent="0.4">
      <c r="A97" s="337" t="s">
        <v>136</v>
      </c>
      <c r="B97" s="337"/>
      <c r="C97" s="337"/>
      <c r="D97" s="337"/>
      <c r="E97" s="337"/>
      <c r="F97" s="337"/>
      <c r="G97" s="337"/>
      <c r="H97" s="337"/>
      <c r="I97" s="337"/>
      <c r="J97" s="337"/>
      <c r="K97" s="337"/>
      <c r="L97" s="337"/>
      <c r="M97" s="337"/>
      <c r="N97" s="337"/>
      <c r="O97" s="337"/>
      <c r="P97" s="57"/>
    </row>
    <row r="98" spans="1:16" ht="42" customHeight="1" x14ac:dyDescent="0.4">
      <c r="A98" s="148" t="s">
        <v>137</v>
      </c>
      <c r="B98" s="148"/>
      <c r="C98" s="148"/>
      <c r="D98" s="148"/>
      <c r="E98" s="148"/>
      <c r="F98" s="148"/>
      <c r="G98" s="148"/>
      <c r="H98" s="148"/>
      <c r="I98" s="148"/>
      <c r="J98" s="148"/>
      <c r="K98" s="148"/>
      <c r="L98" s="148"/>
      <c r="M98" s="148"/>
      <c r="N98" s="148"/>
      <c r="O98" s="148"/>
      <c r="P98" s="57"/>
    </row>
    <row r="99" spans="1:16" ht="42" customHeight="1" x14ac:dyDescent="0.4">
      <c r="A99" s="148" t="s">
        <v>138</v>
      </c>
      <c r="B99" s="148"/>
      <c r="C99" s="148"/>
      <c r="D99" s="148"/>
      <c r="E99" s="148"/>
      <c r="F99" s="148"/>
      <c r="G99" s="148"/>
      <c r="H99" s="148"/>
      <c r="I99" s="148"/>
      <c r="J99" s="148"/>
      <c r="K99" s="148"/>
      <c r="L99" s="148"/>
      <c r="M99" s="148"/>
      <c r="N99" s="148"/>
      <c r="O99" s="148"/>
      <c r="P99" s="57"/>
    </row>
    <row r="100" spans="1:16" ht="42" customHeight="1" x14ac:dyDescent="0.4">
      <c r="A100" s="148" t="s">
        <v>128</v>
      </c>
      <c r="B100" s="148"/>
      <c r="C100" s="148"/>
      <c r="D100" s="148"/>
      <c r="E100" s="148"/>
      <c r="F100" s="148"/>
      <c r="G100" s="148"/>
      <c r="H100" s="148"/>
      <c r="I100" s="148"/>
      <c r="J100" s="148"/>
      <c r="K100" s="148"/>
      <c r="L100" s="148"/>
      <c r="M100" s="148"/>
      <c r="N100" s="148"/>
      <c r="O100" s="148"/>
      <c r="P100" s="57"/>
    </row>
    <row r="101" spans="1:16" ht="48.75" customHeight="1" x14ac:dyDescent="0.4">
      <c r="A101" s="148" t="s">
        <v>120</v>
      </c>
      <c r="B101" s="148"/>
      <c r="C101" s="57"/>
      <c r="D101" s="57"/>
      <c r="E101" s="57"/>
      <c r="F101" s="57"/>
      <c r="G101" s="57"/>
      <c r="H101" s="57"/>
      <c r="I101" s="57"/>
      <c r="J101" s="57"/>
      <c r="K101" s="57"/>
      <c r="L101" s="57"/>
      <c r="N101" s="57"/>
      <c r="O101" s="57"/>
      <c r="P101" s="57"/>
    </row>
    <row r="102" spans="1:16" ht="42" customHeight="1" x14ac:dyDescent="0.4">
      <c r="A102" s="148" t="s">
        <v>143</v>
      </c>
      <c r="B102" s="148"/>
      <c r="C102" s="57"/>
      <c r="D102" s="57"/>
      <c r="E102" s="57"/>
      <c r="F102" s="57"/>
      <c r="G102" s="57"/>
      <c r="H102" s="57"/>
      <c r="I102" s="57"/>
      <c r="J102" s="57"/>
      <c r="K102" s="57"/>
      <c r="L102" s="57"/>
      <c r="N102" s="57"/>
      <c r="O102" s="57"/>
      <c r="P102" s="57"/>
    </row>
    <row r="103" spans="1:16" ht="42" customHeight="1" x14ac:dyDescent="0.4">
      <c r="A103" s="54" t="s">
        <v>142</v>
      </c>
      <c r="B103" s="261"/>
      <c r="C103" s="262"/>
      <c r="D103" s="262"/>
      <c r="E103" s="262"/>
      <c r="F103" s="262"/>
      <c r="G103" s="262"/>
      <c r="H103" s="262"/>
      <c r="I103" s="262"/>
      <c r="J103" s="262"/>
      <c r="K103" s="262"/>
      <c r="L103" s="262"/>
      <c r="M103" s="263"/>
      <c r="N103" s="57"/>
      <c r="O103" s="57"/>
      <c r="P103" s="57"/>
    </row>
    <row r="104" spans="1:16" ht="57" customHeight="1" x14ac:dyDescent="0.4">
      <c r="A104" s="18"/>
      <c r="B104" s="150" t="s">
        <v>144</v>
      </c>
    </row>
    <row r="105" spans="1:16" ht="42" customHeight="1" x14ac:dyDescent="0.4">
      <c r="A105" s="148" t="s">
        <v>145</v>
      </c>
      <c r="B105" s="148"/>
      <c r="C105" s="57"/>
      <c r="D105" s="57"/>
      <c r="E105" s="57"/>
      <c r="F105" s="57"/>
      <c r="G105" s="57"/>
      <c r="H105" s="57"/>
      <c r="I105" s="57"/>
      <c r="J105" s="57"/>
      <c r="K105" s="57"/>
      <c r="L105" s="57"/>
      <c r="N105" s="57"/>
      <c r="O105" s="57"/>
      <c r="P105" s="57"/>
    </row>
    <row r="106" spans="1:16" ht="42" customHeight="1" x14ac:dyDescent="0.4">
      <c r="A106" s="54" t="s">
        <v>142</v>
      </c>
      <c r="B106" s="261"/>
      <c r="C106" s="262"/>
      <c r="D106" s="262"/>
      <c r="E106" s="262"/>
      <c r="F106" s="262"/>
      <c r="G106" s="262"/>
      <c r="H106" s="262"/>
      <c r="I106" s="262"/>
      <c r="J106" s="262"/>
      <c r="K106" s="262"/>
      <c r="L106" s="262"/>
      <c r="M106" s="263"/>
      <c r="N106" s="57"/>
      <c r="O106" s="57"/>
      <c r="P106" s="57"/>
    </row>
    <row r="107" spans="1:16" ht="42" customHeight="1" x14ac:dyDescent="0.4">
      <c r="A107" s="18"/>
      <c r="B107" s="150"/>
    </row>
    <row r="108" spans="1:16" ht="83.25" customHeight="1" x14ac:dyDescent="0.4">
      <c r="A108" s="18"/>
      <c r="B108" s="18"/>
      <c r="C108" s="82" t="s">
        <v>34</v>
      </c>
      <c r="I108" s="82"/>
      <c r="J108" s="92"/>
    </row>
    <row r="109" spans="1:16" ht="83.25" customHeight="1" x14ac:dyDescent="0.4">
      <c r="A109" s="18"/>
      <c r="B109" s="18"/>
      <c r="C109" s="259"/>
      <c r="D109" s="259"/>
      <c r="E109" s="259"/>
      <c r="F109" s="259"/>
      <c r="G109" s="259"/>
      <c r="H109" s="259"/>
      <c r="I109" s="259"/>
      <c r="J109" s="259"/>
      <c r="K109" s="259"/>
      <c r="L109" s="259"/>
      <c r="M109" s="259"/>
      <c r="N109" s="259"/>
    </row>
    <row r="110" spans="1:16" ht="83.25" customHeight="1" x14ac:dyDescent="0.4">
      <c r="A110" s="18"/>
      <c r="B110" s="18"/>
      <c r="C110" s="82"/>
      <c r="D110" s="227" t="str">
        <f>C1&amp;"     "</f>
        <v xml:space="preserve">医療機関○○クリニック     </v>
      </c>
      <c r="E110" s="227"/>
      <c r="F110" s="227"/>
      <c r="G110" s="227"/>
      <c r="H110" s="227"/>
      <c r="I110" s="227"/>
      <c r="J110" s="227"/>
      <c r="K110" s="227"/>
      <c r="L110" s="227"/>
      <c r="M110" s="81" t="s">
        <v>95</v>
      </c>
    </row>
    <row r="111" spans="1:16" ht="83.25" customHeight="1" x14ac:dyDescent="0.4">
      <c r="A111" s="58"/>
      <c r="B111" s="58"/>
      <c r="C111" s="58"/>
      <c r="D111" s="58"/>
      <c r="E111" s="58"/>
      <c r="F111" s="58"/>
      <c r="G111" s="58"/>
      <c r="H111" s="58"/>
      <c r="I111" s="58"/>
      <c r="J111" s="91"/>
      <c r="K111" s="91"/>
      <c r="L111" s="58"/>
      <c r="M111" s="58"/>
      <c r="N111" s="86" t="s">
        <v>88</v>
      </c>
    </row>
    <row r="112" spans="1:16" ht="46.5" customHeight="1" x14ac:dyDescent="0.4">
      <c r="A112" s="58"/>
      <c r="B112" s="58"/>
      <c r="C112" s="58"/>
      <c r="D112" s="58"/>
      <c r="E112" s="58"/>
      <c r="F112" s="58"/>
      <c r="G112" s="58"/>
      <c r="H112" s="58"/>
      <c r="I112" s="58"/>
      <c r="J112" s="91"/>
      <c r="K112" s="58"/>
      <c r="L112" s="252" t="s">
        <v>121</v>
      </c>
      <c r="M112" s="252"/>
      <c r="N112" s="252"/>
    </row>
    <row r="113" spans="1:15" ht="83.25" customHeight="1" x14ac:dyDescent="0.4">
      <c r="A113" s="179" t="s">
        <v>24</v>
      </c>
      <c r="B113" s="179"/>
      <c r="C113" s="167"/>
      <c r="D113" s="167"/>
      <c r="E113" s="167"/>
      <c r="F113" s="167"/>
      <c r="G113" s="167"/>
      <c r="H113" s="167"/>
      <c r="I113" s="167"/>
      <c r="J113" s="91"/>
      <c r="K113" s="58"/>
      <c r="L113" s="167"/>
      <c r="M113" s="167"/>
      <c r="N113" s="167"/>
    </row>
    <row r="114" spans="1:15" ht="46.5" customHeight="1" x14ac:dyDescent="0.4">
      <c r="A114" s="167"/>
      <c r="B114" s="167"/>
      <c r="C114" s="167"/>
      <c r="D114" s="167"/>
      <c r="E114" s="167"/>
      <c r="F114" s="167"/>
      <c r="G114" s="167"/>
      <c r="H114" s="167"/>
      <c r="I114" s="167"/>
      <c r="J114" s="167"/>
      <c r="K114" s="167"/>
      <c r="L114" s="167"/>
      <c r="M114" s="167"/>
      <c r="N114" s="167"/>
    </row>
    <row r="115" spans="1:15" ht="33.75" customHeight="1" x14ac:dyDescent="0.4">
      <c r="A115" s="167"/>
      <c r="B115" s="167"/>
      <c r="C115" s="167"/>
      <c r="D115" s="167"/>
      <c r="E115" s="167"/>
      <c r="F115" s="167"/>
      <c r="G115" s="167"/>
      <c r="H115" s="167"/>
      <c r="I115" s="173" t="s">
        <v>96</v>
      </c>
      <c r="J115" s="85"/>
      <c r="K115" s="173"/>
      <c r="L115" s="173" t="str">
        <f>C1</f>
        <v>医療機関○○クリニック</v>
      </c>
      <c r="M115" s="173"/>
      <c r="N115" s="173"/>
      <c r="O115" s="180"/>
    </row>
    <row r="116" spans="1:15" ht="33.75" customHeight="1" x14ac:dyDescent="0.4">
      <c r="A116" s="167"/>
      <c r="B116" s="167"/>
      <c r="C116" s="167"/>
      <c r="D116" s="167"/>
      <c r="E116" s="167"/>
      <c r="F116" s="167"/>
      <c r="G116" s="167"/>
      <c r="H116" s="167"/>
      <c r="I116" s="173" t="s">
        <v>13</v>
      </c>
      <c r="J116" s="85"/>
      <c r="K116" s="173"/>
      <c r="L116" s="248"/>
      <c r="M116" s="248"/>
      <c r="N116" s="248"/>
      <c r="O116" s="180"/>
    </row>
    <row r="117" spans="1:15" ht="33.75" customHeight="1" x14ac:dyDescent="0.4">
      <c r="A117" s="167"/>
      <c r="B117" s="167"/>
      <c r="C117" s="167"/>
      <c r="D117" s="167"/>
      <c r="E117" s="167"/>
      <c r="F117" s="167"/>
      <c r="G117" s="167"/>
      <c r="H117" s="167"/>
      <c r="I117" s="173" t="s">
        <v>14</v>
      </c>
      <c r="J117" s="85"/>
      <c r="K117" s="173"/>
      <c r="L117" s="248"/>
      <c r="M117" s="248"/>
      <c r="N117" s="248"/>
      <c r="O117" s="180"/>
    </row>
    <row r="118" spans="1:15" ht="33.75" customHeight="1" x14ac:dyDescent="0.4">
      <c r="A118" s="167"/>
      <c r="B118" s="167"/>
      <c r="C118" s="167"/>
      <c r="D118" s="167"/>
      <c r="E118" s="167"/>
      <c r="F118" s="167"/>
      <c r="G118" s="167"/>
      <c r="H118" s="167"/>
      <c r="I118" s="167"/>
      <c r="J118" s="167"/>
      <c r="K118" s="167"/>
      <c r="L118" s="167"/>
      <c r="M118" s="167"/>
      <c r="N118" s="167"/>
    </row>
    <row r="119" spans="1:15" ht="61.5" customHeight="1" x14ac:dyDescent="0.4">
      <c r="A119" s="10"/>
      <c r="B119" s="10"/>
      <c r="C119" s="10"/>
      <c r="D119" s="10"/>
      <c r="E119" s="10"/>
      <c r="F119" s="10"/>
      <c r="G119" s="10"/>
      <c r="H119" s="10"/>
      <c r="I119" s="10"/>
      <c r="J119" s="10"/>
      <c r="K119" s="10"/>
      <c r="L119" s="10"/>
      <c r="M119" s="10"/>
      <c r="N119" s="10"/>
    </row>
    <row r="120" spans="1:15" ht="83.25" customHeight="1" x14ac:dyDescent="0.4">
      <c r="A120" s="336" t="s">
        <v>112</v>
      </c>
      <c r="B120" s="336"/>
      <c r="C120" s="336"/>
      <c r="D120" s="336"/>
      <c r="E120" s="336"/>
      <c r="F120" s="336"/>
      <c r="G120" s="336"/>
      <c r="H120" s="336"/>
      <c r="I120" s="336"/>
      <c r="J120" s="336"/>
      <c r="K120" s="336"/>
      <c r="L120" s="336"/>
      <c r="M120" s="336"/>
      <c r="N120" s="336"/>
      <c r="O120" s="181"/>
    </row>
    <row r="121" spans="1:15" ht="24" x14ac:dyDescent="0.4">
      <c r="A121" s="10"/>
      <c r="B121" s="10"/>
      <c r="C121" s="10"/>
      <c r="D121" s="10"/>
      <c r="E121" s="10"/>
      <c r="F121" s="10"/>
      <c r="G121" s="10"/>
      <c r="H121" s="10"/>
      <c r="I121" s="10"/>
      <c r="J121" s="10"/>
      <c r="K121" s="10"/>
      <c r="L121" s="10"/>
      <c r="M121" s="10"/>
      <c r="N121" s="10"/>
    </row>
    <row r="122" spans="1:15" ht="24" x14ac:dyDescent="0.4">
      <c r="A122" s="10"/>
      <c r="B122" s="10"/>
      <c r="C122" s="10"/>
      <c r="D122" s="10"/>
      <c r="E122" s="10"/>
      <c r="F122" s="10"/>
      <c r="G122" s="10"/>
      <c r="H122" s="10"/>
      <c r="I122" s="10"/>
      <c r="J122" s="10"/>
      <c r="K122" s="10"/>
      <c r="L122" s="10"/>
      <c r="M122" s="10"/>
      <c r="N122" s="10"/>
    </row>
    <row r="123" spans="1:15" ht="28.5" customHeight="1" x14ac:dyDescent="0.4">
      <c r="A123" s="10"/>
      <c r="B123" s="10"/>
      <c r="C123" s="10"/>
      <c r="D123" s="10"/>
      <c r="E123" s="10"/>
      <c r="F123" s="10"/>
      <c r="G123" s="10"/>
      <c r="H123" s="10"/>
      <c r="I123" s="10"/>
      <c r="J123" s="10"/>
      <c r="K123" s="10"/>
      <c r="L123" s="10"/>
      <c r="M123" s="10"/>
      <c r="N123" s="10"/>
    </row>
    <row r="124" spans="1:15" ht="75" customHeight="1" x14ac:dyDescent="0.4">
      <c r="A124" s="335" t="s">
        <v>174</v>
      </c>
      <c r="B124" s="335"/>
      <c r="C124" s="335"/>
      <c r="D124" s="335"/>
      <c r="E124" s="335"/>
      <c r="F124" s="335"/>
      <c r="G124" s="335"/>
      <c r="H124" s="335"/>
      <c r="I124" s="335"/>
      <c r="J124" s="335"/>
      <c r="K124" s="335"/>
      <c r="L124" s="335"/>
      <c r="M124" s="335"/>
      <c r="N124" s="335"/>
      <c r="O124" s="182"/>
    </row>
    <row r="125" spans="1:15" x14ac:dyDescent="0.4">
      <c r="C125" s="183"/>
      <c r="D125" s="183"/>
      <c r="E125" s="183"/>
      <c r="F125" s="183"/>
      <c r="G125" s="183"/>
      <c r="H125" s="183"/>
      <c r="I125" s="183"/>
    </row>
    <row r="126" spans="1:15" x14ac:dyDescent="0.4">
      <c r="C126" s="184"/>
      <c r="D126" s="180"/>
      <c r="E126" s="180"/>
      <c r="F126" s="180"/>
      <c r="G126" s="180"/>
      <c r="H126" s="185"/>
      <c r="I126" s="185"/>
    </row>
    <row r="127" spans="1:15" ht="45.75" x14ac:dyDescent="0.9">
      <c r="C127" s="11" t="s">
        <v>15</v>
      </c>
      <c r="D127" s="12"/>
      <c r="E127" s="12"/>
      <c r="F127" s="253">
        <f>SUM(F147,J147,N147)</f>
        <v>0</v>
      </c>
      <c r="G127" s="253"/>
      <c r="H127" s="253"/>
      <c r="I127" s="253"/>
      <c r="J127" s="253"/>
      <c r="K127" s="12"/>
    </row>
    <row r="129" spans="1:16" ht="48.75" customHeight="1" x14ac:dyDescent="0.4"/>
    <row r="130" spans="1:16" ht="35.25" x14ac:dyDescent="0.4">
      <c r="A130" s="58" t="s">
        <v>16</v>
      </c>
      <c r="B130" s="58"/>
      <c r="C130" s="58"/>
      <c r="D130" s="58"/>
      <c r="E130" s="58"/>
      <c r="F130" s="58"/>
      <c r="G130" s="58"/>
      <c r="H130" s="58"/>
      <c r="I130" s="58"/>
      <c r="J130" s="58"/>
      <c r="K130" s="58"/>
      <c r="L130" s="58"/>
      <c r="M130" s="58"/>
      <c r="N130" s="58"/>
    </row>
    <row r="131" spans="1:16" ht="26.25" customHeight="1" x14ac:dyDescent="0.4">
      <c r="A131" s="58"/>
      <c r="B131" s="58"/>
      <c r="C131" s="58"/>
      <c r="D131" s="58"/>
      <c r="E131" s="58"/>
      <c r="F131" s="58"/>
      <c r="G131" s="58"/>
      <c r="H131" s="58"/>
      <c r="I131" s="58"/>
      <c r="J131" s="58"/>
      <c r="K131" s="58"/>
      <c r="L131" s="58"/>
      <c r="M131" s="58"/>
      <c r="N131" s="167"/>
    </row>
    <row r="132" spans="1:16" ht="35.25" x14ac:dyDescent="0.4">
      <c r="A132" s="167" t="s">
        <v>175</v>
      </c>
      <c r="B132" s="167"/>
      <c r="C132" s="167"/>
      <c r="D132" s="167"/>
      <c r="E132" s="167"/>
      <c r="F132" s="58"/>
      <c r="G132" s="58"/>
      <c r="H132" s="58"/>
      <c r="I132" s="58"/>
      <c r="J132" s="58"/>
      <c r="K132" s="58"/>
      <c r="L132" s="58"/>
      <c r="M132" s="58"/>
      <c r="N132" s="167"/>
    </row>
    <row r="133" spans="1:16" ht="35.25" x14ac:dyDescent="0.4">
      <c r="A133" s="167" t="s">
        <v>20</v>
      </c>
      <c r="B133" s="167"/>
      <c r="C133" s="167"/>
      <c r="D133" s="167"/>
      <c r="E133" s="167"/>
      <c r="F133" s="58"/>
      <c r="G133" s="69">
        <f>COUNTIF(K8:K69,"150回以上")</f>
        <v>0</v>
      </c>
      <c r="H133" s="167" t="s">
        <v>110</v>
      </c>
      <c r="J133" s="167"/>
      <c r="K133" s="167"/>
      <c r="L133" s="167"/>
      <c r="M133" s="167"/>
      <c r="N133" s="167"/>
    </row>
    <row r="134" spans="1:16" ht="35.25" x14ac:dyDescent="0.4">
      <c r="A134" s="167" t="s">
        <v>36</v>
      </c>
      <c r="B134" s="167"/>
      <c r="C134" s="167"/>
      <c r="D134" s="167"/>
      <c r="E134" s="167"/>
      <c r="F134" s="58"/>
      <c r="G134" s="69">
        <f>COUNTIF(K8:K69,"100回以上")</f>
        <v>0</v>
      </c>
      <c r="H134" s="167" t="s">
        <v>111</v>
      </c>
      <c r="J134" s="167"/>
      <c r="K134" s="167"/>
      <c r="L134" s="167"/>
      <c r="M134" s="167"/>
      <c r="N134" s="167"/>
    </row>
    <row r="135" spans="1:16" ht="41.25" customHeight="1" x14ac:dyDescent="0.4">
      <c r="A135" s="58"/>
      <c r="B135" s="58"/>
      <c r="C135" s="58"/>
      <c r="D135" s="58"/>
      <c r="E135" s="58"/>
      <c r="F135" s="58"/>
      <c r="G135" s="58"/>
      <c r="H135" s="58"/>
      <c r="I135" s="58"/>
      <c r="J135" s="58"/>
      <c r="K135" s="58"/>
      <c r="L135" s="58"/>
      <c r="M135" s="58"/>
      <c r="N135" s="58"/>
      <c r="P135" s="14"/>
    </row>
    <row r="136" spans="1:16" ht="30.75" customHeight="1" x14ac:dyDescent="0.4">
      <c r="A136" s="57"/>
      <c r="B136" s="57"/>
      <c r="C136" s="244" t="s">
        <v>10</v>
      </c>
      <c r="D136" s="244"/>
      <c r="E136" s="244"/>
      <c r="F136" s="257" t="s">
        <v>91</v>
      </c>
      <c r="G136" s="258"/>
      <c r="H136" s="258"/>
      <c r="I136" s="258"/>
      <c r="J136" s="257" t="s">
        <v>90</v>
      </c>
      <c r="K136" s="258"/>
      <c r="L136" s="258"/>
      <c r="M136" s="244" t="s">
        <v>11</v>
      </c>
      <c r="N136" s="233"/>
      <c r="P136" s="15"/>
    </row>
    <row r="137" spans="1:16" ht="18.75" customHeight="1" x14ac:dyDescent="0.4">
      <c r="A137" s="57"/>
      <c r="B137" s="57"/>
      <c r="C137" s="231" t="s">
        <v>89</v>
      </c>
      <c r="D137" s="245"/>
      <c r="E137" s="245"/>
      <c r="F137" s="231" t="s">
        <v>108</v>
      </c>
      <c r="G137" s="229"/>
      <c r="H137" s="229"/>
      <c r="I137" s="229"/>
      <c r="J137" s="231" t="s">
        <v>109</v>
      </c>
      <c r="K137" s="229"/>
      <c r="L137" s="229"/>
      <c r="M137" s="228" t="s">
        <v>92</v>
      </c>
      <c r="N137" s="229"/>
      <c r="P137" s="15"/>
    </row>
    <row r="138" spans="1:16" ht="35.25" x14ac:dyDescent="0.4">
      <c r="A138" s="60" t="s">
        <v>176</v>
      </c>
      <c r="B138" s="60"/>
      <c r="C138" s="60"/>
      <c r="D138" s="254">
        <f>SUM(J9:J10)</f>
        <v>0</v>
      </c>
      <c r="E138" s="254"/>
      <c r="F138" s="255">
        <f>IF(AND($G$133&gt;=4,K9="150回以上"),D138*3000,0)</f>
        <v>0</v>
      </c>
      <c r="G138" s="255"/>
      <c r="H138" s="255"/>
      <c r="I138" s="255"/>
      <c r="J138" s="255">
        <f>IF(AND($G$134&gt;=4,K9="100回以上"),D138*2000,0)</f>
        <v>0</v>
      </c>
      <c r="K138" s="255"/>
      <c r="L138" s="255"/>
      <c r="M138" s="88">
        <f>IF(AND(F138=0,J138=0),COUNTIF(C11:I11,"&gt;=50"),0)</f>
        <v>0</v>
      </c>
      <c r="N138" s="170">
        <f t="shared" ref="N138:N146" si="10">M138*100000</f>
        <v>0</v>
      </c>
      <c r="P138" s="15"/>
    </row>
    <row r="139" spans="1:16" ht="35.25" x14ac:dyDescent="0.4">
      <c r="A139" s="60" t="s">
        <v>177</v>
      </c>
      <c r="B139" s="60"/>
      <c r="C139" s="60"/>
      <c r="D139" s="254">
        <f>SUM(J16:J17)</f>
        <v>0</v>
      </c>
      <c r="E139" s="254"/>
      <c r="F139" s="255">
        <f>IF(AND($G$133&gt;=4,K16="150回以上"),D139*3000,0)</f>
        <v>0</v>
      </c>
      <c r="G139" s="255"/>
      <c r="H139" s="255"/>
      <c r="I139" s="255"/>
      <c r="J139" s="255">
        <f>IF(AND($G$134&gt;=4,K16="100回以上"),D139*2000,0)</f>
        <v>0</v>
      </c>
      <c r="K139" s="255"/>
      <c r="L139" s="255"/>
      <c r="M139" s="88">
        <f>IF(AND(F139=0,J139=0),COUNTIF(C18:I18,"&gt;=50"),0)</f>
        <v>0</v>
      </c>
      <c r="N139" s="170">
        <f t="shared" si="10"/>
        <v>0</v>
      </c>
      <c r="P139" s="15"/>
    </row>
    <row r="140" spans="1:16" ht="35.25" x14ac:dyDescent="0.4">
      <c r="A140" s="60" t="s">
        <v>178</v>
      </c>
      <c r="B140" s="60"/>
      <c r="C140" s="60"/>
      <c r="D140" s="254">
        <f>SUM(J23:J24)</f>
        <v>0</v>
      </c>
      <c r="E140" s="254"/>
      <c r="F140" s="255">
        <f>IF(AND($G$133&gt;=4,K23="150回以上"),D140*3000,0)</f>
        <v>0</v>
      </c>
      <c r="G140" s="255"/>
      <c r="H140" s="255"/>
      <c r="I140" s="255"/>
      <c r="J140" s="255">
        <f>IF(AND($G$134&gt;=4,K23="100回以上"),D140*2000,0)</f>
        <v>0</v>
      </c>
      <c r="K140" s="255"/>
      <c r="L140" s="255"/>
      <c r="M140" s="88">
        <f>IF(AND(F140=0,J140=0),COUNTIF(C25:I25,"&gt;=50"),0)</f>
        <v>0</v>
      </c>
      <c r="N140" s="170">
        <f t="shared" si="10"/>
        <v>0</v>
      </c>
      <c r="P140" s="15"/>
    </row>
    <row r="141" spans="1:16" ht="35.25" x14ac:dyDescent="0.4">
      <c r="A141" s="60" t="s">
        <v>179</v>
      </c>
      <c r="B141" s="60"/>
      <c r="C141" s="60"/>
      <c r="D141" s="254">
        <f>SUM(J30:J31)</f>
        <v>0</v>
      </c>
      <c r="E141" s="254"/>
      <c r="F141" s="255">
        <f>IF(AND($G$133&gt;=4,K30="150回以上"),D141*3000,0)</f>
        <v>0</v>
      </c>
      <c r="G141" s="255"/>
      <c r="H141" s="255"/>
      <c r="I141" s="255"/>
      <c r="J141" s="255">
        <f>IF(AND($G$134&gt;=4,K30="100回以上"),D141*2000,0)</f>
        <v>0</v>
      </c>
      <c r="K141" s="255"/>
      <c r="L141" s="255"/>
      <c r="M141" s="88">
        <f>IF(AND(F141=0,J141=0),COUNTIF(C32:I32,"&gt;=50"),0)</f>
        <v>0</v>
      </c>
      <c r="N141" s="170">
        <f t="shared" si="10"/>
        <v>0</v>
      </c>
      <c r="P141" s="15"/>
    </row>
    <row r="142" spans="1:16" ht="35.25" x14ac:dyDescent="0.4">
      <c r="A142" s="60" t="s">
        <v>180</v>
      </c>
      <c r="B142" s="60"/>
      <c r="C142" s="60"/>
      <c r="D142" s="254">
        <f>SUM(J37:J38)</f>
        <v>0</v>
      </c>
      <c r="E142" s="254"/>
      <c r="F142" s="255">
        <f>IF(AND($G$133&gt;=4,K37="150回以上"),D142*3000,0)</f>
        <v>0</v>
      </c>
      <c r="G142" s="255"/>
      <c r="H142" s="255"/>
      <c r="I142" s="255"/>
      <c r="J142" s="255">
        <f>IF(AND($G$134&gt;=4,K37="100回以上"),D142*2000,0)</f>
        <v>0</v>
      </c>
      <c r="K142" s="255"/>
      <c r="L142" s="255"/>
      <c r="M142" s="88">
        <f>IF(AND(F142=0,J142=0),COUNTIF(C39:I39,"&gt;=50"),0)</f>
        <v>0</v>
      </c>
      <c r="N142" s="170">
        <f t="shared" si="10"/>
        <v>0</v>
      </c>
      <c r="P142" s="15"/>
    </row>
    <row r="143" spans="1:16" ht="35.25" x14ac:dyDescent="0.4">
      <c r="A143" s="60" t="s">
        <v>181</v>
      </c>
      <c r="B143" s="60"/>
      <c r="C143" s="60"/>
      <c r="D143" s="254">
        <f>SUM(J44:J45)</f>
        <v>0</v>
      </c>
      <c r="E143" s="254"/>
      <c r="F143" s="255">
        <f>IF(AND($G$133&gt;=4,K44="150回以上"),D143*3000,0)</f>
        <v>0</v>
      </c>
      <c r="G143" s="255"/>
      <c r="H143" s="255"/>
      <c r="I143" s="255"/>
      <c r="J143" s="255">
        <f>IF(AND($G$134&gt;=4,K44="100回以上"),D143*2000,0)</f>
        <v>0</v>
      </c>
      <c r="K143" s="255"/>
      <c r="L143" s="255"/>
      <c r="M143" s="88">
        <f>IF(AND(F143=0,J143=0),COUNTIF(C46:I46,"&gt;=50"),0)</f>
        <v>0</v>
      </c>
      <c r="N143" s="170">
        <f t="shared" si="10"/>
        <v>0</v>
      </c>
      <c r="P143" s="15"/>
    </row>
    <row r="144" spans="1:16" ht="35.25" x14ac:dyDescent="0.4">
      <c r="A144" s="60" t="s">
        <v>182</v>
      </c>
      <c r="B144" s="60"/>
      <c r="C144" s="60"/>
      <c r="D144" s="254">
        <f>SUM(J51:J52)</f>
        <v>0</v>
      </c>
      <c r="E144" s="254"/>
      <c r="F144" s="255">
        <f>IF(AND($G$133&gt;=4,K51="150回以上"),D144*3000,0)</f>
        <v>0</v>
      </c>
      <c r="G144" s="255"/>
      <c r="H144" s="255"/>
      <c r="I144" s="255"/>
      <c r="J144" s="255">
        <f>IF(AND($G$134&gt;=4,K51="100回以上"),D144*2000,0)</f>
        <v>0</v>
      </c>
      <c r="K144" s="255"/>
      <c r="L144" s="255"/>
      <c r="M144" s="88">
        <f>IF(AND(F144=0,J144=0),COUNTIF(C53:I53,"&gt;=50"),0)</f>
        <v>0</v>
      </c>
      <c r="N144" s="170">
        <f t="shared" si="10"/>
        <v>0</v>
      </c>
      <c r="P144" s="15"/>
    </row>
    <row r="145" spans="1:16" ht="35.25" x14ac:dyDescent="0.4">
      <c r="A145" s="60" t="s">
        <v>183</v>
      </c>
      <c r="B145" s="60"/>
      <c r="C145" s="60"/>
      <c r="D145" s="254">
        <f>SUM(J58:J59)</f>
        <v>0</v>
      </c>
      <c r="E145" s="254"/>
      <c r="F145" s="255">
        <f>IF(AND($G$133&gt;=4,K58="150回以上"),D145*3000,0)</f>
        <v>0</v>
      </c>
      <c r="G145" s="255"/>
      <c r="H145" s="255"/>
      <c r="I145" s="255"/>
      <c r="J145" s="255">
        <f>IF(AND($G$134&gt;=4,K58="100回以上"),D145*2000,0)</f>
        <v>0</v>
      </c>
      <c r="K145" s="255"/>
      <c r="L145" s="255"/>
      <c r="M145" s="88">
        <f>IF(AND(F145=0,J145=0),COUNTIF(C60:I60,"&gt;=50"),0)</f>
        <v>0</v>
      </c>
      <c r="N145" s="170">
        <f t="shared" si="10"/>
        <v>0</v>
      </c>
      <c r="P145" s="15"/>
    </row>
    <row r="146" spans="1:16" ht="36" thickBot="1" x14ac:dyDescent="0.45">
      <c r="A146" s="167" t="s">
        <v>184</v>
      </c>
      <c r="B146" s="167"/>
      <c r="C146" s="167"/>
      <c r="D146" s="242">
        <f>SUM(J65:J66)</f>
        <v>0</v>
      </c>
      <c r="E146" s="242"/>
      <c r="F146" s="249">
        <f>IF(AND($G$133&gt;=4,K65="150回以上"),D146*3000,0)</f>
        <v>0</v>
      </c>
      <c r="G146" s="249"/>
      <c r="H146" s="249"/>
      <c r="I146" s="249"/>
      <c r="J146" s="249">
        <f>IF(AND($G$134&gt;=4,K65="100回以上"),D146*2000,0)</f>
        <v>0</v>
      </c>
      <c r="K146" s="249"/>
      <c r="L146" s="249"/>
      <c r="M146" s="89">
        <f>IF(AND(F146=0,J146=0),COUNTIF(C67:I67,"&gt;=50"),0)</f>
        <v>0</v>
      </c>
      <c r="N146" s="169">
        <f t="shared" si="10"/>
        <v>0</v>
      </c>
    </row>
    <row r="147" spans="1:16" ht="36" thickTop="1" x14ac:dyDescent="0.4">
      <c r="A147" s="77" t="s">
        <v>73</v>
      </c>
      <c r="B147" s="77"/>
      <c r="C147" s="77"/>
      <c r="D147" s="250">
        <f>SUM(D138:E146)</f>
        <v>0</v>
      </c>
      <c r="E147" s="250"/>
      <c r="F147" s="251">
        <f>SUM(F138:I146)</f>
        <v>0</v>
      </c>
      <c r="G147" s="251"/>
      <c r="H147" s="251"/>
      <c r="I147" s="251"/>
      <c r="J147" s="251">
        <f>SUM(J138:L146)</f>
        <v>0</v>
      </c>
      <c r="K147" s="251"/>
      <c r="L147" s="251"/>
      <c r="M147" s="90">
        <f>SUM(M138:M146)</f>
        <v>0</v>
      </c>
      <c r="N147" s="177">
        <f>SUM(N138:N146)</f>
        <v>0</v>
      </c>
    </row>
    <row r="148" spans="1:16" ht="90" customHeight="1" x14ac:dyDescent="0.4">
      <c r="A148" s="167"/>
      <c r="B148" s="167"/>
      <c r="C148" s="167"/>
      <c r="D148" s="239"/>
      <c r="E148" s="239"/>
      <c r="F148" s="167"/>
      <c r="G148" s="167"/>
      <c r="H148" s="167"/>
      <c r="I148" s="167"/>
      <c r="J148" s="167"/>
      <c r="K148" s="167"/>
      <c r="L148" s="167"/>
      <c r="M148" s="167"/>
      <c r="N148" s="167"/>
    </row>
    <row r="149" spans="1:16" ht="39.75" customHeight="1" x14ac:dyDescent="0.4">
      <c r="A149" s="164" t="s">
        <v>60</v>
      </c>
      <c r="B149" s="206"/>
      <c r="C149" s="207"/>
      <c r="D149" s="207"/>
      <c r="E149" s="207"/>
      <c r="F149" s="207"/>
      <c r="G149" s="207"/>
      <c r="H149" s="208"/>
      <c r="I149" s="214" t="s">
        <v>61</v>
      </c>
      <c r="J149" s="214"/>
      <c r="K149" s="214"/>
      <c r="L149" s="209"/>
      <c r="M149" s="209"/>
      <c r="N149" s="209"/>
      <c r="O149" s="43"/>
    </row>
    <row r="150" spans="1:16" ht="39.75" customHeight="1" x14ac:dyDescent="0.4">
      <c r="A150" s="164" t="s">
        <v>62</v>
      </c>
      <c r="B150" s="206"/>
      <c r="C150" s="207"/>
      <c r="D150" s="207"/>
      <c r="E150" s="207"/>
      <c r="F150" s="207"/>
      <c r="G150" s="207"/>
      <c r="H150" s="208"/>
      <c r="I150" s="214" t="s">
        <v>63</v>
      </c>
      <c r="J150" s="214"/>
      <c r="K150" s="214"/>
      <c r="L150" s="209"/>
      <c r="M150" s="209"/>
      <c r="N150" s="209"/>
      <c r="O150" s="42"/>
    </row>
    <row r="151" spans="1:16" ht="39.75" customHeight="1" x14ac:dyDescent="0.4">
      <c r="A151" s="164" t="s">
        <v>64</v>
      </c>
      <c r="B151" s="206"/>
      <c r="C151" s="207"/>
      <c r="D151" s="207"/>
      <c r="E151" s="207"/>
      <c r="F151" s="207"/>
      <c r="G151" s="207"/>
      <c r="H151" s="208"/>
      <c r="I151" s="214" t="s">
        <v>65</v>
      </c>
      <c r="J151" s="214"/>
      <c r="K151" s="214"/>
      <c r="L151" s="209"/>
      <c r="M151" s="209"/>
      <c r="N151" s="209"/>
      <c r="O151" s="42"/>
    </row>
    <row r="152" spans="1:16" ht="39.75" customHeight="1" x14ac:dyDescent="0.4">
      <c r="A152" s="164" t="s">
        <v>67</v>
      </c>
      <c r="B152" s="206"/>
      <c r="C152" s="207"/>
      <c r="D152" s="207"/>
      <c r="E152" s="207"/>
      <c r="F152" s="207"/>
      <c r="G152" s="207"/>
      <c r="H152" s="207"/>
      <c r="I152" s="207"/>
      <c r="J152" s="207"/>
      <c r="K152" s="207"/>
      <c r="L152" s="207"/>
      <c r="M152" s="207"/>
      <c r="N152" s="208"/>
      <c r="O152" s="168"/>
    </row>
    <row r="153" spans="1:16" ht="39.75" customHeight="1" x14ac:dyDescent="0.4">
      <c r="A153" s="164" t="s">
        <v>66</v>
      </c>
      <c r="B153" s="206"/>
      <c r="C153" s="207"/>
      <c r="D153" s="207"/>
      <c r="E153" s="207"/>
      <c r="F153" s="207"/>
      <c r="G153" s="207"/>
      <c r="H153" s="207"/>
      <c r="I153" s="207"/>
      <c r="J153" s="207"/>
      <c r="K153" s="207"/>
      <c r="L153" s="207"/>
      <c r="M153" s="207"/>
      <c r="N153" s="208"/>
      <c r="O153" s="13"/>
    </row>
    <row r="155" spans="1:16" ht="33" customHeight="1" x14ac:dyDescent="0.4">
      <c r="A155" s="58"/>
      <c r="B155" s="58"/>
      <c r="C155" s="58"/>
      <c r="D155" s="58"/>
      <c r="E155" s="58"/>
      <c r="F155" s="58"/>
      <c r="G155" s="58"/>
      <c r="H155" s="58"/>
      <c r="I155" s="58"/>
      <c r="J155" s="58"/>
      <c r="K155" s="58"/>
      <c r="L155" s="58"/>
      <c r="M155" s="58"/>
      <c r="N155" s="86" t="s">
        <v>86</v>
      </c>
    </row>
    <row r="156" spans="1:16" ht="33" customHeight="1" x14ac:dyDescent="0.4">
      <c r="A156" s="58"/>
      <c r="B156" s="58"/>
      <c r="C156" s="58"/>
      <c r="D156" s="58"/>
      <c r="E156" s="58"/>
      <c r="F156" s="58"/>
      <c r="G156" s="58"/>
      <c r="H156" s="58"/>
      <c r="I156" s="58"/>
      <c r="J156" s="58"/>
      <c r="K156" s="58"/>
      <c r="L156" s="252" t="s">
        <v>121</v>
      </c>
      <c r="M156" s="252"/>
      <c r="N156" s="252"/>
    </row>
    <row r="157" spans="1:16" ht="35.25" x14ac:dyDescent="0.4">
      <c r="A157" s="179" t="s">
        <v>12</v>
      </c>
      <c r="B157" s="179"/>
      <c r="C157" s="167"/>
      <c r="D157" s="167"/>
      <c r="E157" s="167"/>
      <c r="F157" s="167"/>
      <c r="G157" s="167"/>
      <c r="H157" s="167"/>
      <c r="I157" s="167"/>
      <c r="J157" s="167"/>
      <c r="K157" s="167"/>
      <c r="L157" s="167"/>
      <c r="M157" s="167"/>
      <c r="N157" s="167"/>
    </row>
    <row r="158" spans="1:16" ht="40.5" customHeight="1" x14ac:dyDescent="0.4">
      <c r="A158" s="167"/>
      <c r="B158" s="167"/>
      <c r="C158" s="167"/>
      <c r="D158" s="167"/>
      <c r="E158" s="167"/>
      <c r="F158" s="167"/>
      <c r="G158" s="167"/>
      <c r="H158" s="167"/>
      <c r="I158" s="167"/>
      <c r="J158" s="167"/>
      <c r="K158" s="167"/>
      <c r="L158" s="167"/>
      <c r="M158" s="167"/>
      <c r="N158" s="167"/>
    </row>
    <row r="159" spans="1:16" ht="35.25" x14ac:dyDescent="0.4">
      <c r="A159" s="167"/>
      <c r="B159" s="167"/>
      <c r="C159" s="167"/>
      <c r="D159" s="167"/>
      <c r="E159" s="167"/>
      <c r="F159" s="167"/>
      <c r="G159" s="167"/>
      <c r="H159" s="167"/>
      <c r="I159" s="173" t="s">
        <v>96</v>
      </c>
      <c r="J159" s="85"/>
      <c r="K159" s="173"/>
      <c r="L159" s="173" t="str">
        <f>C1</f>
        <v>医療機関○○クリニック</v>
      </c>
      <c r="M159" s="173"/>
      <c r="N159" s="173"/>
      <c r="O159" s="180"/>
    </row>
    <row r="160" spans="1:16" ht="35.25" x14ac:dyDescent="0.4">
      <c r="A160" s="167"/>
      <c r="B160" s="167"/>
      <c r="C160" s="167"/>
      <c r="D160" s="167"/>
      <c r="E160" s="167"/>
      <c r="F160" s="167"/>
      <c r="G160" s="167"/>
      <c r="H160" s="167"/>
      <c r="I160" s="173" t="s">
        <v>13</v>
      </c>
      <c r="J160" s="85"/>
      <c r="K160" s="173"/>
      <c r="L160" s="248"/>
      <c r="M160" s="248"/>
      <c r="N160" s="248"/>
      <c r="O160" s="180"/>
    </row>
    <row r="161" spans="1:15" ht="35.25" x14ac:dyDescent="0.4">
      <c r="A161" s="167"/>
      <c r="B161" s="167"/>
      <c r="C161" s="167"/>
      <c r="D161" s="167"/>
      <c r="E161" s="167"/>
      <c r="F161" s="167"/>
      <c r="G161" s="167"/>
      <c r="H161" s="167"/>
      <c r="I161" s="173" t="s">
        <v>14</v>
      </c>
      <c r="J161" s="85"/>
      <c r="K161" s="173"/>
      <c r="L161" s="248"/>
      <c r="M161" s="248"/>
      <c r="N161" s="248"/>
      <c r="O161" s="180"/>
    </row>
    <row r="162" spans="1:15" ht="24" x14ac:dyDescent="0.4">
      <c r="A162" s="10"/>
      <c r="B162" s="10"/>
      <c r="C162" s="10"/>
      <c r="D162" s="10"/>
      <c r="E162" s="10"/>
      <c r="F162" s="10"/>
      <c r="G162" s="10"/>
      <c r="H162" s="10"/>
      <c r="I162" s="10"/>
      <c r="J162" s="10"/>
      <c r="K162" s="10"/>
      <c r="L162" s="10"/>
      <c r="M162" s="10"/>
      <c r="N162" s="10"/>
    </row>
    <row r="163" spans="1:15" ht="74.25" customHeight="1" x14ac:dyDescent="0.4">
      <c r="A163" s="10"/>
      <c r="B163" s="10"/>
      <c r="C163" s="10"/>
      <c r="D163" s="10"/>
      <c r="E163" s="10"/>
      <c r="F163" s="10"/>
      <c r="G163" s="10"/>
      <c r="H163" s="10"/>
      <c r="I163" s="10"/>
      <c r="J163" s="10"/>
      <c r="K163" s="10"/>
      <c r="L163" s="10"/>
      <c r="M163" s="10"/>
      <c r="N163" s="10"/>
    </row>
    <row r="164" spans="1:15" ht="39" customHeight="1" x14ac:dyDescent="0.4">
      <c r="A164" s="336" t="s">
        <v>25</v>
      </c>
      <c r="B164" s="336"/>
      <c r="C164" s="336"/>
      <c r="D164" s="336"/>
      <c r="E164" s="336"/>
      <c r="F164" s="336"/>
      <c r="G164" s="336"/>
      <c r="H164" s="336"/>
      <c r="I164" s="336"/>
      <c r="J164" s="336"/>
      <c r="K164" s="336"/>
      <c r="L164" s="336"/>
      <c r="M164" s="336"/>
      <c r="N164" s="336"/>
      <c r="O164" s="181"/>
    </row>
    <row r="165" spans="1:15" ht="24" x14ac:dyDescent="0.4">
      <c r="A165" s="10"/>
      <c r="B165" s="10"/>
      <c r="C165" s="10"/>
      <c r="D165" s="10"/>
      <c r="E165" s="10"/>
      <c r="F165" s="10"/>
      <c r="G165" s="10"/>
      <c r="H165" s="10"/>
      <c r="I165" s="10"/>
      <c r="J165" s="10"/>
      <c r="K165" s="10"/>
      <c r="L165" s="10"/>
      <c r="M165" s="10"/>
      <c r="N165" s="10"/>
    </row>
    <row r="166" spans="1:15" ht="24" x14ac:dyDescent="0.4">
      <c r="A166" s="10"/>
      <c r="B166" s="10"/>
      <c r="C166" s="10"/>
      <c r="D166" s="10"/>
      <c r="E166" s="10"/>
      <c r="F166" s="10"/>
      <c r="G166" s="10"/>
      <c r="H166" s="10"/>
      <c r="I166" s="10"/>
      <c r="J166" s="10"/>
      <c r="K166" s="10"/>
      <c r="L166" s="10"/>
      <c r="M166" s="10"/>
      <c r="N166" s="10"/>
    </row>
    <row r="167" spans="1:15" ht="51.75" customHeight="1" x14ac:dyDescent="0.4">
      <c r="A167" s="10"/>
      <c r="B167" s="10"/>
      <c r="C167" s="10"/>
      <c r="D167" s="10"/>
      <c r="E167" s="10"/>
      <c r="F167" s="10"/>
      <c r="G167" s="10"/>
      <c r="H167" s="10"/>
      <c r="I167" s="10"/>
      <c r="J167" s="10"/>
      <c r="K167" s="10"/>
      <c r="L167" s="10"/>
      <c r="M167" s="10"/>
      <c r="N167" s="10"/>
    </row>
    <row r="168" spans="1:15" ht="75.75" customHeight="1" x14ac:dyDescent="0.4">
      <c r="A168" s="335" t="s">
        <v>185</v>
      </c>
      <c r="B168" s="335"/>
      <c r="C168" s="335"/>
      <c r="D168" s="335"/>
      <c r="E168" s="335"/>
      <c r="F168" s="335"/>
      <c r="G168" s="335"/>
      <c r="H168" s="335"/>
      <c r="I168" s="335"/>
      <c r="J168" s="335"/>
      <c r="K168" s="335"/>
      <c r="L168" s="335"/>
      <c r="M168" s="335"/>
      <c r="N168" s="335"/>
      <c r="O168" s="182"/>
    </row>
    <row r="169" spans="1:15" x14ac:dyDescent="0.4">
      <c r="C169" s="183"/>
      <c r="D169" s="183"/>
      <c r="E169" s="183"/>
      <c r="F169" s="183"/>
      <c r="G169" s="183"/>
      <c r="H169" s="183"/>
      <c r="I169" s="183"/>
    </row>
    <row r="170" spans="1:15" ht="66" customHeight="1" x14ac:dyDescent="0.4">
      <c r="C170" s="184"/>
      <c r="D170" s="180"/>
      <c r="E170" s="180"/>
      <c r="F170" s="180"/>
      <c r="G170" s="180"/>
      <c r="H170" s="185"/>
      <c r="I170" s="185"/>
    </row>
    <row r="171" spans="1:15" ht="45.75" x14ac:dyDescent="0.9">
      <c r="C171" s="11" t="s">
        <v>15</v>
      </c>
      <c r="D171" s="12"/>
      <c r="E171" s="253">
        <f>SUM(L179:N180)</f>
        <v>0</v>
      </c>
      <c r="F171" s="253"/>
      <c r="G171" s="253"/>
      <c r="H171" s="253"/>
      <c r="I171" s="253"/>
      <c r="J171" s="253"/>
      <c r="K171" s="253"/>
    </row>
    <row r="173" spans="1:15" ht="45" customHeight="1" x14ac:dyDescent="0.4"/>
    <row r="174" spans="1:15" s="168" customFormat="1" ht="35.25" x14ac:dyDescent="0.4">
      <c r="A174" s="58" t="s">
        <v>16</v>
      </c>
      <c r="B174" s="58"/>
      <c r="C174" s="58"/>
      <c r="D174" s="58"/>
      <c r="E174" s="58"/>
      <c r="F174" s="58"/>
      <c r="G174" s="58"/>
      <c r="H174" s="58"/>
      <c r="I174" s="58"/>
      <c r="J174" s="58"/>
      <c r="K174" s="58"/>
      <c r="L174" s="58"/>
      <c r="M174" s="58"/>
      <c r="N174" s="58"/>
    </row>
    <row r="175" spans="1:15" s="168" customFormat="1" ht="35.25" x14ac:dyDescent="0.4">
      <c r="A175" s="167" t="s">
        <v>186</v>
      </c>
      <c r="B175" s="167"/>
      <c r="C175" s="58"/>
      <c r="D175" s="239"/>
      <c r="E175" s="239"/>
      <c r="F175" s="58"/>
      <c r="G175" s="58"/>
      <c r="H175" s="58"/>
      <c r="I175" s="58"/>
      <c r="J175" s="58"/>
      <c r="K175" s="58"/>
      <c r="L175" s="58"/>
      <c r="M175" s="58"/>
      <c r="N175" s="58"/>
    </row>
    <row r="176" spans="1:15" s="168" customFormat="1" ht="35.25" x14ac:dyDescent="0.4">
      <c r="C176" s="167"/>
      <c r="D176" s="167"/>
      <c r="E176" s="167"/>
      <c r="F176" s="167"/>
      <c r="G176" s="167"/>
      <c r="H176" s="167"/>
      <c r="I176" s="167"/>
      <c r="J176" s="167"/>
      <c r="K176" s="167"/>
      <c r="L176" s="167"/>
      <c r="M176" s="167"/>
      <c r="N176" s="58"/>
    </row>
    <row r="177" spans="1:14" s="168" customFormat="1" ht="38.25" customHeight="1" x14ac:dyDescent="0.4">
      <c r="A177" s="167"/>
      <c r="B177" s="167"/>
      <c r="C177" s="244" t="s">
        <v>10</v>
      </c>
      <c r="D177" s="244"/>
      <c r="E177" s="244"/>
      <c r="F177" s="233" t="s">
        <v>19</v>
      </c>
      <c r="G177" s="233"/>
      <c r="H177" s="233" t="s">
        <v>21</v>
      </c>
      <c r="I177" s="233"/>
      <c r="J177" s="233"/>
      <c r="K177" s="233"/>
      <c r="L177" s="233" t="s">
        <v>22</v>
      </c>
      <c r="M177" s="233"/>
      <c r="N177" s="233"/>
    </row>
    <row r="178" spans="1:14" s="168" customFormat="1" ht="30.75" customHeight="1" x14ac:dyDescent="0.4">
      <c r="A178" s="167"/>
      <c r="B178" s="167"/>
      <c r="C178" s="231" t="s">
        <v>93</v>
      </c>
      <c r="D178" s="232"/>
      <c r="E178" s="232"/>
      <c r="F178" s="234"/>
      <c r="G178" s="234"/>
      <c r="H178" s="234"/>
      <c r="I178" s="234"/>
      <c r="J178" s="234"/>
      <c r="K178" s="234"/>
      <c r="L178" s="234"/>
      <c r="M178" s="234"/>
      <c r="N178" s="234"/>
    </row>
    <row r="179" spans="1:14" s="168" customFormat="1" ht="48.75" customHeight="1" x14ac:dyDescent="0.4">
      <c r="A179" s="60" t="s">
        <v>18</v>
      </c>
      <c r="B179" s="60"/>
      <c r="C179" s="230">
        <f>J73</f>
        <v>0</v>
      </c>
      <c r="D179" s="230"/>
      <c r="E179" s="230"/>
      <c r="F179" s="235">
        <v>730</v>
      </c>
      <c r="G179" s="235"/>
      <c r="H179" s="236">
        <f>C179*F179</f>
        <v>0</v>
      </c>
      <c r="I179" s="236"/>
      <c r="J179" s="236"/>
      <c r="K179" s="236"/>
      <c r="L179" s="236">
        <f>H179*1.1</f>
        <v>0</v>
      </c>
      <c r="M179" s="236"/>
      <c r="N179" s="236"/>
    </row>
    <row r="180" spans="1:14" s="168" customFormat="1" ht="48.75" customHeight="1" x14ac:dyDescent="0.4">
      <c r="A180" s="60" t="s">
        <v>17</v>
      </c>
      <c r="B180" s="60"/>
      <c r="C180" s="230">
        <f>J74</f>
        <v>0</v>
      </c>
      <c r="D180" s="230"/>
      <c r="E180" s="230"/>
      <c r="F180" s="235">
        <v>2130</v>
      </c>
      <c r="G180" s="235"/>
      <c r="H180" s="236">
        <f>C180*F180</f>
        <v>0</v>
      </c>
      <c r="I180" s="236"/>
      <c r="J180" s="236"/>
      <c r="K180" s="236"/>
      <c r="L180" s="236">
        <f>H180*1.1</f>
        <v>0</v>
      </c>
      <c r="M180" s="236"/>
      <c r="N180" s="236"/>
    </row>
    <row r="181" spans="1:14" s="168" customFormat="1" ht="30" x14ac:dyDescent="0.4">
      <c r="A181" s="17"/>
      <c r="B181" s="17"/>
      <c r="C181" s="17"/>
      <c r="D181" s="246"/>
      <c r="E181" s="247"/>
      <c r="F181" s="17"/>
      <c r="G181" s="17"/>
      <c r="H181" s="17"/>
      <c r="I181" s="17"/>
      <c r="J181" s="17"/>
      <c r="K181" s="17"/>
      <c r="L181" s="17"/>
      <c r="M181" s="17"/>
      <c r="N181" s="17"/>
    </row>
    <row r="182" spans="1:14" s="168" customFormat="1" ht="126" customHeight="1" x14ac:dyDescent="0.4">
      <c r="A182" s="17"/>
      <c r="B182" s="17"/>
      <c r="C182" s="17"/>
      <c r="F182" s="17"/>
      <c r="G182" s="17"/>
      <c r="H182" s="17"/>
      <c r="I182" s="17"/>
      <c r="J182" s="17"/>
      <c r="N182" s="17"/>
    </row>
    <row r="183" spans="1:14" ht="35.25" x14ac:dyDescent="0.4">
      <c r="A183" s="58" t="s">
        <v>33</v>
      </c>
      <c r="B183" s="58"/>
      <c r="C183" s="58"/>
      <c r="D183" s="58"/>
      <c r="E183" s="58"/>
      <c r="F183" s="58"/>
      <c r="G183" s="58"/>
      <c r="H183" s="58"/>
      <c r="I183" s="58"/>
      <c r="J183" s="167"/>
      <c r="K183" s="167"/>
      <c r="L183" s="167"/>
      <c r="M183" s="167"/>
      <c r="N183" s="13"/>
    </row>
    <row r="184" spans="1:14" ht="35.25" x14ac:dyDescent="0.4">
      <c r="A184" s="58"/>
      <c r="B184" s="58"/>
      <c r="C184" s="204" t="s">
        <v>26</v>
      </c>
      <c r="D184" s="204"/>
      <c r="E184" s="205"/>
      <c r="F184" s="205"/>
      <c r="G184" s="205"/>
      <c r="H184" s="205"/>
      <c r="I184" s="205"/>
      <c r="J184" s="205"/>
      <c r="K184" s="205"/>
      <c r="L184" s="205"/>
      <c r="M184" s="205"/>
    </row>
    <row r="185" spans="1:14" ht="35.25" x14ac:dyDescent="0.4">
      <c r="A185" s="58"/>
      <c r="B185" s="58"/>
      <c r="C185" s="204" t="s">
        <v>27</v>
      </c>
      <c r="D185" s="204"/>
      <c r="E185" s="205"/>
      <c r="F185" s="205"/>
      <c r="G185" s="205"/>
      <c r="H185" s="205"/>
      <c r="I185" s="205"/>
      <c r="J185" s="205"/>
      <c r="K185" s="205"/>
      <c r="L185" s="205"/>
      <c r="M185" s="205"/>
    </row>
    <row r="186" spans="1:14" ht="35.25" x14ac:dyDescent="0.4">
      <c r="A186" s="58"/>
      <c r="B186" s="58"/>
      <c r="C186" s="204" t="s">
        <v>28</v>
      </c>
      <c r="D186" s="204"/>
      <c r="E186" s="205"/>
      <c r="F186" s="205"/>
      <c r="G186" s="205"/>
      <c r="H186" s="205"/>
      <c r="I186" s="205"/>
      <c r="J186" s="205"/>
      <c r="K186" s="205"/>
      <c r="L186" s="205"/>
      <c r="M186" s="205"/>
    </row>
    <row r="187" spans="1:14" ht="35.25" x14ac:dyDescent="0.4">
      <c r="A187" s="58"/>
      <c r="B187" s="58"/>
      <c r="C187" s="204" t="s">
        <v>29</v>
      </c>
      <c r="D187" s="204"/>
      <c r="E187" s="205"/>
      <c r="F187" s="205"/>
      <c r="G187" s="205"/>
      <c r="H187" s="205"/>
      <c r="I187" s="205"/>
      <c r="J187" s="205"/>
      <c r="K187" s="205"/>
      <c r="L187" s="205"/>
      <c r="M187" s="205"/>
    </row>
    <row r="188" spans="1:14" ht="35.25" x14ac:dyDescent="0.4">
      <c r="A188" s="58"/>
      <c r="B188" s="58"/>
      <c r="C188" s="204" t="s">
        <v>30</v>
      </c>
      <c r="D188" s="204"/>
      <c r="E188" s="205"/>
      <c r="F188" s="205"/>
      <c r="G188" s="205"/>
      <c r="H188" s="205"/>
      <c r="I188" s="205"/>
      <c r="J188" s="205"/>
      <c r="K188" s="205"/>
      <c r="L188" s="205"/>
      <c r="M188" s="205"/>
    </row>
    <row r="189" spans="1:14" ht="35.25" x14ac:dyDescent="0.4">
      <c r="A189" s="58"/>
      <c r="B189" s="58"/>
      <c r="C189" s="204" t="s">
        <v>31</v>
      </c>
      <c r="D189" s="204"/>
      <c r="E189" s="205"/>
      <c r="F189" s="205"/>
      <c r="G189" s="205"/>
      <c r="H189" s="205"/>
      <c r="I189" s="205"/>
      <c r="J189" s="205"/>
      <c r="K189" s="205"/>
      <c r="L189" s="205"/>
      <c r="M189" s="205"/>
    </row>
    <row r="190" spans="1:14" ht="35.25" x14ac:dyDescent="0.4">
      <c r="A190" s="58"/>
      <c r="B190" s="58"/>
      <c r="C190" s="204" t="s">
        <v>32</v>
      </c>
      <c r="D190" s="204"/>
      <c r="E190" s="205"/>
      <c r="F190" s="205"/>
      <c r="G190" s="205"/>
      <c r="H190" s="205"/>
      <c r="I190" s="205"/>
      <c r="J190" s="205"/>
      <c r="K190" s="205"/>
      <c r="L190" s="205"/>
      <c r="M190" s="205"/>
    </row>
    <row r="191" spans="1:14" ht="35.25" x14ac:dyDescent="0.4">
      <c r="A191" s="58"/>
      <c r="B191" s="58"/>
      <c r="C191" s="186" t="s">
        <v>8</v>
      </c>
      <c r="D191" s="63"/>
      <c r="E191" s="63"/>
      <c r="F191" s="63"/>
      <c r="G191" s="63"/>
      <c r="H191" s="63"/>
      <c r="I191" s="63"/>
      <c r="J191" s="63"/>
      <c r="K191" s="63"/>
      <c r="L191" s="63"/>
      <c r="M191" s="64"/>
    </row>
    <row r="192" spans="1:14" ht="55.5" customHeight="1" x14ac:dyDescent="0.4">
      <c r="A192" s="58"/>
      <c r="B192" s="58"/>
      <c r="C192" s="210"/>
      <c r="D192" s="211"/>
      <c r="E192" s="211"/>
      <c r="F192" s="211"/>
      <c r="G192" s="211"/>
      <c r="H192" s="211"/>
      <c r="I192" s="211"/>
      <c r="J192" s="211"/>
      <c r="K192" s="211"/>
      <c r="L192" s="211"/>
      <c r="M192" s="212"/>
    </row>
    <row r="193" spans="1:15" ht="113.25" customHeight="1" x14ac:dyDescent="0.4">
      <c r="D193" s="213"/>
      <c r="E193" s="213"/>
    </row>
    <row r="194" spans="1:15" ht="39.75" customHeight="1" x14ac:dyDescent="0.4">
      <c r="A194" s="164" t="s">
        <v>60</v>
      </c>
      <c r="B194" s="206"/>
      <c r="C194" s="207"/>
      <c r="D194" s="207"/>
      <c r="E194" s="207"/>
      <c r="F194" s="207"/>
      <c r="G194" s="207"/>
      <c r="H194" s="208"/>
      <c r="I194" s="214" t="s">
        <v>61</v>
      </c>
      <c r="J194" s="214"/>
      <c r="K194" s="214"/>
      <c r="L194" s="209"/>
      <c r="M194" s="209"/>
      <c r="N194" s="209"/>
      <c r="O194" s="43"/>
    </row>
    <row r="195" spans="1:15" ht="39.75" customHeight="1" x14ac:dyDescent="0.4">
      <c r="A195" s="164" t="s">
        <v>62</v>
      </c>
      <c r="B195" s="206"/>
      <c r="C195" s="207"/>
      <c r="D195" s="207"/>
      <c r="E195" s="207"/>
      <c r="F195" s="207"/>
      <c r="G195" s="207"/>
      <c r="H195" s="208"/>
      <c r="I195" s="214" t="s">
        <v>63</v>
      </c>
      <c r="J195" s="214"/>
      <c r="K195" s="214"/>
      <c r="L195" s="209"/>
      <c r="M195" s="209"/>
      <c r="N195" s="209"/>
      <c r="O195" s="42"/>
    </row>
    <row r="196" spans="1:15" ht="39.75" customHeight="1" x14ac:dyDescent="0.4">
      <c r="A196" s="164" t="s">
        <v>64</v>
      </c>
      <c r="B196" s="206"/>
      <c r="C196" s="207"/>
      <c r="D196" s="207"/>
      <c r="E196" s="207"/>
      <c r="F196" s="207"/>
      <c r="G196" s="207"/>
      <c r="H196" s="208"/>
      <c r="I196" s="214" t="s">
        <v>65</v>
      </c>
      <c r="J196" s="214"/>
      <c r="K196" s="214"/>
      <c r="L196" s="209"/>
      <c r="M196" s="209"/>
      <c r="N196" s="209"/>
      <c r="O196" s="42"/>
    </row>
    <row r="197" spans="1:15" ht="39.75" customHeight="1" x14ac:dyDescent="0.4">
      <c r="A197" s="164" t="s">
        <v>67</v>
      </c>
      <c r="B197" s="206"/>
      <c r="C197" s="207"/>
      <c r="D197" s="207"/>
      <c r="E197" s="207"/>
      <c r="F197" s="207"/>
      <c r="G197" s="207"/>
      <c r="H197" s="207"/>
      <c r="I197" s="207"/>
      <c r="J197" s="207"/>
      <c r="K197" s="207"/>
      <c r="L197" s="207"/>
      <c r="M197" s="207"/>
      <c r="N197" s="208"/>
      <c r="O197" s="168"/>
    </row>
    <row r="198" spans="1:15" ht="39.75" customHeight="1" x14ac:dyDescent="0.4">
      <c r="A198" s="164" t="s">
        <v>66</v>
      </c>
      <c r="B198" s="206"/>
      <c r="C198" s="207"/>
      <c r="D198" s="207"/>
      <c r="E198" s="207"/>
      <c r="F198" s="207"/>
      <c r="G198" s="207"/>
      <c r="H198" s="207"/>
      <c r="I198" s="207"/>
      <c r="J198" s="207"/>
      <c r="K198" s="207"/>
      <c r="L198" s="207"/>
      <c r="M198" s="207"/>
      <c r="N198" s="208"/>
      <c r="O198" s="13"/>
    </row>
    <row r="199" spans="1:15" x14ac:dyDescent="0.4">
      <c r="D199" s="213"/>
      <c r="E199" s="213"/>
    </row>
    <row r="200" spans="1:15" ht="18.75" customHeight="1" x14ac:dyDescent="0.4">
      <c r="D200" s="213"/>
      <c r="E200" s="213"/>
    </row>
    <row r="201" spans="1:15" ht="18.75" customHeight="1" x14ac:dyDescent="0.4">
      <c r="D201" s="213"/>
      <c r="E201" s="213"/>
    </row>
    <row r="202" spans="1:15" x14ac:dyDescent="0.4">
      <c r="D202" s="213"/>
      <c r="E202" s="213"/>
    </row>
    <row r="203" spans="1:15" x14ac:dyDescent="0.4">
      <c r="D203" s="213"/>
      <c r="E203" s="213"/>
    </row>
    <row r="204" spans="1:15" x14ac:dyDescent="0.4">
      <c r="D204" s="213"/>
      <c r="E204" s="213"/>
    </row>
    <row r="205" spans="1:15" x14ac:dyDescent="0.4">
      <c r="D205" s="213"/>
      <c r="E205" s="213"/>
    </row>
    <row r="206" spans="1:15" x14ac:dyDescent="0.4">
      <c r="D206" s="213"/>
      <c r="E206" s="213"/>
    </row>
    <row r="207" spans="1:15" x14ac:dyDescent="0.4">
      <c r="D207" s="213"/>
      <c r="E207" s="213"/>
    </row>
    <row r="208" spans="1:15" x14ac:dyDescent="0.4">
      <c r="D208" s="213"/>
      <c r="E208" s="213"/>
    </row>
    <row r="209" spans="4:5" x14ac:dyDescent="0.4">
      <c r="D209" s="213"/>
      <c r="E209" s="213"/>
    </row>
    <row r="210" spans="4:5" x14ac:dyDescent="0.4">
      <c r="D210" s="213"/>
      <c r="E210" s="213"/>
    </row>
    <row r="211" spans="4:5" x14ac:dyDescent="0.4">
      <c r="D211" s="213"/>
      <c r="E211" s="213"/>
    </row>
    <row r="212" spans="4:5" x14ac:dyDescent="0.4">
      <c r="D212" s="213"/>
      <c r="E212" s="213"/>
    </row>
    <row r="213" spans="4:5" x14ac:dyDescent="0.4">
      <c r="D213" s="213"/>
      <c r="E213" s="213"/>
    </row>
    <row r="214" spans="4:5" x14ac:dyDescent="0.4">
      <c r="D214" s="213"/>
      <c r="E214" s="213"/>
    </row>
  </sheetData>
  <mergeCells count="216">
    <mergeCell ref="C1:J1"/>
    <mergeCell ref="J6:J7"/>
    <mergeCell ref="K6:K7"/>
    <mergeCell ref="L6:N7"/>
    <mergeCell ref="L8:N8"/>
    <mergeCell ref="J9:J10"/>
    <mergeCell ref="K9:K10"/>
    <mergeCell ref="L9:N9"/>
    <mergeCell ref="L10:N10"/>
    <mergeCell ref="J16:J17"/>
    <mergeCell ref="K16:K17"/>
    <mergeCell ref="L16:N16"/>
    <mergeCell ref="L17:N17"/>
    <mergeCell ref="L19:N19"/>
    <mergeCell ref="J20:J21"/>
    <mergeCell ref="L20:N20"/>
    <mergeCell ref="L21:N21"/>
    <mergeCell ref="L11:N11"/>
    <mergeCell ref="L12:N12"/>
    <mergeCell ref="J13:J14"/>
    <mergeCell ref="L13:N13"/>
    <mergeCell ref="L14:N14"/>
    <mergeCell ref="L15:N15"/>
    <mergeCell ref="J27:J28"/>
    <mergeCell ref="L27:N27"/>
    <mergeCell ref="L28:N28"/>
    <mergeCell ref="L29:N29"/>
    <mergeCell ref="J30:J31"/>
    <mergeCell ref="K30:K31"/>
    <mergeCell ref="L30:N30"/>
    <mergeCell ref="L31:N31"/>
    <mergeCell ref="L22:N22"/>
    <mergeCell ref="J23:J24"/>
    <mergeCell ref="K23:K24"/>
    <mergeCell ref="L23:N23"/>
    <mergeCell ref="L24:N24"/>
    <mergeCell ref="L26:N26"/>
    <mergeCell ref="L33:N33"/>
    <mergeCell ref="J34:J35"/>
    <mergeCell ref="L34:N34"/>
    <mergeCell ref="L35:N35"/>
    <mergeCell ref="L36:N36"/>
    <mergeCell ref="J37:J38"/>
    <mergeCell ref="K37:K38"/>
    <mergeCell ref="L37:N37"/>
    <mergeCell ref="L38:N38"/>
    <mergeCell ref="L40:N40"/>
    <mergeCell ref="J41:J42"/>
    <mergeCell ref="L41:N41"/>
    <mergeCell ref="L42:N42"/>
    <mergeCell ref="L43:N43"/>
    <mergeCell ref="J44:J45"/>
    <mergeCell ref="K44:K45"/>
    <mergeCell ref="L44:N44"/>
    <mergeCell ref="L45:N45"/>
    <mergeCell ref="L47:N47"/>
    <mergeCell ref="J48:J49"/>
    <mergeCell ref="L48:N48"/>
    <mergeCell ref="L49:N49"/>
    <mergeCell ref="L50:N50"/>
    <mergeCell ref="J51:J52"/>
    <mergeCell ref="K51:K52"/>
    <mergeCell ref="L51:N51"/>
    <mergeCell ref="L52:N52"/>
    <mergeCell ref="L54:N54"/>
    <mergeCell ref="J55:J56"/>
    <mergeCell ref="L55:N55"/>
    <mergeCell ref="L56:N56"/>
    <mergeCell ref="L57:N57"/>
    <mergeCell ref="J58:J59"/>
    <mergeCell ref="K58:K59"/>
    <mergeCell ref="L58:N58"/>
    <mergeCell ref="L59:N59"/>
    <mergeCell ref="L68:N68"/>
    <mergeCell ref="J69:J70"/>
    <mergeCell ref="L69:N69"/>
    <mergeCell ref="L70:N70"/>
    <mergeCell ref="E72:I72"/>
    <mergeCell ref="E73:I73"/>
    <mergeCell ref="L61:N61"/>
    <mergeCell ref="J62:J63"/>
    <mergeCell ref="L62:N62"/>
    <mergeCell ref="L63:N63"/>
    <mergeCell ref="L64:N64"/>
    <mergeCell ref="J65:J66"/>
    <mergeCell ref="K65:K66"/>
    <mergeCell ref="L65:N65"/>
    <mergeCell ref="L66:N66"/>
    <mergeCell ref="C109:N109"/>
    <mergeCell ref="D110:L110"/>
    <mergeCell ref="L112:N112"/>
    <mergeCell ref="L116:N116"/>
    <mergeCell ref="L117:N117"/>
    <mergeCell ref="A120:N120"/>
    <mergeCell ref="E74:I74"/>
    <mergeCell ref="A89:M90"/>
    <mergeCell ref="A91:M92"/>
    <mergeCell ref="A97:O97"/>
    <mergeCell ref="B103:M103"/>
    <mergeCell ref="B106:M106"/>
    <mergeCell ref="C137:E137"/>
    <mergeCell ref="F137:I137"/>
    <mergeCell ref="J137:L137"/>
    <mergeCell ref="M137:N137"/>
    <mergeCell ref="D138:E138"/>
    <mergeCell ref="F138:I138"/>
    <mergeCell ref="J138:L138"/>
    <mergeCell ref="A124:N124"/>
    <mergeCell ref="F127:J127"/>
    <mergeCell ref="C136:E136"/>
    <mergeCell ref="F136:I136"/>
    <mergeCell ref="J136:L136"/>
    <mergeCell ref="M136:N136"/>
    <mergeCell ref="D141:E141"/>
    <mergeCell ref="F141:I141"/>
    <mergeCell ref="J141:L141"/>
    <mergeCell ref="D142:E142"/>
    <mergeCell ref="F142:I142"/>
    <mergeCell ref="J142:L142"/>
    <mergeCell ref="D139:E139"/>
    <mergeCell ref="F139:I139"/>
    <mergeCell ref="J139:L139"/>
    <mergeCell ref="D140:E140"/>
    <mergeCell ref="F140:I140"/>
    <mergeCell ref="J140:L140"/>
    <mergeCell ref="D145:E145"/>
    <mergeCell ref="F145:I145"/>
    <mergeCell ref="J145:L145"/>
    <mergeCell ref="D146:E146"/>
    <mergeCell ref="F146:I146"/>
    <mergeCell ref="J146:L146"/>
    <mergeCell ref="D143:E143"/>
    <mergeCell ref="F143:I143"/>
    <mergeCell ref="J143:L143"/>
    <mergeCell ref="D144:E144"/>
    <mergeCell ref="F144:I144"/>
    <mergeCell ref="J144:L144"/>
    <mergeCell ref="B150:H150"/>
    <mergeCell ref="I150:K150"/>
    <mergeCell ref="L150:N150"/>
    <mergeCell ref="B151:H151"/>
    <mergeCell ref="I151:K151"/>
    <mergeCell ref="L151:N151"/>
    <mergeCell ref="D147:E147"/>
    <mergeCell ref="F147:I147"/>
    <mergeCell ref="J147:L147"/>
    <mergeCell ref="D148:E148"/>
    <mergeCell ref="B149:H149"/>
    <mergeCell ref="I149:K149"/>
    <mergeCell ref="L149:N149"/>
    <mergeCell ref="A168:N168"/>
    <mergeCell ref="E171:K171"/>
    <mergeCell ref="D175:E175"/>
    <mergeCell ref="C177:E177"/>
    <mergeCell ref="F177:G178"/>
    <mergeCell ref="H177:K178"/>
    <mergeCell ref="L177:N178"/>
    <mergeCell ref="C178:E178"/>
    <mergeCell ref="B152:N152"/>
    <mergeCell ref="B153:N153"/>
    <mergeCell ref="L156:N156"/>
    <mergeCell ref="L160:N160"/>
    <mergeCell ref="L161:N161"/>
    <mergeCell ref="A164:N164"/>
    <mergeCell ref="D181:E181"/>
    <mergeCell ref="C184:D184"/>
    <mergeCell ref="E184:M184"/>
    <mergeCell ref="C185:D185"/>
    <mergeCell ref="E185:M185"/>
    <mergeCell ref="C186:D186"/>
    <mergeCell ref="E186:M186"/>
    <mergeCell ref="C179:E179"/>
    <mergeCell ref="F179:G179"/>
    <mergeCell ref="H179:K179"/>
    <mergeCell ref="L179:N179"/>
    <mergeCell ref="C180:E180"/>
    <mergeCell ref="F180:G180"/>
    <mergeCell ref="H180:K180"/>
    <mergeCell ref="L180:N180"/>
    <mergeCell ref="C190:D190"/>
    <mergeCell ref="E190:M190"/>
    <mergeCell ref="C192:M192"/>
    <mergeCell ref="D193:E193"/>
    <mergeCell ref="B194:H194"/>
    <mergeCell ref="I194:K194"/>
    <mergeCell ref="L194:N194"/>
    <mergeCell ref="C187:D187"/>
    <mergeCell ref="E187:M187"/>
    <mergeCell ref="C188:D188"/>
    <mergeCell ref="E188:M188"/>
    <mergeCell ref="C189:D189"/>
    <mergeCell ref="E189:M189"/>
    <mergeCell ref="B197:N197"/>
    <mergeCell ref="B198:N198"/>
    <mergeCell ref="D199:E199"/>
    <mergeCell ref="D200:E200"/>
    <mergeCell ref="D201:E201"/>
    <mergeCell ref="D202:E202"/>
    <mergeCell ref="B195:H195"/>
    <mergeCell ref="I195:K195"/>
    <mergeCell ref="L195:N195"/>
    <mergeCell ref="B196:H196"/>
    <mergeCell ref="I196:K196"/>
    <mergeCell ref="L196:N196"/>
    <mergeCell ref="D209:E209"/>
    <mergeCell ref="D210:E210"/>
    <mergeCell ref="D211:E211"/>
    <mergeCell ref="D212:E212"/>
    <mergeCell ref="D213:E213"/>
    <mergeCell ref="D214:E214"/>
    <mergeCell ref="D203:E203"/>
    <mergeCell ref="D204:E204"/>
    <mergeCell ref="D205:E205"/>
    <mergeCell ref="D206:E206"/>
    <mergeCell ref="D207:E207"/>
    <mergeCell ref="D208:E208"/>
  </mergeCells>
  <phoneticPr fontId="2"/>
  <dataValidations count="1">
    <dataValidation type="list" allowBlank="1" showInputMessage="1" sqref="K9 K51 K16 K23 K30 K37 K44 K58 K65" xr:uid="{8F766FDC-8ECC-400C-AC79-6B251AF74F8B}">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cellComments="asDisplayed" r:id="rId1"/>
  <rowBreaks count="3" manualBreakCount="3">
    <brk id="74" max="14" man="1"/>
    <brk id="110" max="13" man="1"/>
    <brk id="154" max="1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E49ED-4286-43E8-AE9F-E6FE2D7E0A78}">
  <sheetPr>
    <tabColor theme="7" tint="0.39997558519241921"/>
    <pageSetUpPr fitToPage="1"/>
  </sheetPr>
  <dimension ref="A1:R247"/>
  <sheetViews>
    <sheetView view="pageBreakPreview" zoomScale="55" zoomScaleNormal="100" zoomScaleSheetLayoutView="55" workbookViewId="0"/>
  </sheetViews>
  <sheetFormatPr defaultRowHeight="18.75" x14ac:dyDescent="0.4"/>
  <cols>
    <col min="1" max="1" width="33.5" style="166" customWidth="1"/>
    <col min="2" max="2" width="11.875" style="166" customWidth="1"/>
    <col min="3" max="8" width="9.375" style="166" bestFit="1" customWidth="1"/>
    <col min="9" max="9" width="9.125" style="166" bestFit="1" customWidth="1"/>
    <col min="10" max="10" width="10.75" style="166" customWidth="1"/>
    <col min="11" max="11" width="7.75" style="166" customWidth="1"/>
    <col min="12" max="12" width="20.75" style="166" customWidth="1"/>
    <col min="13" max="13" width="20" style="166" customWidth="1"/>
    <col min="14" max="14" width="6.625" style="166" customWidth="1"/>
    <col min="15" max="15" width="17.875" style="166" customWidth="1"/>
    <col min="16" max="16" width="7.375" style="166" customWidth="1"/>
    <col min="17" max="17" width="36.625" style="166" customWidth="1"/>
    <col min="18" max="16384" width="9" style="166"/>
  </cols>
  <sheetData>
    <row r="1" spans="1:16" ht="35.25" x14ac:dyDescent="0.4">
      <c r="A1" s="94" t="s">
        <v>94</v>
      </c>
      <c r="B1" s="94"/>
      <c r="C1" s="223" t="s">
        <v>97</v>
      </c>
      <c r="D1" s="224"/>
      <c r="E1" s="224"/>
      <c r="F1" s="224"/>
      <c r="G1" s="224"/>
      <c r="H1" s="224"/>
      <c r="I1" s="224"/>
      <c r="J1" s="224"/>
      <c r="P1" s="54" t="s">
        <v>84</v>
      </c>
    </row>
    <row r="2" spans="1:16" ht="103.5" customHeight="1" x14ac:dyDescent="0.7">
      <c r="A2" s="187" t="s">
        <v>50</v>
      </c>
      <c r="B2" s="19"/>
      <c r="C2" s="19"/>
      <c r="D2" s="19"/>
      <c r="E2" s="19"/>
      <c r="F2" s="19"/>
      <c r="G2" s="19"/>
      <c r="H2" s="19"/>
      <c r="I2" s="19"/>
      <c r="J2" s="19"/>
      <c r="K2" s="19"/>
      <c r="L2" s="19"/>
      <c r="O2" s="188" t="s">
        <v>53</v>
      </c>
    </row>
    <row r="3" spans="1:16" ht="96.75" customHeight="1" x14ac:dyDescent="0.4">
      <c r="A3" s="19"/>
      <c r="B3" s="19"/>
      <c r="C3" s="19"/>
      <c r="D3" s="19"/>
      <c r="E3" s="19"/>
      <c r="F3" s="19"/>
      <c r="G3" s="19"/>
      <c r="H3" s="19"/>
      <c r="I3" s="19"/>
      <c r="J3" s="19"/>
      <c r="K3" s="19"/>
      <c r="L3" s="19"/>
      <c r="O3" s="20"/>
    </row>
    <row r="4" spans="1:16" ht="42" customHeight="1" x14ac:dyDescent="0.4">
      <c r="A4" s="19" t="s">
        <v>107</v>
      </c>
      <c r="B4" s="19"/>
      <c r="C4" s="19"/>
      <c r="D4" s="19"/>
      <c r="E4" s="19"/>
      <c r="F4" s="19"/>
      <c r="G4" s="19"/>
      <c r="H4" s="19"/>
      <c r="I4" s="19"/>
      <c r="J4" s="19"/>
      <c r="K4" s="19"/>
      <c r="L4" s="19"/>
      <c r="O4" s="20"/>
    </row>
    <row r="5" spans="1:16"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305" t="s">
        <v>75</v>
      </c>
      <c r="K6" s="306"/>
      <c r="L6" s="309" t="s">
        <v>72</v>
      </c>
      <c r="M6" s="311" t="s">
        <v>8</v>
      </c>
      <c r="N6" s="312"/>
      <c r="O6" s="313"/>
      <c r="P6" s="189"/>
    </row>
    <row r="7" spans="1:16" ht="30.75" customHeight="1" x14ac:dyDescent="0.4">
      <c r="A7" s="22"/>
      <c r="B7" s="22"/>
      <c r="C7" s="172" t="s">
        <v>0</v>
      </c>
      <c r="D7" s="172" t="s">
        <v>1</v>
      </c>
      <c r="E7" s="172" t="s">
        <v>2</v>
      </c>
      <c r="F7" s="172" t="s">
        <v>3</v>
      </c>
      <c r="G7" s="172" t="s">
        <v>4</v>
      </c>
      <c r="H7" s="172" t="s">
        <v>5</v>
      </c>
      <c r="I7" s="172" t="s">
        <v>6</v>
      </c>
      <c r="J7" s="317"/>
      <c r="K7" s="318"/>
      <c r="L7" s="310"/>
      <c r="M7" s="314"/>
      <c r="N7" s="359"/>
      <c r="O7" s="316"/>
      <c r="P7" s="189"/>
    </row>
    <row r="8" spans="1:16" ht="30.75" customHeight="1" x14ac:dyDescent="0.4">
      <c r="A8" s="22"/>
      <c r="B8" s="22"/>
      <c r="C8" s="23">
        <v>44472</v>
      </c>
      <c r="D8" s="23">
        <f>C8+1</f>
        <v>44473</v>
      </c>
      <c r="E8" s="23">
        <f t="shared" ref="E8:H84" si="0">D8+1</f>
        <v>44474</v>
      </c>
      <c r="F8" s="23">
        <f t="shared" si="0"/>
        <v>44475</v>
      </c>
      <c r="G8" s="23">
        <f t="shared" si="0"/>
        <v>44476</v>
      </c>
      <c r="H8" s="23">
        <f t="shared" si="0"/>
        <v>44477</v>
      </c>
      <c r="I8" s="23">
        <f>H8+1</f>
        <v>44478</v>
      </c>
      <c r="J8" s="190"/>
      <c r="K8" s="191"/>
      <c r="L8" s="192"/>
      <c r="M8" s="287"/>
      <c r="N8" s="288"/>
      <c r="O8" s="289"/>
    </row>
    <row r="9" spans="1:16" ht="33.75" customHeight="1" x14ac:dyDescent="0.4">
      <c r="A9" s="55" t="s">
        <v>81</v>
      </c>
      <c r="B9" s="120" t="s">
        <v>116</v>
      </c>
      <c r="C9" s="50"/>
      <c r="D9" s="50"/>
      <c r="E9" s="50"/>
      <c r="F9" s="50"/>
      <c r="G9" s="50"/>
      <c r="H9" s="50"/>
      <c r="I9" s="50"/>
      <c r="J9" s="351"/>
      <c r="K9" s="352"/>
      <c r="L9" s="355">
        <f>COUNTIF(C11:I11,"&gt;=50")</f>
        <v>0</v>
      </c>
      <c r="M9" s="287"/>
      <c r="N9" s="288"/>
      <c r="O9" s="289"/>
    </row>
    <row r="10" spans="1:16" ht="33.75" customHeight="1" x14ac:dyDescent="0.4">
      <c r="A10" s="55" t="s">
        <v>81</v>
      </c>
      <c r="B10" s="120" t="s">
        <v>117</v>
      </c>
      <c r="C10" s="50"/>
      <c r="D10" s="50"/>
      <c r="E10" s="50"/>
      <c r="F10" s="50"/>
      <c r="G10" s="50"/>
      <c r="H10" s="50"/>
      <c r="I10" s="50"/>
      <c r="J10" s="353"/>
      <c r="K10" s="354"/>
      <c r="L10" s="356"/>
      <c r="M10" s="287"/>
      <c r="N10" s="288"/>
      <c r="O10" s="289"/>
    </row>
    <row r="11" spans="1:16" ht="30.75" hidden="1" customHeight="1" x14ac:dyDescent="0.4">
      <c r="A11" s="55"/>
      <c r="B11" s="120"/>
      <c r="C11" s="50">
        <f t="shared" ref="C11:D11" si="1">C9+C10</f>
        <v>0</v>
      </c>
      <c r="D11" s="50">
        <f t="shared" si="1"/>
        <v>0</v>
      </c>
      <c r="E11" s="50">
        <f>E9+E10</f>
        <v>0</v>
      </c>
      <c r="F11" s="50">
        <f t="shared" ref="F11:I11" si="2">F9+F10</f>
        <v>0</v>
      </c>
      <c r="G11" s="50">
        <f t="shared" si="2"/>
        <v>0</v>
      </c>
      <c r="H11" s="50">
        <f t="shared" si="2"/>
        <v>0</v>
      </c>
      <c r="I11" s="50">
        <f t="shared" si="2"/>
        <v>0</v>
      </c>
      <c r="J11" s="193"/>
      <c r="K11" s="194"/>
      <c r="L11" s="195"/>
      <c r="M11" s="287"/>
      <c r="N11" s="288"/>
      <c r="O11" s="289"/>
    </row>
    <row r="12" spans="1:16" ht="33.75" customHeight="1" x14ac:dyDescent="0.4">
      <c r="A12" s="56" t="s">
        <v>82</v>
      </c>
      <c r="B12" s="121"/>
      <c r="C12" s="50"/>
      <c r="D12" s="50"/>
      <c r="E12" s="50"/>
      <c r="F12" s="50"/>
      <c r="G12" s="50"/>
      <c r="H12" s="50"/>
      <c r="I12" s="50"/>
      <c r="J12" s="196">
        <f>SUM(C12:I12)</f>
        <v>0</v>
      </c>
      <c r="K12" s="197" t="s">
        <v>56</v>
      </c>
      <c r="L12" s="192"/>
      <c r="M12" s="287"/>
      <c r="N12" s="288"/>
      <c r="O12" s="289"/>
    </row>
    <row r="13" spans="1:16" ht="33.75" customHeight="1" x14ac:dyDescent="0.4">
      <c r="A13" s="56" t="s">
        <v>83</v>
      </c>
      <c r="B13" s="120" t="s">
        <v>116</v>
      </c>
      <c r="C13" s="50"/>
      <c r="D13" s="50"/>
      <c r="E13" s="50"/>
      <c r="F13" s="50"/>
      <c r="G13" s="50"/>
      <c r="H13" s="50"/>
      <c r="I13" s="50"/>
      <c r="J13" s="347">
        <f>SUM(C13:I14)</f>
        <v>0</v>
      </c>
      <c r="K13" s="349" t="s">
        <v>56</v>
      </c>
      <c r="L13" s="192"/>
      <c r="M13" s="287"/>
      <c r="N13" s="288"/>
      <c r="O13" s="289"/>
    </row>
    <row r="14" spans="1:16" ht="33.75" customHeight="1" x14ac:dyDescent="0.4">
      <c r="A14" s="56" t="s">
        <v>83</v>
      </c>
      <c r="B14" s="120" t="s">
        <v>117</v>
      </c>
      <c r="C14" s="50"/>
      <c r="D14" s="50"/>
      <c r="E14" s="50"/>
      <c r="F14" s="50"/>
      <c r="G14" s="50"/>
      <c r="H14" s="50"/>
      <c r="I14" s="50"/>
      <c r="J14" s="348"/>
      <c r="K14" s="350"/>
      <c r="L14" s="192"/>
      <c r="M14" s="287"/>
      <c r="N14" s="288"/>
      <c r="O14" s="289"/>
    </row>
    <row r="15" spans="1:16" ht="33.75" customHeight="1" x14ac:dyDescent="0.4">
      <c r="A15" s="27" t="s">
        <v>69</v>
      </c>
      <c r="B15" s="130"/>
      <c r="C15" s="106"/>
      <c r="D15" s="106"/>
      <c r="E15" s="106"/>
      <c r="F15" s="106"/>
      <c r="G15" s="106"/>
      <c r="H15" s="106"/>
      <c r="I15" s="106"/>
      <c r="J15" s="196">
        <f>ROUNDDOWN(SUMIFS(C15:I15,C11:I11,"&gt;=50"),0)</f>
        <v>0</v>
      </c>
      <c r="K15" s="197" t="s">
        <v>57</v>
      </c>
      <c r="L15" s="198"/>
      <c r="M15" s="287"/>
      <c r="N15" s="288"/>
      <c r="O15" s="289"/>
    </row>
    <row r="16" spans="1:16" ht="33.75" customHeight="1" x14ac:dyDescent="0.4">
      <c r="A16" s="27" t="s">
        <v>71</v>
      </c>
      <c r="B16" s="34"/>
      <c r="C16" s="106"/>
      <c r="D16" s="106"/>
      <c r="E16" s="106"/>
      <c r="F16" s="106"/>
      <c r="G16" s="106"/>
      <c r="H16" s="106"/>
      <c r="I16" s="106"/>
      <c r="J16" s="196">
        <f>ROUNDDOWN(SUMIFS(C16:I16,C11:I11,"&gt;=50"),0)</f>
        <v>0</v>
      </c>
      <c r="K16" s="197" t="s">
        <v>57</v>
      </c>
      <c r="L16" s="198"/>
      <c r="M16" s="287"/>
      <c r="N16" s="288"/>
      <c r="O16" s="289"/>
    </row>
    <row r="17" spans="1:15" ht="30.75" customHeight="1" x14ac:dyDescent="0.4">
      <c r="A17" s="27"/>
      <c r="B17" s="34"/>
      <c r="C17" s="23">
        <f>I8+1</f>
        <v>44479</v>
      </c>
      <c r="D17" s="23">
        <f>C17+1</f>
        <v>44480</v>
      </c>
      <c r="E17" s="23">
        <f t="shared" si="0"/>
        <v>44481</v>
      </c>
      <c r="F17" s="23">
        <f t="shared" si="0"/>
        <v>44482</v>
      </c>
      <c r="G17" s="23">
        <f t="shared" si="0"/>
        <v>44483</v>
      </c>
      <c r="H17" s="23">
        <f t="shared" si="0"/>
        <v>44484</v>
      </c>
      <c r="I17" s="23">
        <f>H17+1</f>
        <v>44485</v>
      </c>
      <c r="J17" s="190"/>
      <c r="K17" s="191"/>
      <c r="L17" s="192"/>
      <c r="M17" s="287"/>
      <c r="N17" s="288"/>
      <c r="O17" s="289"/>
    </row>
    <row r="18" spans="1:15" ht="33.75" customHeight="1" x14ac:dyDescent="0.4">
      <c r="A18" s="55" t="s">
        <v>81</v>
      </c>
      <c r="B18" s="120" t="s">
        <v>116</v>
      </c>
      <c r="C18" s="50"/>
      <c r="D18" s="50"/>
      <c r="E18" s="50"/>
      <c r="F18" s="50"/>
      <c r="G18" s="50"/>
      <c r="H18" s="50"/>
      <c r="I18" s="50"/>
      <c r="J18" s="351"/>
      <c r="K18" s="352"/>
      <c r="L18" s="355">
        <f>COUNTIF(C20:I20,"&gt;=50")</f>
        <v>0</v>
      </c>
      <c r="M18" s="287"/>
      <c r="N18" s="288"/>
      <c r="O18" s="289"/>
    </row>
    <row r="19" spans="1:15" ht="33.75" customHeight="1" x14ac:dyDescent="0.4">
      <c r="A19" s="55" t="s">
        <v>81</v>
      </c>
      <c r="B19" s="120" t="s">
        <v>117</v>
      </c>
      <c r="C19" s="50"/>
      <c r="D19" s="50"/>
      <c r="E19" s="50"/>
      <c r="F19" s="50"/>
      <c r="G19" s="50"/>
      <c r="H19" s="50"/>
      <c r="I19" s="50"/>
      <c r="J19" s="353"/>
      <c r="K19" s="354"/>
      <c r="L19" s="356"/>
      <c r="M19" s="287"/>
      <c r="N19" s="288"/>
      <c r="O19" s="289"/>
    </row>
    <row r="20" spans="1:15" ht="30.75" hidden="1" customHeight="1" x14ac:dyDescent="0.4">
      <c r="A20" s="55"/>
      <c r="B20" s="120"/>
      <c r="C20" s="50">
        <f t="shared" ref="C20:H20" si="3">C18+C19</f>
        <v>0</v>
      </c>
      <c r="D20" s="50">
        <f t="shared" si="3"/>
        <v>0</v>
      </c>
      <c r="E20" s="50">
        <f t="shared" si="3"/>
        <v>0</v>
      </c>
      <c r="F20" s="50">
        <f t="shared" si="3"/>
        <v>0</v>
      </c>
      <c r="G20" s="50">
        <f t="shared" si="3"/>
        <v>0</v>
      </c>
      <c r="H20" s="50">
        <f t="shared" si="3"/>
        <v>0</v>
      </c>
      <c r="I20" s="50">
        <f>I18+I19</f>
        <v>0</v>
      </c>
      <c r="J20" s="193"/>
      <c r="K20" s="194"/>
      <c r="L20" s="195"/>
      <c r="M20" s="287"/>
      <c r="N20" s="288"/>
      <c r="O20" s="289"/>
    </row>
    <row r="21" spans="1:15" ht="33.75" customHeight="1" x14ac:dyDescent="0.4">
      <c r="A21" s="56" t="s">
        <v>82</v>
      </c>
      <c r="B21" s="121"/>
      <c r="C21" s="50"/>
      <c r="D21" s="50"/>
      <c r="E21" s="50"/>
      <c r="F21" s="50"/>
      <c r="G21" s="50"/>
      <c r="H21" s="50"/>
      <c r="I21" s="50"/>
      <c r="J21" s="196">
        <f>SUM(C21:I21)</f>
        <v>0</v>
      </c>
      <c r="K21" s="197" t="s">
        <v>56</v>
      </c>
      <c r="L21" s="192"/>
      <c r="M21" s="287"/>
      <c r="N21" s="288"/>
      <c r="O21" s="289"/>
    </row>
    <row r="22" spans="1:15" ht="33.75" customHeight="1" x14ac:dyDescent="0.4">
      <c r="A22" s="56" t="s">
        <v>83</v>
      </c>
      <c r="B22" s="120" t="s">
        <v>116</v>
      </c>
      <c r="C22" s="50"/>
      <c r="D22" s="50"/>
      <c r="E22" s="50"/>
      <c r="F22" s="50"/>
      <c r="G22" s="50"/>
      <c r="H22" s="50"/>
      <c r="I22" s="50"/>
      <c r="J22" s="347">
        <f>SUM(C22:I23)</f>
        <v>0</v>
      </c>
      <c r="K22" s="349" t="s">
        <v>56</v>
      </c>
      <c r="L22" s="192"/>
      <c r="M22" s="287"/>
      <c r="N22" s="288"/>
      <c r="O22" s="289"/>
    </row>
    <row r="23" spans="1:15" ht="33.75" customHeight="1" x14ac:dyDescent="0.4">
      <c r="A23" s="56" t="s">
        <v>83</v>
      </c>
      <c r="B23" s="120" t="s">
        <v>117</v>
      </c>
      <c r="C23" s="50"/>
      <c r="D23" s="50"/>
      <c r="E23" s="50"/>
      <c r="F23" s="50"/>
      <c r="G23" s="50"/>
      <c r="H23" s="50"/>
      <c r="I23" s="50"/>
      <c r="J23" s="348"/>
      <c r="K23" s="350"/>
      <c r="L23" s="192"/>
      <c r="M23" s="287"/>
      <c r="N23" s="288"/>
      <c r="O23" s="289"/>
    </row>
    <row r="24" spans="1:15" ht="33.75" customHeight="1" x14ac:dyDescent="0.4">
      <c r="A24" s="27" t="s">
        <v>69</v>
      </c>
      <c r="B24" s="34"/>
      <c r="C24" s="106"/>
      <c r="D24" s="106"/>
      <c r="E24" s="106"/>
      <c r="F24" s="106"/>
      <c r="G24" s="106"/>
      <c r="H24" s="106"/>
      <c r="I24" s="106"/>
      <c r="J24" s="196">
        <f>ROUNDDOWN(SUMIFS(C24:I24,C20:I20,"&gt;=50"),0)</f>
        <v>0</v>
      </c>
      <c r="K24" s="197" t="s">
        <v>57</v>
      </c>
      <c r="L24" s="198"/>
      <c r="M24" s="287"/>
      <c r="N24" s="288"/>
      <c r="O24" s="289"/>
    </row>
    <row r="25" spans="1:15" ht="33.75" customHeight="1" x14ac:dyDescent="0.4">
      <c r="A25" s="27" t="s">
        <v>71</v>
      </c>
      <c r="B25" s="34"/>
      <c r="C25" s="106"/>
      <c r="D25" s="106"/>
      <c r="E25" s="106"/>
      <c r="F25" s="106"/>
      <c r="G25" s="106"/>
      <c r="H25" s="106"/>
      <c r="I25" s="106"/>
      <c r="J25" s="196">
        <f>ROUNDDOWN(SUMIFS(C25:I25,C20:I20,"&gt;=50"),0)</f>
        <v>0</v>
      </c>
      <c r="K25" s="197" t="s">
        <v>57</v>
      </c>
      <c r="L25" s="198"/>
      <c r="M25" s="287"/>
      <c r="N25" s="288"/>
      <c r="O25" s="289"/>
    </row>
    <row r="26" spans="1:15" ht="30.75" customHeight="1" x14ac:dyDescent="0.4">
      <c r="A26" s="27"/>
      <c r="B26" s="34"/>
      <c r="C26" s="23">
        <f>I17+1</f>
        <v>44486</v>
      </c>
      <c r="D26" s="23">
        <f>C26+1</f>
        <v>44487</v>
      </c>
      <c r="E26" s="23">
        <f t="shared" si="0"/>
        <v>44488</v>
      </c>
      <c r="F26" s="23">
        <f t="shared" si="0"/>
        <v>44489</v>
      </c>
      <c r="G26" s="23">
        <f t="shared" si="0"/>
        <v>44490</v>
      </c>
      <c r="H26" s="23">
        <f t="shared" si="0"/>
        <v>44491</v>
      </c>
      <c r="I26" s="23">
        <f>H26+1</f>
        <v>44492</v>
      </c>
      <c r="J26" s="190"/>
      <c r="K26" s="191"/>
      <c r="L26" s="192"/>
      <c r="M26" s="287"/>
      <c r="N26" s="288"/>
      <c r="O26" s="289"/>
    </row>
    <row r="27" spans="1:15" ht="33.75" customHeight="1" x14ac:dyDescent="0.4">
      <c r="A27" s="55" t="s">
        <v>81</v>
      </c>
      <c r="B27" s="120" t="s">
        <v>116</v>
      </c>
      <c r="C27" s="50"/>
      <c r="D27" s="50"/>
      <c r="E27" s="50"/>
      <c r="F27" s="50"/>
      <c r="G27" s="50"/>
      <c r="H27" s="50"/>
      <c r="I27" s="50"/>
      <c r="J27" s="351"/>
      <c r="K27" s="352"/>
      <c r="L27" s="355">
        <f>COUNTIF(C29:I29,"&gt;=50")</f>
        <v>0</v>
      </c>
      <c r="M27" s="287"/>
      <c r="N27" s="288"/>
      <c r="O27" s="289"/>
    </row>
    <row r="28" spans="1:15" ht="33.75" customHeight="1" x14ac:dyDescent="0.4">
      <c r="A28" s="55" t="s">
        <v>81</v>
      </c>
      <c r="B28" s="120" t="s">
        <v>117</v>
      </c>
      <c r="C28" s="50"/>
      <c r="D28" s="50"/>
      <c r="E28" s="50"/>
      <c r="F28" s="50"/>
      <c r="G28" s="50"/>
      <c r="H28" s="50"/>
      <c r="I28" s="50"/>
      <c r="J28" s="353"/>
      <c r="K28" s="354"/>
      <c r="L28" s="356"/>
      <c r="M28" s="287"/>
      <c r="N28" s="288"/>
      <c r="O28" s="289"/>
    </row>
    <row r="29" spans="1:15" ht="30.75" hidden="1" customHeight="1" x14ac:dyDescent="0.4">
      <c r="A29" s="55"/>
      <c r="B29" s="120"/>
      <c r="C29" s="50">
        <f>C27+C28</f>
        <v>0</v>
      </c>
      <c r="D29" s="50">
        <f t="shared" ref="D29:I29" si="4">D27+D28</f>
        <v>0</v>
      </c>
      <c r="E29" s="50">
        <f t="shared" si="4"/>
        <v>0</v>
      </c>
      <c r="F29" s="50">
        <f t="shared" si="4"/>
        <v>0</v>
      </c>
      <c r="G29" s="50">
        <f t="shared" si="4"/>
        <v>0</v>
      </c>
      <c r="H29" s="50">
        <f t="shared" si="4"/>
        <v>0</v>
      </c>
      <c r="I29" s="50">
        <f t="shared" si="4"/>
        <v>0</v>
      </c>
      <c r="J29" s="193"/>
      <c r="K29" s="194"/>
      <c r="L29" s="195"/>
      <c r="M29" s="287"/>
      <c r="N29" s="288"/>
      <c r="O29" s="289"/>
    </row>
    <row r="30" spans="1:15" ht="33.75" customHeight="1" x14ac:dyDescent="0.4">
      <c r="A30" s="56" t="s">
        <v>82</v>
      </c>
      <c r="B30" s="121"/>
      <c r="C30" s="50"/>
      <c r="D30" s="50"/>
      <c r="E30" s="50"/>
      <c r="F30" s="50"/>
      <c r="G30" s="50"/>
      <c r="H30" s="50"/>
      <c r="I30" s="50"/>
      <c r="J30" s="196">
        <f>SUM(C30:I30)</f>
        <v>0</v>
      </c>
      <c r="K30" s="197" t="s">
        <v>56</v>
      </c>
      <c r="L30" s="192"/>
      <c r="M30" s="287"/>
      <c r="N30" s="288"/>
      <c r="O30" s="289"/>
    </row>
    <row r="31" spans="1:15" ht="33.75" customHeight="1" x14ac:dyDescent="0.4">
      <c r="A31" s="56" t="s">
        <v>83</v>
      </c>
      <c r="B31" s="120" t="s">
        <v>116</v>
      </c>
      <c r="C31" s="50"/>
      <c r="D31" s="50"/>
      <c r="E31" s="50"/>
      <c r="F31" s="50"/>
      <c r="G31" s="50"/>
      <c r="H31" s="50"/>
      <c r="I31" s="50"/>
      <c r="J31" s="347">
        <f>SUM(C31:I32)</f>
        <v>0</v>
      </c>
      <c r="K31" s="349" t="s">
        <v>56</v>
      </c>
      <c r="L31" s="192"/>
      <c r="M31" s="287"/>
      <c r="N31" s="288"/>
      <c r="O31" s="289"/>
    </row>
    <row r="32" spans="1:15" ht="33.75" customHeight="1" x14ac:dyDescent="0.4">
      <c r="A32" s="56" t="s">
        <v>83</v>
      </c>
      <c r="B32" s="120" t="s">
        <v>117</v>
      </c>
      <c r="C32" s="50"/>
      <c r="D32" s="50"/>
      <c r="E32" s="50"/>
      <c r="F32" s="50"/>
      <c r="G32" s="50"/>
      <c r="H32" s="50"/>
      <c r="I32" s="50"/>
      <c r="J32" s="348"/>
      <c r="K32" s="350"/>
      <c r="L32" s="192"/>
      <c r="M32" s="287"/>
      <c r="N32" s="288"/>
      <c r="O32" s="289"/>
    </row>
    <row r="33" spans="1:15" ht="33.75" customHeight="1" x14ac:dyDescent="0.4">
      <c r="A33" s="27" t="s">
        <v>69</v>
      </c>
      <c r="B33" s="34"/>
      <c r="C33" s="106"/>
      <c r="D33" s="106"/>
      <c r="E33" s="106"/>
      <c r="F33" s="106"/>
      <c r="G33" s="106"/>
      <c r="H33" s="106"/>
      <c r="I33" s="106"/>
      <c r="J33" s="196">
        <f>ROUNDDOWN(SUMIFS(C33:I33,C29:I29,"&gt;=50"),0)</f>
        <v>0</v>
      </c>
      <c r="K33" s="197" t="s">
        <v>57</v>
      </c>
      <c r="L33" s="198"/>
      <c r="M33" s="287"/>
      <c r="N33" s="288"/>
      <c r="O33" s="289"/>
    </row>
    <row r="34" spans="1:15" ht="33.75" customHeight="1" x14ac:dyDescent="0.4">
      <c r="A34" s="27" t="s">
        <v>71</v>
      </c>
      <c r="B34" s="34"/>
      <c r="C34" s="106"/>
      <c r="D34" s="106"/>
      <c r="E34" s="106"/>
      <c r="F34" s="106"/>
      <c r="G34" s="106"/>
      <c r="H34" s="106"/>
      <c r="I34" s="106"/>
      <c r="J34" s="196">
        <f>ROUNDDOWN(SUMIFS(C34:I34,C29:I29,"&gt;=50"),0)</f>
        <v>0</v>
      </c>
      <c r="K34" s="197" t="s">
        <v>57</v>
      </c>
      <c r="L34" s="198"/>
      <c r="M34" s="287"/>
      <c r="N34" s="288"/>
      <c r="O34" s="289"/>
    </row>
    <row r="35" spans="1:15" ht="30.75" customHeight="1" x14ac:dyDescent="0.4">
      <c r="A35" s="27"/>
      <c r="B35" s="34"/>
      <c r="C35" s="23">
        <f>I26+1</f>
        <v>44493</v>
      </c>
      <c r="D35" s="23">
        <f>C35+1</f>
        <v>44494</v>
      </c>
      <c r="E35" s="23">
        <f t="shared" si="0"/>
        <v>44495</v>
      </c>
      <c r="F35" s="23">
        <f t="shared" si="0"/>
        <v>44496</v>
      </c>
      <c r="G35" s="23">
        <f t="shared" si="0"/>
        <v>44497</v>
      </c>
      <c r="H35" s="23">
        <f t="shared" si="0"/>
        <v>44498</v>
      </c>
      <c r="I35" s="23">
        <f>H35+1</f>
        <v>44499</v>
      </c>
      <c r="J35" s="190"/>
      <c r="K35" s="191"/>
      <c r="L35" s="192"/>
      <c r="M35" s="287"/>
      <c r="N35" s="288"/>
      <c r="O35" s="289"/>
    </row>
    <row r="36" spans="1:15" ht="33.75" customHeight="1" x14ac:dyDescent="0.4">
      <c r="A36" s="55" t="s">
        <v>81</v>
      </c>
      <c r="B36" s="120" t="s">
        <v>116</v>
      </c>
      <c r="C36" s="50"/>
      <c r="D36" s="50"/>
      <c r="E36" s="50"/>
      <c r="F36" s="50"/>
      <c r="G36" s="50"/>
      <c r="H36" s="50"/>
      <c r="I36" s="50"/>
      <c r="J36" s="351"/>
      <c r="K36" s="352"/>
      <c r="L36" s="355">
        <f>COUNTIF(C38:I38,"&gt;=50")</f>
        <v>0</v>
      </c>
      <c r="M36" s="287"/>
      <c r="N36" s="288"/>
      <c r="O36" s="289"/>
    </row>
    <row r="37" spans="1:15" ht="33.75" customHeight="1" x14ac:dyDescent="0.4">
      <c r="A37" s="55" t="s">
        <v>81</v>
      </c>
      <c r="B37" s="120" t="s">
        <v>117</v>
      </c>
      <c r="C37" s="50"/>
      <c r="D37" s="50"/>
      <c r="E37" s="50"/>
      <c r="F37" s="50"/>
      <c r="G37" s="50"/>
      <c r="H37" s="50"/>
      <c r="I37" s="50"/>
      <c r="J37" s="353"/>
      <c r="K37" s="354"/>
      <c r="L37" s="356"/>
      <c r="M37" s="287"/>
      <c r="N37" s="288"/>
      <c r="O37" s="289"/>
    </row>
    <row r="38" spans="1:15" ht="30.75" hidden="1" customHeight="1" x14ac:dyDescent="0.4">
      <c r="A38" s="55"/>
      <c r="B38" s="120"/>
      <c r="C38" s="50">
        <f>C36+C37</f>
        <v>0</v>
      </c>
      <c r="D38" s="50">
        <f t="shared" ref="D38:I38" si="5">D36+D37</f>
        <v>0</v>
      </c>
      <c r="E38" s="50">
        <f t="shared" si="5"/>
        <v>0</v>
      </c>
      <c r="F38" s="50">
        <f t="shared" si="5"/>
        <v>0</v>
      </c>
      <c r="G38" s="50">
        <f t="shared" si="5"/>
        <v>0</v>
      </c>
      <c r="H38" s="50">
        <f t="shared" si="5"/>
        <v>0</v>
      </c>
      <c r="I38" s="50">
        <f t="shared" si="5"/>
        <v>0</v>
      </c>
      <c r="J38" s="193"/>
      <c r="K38" s="194"/>
      <c r="L38" s="195"/>
      <c r="M38" s="287"/>
      <c r="N38" s="288"/>
      <c r="O38" s="289"/>
    </row>
    <row r="39" spans="1:15" ht="33.75" customHeight="1" x14ac:dyDescent="0.4">
      <c r="A39" s="56" t="s">
        <v>82</v>
      </c>
      <c r="B39" s="121"/>
      <c r="C39" s="50"/>
      <c r="D39" s="50"/>
      <c r="E39" s="50"/>
      <c r="F39" s="50"/>
      <c r="G39" s="50"/>
      <c r="H39" s="50"/>
      <c r="I39" s="50"/>
      <c r="J39" s="196">
        <f>SUM(C39:I39)</f>
        <v>0</v>
      </c>
      <c r="K39" s="197" t="s">
        <v>56</v>
      </c>
      <c r="L39" s="192"/>
      <c r="M39" s="287"/>
      <c r="N39" s="288"/>
      <c r="O39" s="289"/>
    </row>
    <row r="40" spans="1:15" ht="33.75" customHeight="1" x14ac:dyDescent="0.4">
      <c r="A40" s="56" t="s">
        <v>83</v>
      </c>
      <c r="B40" s="120" t="s">
        <v>116</v>
      </c>
      <c r="C40" s="50"/>
      <c r="D40" s="50"/>
      <c r="E40" s="50"/>
      <c r="F40" s="50"/>
      <c r="G40" s="50"/>
      <c r="H40" s="50"/>
      <c r="I40" s="50"/>
      <c r="J40" s="347">
        <f>SUM(C40:I41)</f>
        <v>0</v>
      </c>
      <c r="K40" s="349" t="s">
        <v>56</v>
      </c>
      <c r="L40" s="192"/>
      <c r="M40" s="287"/>
      <c r="N40" s="288"/>
      <c r="O40" s="289"/>
    </row>
    <row r="41" spans="1:15" ht="33.75" customHeight="1" x14ac:dyDescent="0.4">
      <c r="A41" s="56" t="s">
        <v>83</v>
      </c>
      <c r="B41" s="120" t="s">
        <v>117</v>
      </c>
      <c r="C41" s="50"/>
      <c r="D41" s="50"/>
      <c r="E41" s="50"/>
      <c r="F41" s="50"/>
      <c r="G41" s="50"/>
      <c r="H41" s="50"/>
      <c r="I41" s="50"/>
      <c r="J41" s="348"/>
      <c r="K41" s="350"/>
      <c r="L41" s="192"/>
      <c r="M41" s="287"/>
      <c r="N41" s="288"/>
      <c r="O41" s="289"/>
    </row>
    <row r="42" spans="1:15" ht="33.75" customHeight="1" x14ac:dyDescent="0.4">
      <c r="A42" s="27" t="s">
        <v>69</v>
      </c>
      <c r="B42" s="34"/>
      <c r="C42" s="106"/>
      <c r="D42" s="106"/>
      <c r="E42" s="106"/>
      <c r="F42" s="106"/>
      <c r="G42" s="106"/>
      <c r="H42" s="106"/>
      <c r="I42" s="106"/>
      <c r="J42" s="196">
        <f>ROUNDDOWN(SUMIFS(C42:I42,C38:I38,"&gt;=50"),0)</f>
        <v>0</v>
      </c>
      <c r="K42" s="197" t="s">
        <v>57</v>
      </c>
      <c r="L42" s="198"/>
      <c r="M42" s="287"/>
      <c r="N42" s="288"/>
      <c r="O42" s="289"/>
    </row>
    <row r="43" spans="1:15" ht="33.75" customHeight="1" x14ac:dyDescent="0.4">
      <c r="A43" s="27" t="s">
        <v>71</v>
      </c>
      <c r="B43" s="34"/>
      <c r="C43" s="106"/>
      <c r="D43" s="106"/>
      <c r="E43" s="106"/>
      <c r="F43" s="106"/>
      <c r="G43" s="106"/>
      <c r="H43" s="106"/>
      <c r="I43" s="106"/>
      <c r="J43" s="196">
        <f>ROUNDDOWN(SUMIFS(C43:I43,C38:I38,"&gt;=50"),0)</f>
        <v>0</v>
      </c>
      <c r="K43" s="197" t="s">
        <v>57</v>
      </c>
      <c r="L43" s="198"/>
      <c r="M43" s="287"/>
      <c r="N43" s="288"/>
      <c r="O43" s="289"/>
    </row>
    <row r="44" spans="1:15" ht="30.75" customHeight="1" x14ac:dyDescent="0.4">
      <c r="A44" s="27"/>
      <c r="B44" s="27"/>
      <c r="C44" s="23">
        <f>I35+1</f>
        <v>44500</v>
      </c>
      <c r="D44" s="23">
        <f>C44+1</f>
        <v>44501</v>
      </c>
      <c r="E44" s="23">
        <f t="shared" si="0"/>
        <v>44502</v>
      </c>
      <c r="F44" s="23">
        <f t="shared" si="0"/>
        <v>44503</v>
      </c>
      <c r="G44" s="23">
        <f t="shared" si="0"/>
        <v>44504</v>
      </c>
      <c r="H44" s="23">
        <f t="shared" si="0"/>
        <v>44505</v>
      </c>
      <c r="I44" s="23">
        <f>H44+1</f>
        <v>44506</v>
      </c>
      <c r="J44" s="190"/>
      <c r="K44" s="191"/>
      <c r="L44" s="192"/>
      <c r="M44" s="287"/>
      <c r="N44" s="288"/>
      <c r="O44" s="289"/>
    </row>
    <row r="45" spans="1:15" ht="33.75" customHeight="1" x14ac:dyDescent="0.4">
      <c r="A45" s="55" t="s">
        <v>81</v>
      </c>
      <c r="B45" s="120" t="s">
        <v>116</v>
      </c>
      <c r="C45" s="50"/>
      <c r="D45" s="50"/>
      <c r="E45" s="50"/>
      <c r="F45" s="50"/>
      <c r="G45" s="50"/>
      <c r="H45" s="50"/>
      <c r="I45" s="50"/>
      <c r="J45" s="351"/>
      <c r="K45" s="352"/>
      <c r="L45" s="355">
        <f>COUNTIF(C47:I47,"&gt;=50")</f>
        <v>0</v>
      </c>
      <c r="M45" s="287"/>
      <c r="N45" s="288"/>
      <c r="O45" s="289"/>
    </row>
    <row r="46" spans="1:15" ht="33.75" customHeight="1" x14ac:dyDescent="0.4">
      <c r="A46" s="55" t="s">
        <v>81</v>
      </c>
      <c r="B46" s="120" t="s">
        <v>117</v>
      </c>
      <c r="C46" s="50"/>
      <c r="D46" s="50"/>
      <c r="E46" s="50"/>
      <c r="F46" s="50"/>
      <c r="G46" s="50"/>
      <c r="H46" s="50"/>
      <c r="I46" s="50"/>
      <c r="J46" s="353"/>
      <c r="K46" s="354"/>
      <c r="L46" s="356"/>
      <c r="M46" s="287"/>
      <c r="N46" s="288"/>
      <c r="O46" s="289"/>
    </row>
    <row r="47" spans="1:15" ht="30.75" hidden="1" customHeight="1" x14ac:dyDescent="0.4">
      <c r="A47" s="55"/>
      <c r="B47" s="120"/>
      <c r="C47" s="50">
        <f>C45+C46</f>
        <v>0</v>
      </c>
      <c r="D47" s="50">
        <f t="shared" ref="D47:I47" si="6">D45+D46</f>
        <v>0</v>
      </c>
      <c r="E47" s="50">
        <f t="shared" si="6"/>
        <v>0</v>
      </c>
      <c r="F47" s="50">
        <f t="shared" si="6"/>
        <v>0</v>
      </c>
      <c r="G47" s="50">
        <f t="shared" si="6"/>
        <v>0</v>
      </c>
      <c r="H47" s="50">
        <f t="shared" si="6"/>
        <v>0</v>
      </c>
      <c r="I47" s="50">
        <f t="shared" si="6"/>
        <v>0</v>
      </c>
      <c r="J47" s="193"/>
      <c r="K47" s="194"/>
      <c r="L47" s="195"/>
      <c r="M47" s="287"/>
      <c r="N47" s="288"/>
      <c r="O47" s="289"/>
    </row>
    <row r="48" spans="1:15" ht="33.75" customHeight="1" x14ac:dyDescent="0.4">
      <c r="A48" s="56" t="s">
        <v>82</v>
      </c>
      <c r="B48" s="121"/>
      <c r="C48" s="50"/>
      <c r="D48" s="50"/>
      <c r="E48" s="50"/>
      <c r="F48" s="50"/>
      <c r="G48" s="50"/>
      <c r="H48" s="50"/>
      <c r="I48" s="50"/>
      <c r="J48" s="196">
        <f>SUM(C48:I48)</f>
        <v>0</v>
      </c>
      <c r="K48" s="197" t="s">
        <v>56</v>
      </c>
      <c r="L48" s="192"/>
      <c r="M48" s="287"/>
      <c r="N48" s="288"/>
      <c r="O48" s="289"/>
    </row>
    <row r="49" spans="1:16" ht="33.75" customHeight="1" x14ac:dyDescent="0.4">
      <c r="A49" s="56" t="s">
        <v>83</v>
      </c>
      <c r="B49" s="120" t="s">
        <v>116</v>
      </c>
      <c r="C49" s="50"/>
      <c r="D49" s="50"/>
      <c r="E49" s="50"/>
      <c r="F49" s="50"/>
      <c r="G49" s="50"/>
      <c r="H49" s="50"/>
      <c r="I49" s="50"/>
      <c r="J49" s="347">
        <f>SUM(C49:I50)</f>
        <v>0</v>
      </c>
      <c r="K49" s="349" t="s">
        <v>56</v>
      </c>
      <c r="L49" s="192"/>
      <c r="M49" s="287"/>
      <c r="N49" s="288"/>
      <c r="O49" s="289"/>
    </row>
    <row r="50" spans="1:16" ht="33.75" customHeight="1" x14ac:dyDescent="0.4">
      <c r="A50" s="56" t="s">
        <v>83</v>
      </c>
      <c r="B50" s="120" t="s">
        <v>117</v>
      </c>
      <c r="C50" s="50"/>
      <c r="D50" s="50"/>
      <c r="E50" s="50"/>
      <c r="F50" s="50"/>
      <c r="G50" s="50"/>
      <c r="H50" s="50"/>
      <c r="I50" s="50"/>
      <c r="J50" s="348"/>
      <c r="K50" s="350"/>
      <c r="L50" s="192"/>
      <c r="M50" s="287"/>
      <c r="N50" s="288"/>
      <c r="O50" s="289"/>
    </row>
    <row r="51" spans="1:16" ht="33.75" customHeight="1" x14ac:dyDescent="0.4">
      <c r="A51" s="27" t="s">
        <v>69</v>
      </c>
      <c r="B51" s="34"/>
      <c r="C51" s="106"/>
      <c r="D51" s="106"/>
      <c r="E51" s="106"/>
      <c r="F51" s="106"/>
      <c r="G51" s="106"/>
      <c r="H51" s="106"/>
      <c r="I51" s="106"/>
      <c r="J51" s="196">
        <f>ROUNDDOWN(SUMIFS(C51:I51,C47:I47,"&gt;=50"),0)</f>
        <v>0</v>
      </c>
      <c r="K51" s="197" t="s">
        <v>57</v>
      </c>
      <c r="L51" s="198"/>
      <c r="M51" s="287"/>
      <c r="N51" s="288"/>
      <c r="O51" s="289"/>
    </row>
    <row r="52" spans="1:16" ht="33.75" customHeight="1" x14ac:dyDescent="0.4">
      <c r="A52" s="27" t="s">
        <v>71</v>
      </c>
      <c r="B52" s="34"/>
      <c r="C52" s="106"/>
      <c r="D52" s="106"/>
      <c r="E52" s="106"/>
      <c r="F52" s="106"/>
      <c r="G52" s="106"/>
      <c r="H52" s="106"/>
      <c r="I52" s="106"/>
      <c r="J52" s="196">
        <f>ROUNDDOWN(SUMIFS(C52:I52,C47:I47,"&gt;=50"),0)</f>
        <v>0</v>
      </c>
      <c r="K52" s="197" t="s">
        <v>57</v>
      </c>
      <c r="L52" s="198"/>
      <c r="M52" s="287"/>
      <c r="N52" s="288"/>
      <c r="O52" s="289"/>
    </row>
    <row r="53" spans="1:16" ht="39.75" customHeight="1" x14ac:dyDescent="0.4">
      <c r="A53" s="94" t="s">
        <v>94</v>
      </c>
      <c r="B53" s="94"/>
      <c r="C53" s="357" t="str">
        <f>C1</f>
        <v>医療機関○○病院</v>
      </c>
      <c r="D53" s="358"/>
      <c r="E53" s="358"/>
      <c r="F53" s="358"/>
      <c r="G53" s="358"/>
      <c r="H53" s="358"/>
      <c r="I53" s="358"/>
      <c r="J53" s="358"/>
      <c r="K53" s="10"/>
      <c r="L53" s="10"/>
      <c r="M53" s="10"/>
      <c r="N53" s="10"/>
      <c r="O53" s="93" t="s">
        <v>54</v>
      </c>
    </row>
    <row r="54" spans="1:16" ht="137.25" customHeight="1" x14ac:dyDescent="0.4">
      <c r="A54" s="10"/>
      <c r="B54" s="10"/>
      <c r="C54" s="10"/>
      <c r="D54" s="10"/>
      <c r="E54" s="10"/>
      <c r="F54" s="10"/>
      <c r="G54" s="10"/>
      <c r="H54" s="10"/>
      <c r="I54" s="10"/>
      <c r="J54" s="10"/>
      <c r="K54" s="10"/>
      <c r="L54" s="10"/>
      <c r="M54" s="10"/>
      <c r="N54" s="10"/>
      <c r="O54" s="93"/>
    </row>
    <row r="55" spans="1:16" ht="45" customHeight="1" x14ac:dyDescent="0.4">
      <c r="A55" s="10"/>
      <c r="B55" s="10"/>
      <c r="C55" s="22"/>
      <c r="D55" s="22"/>
      <c r="E55" s="22"/>
      <c r="F55" s="22"/>
      <c r="G55" s="22"/>
      <c r="H55" s="22"/>
      <c r="I55" s="22"/>
      <c r="J55" s="305" t="s">
        <v>75</v>
      </c>
      <c r="K55" s="306"/>
      <c r="L55" s="309" t="s">
        <v>72</v>
      </c>
      <c r="M55" s="311" t="s">
        <v>8</v>
      </c>
      <c r="N55" s="312"/>
      <c r="O55" s="313"/>
      <c r="P55" s="189"/>
    </row>
    <row r="56" spans="1:16" ht="31.5" customHeight="1" x14ac:dyDescent="0.4">
      <c r="A56" s="10"/>
      <c r="B56" s="10"/>
      <c r="C56" s="172" t="s">
        <v>0</v>
      </c>
      <c r="D56" s="172" t="s">
        <v>1</v>
      </c>
      <c r="E56" s="172" t="s">
        <v>2</v>
      </c>
      <c r="F56" s="172" t="s">
        <v>3</v>
      </c>
      <c r="G56" s="172" t="s">
        <v>4</v>
      </c>
      <c r="H56" s="172" t="s">
        <v>5</v>
      </c>
      <c r="I56" s="172" t="s">
        <v>6</v>
      </c>
      <c r="J56" s="307"/>
      <c r="K56" s="308"/>
      <c r="L56" s="310"/>
      <c r="M56" s="314"/>
      <c r="N56" s="359"/>
      <c r="O56" s="316"/>
      <c r="P56" s="189"/>
    </row>
    <row r="57" spans="1:16" ht="30.75" customHeight="1" x14ac:dyDescent="0.4">
      <c r="A57" s="10"/>
      <c r="B57" s="10"/>
      <c r="C57" s="23">
        <f>I44+1</f>
        <v>44507</v>
      </c>
      <c r="D57" s="23">
        <f>C57+1</f>
        <v>44508</v>
      </c>
      <c r="E57" s="23">
        <f t="shared" si="0"/>
        <v>44509</v>
      </c>
      <c r="F57" s="23">
        <f t="shared" si="0"/>
        <v>44510</v>
      </c>
      <c r="G57" s="23">
        <f t="shared" si="0"/>
        <v>44511</v>
      </c>
      <c r="H57" s="23">
        <f t="shared" si="0"/>
        <v>44512</v>
      </c>
      <c r="I57" s="23">
        <f>H57+1</f>
        <v>44513</v>
      </c>
      <c r="J57" s="190"/>
      <c r="K57" s="191"/>
      <c r="L57" s="192"/>
      <c r="M57" s="287"/>
      <c r="N57" s="288"/>
      <c r="O57" s="289"/>
    </row>
    <row r="58" spans="1:16" ht="34.5" customHeight="1" x14ac:dyDescent="0.4">
      <c r="A58" s="55" t="s">
        <v>81</v>
      </c>
      <c r="B58" s="120" t="s">
        <v>116</v>
      </c>
      <c r="C58" s="50"/>
      <c r="D58" s="50"/>
      <c r="E58" s="50"/>
      <c r="F58" s="50"/>
      <c r="G58" s="50"/>
      <c r="H58" s="50"/>
      <c r="I58" s="50"/>
      <c r="J58" s="351"/>
      <c r="K58" s="352"/>
      <c r="L58" s="355">
        <f>COUNTIF(C60:I60,"&gt;=50")</f>
        <v>0</v>
      </c>
      <c r="M58" s="287"/>
      <c r="N58" s="288"/>
      <c r="O58" s="289"/>
    </row>
    <row r="59" spans="1:16" ht="34.5" customHeight="1" x14ac:dyDescent="0.4">
      <c r="A59" s="55" t="s">
        <v>81</v>
      </c>
      <c r="B59" s="120" t="s">
        <v>117</v>
      </c>
      <c r="C59" s="50"/>
      <c r="D59" s="50"/>
      <c r="E59" s="50"/>
      <c r="F59" s="50"/>
      <c r="G59" s="50"/>
      <c r="H59" s="50"/>
      <c r="I59" s="50"/>
      <c r="J59" s="353"/>
      <c r="K59" s="354"/>
      <c r="L59" s="356"/>
      <c r="M59" s="287"/>
      <c r="N59" s="288"/>
      <c r="O59" s="289"/>
    </row>
    <row r="60" spans="1:16" ht="31.5" hidden="1" customHeight="1" x14ac:dyDescent="0.4">
      <c r="A60" s="55"/>
      <c r="B60" s="120"/>
      <c r="C60" s="50">
        <f>C58+C59</f>
        <v>0</v>
      </c>
      <c r="D60" s="50">
        <f t="shared" ref="D60:I60" si="7">D58+D59</f>
        <v>0</v>
      </c>
      <c r="E60" s="50">
        <f t="shared" si="7"/>
        <v>0</v>
      </c>
      <c r="F60" s="50">
        <f t="shared" si="7"/>
        <v>0</v>
      </c>
      <c r="G60" s="50">
        <f t="shared" si="7"/>
        <v>0</v>
      </c>
      <c r="H60" s="50">
        <f t="shared" si="7"/>
        <v>0</v>
      </c>
      <c r="I60" s="50">
        <f t="shared" si="7"/>
        <v>0</v>
      </c>
      <c r="J60" s="193"/>
      <c r="K60" s="194"/>
      <c r="L60" s="195"/>
      <c r="M60" s="287"/>
      <c r="N60" s="288"/>
      <c r="O60" s="289"/>
    </row>
    <row r="61" spans="1:16" ht="34.5" customHeight="1" x14ac:dyDescent="0.4">
      <c r="A61" s="56" t="s">
        <v>82</v>
      </c>
      <c r="B61" s="121"/>
      <c r="C61" s="50"/>
      <c r="D61" s="50"/>
      <c r="E61" s="50"/>
      <c r="F61" s="50"/>
      <c r="G61" s="50"/>
      <c r="H61" s="50"/>
      <c r="I61" s="50"/>
      <c r="J61" s="196">
        <f>SUM(C61:I61)</f>
        <v>0</v>
      </c>
      <c r="K61" s="197" t="s">
        <v>56</v>
      </c>
      <c r="L61" s="192"/>
      <c r="M61" s="287"/>
      <c r="N61" s="288"/>
      <c r="O61" s="289"/>
    </row>
    <row r="62" spans="1:16" ht="34.5" customHeight="1" x14ac:dyDescent="0.4">
      <c r="A62" s="56" t="s">
        <v>83</v>
      </c>
      <c r="B62" s="120" t="s">
        <v>116</v>
      </c>
      <c r="C62" s="50"/>
      <c r="D62" s="50"/>
      <c r="E62" s="50"/>
      <c r="F62" s="50"/>
      <c r="G62" s="50"/>
      <c r="H62" s="50"/>
      <c r="I62" s="50"/>
      <c r="J62" s="347">
        <f>SUM(C62:I63)</f>
        <v>0</v>
      </c>
      <c r="K62" s="349" t="s">
        <v>56</v>
      </c>
      <c r="L62" s="192"/>
      <c r="M62" s="287"/>
      <c r="N62" s="288"/>
      <c r="O62" s="289"/>
    </row>
    <row r="63" spans="1:16" ht="34.5" customHeight="1" x14ac:dyDescent="0.4">
      <c r="A63" s="56" t="s">
        <v>83</v>
      </c>
      <c r="B63" s="120" t="s">
        <v>117</v>
      </c>
      <c r="C63" s="50"/>
      <c r="D63" s="50"/>
      <c r="E63" s="50"/>
      <c r="F63" s="50"/>
      <c r="G63" s="50"/>
      <c r="H63" s="50"/>
      <c r="I63" s="50"/>
      <c r="J63" s="348"/>
      <c r="K63" s="350"/>
      <c r="L63" s="192"/>
      <c r="M63" s="287"/>
      <c r="N63" s="288"/>
      <c r="O63" s="289"/>
    </row>
    <row r="64" spans="1:16" ht="34.5" customHeight="1" x14ac:dyDescent="0.4">
      <c r="A64" s="27" t="s">
        <v>69</v>
      </c>
      <c r="B64" s="34"/>
      <c r="C64" s="106"/>
      <c r="D64" s="106"/>
      <c r="E64" s="106"/>
      <c r="F64" s="106"/>
      <c r="G64" s="106"/>
      <c r="H64" s="106"/>
      <c r="I64" s="106"/>
      <c r="J64" s="196">
        <f>ROUNDDOWN(SUMIFS(C64:I64,C60:I60,"&gt;=50"),0)</f>
        <v>0</v>
      </c>
      <c r="K64" s="197" t="s">
        <v>57</v>
      </c>
      <c r="L64" s="198"/>
      <c r="M64" s="287"/>
      <c r="N64" s="288"/>
      <c r="O64" s="289"/>
    </row>
    <row r="65" spans="1:15" ht="34.5" customHeight="1" x14ac:dyDescent="0.4">
      <c r="A65" s="27" t="s">
        <v>71</v>
      </c>
      <c r="B65" s="34"/>
      <c r="C65" s="106"/>
      <c r="D65" s="106"/>
      <c r="E65" s="106"/>
      <c r="F65" s="106"/>
      <c r="G65" s="106"/>
      <c r="H65" s="106"/>
      <c r="I65" s="106"/>
      <c r="J65" s="196">
        <f>ROUNDDOWN(SUMIFS(C65:I65,C60:I60,"&gt;=50"),0)</f>
        <v>0</v>
      </c>
      <c r="K65" s="197" t="s">
        <v>57</v>
      </c>
      <c r="L65" s="198"/>
      <c r="M65" s="287"/>
      <c r="N65" s="288"/>
      <c r="O65" s="289"/>
    </row>
    <row r="66" spans="1:15" ht="31.5" customHeight="1" x14ac:dyDescent="0.4">
      <c r="A66" s="27"/>
      <c r="B66" s="34"/>
      <c r="C66" s="23">
        <f>I57+1</f>
        <v>44514</v>
      </c>
      <c r="D66" s="23">
        <f>C66+1</f>
        <v>44515</v>
      </c>
      <c r="E66" s="23">
        <f t="shared" si="0"/>
        <v>44516</v>
      </c>
      <c r="F66" s="23">
        <f t="shared" si="0"/>
        <v>44517</v>
      </c>
      <c r="G66" s="23">
        <f t="shared" si="0"/>
        <v>44518</v>
      </c>
      <c r="H66" s="23">
        <f t="shared" si="0"/>
        <v>44519</v>
      </c>
      <c r="I66" s="23">
        <f>H66+1</f>
        <v>44520</v>
      </c>
      <c r="J66" s="199"/>
      <c r="K66" s="200"/>
      <c r="L66" s="192"/>
      <c r="M66" s="332"/>
      <c r="N66" s="333"/>
      <c r="O66" s="334"/>
    </row>
    <row r="67" spans="1:15" ht="34.5" customHeight="1" x14ac:dyDescent="0.4">
      <c r="A67" s="55" t="s">
        <v>81</v>
      </c>
      <c r="B67" s="120" t="s">
        <v>116</v>
      </c>
      <c r="C67" s="50"/>
      <c r="D67" s="50"/>
      <c r="E67" s="50"/>
      <c r="F67" s="50"/>
      <c r="G67" s="50"/>
      <c r="H67" s="50"/>
      <c r="I67" s="50"/>
      <c r="J67" s="351"/>
      <c r="K67" s="352"/>
      <c r="L67" s="355">
        <f>COUNTIF(C69:I69,"&gt;=50")</f>
        <v>0</v>
      </c>
      <c r="M67" s="287"/>
      <c r="N67" s="288"/>
      <c r="O67" s="289"/>
    </row>
    <row r="68" spans="1:15" ht="34.5" customHeight="1" x14ac:dyDescent="0.4">
      <c r="A68" s="55" t="s">
        <v>81</v>
      </c>
      <c r="B68" s="120" t="s">
        <v>117</v>
      </c>
      <c r="C68" s="50"/>
      <c r="D68" s="50"/>
      <c r="E68" s="50"/>
      <c r="F68" s="50"/>
      <c r="G68" s="50"/>
      <c r="H68" s="50"/>
      <c r="I68" s="50"/>
      <c r="J68" s="353"/>
      <c r="K68" s="354"/>
      <c r="L68" s="356"/>
      <c r="M68" s="287"/>
      <c r="N68" s="288"/>
      <c r="O68" s="289"/>
    </row>
    <row r="69" spans="1:15" ht="31.5" hidden="1" customHeight="1" x14ac:dyDescent="0.4">
      <c r="A69" s="55"/>
      <c r="B69" s="120"/>
      <c r="C69" s="50">
        <f>C67+C68</f>
        <v>0</v>
      </c>
      <c r="D69" s="50">
        <f t="shared" ref="D69:I69" si="8">D67+D68</f>
        <v>0</v>
      </c>
      <c r="E69" s="50">
        <f t="shared" si="8"/>
        <v>0</v>
      </c>
      <c r="F69" s="50">
        <f t="shared" si="8"/>
        <v>0</v>
      </c>
      <c r="G69" s="50">
        <f t="shared" si="8"/>
        <v>0</v>
      </c>
      <c r="H69" s="50">
        <f t="shared" si="8"/>
        <v>0</v>
      </c>
      <c r="I69" s="50">
        <f t="shared" si="8"/>
        <v>0</v>
      </c>
      <c r="J69" s="193"/>
      <c r="K69" s="194"/>
      <c r="L69" s="195"/>
      <c r="M69" s="287"/>
      <c r="N69" s="288"/>
      <c r="O69" s="289"/>
    </row>
    <row r="70" spans="1:15" ht="34.5" customHeight="1" x14ac:dyDescent="0.4">
      <c r="A70" s="56" t="s">
        <v>82</v>
      </c>
      <c r="B70" s="121"/>
      <c r="C70" s="50"/>
      <c r="D70" s="50"/>
      <c r="E70" s="50"/>
      <c r="F70" s="50"/>
      <c r="G70" s="50"/>
      <c r="H70" s="50"/>
      <c r="I70" s="50"/>
      <c r="J70" s="196">
        <f>SUM(C70:I70)</f>
        <v>0</v>
      </c>
      <c r="K70" s="197" t="s">
        <v>56</v>
      </c>
      <c r="L70" s="192"/>
      <c r="M70" s="287"/>
      <c r="N70" s="288"/>
      <c r="O70" s="289"/>
    </row>
    <row r="71" spans="1:15" ht="34.5" customHeight="1" x14ac:dyDescent="0.4">
      <c r="A71" s="56" t="s">
        <v>83</v>
      </c>
      <c r="B71" s="120" t="s">
        <v>116</v>
      </c>
      <c r="C71" s="50"/>
      <c r="D71" s="50"/>
      <c r="E71" s="50"/>
      <c r="F71" s="50"/>
      <c r="G71" s="50"/>
      <c r="H71" s="50"/>
      <c r="I71" s="50"/>
      <c r="J71" s="347">
        <f>SUM(C71:I72)</f>
        <v>0</v>
      </c>
      <c r="K71" s="349" t="s">
        <v>56</v>
      </c>
      <c r="L71" s="192"/>
      <c r="M71" s="287"/>
      <c r="N71" s="288"/>
      <c r="O71" s="289"/>
    </row>
    <row r="72" spans="1:15" ht="34.5" customHeight="1" x14ac:dyDescent="0.4">
      <c r="A72" s="56" t="s">
        <v>83</v>
      </c>
      <c r="B72" s="120" t="s">
        <v>117</v>
      </c>
      <c r="C72" s="50"/>
      <c r="D72" s="50"/>
      <c r="E72" s="50"/>
      <c r="F72" s="50"/>
      <c r="G72" s="50"/>
      <c r="H72" s="50"/>
      <c r="I72" s="50"/>
      <c r="J72" s="348"/>
      <c r="K72" s="350"/>
      <c r="L72" s="192"/>
      <c r="M72" s="287"/>
      <c r="N72" s="288"/>
      <c r="O72" s="289"/>
    </row>
    <row r="73" spans="1:15" ht="34.5" customHeight="1" x14ac:dyDescent="0.4">
      <c r="A73" s="27" t="s">
        <v>69</v>
      </c>
      <c r="B73" s="34"/>
      <c r="C73" s="106"/>
      <c r="D73" s="106"/>
      <c r="E73" s="106"/>
      <c r="F73" s="106"/>
      <c r="G73" s="106"/>
      <c r="H73" s="106"/>
      <c r="I73" s="106"/>
      <c r="J73" s="196">
        <f>ROUNDDOWN(SUMIFS(C73:I73,C69:I69,"&gt;=50"),0)</f>
        <v>0</v>
      </c>
      <c r="K73" s="197" t="s">
        <v>57</v>
      </c>
      <c r="L73" s="198"/>
      <c r="M73" s="287"/>
      <c r="N73" s="288"/>
      <c r="O73" s="289"/>
    </row>
    <row r="74" spans="1:15" ht="34.5" customHeight="1" x14ac:dyDescent="0.4">
      <c r="A74" s="27" t="s">
        <v>71</v>
      </c>
      <c r="B74" s="34"/>
      <c r="C74" s="106"/>
      <c r="D74" s="106"/>
      <c r="E74" s="106"/>
      <c r="F74" s="106"/>
      <c r="G74" s="106"/>
      <c r="H74" s="106"/>
      <c r="I74" s="106"/>
      <c r="J74" s="196">
        <f>ROUNDDOWN(SUMIFS(C74:I74,C69:I69,"&gt;=50"),0)</f>
        <v>0</v>
      </c>
      <c r="K74" s="197" t="s">
        <v>57</v>
      </c>
      <c r="L74" s="198"/>
      <c r="M74" s="287"/>
      <c r="N74" s="288"/>
      <c r="O74" s="289"/>
    </row>
    <row r="75" spans="1:15" ht="31.5" customHeight="1" x14ac:dyDescent="0.4">
      <c r="A75" s="27"/>
      <c r="B75" s="34"/>
      <c r="C75" s="23">
        <f>I66+1</f>
        <v>44521</v>
      </c>
      <c r="D75" s="23">
        <f>C75+1</f>
        <v>44522</v>
      </c>
      <c r="E75" s="23">
        <f t="shared" si="0"/>
        <v>44523</v>
      </c>
      <c r="F75" s="23">
        <f t="shared" si="0"/>
        <v>44524</v>
      </c>
      <c r="G75" s="23">
        <f t="shared" si="0"/>
        <v>44525</v>
      </c>
      <c r="H75" s="23">
        <f t="shared" si="0"/>
        <v>44526</v>
      </c>
      <c r="I75" s="23">
        <f>H75+1</f>
        <v>44527</v>
      </c>
      <c r="J75" s="190"/>
      <c r="K75" s="191"/>
      <c r="L75" s="192"/>
      <c r="M75" s="287"/>
      <c r="N75" s="288"/>
      <c r="O75" s="289"/>
    </row>
    <row r="76" spans="1:15" ht="34.5" customHeight="1" x14ac:dyDescent="0.4">
      <c r="A76" s="55" t="s">
        <v>81</v>
      </c>
      <c r="B76" s="120" t="s">
        <v>116</v>
      </c>
      <c r="C76" s="50"/>
      <c r="D76" s="50"/>
      <c r="E76" s="50"/>
      <c r="F76" s="50"/>
      <c r="G76" s="50"/>
      <c r="H76" s="50"/>
      <c r="I76" s="50"/>
      <c r="J76" s="351"/>
      <c r="K76" s="352"/>
      <c r="L76" s="355">
        <f>COUNTIF(C78:I78,"&gt;=50")</f>
        <v>0</v>
      </c>
      <c r="M76" s="287"/>
      <c r="N76" s="288"/>
      <c r="O76" s="289"/>
    </row>
    <row r="77" spans="1:15" ht="34.5" customHeight="1" x14ac:dyDescent="0.4">
      <c r="A77" s="55" t="s">
        <v>81</v>
      </c>
      <c r="B77" s="120" t="s">
        <v>117</v>
      </c>
      <c r="C77" s="50"/>
      <c r="D77" s="50"/>
      <c r="E77" s="50"/>
      <c r="F77" s="50"/>
      <c r="G77" s="50"/>
      <c r="H77" s="50"/>
      <c r="I77" s="50"/>
      <c r="J77" s="353"/>
      <c r="K77" s="354"/>
      <c r="L77" s="356"/>
      <c r="M77" s="287"/>
      <c r="N77" s="288"/>
      <c r="O77" s="289"/>
    </row>
    <row r="78" spans="1:15" ht="31.5" hidden="1" customHeight="1" x14ac:dyDescent="0.4">
      <c r="A78" s="55"/>
      <c r="B78" s="120"/>
      <c r="C78" s="50">
        <f>C76+C77</f>
        <v>0</v>
      </c>
      <c r="D78" s="50">
        <f t="shared" ref="D78:I78" si="9">D76+D77</f>
        <v>0</v>
      </c>
      <c r="E78" s="50">
        <f t="shared" si="9"/>
        <v>0</v>
      </c>
      <c r="F78" s="50">
        <f t="shared" si="9"/>
        <v>0</v>
      </c>
      <c r="G78" s="50">
        <f t="shared" si="9"/>
        <v>0</v>
      </c>
      <c r="H78" s="50">
        <f t="shared" si="9"/>
        <v>0</v>
      </c>
      <c r="I78" s="50">
        <f t="shared" si="9"/>
        <v>0</v>
      </c>
      <c r="J78" s="193"/>
      <c r="K78" s="194"/>
      <c r="L78" s="195"/>
      <c r="M78" s="287"/>
      <c r="N78" s="288"/>
      <c r="O78" s="289"/>
    </row>
    <row r="79" spans="1:15" ht="34.5" customHeight="1" x14ac:dyDescent="0.4">
      <c r="A79" s="56" t="s">
        <v>82</v>
      </c>
      <c r="B79" s="121"/>
      <c r="C79" s="50"/>
      <c r="D79" s="50"/>
      <c r="E79" s="50"/>
      <c r="F79" s="50"/>
      <c r="G79" s="50"/>
      <c r="H79" s="50"/>
      <c r="I79" s="50"/>
      <c r="J79" s="196">
        <f>SUM(C79:I79)</f>
        <v>0</v>
      </c>
      <c r="K79" s="197" t="s">
        <v>56</v>
      </c>
      <c r="L79" s="192"/>
      <c r="M79" s="287"/>
      <c r="N79" s="288"/>
      <c r="O79" s="289"/>
    </row>
    <row r="80" spans="1:15" ht="34.5" customHeight="1" x14ac:dyDescent="0.4">
      <c r="A80" s="56" t="s">
        <v>83</v>
      </c>
      <c r="B80" s="120" t="s">
        <v>116</v>
      </c>
      <c r="C80" s="50"/>
      <c r="D80" s="50"/>
      <c r="E80" s="50"/>
      <c r="F80" s="50"/>
      <c r="G80" s="50"/>
      <c r="H80" s="50"/>
      <c r="I80" s="50"/>
      <c r="J80" s="347">
        <f>SUM(C80:I81)</f>
        <v>0</v>
      </c>
      <c r="K80" s="349" t="s">
        <v>56</v>
      </c>
      <c r="L80" s="192"/>
      <c r="M80" s="287"/>
      <c r="N80" s="288"/>
      <c r="O80" s="289"/>
    </row>
    <row r="81" spans="1:15" ht="34.5" customHeight="1" x14ac:dyDescent="0.4">
      <c r="A81" s="56" t="s">
        <v>83</v>
      </c>
      <c r="B81" s="120" t="s">
        <v>117</v>
      </c>
      <c r="C81" s="50"/>
      <c r="D81" s="50"/>
      <c r="E81" s="50"/>
      <c r="F81" s="50"/>
      <c r="G81" s="50"/>
      <c r="H81" s="50"/>
      <c r="I81" s="50"/>
      <c r="J81" s="348"/>
      <c r="K81" s="350"/>
      <c r="L81" s="192"/>
      <c r="M81" s="287"/>
      <c r="N81" s="288"/>
      <c r="O81" s="289"/>
    </row>
    <row r="82" spans="1:15" ht="34.5" customHeight="1" x14ac:dyDescent="0.4">
      <c r="A82" s="27" t="s">
        <v>69</v>
      </c>
      <c r="B82" s="34"/>
      <c r="C82" s="106"/>
      <c r="D82" s="106"/>
      <c r="E82" s="106"/>
      <c r="F82" s="106"/>
      <c r="G82" s="106"/>
      <c r="H82" s="106"/>
      <c r="I82" s="106"/>
      <c r="J82" s="196">
        <f>ROUNDDOWN(SUMIFS(C82:I82,C78:I78,"&gt;=50"),0)</f>
        <v>0</v>
      </c>
      <c r="K82" s="197" t="s">
        <v>57</v>
      </c>
      <c r="L82" s="198"/>
      <c r="M82" s="287"/>
      <c r="N82" s="288"/>
      <c r="O82" s="289"/>
    </row>
    <row r="83" spans="1:15" ht="34.5" customHeight="1" x14ac:dyDescent="0.4">
      <c r="A83" s="27" t="s">
        <v>71</v>
      </c>
      <c r="B83" s="34"/>
      <c r="C83" s="106"/>
      <c r="D83" s="106"/>
      <c r="E83" s="106"/>
      <c r="F83" s="106"/>
      <c r="G83" s="106"/>
      <c r="H83" s="106"/>
      <c r="I83" s="106"/>
      <c r="J83" s="196">
        <f>ROUNDDOWN(SUMIFS(C83:I83,C78:I78,"&gt;=50"),0)</f>
        <v>0</v>
      </c>
      <c r="K83" s="197" t="s">
        <v>57</v>
      </c>
      <c r="L83" s="198"/>
      <c r="M83" s="287"/>
      <c r="N83" s="288"/>
      <c r="O83" s="289"/>
    </row>
    <row r="84" spans="1:15" ht="31.5" customHeight="1" x14ac:dyDescent="0.4">
      <c r="A84" s="27"/>
      <c r="B84" s="34"/>
      <c r="C84" s="23">
        <f>I75+1</f>
        <v>44528</v>
      </c>
      <c r="D84" s="23">
        <f>C84+1</f>
        <v>44529</v>
      </c>
      <c r="E84" s="23">
        <f t="shared" si="0"/>
        <v>44530</v>
      </c>
      <c r="F84" s="23">
        <f t="shared" si="0"/>
        <v>44531</v>
      </c>
      <c r="G84" s="23">
        <f t="shared" si="0"/>
        <v>44532</v>
      </c>
      <c r="H84" s="23">
        <f t="shared" si="0"/>
        <v>44533</v>
      </c>
      <c r="I84" s="23">
        <f>H84+1</f>
        <v>44534</v>
      </c>
      <c r="J84" s="190"/>
      <c r="K84" s="191"/>
      <c r="L84" s="192"/>
      <c r="M84" s="287"/>
      <c r="N84" s="288"/>
      <c r="O84" s="289"/>
    </row>
    <row r="85" spans="1:15" ht="34.5" customHeight="1" x14ac:dyDescent="0.4">
      <c r="A85" s="55" t="s">
        <v>81</v>
      </c>
      <c r="B85" s="120" t="s">
        <v>116</v>
      </c>
      <c r="C85" s="50"/>
      <c r="D85" s="50"/>
      <c r="E85" s="50"/>
      <c r="F85" s="50"/>
      <c r="G85" s="50"/>
      <c r="H85" s="50"/>
      <c r="I85" s="50"/>
      <c r="J85" s="351"/>
      <c r="K85" s="352"/>
      <c r="L85" s="355">
        <f>COUNTIF(C87:I87,"&gt;=50")</f>
        <v>0</v>
      </c>
      <c r="M85" s="287"/>
      <c r="N85" s="288"/>
      <c r="O85" s="289"/>
    </row>
    <row r="86" spans="1:15" ht="34.5" customHeight="1" x14ac:dyDescent="0.4">
      <c r="A86" s="55" t="s">
        <v>81</v>
      </c>
      <c r="B86" s="120" t="s">
        <v>117</v>
      </c>
      <c r="C86" s="50"/>
      <c r="D86" s="50"/>
      <c r="E86" s="50"/>
      <c r="F86" s="50"/>
      <c r="G86" s="50"/>
      <c r="H86" s="50"/>
      <c r="I86" s="50"/>
      <c r="J86" s="353"/>
      <c r="K86" s="354"/>
      <c r="L86" s="356"/>
      <c r="M86" s="287"/>
      <c r="N86" s="288"/>
      <c r="O86" s="289"/>
    </row>
    <row r="87" spans="1:15" ht="31.5" hidden="1" customHeight="1" x14ac:dyDescent="0.4">
      <c r="A87" s="55"/>
      <c r="B87" s="120"/>
      <c r="C87" s="50">
        <f>C85+C86</f>
        <v>0</v>
      </c>
      <c r="D87" s="50">
        <f t="shared" ref="D87:I87" si="10">D85+D86</f>
        <v>0</v>
      </c>
      <c r="E87" s="50">
        <f t="shared" si="10"/>
        <v>0</v>
      </c>
      <c r="F87" s="50">
        <f t="shared" si="10"/>
        <v>0</v>
      </c>
      <c r="G87" s="50">
        <f t="shared" si="10"/>
        <v>0</v>
      </c>
      <c r="H87" s="50">
        <f t="shared" si="10"/>
        <v>0</v>
      </c>
      <c r="I87" s="50">
        <f t="shared" si="10"/>
        <v>0</v>
      </c>
      <c r="J87" s="51"/>
      <c r="K87" s="48"/>
      <c r="L87" s="201"/>
      <c r="M87" s="287"/>
      <c r="N87" s="288"/>
      <c r="O87" s="289"/>
    </row>
    <row r="88" spans="1:15" ht="34.5" customHeight="1" x14ac:dyDescent="0.4">
      <c r="A88" s="56" t="s">
        <v>82</v>
      </c>
      <c r="B88" s="121"/>
      <c r="C88" s="50"/>
      <c r="D88" s="50"/>
      <c r="E88" s="50"/>
      <c r="F88" s="122"/>
      <c r="G88" s="122"/>
      <c r="H88" s="122"/>
      <c r="I88" s="122"/>
      <c r="J88" s="196">
        <f>SUM(C88:E88)</f>
        <v>0</v>
      </c>
      <c r="K88" s="197" t="s">
        <v>56</v>
      </c>
      <c r="L88" s="29"/>
      <c r="M88" s="287"/>
      <c r="N88" s="288"/>
      <c r="O88" s="289"/>
    </row>
    <row r="89" spans="1:15" ht="34.5" customHeight="1" x14ac:dyDescent="0.4">
      <c r="A89" s="56" t="s">
        <v>83</v>
      </c>
      <c r="B89" s="120" t="s">
        <v>116</v>
      </c>
      <c r="C89" s="50"/>
      <c r="D89" s="50"/>
      <c r="E89" s="50"/>
      <c r="F89" s="122"/>
      <c r="G89" s="122"/>
      <c r="H89" s="122"/>
      <c r="I89" s="122"/>
      <c r="J89" s="347">
        <f>SUM(C89:E90)</f>
        <v>0</v>
      </c>
      <c r="K89" s="349" t="s">
        <v>56</v>
      </c>
      <c r="L89" s="29"/>
      <c r="M89" s="287"/>
      <c r="N89" s="288"/>
      <c r="O89" s="289"/>
    </row>
    <row r="90" spans="1:15" ht="34.5" customHeight="1" x14ac:dyDescent="0.4">
      <c r="A90" s="56" t="s">
        <v>83</v>
      </c>
      <c r="B90" s="120" t="s">
        <v>117</v>
      </c>
      <c r="C90" s="50"/>
      <c r="D90" s="50"/>
      <c r="E90" s="50"/>
      <c r="F90" s="122"/>
      <c r="G90" s="122"/>
      <c r="H90" s="122"/>
      <c r="I90" s="122"/>
      <c r="J90" s="348"/>
      <c r="K90" s="350"/>
      <c r="L90" s="29"/>
      <c r="M90" s="287"/>
      <c r="N90" s="288"/>
      <c r="O90" s="289"/>
    </row>
    <row r="91" spans="1:15" ht="34.5" customHeight="1" x14ac:dyDescent="0.4">
      <c r="A91" s="27" t="s">
        <v>69</v>
      </c>
      <c r="B91" s="34"/>
      <c r="C91" s="106"/>
      <c r="D91" s="106"/>
      <c r="E91" s="106"/>
      <c r="F91" s="106"/>
      <c r="G91" s="106"/>
      <c r="H91" s="106"/>
      <c r="I91" s="106"/>
      <c r="J91" s="196">
        <f>ROUNDDOWN(SUMIFS(C91:I91,C87:I87,"&gt;=50"),0)</f>
        <v>0</v>
      </c>
      <c r="K91" s="197" t="s">
        <v>57</v>
      </c>
      <c r="L91" s="34"/>
      <c r="M91" s="287"/>
      <c r="N91" s="288"/>
      <c r="O91" s="289"/>
    </row>
    <row r="92" spans="1:15" ht="34.5" customHeight="1" x14ac:dyDescent="0.4">
      <c r="A92" s="27" t="s">
        <v>71</v>
      </c>
      <c r="B92" s="34"/>
      <c r="C92" s="106"/>
      <c r="D92" s="106"/>
      <c r="E92" s="106"/>
      <c r="F92" s="106"/>
      <c r="G92" s="106"/>
      <c r="H92" s="106"/>
      <c r="I92" s="106"/>
      <c r="J92" s="196">
        <f>ROUNDDOWN(SUMIFS(C92:I92,C87:I87,"&gt;=50"),0)</f>
        <v>0</v>
      </c>
      <c r="K92" s="197" t="s">
        <v>57</v>
      </c>
      <c r="L92" s="34"/>
      <c r="M92" s="287"/>
      <c r="N92" s="288"/>
      <c r="O92" s="289"/>
    </row>
    <row r="93" spans="1:15" ht="120" customHeight="1" x14ac:dyDescent="0.4">
      <c r="A93" s="22"/>
      <c r="B93" s="22"/>
      <c r="C93" s="22"/>
      <c r="D93" s="22"/>
    </row>
    <row r="94" spans="1:15" ht="34.5" customHeight="1" x14ac:dyDescent="0.4">
      <c r="A94" s="327" t="s">
        <v>154</v>
      </c>
      <c r="B94" s="328"/>
      <c r="C94" s="329"/>
      <c r="D94" s="345">
        <f>SUM(C9:I10,C18:I19,C27:I28,C36:I37,C45:I46,C58:I59,C67:I68,C76:I77,C85:I86)</f>
        <v>0</v>
      </c>
      <c r="E94" s="346"/>
      <c r="F94" s="197" t="s">
        <v>56</v>
      </c>
      <c r="H94" s="243" t="s">
        <v>102</v>
      </c>
      <c r="I94" s="243"/>
      <c r="J94" s="243"/>
      <c r="K94" s="243"/>
      <c r="L94" s="243"/>
      <c r="M94" s="196">
        <f>SUM(J15,J24,J33,J42,J51,J64,J73,J82,J91)</f>
        <v>0</v>
      </c>
      <c r="N94" s="197" t="s">
        <v>57</v>
      </c>
    </row>
    <row r="95" spans="1:15" ht="34.5" customHeight="1" x14ac:dyDescent="0.4">
      <c r="A95" s="327" t="s">
        <v>155</v>
      </c>
      <c r="B95" s="328"/>
      <c r="C95" s="329"/>
      <c r="D95" s="345">
        <f>SUM(J12,J21,J30,J39,J48,J61,J70,J79,J88)</f>
        <v>0</v>
      </c>
      <c r="E95" s="346"/>
      <c r="F95" s="197" t="s">
        <v>56</v>
      </c>
      <c r="H95" s="243" t="s">
        <v>103</v>
      </c>
      <c r="I95" s="243"/>
      <c r="J95" s="243"/>
      <c r="K95" s="243"/>
      <c r="L95" s="243"/>
      <c r="M95" s="196">
        <f>SUM(J16,J25,J34,J43,J52,J65,J74,J83,J92)</f>
        <v>0</v>
      </c>
      <c r="N95" s="197" t="s">
        <v>57</v>
      </c>
    </row>
    <row r="96" spans="1:15" ht="34.5" customHeight="1" x14ac:dyDescent="0.4">
      <c r="A96" s="327" t="s">
        <v>156</v>
      </c>
      <c r="B96" s="328"/>
      <c r="C96" s="329"/>
      <c r="D96" s="345">
        <f>SUM(J13,J22,J31,J40,J49,J62,J71,J80,J89)</f>
        <v>0</v>
      </c>
      <c r="E96" s="346"/>
      <c r="F96" s="197" t="s">
        <v>56</v>
      </c>
    </row>
    <row r="97" spans="1:16" ht="39" customHeight="1" x14ac:dyDescent="0.4">
      <c r="A97" s="22"/>
      <c r="B97" s="22"/>
      <c r="J97" s="35"/>
      <c r="K97" s="45"/>
      <c r="O97" s="93" t="s">
        <v>55</v>
      </c>
    </row>
    <row r="98" spans="1:16" ht="32.25" customHeight="1" x14ac:dyDescent="0.4">
      <c r="A98" s="148" t="s">
        <v>122</v>
      </c>
      <c r="B98" s="148"/>
      <c r="C98" s="57"/>
      <c r="D98" s="57"/>
      <c r="E98" s="57"/>
      <c r="F98" s="57"/>
      <c r="G98" s="57"/>
      <c r="H98" s="57"/>
      <c r="I98" s="57"/>
      <c r="J98" s="57"/>
      <c r="K98" s="57"/>
      <c r="L98" s="57"/>
      <c r="N98" s="57"/>
    </row>
    <row r="99" spans="1:16" ht="20.100000000000001" customHeight="1" thickBot="1" x14ac:dyDescent="0.45">
      <c r="A99" s="148"/>
      <c r="B99" s="148"/>
      <c r="C99" s="57"/>
      <c r="D99" s="57"/>
      <c r="E99" s="57"/>
      <c r="F99" s="57"/>
      <c r="G99" s="57"/>
      <c r="H99" s="57"/>
      <c r="I99" s="57"/>
      <c r="J99" s="57"/>
      <c r="K99" s="57"/>
      <c r="L99" s="57"/>
      <c r="N99" s="57"/>
    </row>
    <row r="100" spans="1:16" ht="42" customHeight="1" thickBot="1" x14ac:dyDescent="0.45">
      <c r="A100" s="145" t="s">
        <v>119</v>
      </c>
      <c r="B100" s="148"/>
      <c r="C100" s="57"/>
      <c r="D100" s="57"/>
      <c r="E100" s="57"/>
      <c r="F100" s="57"/>
      <c r="G100" s="57"/>
      <c r="H100" s="57"/>
      <c r="I100" s="57"/>
      <c r="J100" s="57"/>
      <c r="K100" s="57"/>
      <c r="L100" s="57"/>
      <c r="N100" s="57"/>
      <c r="O100" s="57"/>
      <c r="P100" s="115"/>
    </row>
    <row r="101" spans="1:16" ht="39" customHeight="1" thickBot="1" x14ac:dyDescent="0.45">
      <c r="A101" s="148"/>
      <c r="B101" s="148"/>
      <c r="C101" s="57"/>
      <c r="D101" s="57"/>
      <c r="E101" s="57"/>
      <c r="F101" s="57"/>
      <c r="G101" s="57"/>
      <c r="H101" s="57"/>
      <c r="I101" s="57"/>
      <c r="J101" s="57"/>
      <c r="K101" s="57"/>
      <c r="L101" s="57"/>
      <c r="N101" s="57"/>
      <c r="O101" s="57"/>
      <c r="P101" s="57"/>
    </row>
    <row r="102" spans="1:16" ht="42" customHeight="1" thickBot="1" x14ac:dyDescent="0.45">
      <c r="A102" s="148" t="s">
        <v>118</v>
      </c>
      <c r="B102" s="148"/>
      <c r="C102" s="57"/>
      <c r="D102" s="57"/>
      <c r="F102" s="148"/>
      <c r="N102" s="148" t="s">
        <v>140</v>
      </c>
      <c r="P102" s="147"/>
    </row>
    <row r="103" spans="1:16" ht="39" customHeight="1" thickBot="1" x14ac:dyDescent="0.45">
      <c r="A103" s="148"/>
      <c r="B103" s="148"/>
      <c r="C103" s="57"/>
      <c r="D103" s="57"/>
      <c r="F103" s="148"/>
      <c r="H103" s="148"/>
      <c r="I103" s="57"/>
      <c r="J103" s="57"/>
      <c r="K103" s="57"/>
      <c r="L103" s="57"/>
      <c r="N103" s="57"/>
      <c r="O103" s="57"/>
      <c r="P103" s="163" t="s">
        <v>148</v>
      </c>
    </row>
    <row r="104" spans="1:16" ht="42" customHeight="1" thickBot="1" x14ac:dyDescent="0.45">
      <c r="A104" s="148" t="s">
        <v>141</v>
      </c>
      <c r="B104" s="148"/>
      <c r="C104" s="115"/>
      <c r="D104" s="57"/>
      <c r="E104" s="57"/>
      <c r="F104" s="57"/>
      <c r="G104" s="57"/>
      <c r="H104" s="57"/>
      <c r="I104" s="57"/>
      <c r="J104" s="57"/>
      <c r="K104" s="57"/>
      <c r="L104" s="57"/>
      <c r="N104" s="57"/>
      <c r="O104" s="57"/>
    </row>
    <row r="105" spans="1:16" ht="39" customHeight="1" thickBot="1" x14ac:dyDescent="0.45">
      <c r="A105" s="148"/>
      <c r="B105" s="148"/>
      <c r="C105" s="57"/>
      <c r="D105" s="57"/>
      <c r="E105" s="57"/>
      <c r="F105" s="57"/>
      <c r="G105" s="57"/>
      <c r="H105" s="57"/>
      <c r="I105" s="57"/>
      <c r="J105" s="57"/>
      <c r="K105" s="57"/>
      <c r="L105" s="57"/>
      <c r="N105" s="57"/>
      <c r="O105" s="57"/>
    </row>
    <row r="106" spans="1:16" ht="42" customHeight="1" thickBot="1" x14ac:dyDescent="0.45">
      <c r="A106" s="148" t="s">
        <v>149</v>
      </c>
      <c r="B106" s="148"/>
      <c r="C106" s="57"/>
      <c r="D106" s="57"/>
      <c r="E106" s="57"/>
      <c r="F106" s="57"/>
      <c r="G106" s="57"/>
      <c r="H106" s="57"/>
      <c r="I106" s="57"/>
      <c r="J106" s="57"/>
      <c r="K106" s="57"/>
      <c r="L106" s="57"/>
      <c r="M106" s="57"/>
      <c r="N106" s="148" t="s">
        <v>140</v>
      </c>
      <c r="P106" s="147"/>
    </row>
    <row r="107" spans="1:16" ht="39" customHeight="1" thickBot="1" x14ac:dyDescent="0.45">
      <c r="A107" s="148"/>
      <c r="B107" s="148"/>
      <c r="C107" s="57"/>
      <c r="D107" s="57"/>
      <c r="F107" s="148"/>
      <c r="H107" s="148"/>
      <c r="I107" s="57"/>
      <c r="J107" s="57"/>
      <c r="K107" s="57"/>
      <c r="L107" s="57"/>
      <c r="N107" s="57"/>
      <c r="O107" s="57"/>
      <c r="P107" s="163" t="s">
        <v>147</v>
      </c>
    </row>
    <row r="108" spans="1:16" ht="42" customHeight="1" thickBot="1" x14ac:dyDescent="0.45">
      <c r="A108" s="148" t="s">
        <v>141</v>
      </c>
      <c r="B108" s="148"/>
      <c r="C108" s="115"/>
      <c r="D108" s="57"/>
      <c r="E108" s="57"/>
      <c r="F108" s="57"/>
      <c r="G108" s="57"/>
      <c r="H108" s="57"/>
      <c r="I108" s="57"/>
      <c r="J108" s="57"/>
      <c r="K108" s="57"/>
      <c r="L108" s="57"/>
      <c r="N108" s="57"/>
      <c r="O108" s="57"/>
    </row>
    <row r="109" spans="1:16" ht="39" customHeight="1" thickBot="1" x14ac:dyDescent="0.45">
      <c r="A109" s="148"/>
      <c r="B109" s="148"/>
      <c r="C109" s="57"/>
      <c r="D109" s="57"/>
      <c r="E109" s="57"/>
      <c r="F109" s="57"/>
      <c r="G109" s="57"/>
      <c r="H109" s="57"/>
      <c r="I109" s="57"/>
      <c r="J109" s="57"/>
      <c r="K109" s="57"/>
      <c r="L109" s="57"/>
      <c r="N109" s="57"/>
      <c r="O109" s="57"/>
    </row>
    <row r="110" spans="1:16" ht="42" customHeight="1" thickBot="1" x14ac:dyDescent="0.45">
      <c r="A110" s="265" t="s">
        <v>150</v>
      </c>
      <c r="B110" s="265"/>
      <c r="C110" s="265"/>
      <c r="D110" s="265"/>
      <c r="E110" s="265"/>
      <c r="F110" s="265"/>
      <c r="G110" s="265"/>
      <c r="H110" s="265"/>
      <c r="I110" s="265"/>
      <c r="J110" s="265"/>
      <c r="K110" s="265"/>
      <c r="L110" s="265"/>
      <c r="M110" s="265"/>
      <c r="N110" s="148" t="s">
        <v>140</v>
      </c>
      <c r="P110" s="147"/>
    </row>
    <row r="111" spans="1:16" ht="25.5" customHeight="1" x14ac:dyDescent="0.4">
      <c r="A111" s="265"/>
      <c r="B111" s="265"/>
      <c r="C111" s="265"/>
      <c r="D111" s="265"/>
      <c r="E111" s="265"/>
      <c r="F111" s="265"/>
      <c r="G111" s="265"/>
      <c r="H111" s="265"/>
      <c r="I111" s="265"/>
      <c r="J111" s="265"/>
      <c r="K111" s="265"/>
      <c r="L111" s="265"/>
      <c r="M111" s="265"/>
      <c r="N111" s="148"/>
      <c r="P111" s="148"/>
    </row>
    <row r="112" spans="1:16" ht="42" customHeight="1" x14ac:dyDescent="0.4">
      <c r="A112" s="265" t="s">
        <v>171</v>
      </c>
      <c r="B112" s="265"/>
      <c r="C112" s="265"/>
      <c r="D112" s="265"/>
      <c r="E112" s="265"/>
      <c r="F112" s="265"/>
      <c r="G112" s="265"/>
      <c r="H112" s="265"/>
      <c r="I112" s="265"/>
      <c r="J112" s="265"/>
      <c r="K112" s="265"/>
      <c r="L112" s="265"/>
      <c r="M112" s="265"/>
      <c r="N112" s="57"/>
    </row>
    <row r="113" spans="1:16" ht="42" customHeight="1" x14ac:dyDescent="0.4">
      <c r="A113" s="265"/>
      <c r="B113" s="265"/>
      <c r="C113" s="265"/>
      <c r="D113" s="265"/>
      <c r="E113" s="265"/>
      <c r="F113" s="265"/>
      <c r="G113" s="265"/>
      <c r="H113" s="265"/>
      <c r="I113" s="265"/>
      <c r="J113" s="265"/>
      <c r="K113" s="265"/>
      <c r="L113" s="265"/>
      <c r="M113" s="265"/>
      <c r="N113" s="57"/>
    </row>
    <row r="114" spans="1:16" ht="19.5" customHeight="1" x14ac:dyDescent="0.4">
      <c r="A114" s="148"/>
      <c r="B114" s="148"/>
      <c r="C114" s="57"/>
      <c r="D114" s="57"/>
      <c r="E114" s="57"/>
      <c r="F114" s="57"/>
      <c r="G114" s="57"/>
      <c r="H114" s="57"/>
      <c r="I114" s="57"/>
      <c r="J114" s="57"/>
      <c r="K114" s="57"/>
      <c r="L114" s="57"/>
      <c r="N114" s="57"/>
      <c r="O114" s="57"/>
    </row>
    <row r="115" spans="1:16" ht="42" customHeight="1" x14ac:dyDescent="0.4">
      <c r="A115" s="143" t="s">
        <v>123</v>
      </c>
      <c r="B115" s="143"/>
      <c r="C115" s="57"/>
      <c r="D115" s="57"/>
      <c r="E115" s="57"/>
      <c r="F115" s="57"/>
      <c r="G115" s="57"/>
      <c r="H115" s="57"/>
      <c r="I115" s="57"/>
      <c r="J115" s="57"/>
      <c r="K115" s="57"/>
      <c r="L115" s="57"/>
      <c r="N115" s="57"/>
      <c r="O115" s="57"/>
      <c r="P115" s="57"/>
    </row>
    <row r="116" spans="1:16" ht="42" customHeight="1" x14ac:dyDescent="0.4">
      <c r="A116" s="148" t="s">
        <v>126</v>
      </c>
      <c r="B116" s="148"/>
      <c r="C116" s="57"/>
      <c r="D116" s="57"/>
      <c r="E116" s="57"/>
      <c r="F116" s="57"/>
      <c r="G116" s="57"/>
      <c r="H116" s="57"/>
      <c r="I116" s="57"/>
      <c r="J116" s="57"/>
      <c r="K116" s="57"/>
      <c r="L116" s="57"/>
      <c r="N116" s="57"/>
      <c r="O116" s="57"/>
      <c r="P116" s="57"/>
    </row>
    <row r="117" spans="1:16" ht="42" customHeight="1" x14ac:dyDescent="0.4">
      <c r="A117" s="148" t="s">
        <v>127</v>
      </c>
      <c r="B117" s="148"/>
      <c r="C117" s="57"/>
      <c r="D117" s="57"/>
      <c r="E117" s="57"/>
      <c r="F117" s="57"/>
      <c r="G117" s="57"/>
      <c r="H117" s="57"/>
      <c r="I117" s="57"/>
      <c r="J117" s="57"/>
      <c r="K117" s="57"/>
      <c r="L117" s="57"/>
      <c r="N117" s="57"/>
      <c r="O117" s="57"/>
      <c r="P117" s="57"/>
    </row>
    <row r="118" spans="1:16" ht="42" customHeight="1" x14ac:dyDescent="0.4">
      <c r="A118" s="337" t="s">
        <v>131</v>
      </c>
      <c r="B118" s="337"/>
      <c r="C118" s="337"/>
      <c r="D118" s="337"/>
      <c r="E118" s="337"/>
      <c r="F118" s="337"/>
      <c r="G118" s="337"/>
      <c r="H118" s="337"/>
      <c r="I118" s="337"/>
      <c r="J118" s="337"/>
      <c r="K118" s="337"/>
      <c r="L118" s="337"/>
      <c r="M118" s="337"/>
      <c r="N118" s="337"/>
      <c r="O118" s="337"/>
      <c r="P118" s="57"/>
    </row>
    <row r="119" spans="1:16" ht="42" customHeight="1" x14ac:dyDescent="0.4">
      <c r="A119" s="148" t="s">
        <v>132</v>
      </c>
      <c r="B119" s="148"/>
      <c r="C119" s="148"/>
      <c r="D119" s="148"/>
      <c r="E119" s="148"/>
      <c r="F119" s="148"/>
      <c r="G119" s="148"/>
      <c r="H119" s="148"/>
      <c r="I119" s="148"/>
      <c r="J119" s="148"/>
      <c r="K119" s="148"/>
      <c r="L119" s="148"/>
      <c r="M119" s="148"/>
      <c r="N119" s="148"/>
      <c r="O119" s="148"/>
      <c r="P119" s="57"/>
    </row>
    <row r="120" spans="1:16" ht="42" customHeight="1" x14ac:dyDescent="0.4">
      <c r="A120" s="148" t="s">
        <v>133</v>
      </c>
      <c r="B120" s="148"/>
      <c r="C120" s="148"/>
      <c r="D120" s="148"/>
      <c r="E120" s="148"/>
      <c r="F120" s="148"/>
      <c r="G120" s="148"/>
      <c r="H120" s="148"/>
      <c r="I120" s="148"/>
      <c r="J120" s="148"/>
      <c r="K120" s="148"/>
      <c r="L120" s="148"/>
      <c r="M120" s="148"/>
      <c r="N120" s="148"/>
      <c r="O120" s="148"/>
      <c r="P120" s="57"/>
    </row>
    <row r="121" spans="1:16" ht="42" customHeight="1" x14ac:dyDescent="0.4">
      <c r="A121" s="148" t="s">
        <v>134</v>
      </c>
      <c r="B121" s="148"/>
      <c r="C121" s="148"/>
      <c r="D121" s="148"/>
      <c r="E121" s="148"/>
      <c r="F121" s="148"/>
      <c r="G121" s="148"/>
      <c r="H121" s="148"/>
      <c r="I121" s="148"/>
      <c r="J121" s="148"/>
      <c r="K121" s="148"/>
      <c r="L121" s="148"/>
      <c r="M121" s="148"/>
      <c r="N121" s="148"/>
      <c r="O121" s="148"/>
      <c r="P121" s="57"/>
    </row>
    <row r="122" spans="1:16" ht="25.5" customHeight="1" x14ac:dyDescent="0.4">
      <c r="A122" s="148"/>
      <c r="B122" s="148"/>
      <c r="C122" s="148"/>
      <c r="D122" s="148"/>
      <c r="E122" s="148"/>
      <c r="F122" s="148"/>
      <c r="G122" s="148"/>
      <c r="H122" s="148"/>
      <c r="I122" s="148"/>
      <c r="J122" s="148"/>
      <c r="K122" s="148"/>
      <c r="L122" s="148"/>
      <c r="M122" s="148"/>
      <c r="N122" s="148"/>
      <c r="O122" s="148"/>
      <c r="P122" s="57"/>
    </row>
    <row r="123" spans="1:16" ht="42" customHeight="1" x14ac:dyDescent="0.4">
      <c r="A123" s="148" t="s">
        <v>143</v>
      </c>
      <c r="B123" s="148"/>
      <c r="C123" s="57"/>
      <c r="D123" s="57"/>
      <c r="E123" s="57"/>
      <c r="F123" s="57"/>
      <c r="G123" s="57"/>
      <c r="H123" s="57"/>
      <c r="I123" s="57"/>
      <c r="J123" s="57"/>
      <c r="K123" s="57"/>
      <c r="L123" s="57"/>
      <c r="N123" s="57"/>
      <c r="O123" s="57"/>
      <c r="P123" s="57"/>
    </row>
    <row r="124" spans="1:16" ht="42" customHeight="1" x14ac:dyDescent="0.4">
      <c r="A124" s="54" t="s">
        <v>142</v>
      </c>
      <c r="B124" s="261"/>
      <c r="C124" s="262"/>
      <c r="D124" s="262"/>
      <c r="E124" s="262"/>
      <c r="F124" s="262"/>
      <c r="G124" s="262"/>
      <c r="H124" s="262"/>
      <c r="I124" s="262"/>
      <c r="J124" s="262"/>
      <c r="K124" s="262"/>
      <c r="L124" s="262"/>
      <c r="M124" s="263"/>
      <c r="N124" s="57"/>
      <c r="O124" s="57"/>
      <c r="P124" s="57"/>
    </row>
    <row r="125" spans="1:16" ht="42" customHeight="1" x14ac:dyDescent="0.4">
      <c r="A125" s="18"/>
      <c r="B125" s="150" t="s">
        <v>144</v>
      </c>
    </row>
    <row r="126" spans="1:16" ht="42" customHeight="1" x14ac:dyDescent="0.4">
      <c r="A126" s="148" t="s">
        <v>145</v>
      </c>
      <c r="B126" s="148"/>
      <c r="C126" s="57"/>
      <c r="D126" s="57"/>
      <c r="E126" s="57"/>
      <c r="F126" s="57"/>
      <c r="G126" s="57"/>
      <c r="H126" s="57"/>
      <c r="I126" s="57"/>
      <c r="J126" s="57"/>
      <c r="K126" s="57"/>
      <c r="L126" s="57"/>
      <c r="N126" s="57"/>
      <c r="O126" s="57"/>
      <c r="P126" s="57"/>
    </row>
    <row r="127" spans="1:16" ht="42" customHeight="1" x14ac:dyDescent="0.4">
      <c r="A127" s="54" t="s">
        <v>142</v>
      </c>
      <c r="B127" s="261"/>
      <c r="C127" s="262"/>
      <c r="D127" s="262"/>
      <c r="E127" s="262"/>
      <c r="F127" s="262"/>
      <c r="G127" s="262"/>
      <c r="H127" s="262"/>
      <c r="I127" s="262"/>
      <c r="J127" s="262"/>
      <c r="K127" s="262"/>
      <c r="L127" s="262"/>
      <c r="M127" s="263"/>
      <c r="N127" s="57"/>
      <c r="O127" s="57"/>
      <c r="P127" s="57"/>
    </row>
    <row r="128" spans="1:16" ht="42" customHeight="1" x14ac:dyDescent="0.4">
      <c r="A128" s="18"/>
      <c r="B128" s="150"/>
    </row>
    <row r="129" spans="1:16" ht="42" customHeight="1" x14ac:dyDescent="0.4">
      <c r="A129" s="143" t="s">
        <v>124</v>
      </c>
      <c r="B129" s="143"/>
      <c r="C129" s="57"/>
      <c r="D129" s="57"/>
      <c r="E129" s="57"/>
      <c r="F129" s="57"/>
      <c r="G129" s="57"/>
      <c r="H129" s="57"/>
      <c r="I129" s="57"/>
      <c r="J129" s="57"/>
      <c r="K129" s="57"/>
      <c r="L129" s="57"/>
      <c r="N129" s="57"/>
      <c r="O129" s="57"/>
      <c r="P129" s="57"/>
    </row>
    <row r="130" spans="1:16" ht="42" customHeight="1" x14ac:dyDescent="0.4">
      <c r="A130" s="148" t="s">
        <v>125</v>
      </c>
      <c r="B130" s="148"/>
      <c r="C130" s="57"/>
      <c r="D130" s="57"/>
      <c r="E130" s="57"/>
      <c r="F130" s="57"/>
      <c r="G130" s="57"/>
      <c r="H130" s="57"/>
      <c r="I130" s="57"/>
      <c r="J130" s="57"/>
      <c r="K130" s="57"/>
      <c r="L130" s="57"/>
      <c r="N130" s="57"/>
      <c r="O130" s="57"/>
      <c r="P130" s="57"/>
    </row>
    <row r="131" spans="1:16" ht="42" customHeight="1" x14ac:dyDescent="0.4">
      <c r="A131" s="148" t="s">
        <v>127</v>
      </c>
      <c r="B131" s="148"/>
      <c r="C131" s="57"/>
      <c r="D131" s="57"/>
      <c r="E131" s="57"/>
      <c r="F131" s="57"/>
      <c r="G131" s="57"/>
      <c r="H131" s="57"/>
      <c r="I131" s="57"/>
      <c r="J131" s="57"/>
      <c r="K131" s="57"/>
      <c r="L131" s="57"/>
      <c r="N131" s="57"/>
      <c r="O131" s="57"/>
      <c r="P131" s="57"/>
    </row>
    <row r="132" spans="1:16" ht="42" customHeight="1" x14ac:dyDescent="0.4">
      <c r="A132" s="337" t="s">
        <v>129</v>
      </c>
      <c r="B132" s="337"/>
      <c r="C132" s="337"/>
      <c r="D132" s="337"/>
      <c r="E132" s="337"/>
      <c r="F132" s="337"/>
      <c r="G132" s="337"/>
      <c r="H132" s="337"/>
      <c r="I132" s="337"/>
      <c r="J132" s="337"/>
      <c r="K132" s="337"/>
      <c r="L132" s="337"/>
      <c r="M132" s="337"/>
      <c r="N132" s="337"/>
      <c r="O132" s="337"/>
      <c r="P132" s="57"/>
    </row>
    <row r="133" spans="1:16" ht="42" customHeight="1" x14ac:dyDescent="0.4">
      <c r="A133" s="148" t="s">
        <v>130</v>
      </c>
      <c r="B133" s="148"/>
      <c r="C133" s="148"/>
      <c r="D133" s="148"/>
      <c r="E133" s="148"/>
      <c r="F133" s="148"/>
      <c r="G133" s="148"/>
      <c r="H133" s="148"/>
      <c r="I133" s="148"/>
      <c r="J133" s="148"/>
      <c r="K133" s="148"/>
      <c r="L133" s="148"/>
      <c r="M133" s="148"/>
      <c r="N133" s="148"/>
      <c r="O133" s="148"/>
      <c r="P133" s="57"/>
    </row>
    <row r="134" spans="1:16" ht="42" customHeight="1" x14ac:dyDescent="0.4">
      <c r="A134" s="148" t="s">
        <v>135</v>
      </c>
      <c r="B134" s="148"/>
      <c r="C134" s="57"/>
      <c r="D134" s="57"/>
      <c r="E134" s="57"/>
      <c r="F134" s="57"/>
      <c r="G134" s="57"/>
      <c r="H134" s="57"/>
      <c r="I134" s="57"/>
      <c r="J134" s="57"/>
      <c r="K134" s="57"/>
      <c r="L134" s="57"/>
      <c r="N134" s="57"/>
      <c r="O134" s="57"/>
      <c r="P134" s="57"/>
    </row>
    <row r="135" spans="1:16" ht="25.5" customHeight="1" x14ac:dyDescent="0.4">
      <c r="A135" s="148" t="s">
        <v>120</v>
      </c>
      <c r="B135" s="148"/>
      <c r="C135" s="57"/>
      <c r="D135" s="57"/>
      <c r="E135" s="57"/>
      <c r="F135" s="57"/>
      <c r="G135" s="57"/>
      <c r="H135" s="57"/>
      <c r="I135" s="57"/>
      <c r="J135" s="57"/>
      <c r="K135" s="57"/>
      <c r="L135" s="57"/>
      <c r="N135" s="57"/>
      <c r="O135" s="57"/>
      <c r="P135" s="57"/>
    </row>
    <row r="136" spans="1:16" ht="42" customHeight="1" x14ac:dyDescent="0.4">
      <c r="A136" s="148" t="s">
        <v>143</v>
      </c>
      <c r="B136" s="148"/>
      <c r="C136" s="57"/>
      <c r="D136" s="57"/>
      <c r="E136" s="57"/>
      <c r="F136" s="57"/>
      <c r="G136" s="57"/>
      <c r="H136" s="57"/>
      <c r="I136" s="57"/>
      <c r="J136" s="57"/>
      <c r="K136" s="57"/>
      <c r="L136" s="57"/>
      <c r="N136" s="57"/>
      <c r="O136" s="57"/>
      <c r="P136" s="57"/>
    </row>
    <row r="137" spans="1:16" ht="42" customHeight="1" x14ac:dyDescent="0.4">
      <c r="A137" s="54" t="s">
        <v>142</v>
      </c>
      <c r="B137" s="261"/>
      <c r="C137" s="262"/>
      <c r="D137" s="262"/>
      <c r="E137" s="262"/>
      <c r="F137" s="262"/>
      <c r="G137" s="262"/>
      <c r="H137" s="262"/>
      <c r="I137" s="262"/>
      <c r="J137" s="262"/>
      <c r="K137" s="262"/>
      <c r="L137" s="262"/>
      <c r="M137" s="263"/>
      <c r="N137" s="57"/>
      <c r="O137" s="57"/>
      <c r="P137" s="57"/>
    </row>
    <row r="138" spans="1:16" ht="42" customHeight="1" x14ac:dyDescent="0.4">
      <c r="A138" s="18"/>
      <c r="B138" s="150" t="s">
        <v>144</v>
      </c>
    </row>
    <row r="139" spans="1:16" ht="42" customHeight="1" x14ac:dyDescent="0.4">
      <c r="A139" s="148" t="s">
        <v>145</v>
      </c>
      <c r="B139" s="148"/>
      <c r="C139" s="57"/>
      <c r="D139" s="57"/>
      <c r="E139" s="57"/>
      <c r="F139" s="57"/>
      <c r="G139" s="57"/>
      <c r="H139" s="57"/>
      <c r="I139" s="57"/>
      <c r="J139" s="57"/>
      <c r="K139" s="57"/>
      <c r="L139" s="57"/>
      <c r="N139" s="57"/>
      <c r="O139" s="57"/>
      <c r="P139" s="57"/>
    </row>
    <row r="140" spans="1:16" ht="42" customHeight="1" x14ac:dyDescent="0.4">
      <c r="A140" s="54" t="s">
        <v>142</v>
      </c>
      <c r="B140" s="261"/>
      <c r="C140" s="262"/>
      <c r="D140" s="262"/>
      <c r="E140" s="262"/>
      <c r="F140" s="262"/>
      <c r="G140" s="262"/>
      <c r="H140" s="262"/>
      <c r="I140" s="262"/>
      <c r="J140" s="262"/>
      <c r="K140" s="262"/>
      <c r="L140" s="262"/>
      <c r="M140" s="263"/>
      <c r="N140" s="57"/>
      <c r="O140" s="57"/>
      <c r="P140" s="57"/>
    </row>
    <row r="141" spans="1:16" ht="42" customHeight="1" x14ac:dyDescent="0.4">
      <c r="A141" s="18"/>
      <c r="B141" s="150"/>
    </row>
    <row r="142" spans="1:16" ht="23.25" customHeight="1" x14ac:dyDescent="0.4">
      <c r="A142" s="18"/>
      <c r="B142" s="18"/>
      <c r="J142" s="166" t="s">
        <v>70</v>
      </c>
    </row>
    <row r="143" spans="1:16" ht="68.25" customHeight="1" x14ac:dyDescent="0.4">
      <c r="A143" s="18"/>
      <c r="B143" s="18"/>
      <c r="C143" s="82" t="s">
        <v>34</v>
      </c>
      <c r="I143" s="82"/>
      <c r="J143" s="92"/>
    </row>
    <row r="144" spans="1:16" ht="45" customHeight="1" x14ac:dyDescent="0.4">
      <c r="A144" s="18"/>
      <c r="B144" s="18"/>
      <c r="C144" s="259"/>
      <c r="D144" s="259"/>
      <c r="E144" s="259"/>
      <c r="F144" s="259"/>
      <c r="G144" s="259"/>
      <c r="H144" s="259"/>
      <c r="I144" s="259"/>
      <c r="J144" s="259"/>
      <c r="K144" s="259"/>
      <c r="L144" s="259"/>
      <c r="M144" s="259"/>
      <c r="N144" s="259"/>
      <c r="O144" s="259"/>
      <c r="P144" s="259"/>
    </row>
    <row r="145" spans="1:17" ht="68.25" customHeight="1" x14ac:dyDescent="0.4">
      <c r="A145" s="18"/>
      <c r="B145" s="18"/>
      <c r="C145" s="82"/>
      <c r="D145" s="227" t="str">
        <f>C1&amp;"     "</f>
        <v xml:space="preserve">医療機関○○病院     </v>
      </c>
      <c r="E145" s="227"/>
      <c r="F145" s="227"/>
      <c r="G145" s="227"/>
      <c r="H145" s="227"/>
      <c r="I145" s="227"/>
      <c r="J145" s="227"/>
      <c r="K145" s="227"/>
      <c r="L145" s="227"/>
      <c r="M145" s="81" t="s">
        <v>95</v>
      </c>
      <c r="N145" s="81"/>
    </row>
    <row r="146" spans="1:17" ht="45.75" customHeight="1" x14ac:dyDescent="0.4">
      <c r="J146" s="18"/>
      <c r="K146" s="18"/>
      <c r="L146" s="18"/>
      <c r="P146" s="54" t="s">
        <v>85</v>
      </c>
    </row>
    <row r="147" spans="1:17" ht="45.75" customHeight="1" x14ac:dyDescent="0.4">
      <c r="J147" s="18"/>
      <c r="K147" s="18"/>
      <c r="L147" s="18"/>
      <c r="M147" s="252" t="s">
        <v>121</v>
      </c>
      <c r="N147" s="252"/>
      <c r="O147" s="252"/>
      <c r="P147" s="54"/>
    </row>
    <row r="148" spans="1:17" ht="39.75" x14ac:dyDescent="0.4">
      <c r="A148" s="202" t="s">
        <v>24</v>
      </c>
      <c r="B148" s="202"/>
      <c r="C148" s="68"/>
      <c r="D148" s="68"/>
      <c r="E148" s="68"/>
      <c r="F148" s="68"/>
      <c r="G148" s="68"/>
      <c r="H148" s="68"/>
      <c r="I148" s="68"/>
      <c r="J148" s="81"/>
      <c r="K148" s="81"/>
      <c r="L148" s="68"/>
      <c r="M148" s="68"/>
      <c r="N148" s="68"/>
      <c r="O148" s="68"/>
      <c r="P148" s="68"/>
    </row>
    <row r="149" spans="1:17" ht="42" customHeight="1" x14ac:dyDescent="0.4">
      <c r="A149" s="68"/>
      <c r="B149" s="68"/>
      <c r="C149" s="68"/>
      <c r="D149" s="68"/>
      <c r="E149" s="68"/>
      <c r="F149" s="68"/>
      <c r="G149" s="68"/>
      <c r="H149" s="68"/>
      <c r="I149" s="68"/>
      <c r="J149" s="68"/>
      <c r="K149" s="68"/>
      <c r="L149" s="68"/>
      <c r="M149" s="68"/>
      <c r="N149" s="68"/>
      <c r="O149" s="68"/>
      <c r="P149" s="68"/>
    </row>
    <row r="150" spans="1:17" ht="39.75" x14ac:dyDescent="0.4">
      <c r="A150" s="68"/>
      <c r="B150" s="68"/>
      <c r="C150" s="68"/>
      <c r="D150" s="68"/>
      <c r="E150" s="68"/>
      <c r="F150" s="68"/>
      <c r="G150" s="68"/>
      <c r="H150" s="68"/>
      <c r="I150" s="68"/>
      <c r="J150" s="173" t="s">
        <v>96</v>
      </c>
      <c r="K150" s="85"/>
      <c r="L150" s="173"/>
      <c r="M150" s="280" t="str">
        <f>C1</f>
        <v>医療機関○○病院</v>
      </c>
      <c r="N150" s="280"/>
      <c r="O150" s="280"/>
      <c r="P150" s="280"/>
      <c r="Q150" s="180"/>
    </row>
    <row r="151" spans="1:17" ht="39.75" x14ac:dyDescent="0.4">
      <c r="A151" s="68"/>
      <c r="B151" s="68"/>
      <c r="C151" s="68"/>
      <c r="D151" s="68"/>
      <c r="E151" s="68"/>
      <c r="F151" s="68"/>
      <c r="G151" s="68"/>
      <c r="H151" s="68"/>
      <c r="I151" s="68"/>
      <c r="J151" s="173" t="s">
        <v>13</v>
      </c>
      <c r="K151" s="85"/>
      <c r="L151" s="173"/>
      <c r="M151" s="98"/>
      <c r="N151" s="98"/>
      <c r="O151" s="98"/>
      <c r="P151" s="98"/>
      <c r="Q151" s="180"/>
    </row>
    <row r="152" spans="1:17" ht="39.75" x14ac:dyDescent="0.4">
      <c r="A152" s="68"/>
      <c r="B152" s="68"/>
      <c r="C152" s="68"/>
      <c r="D152" s="68"/>
      <c r="E152" s="68"/>
      <c r="F152" s="68"/>
      <c r="G152" s="68"/>
      <c r="H152" s="68"/>
      <c r="I152" s="68"/>
      <c r="J152" s="173" t="s">
        <v>14</v>
      </c>
      <c r="K152" s="85"/>
      <c r="L152" s="173"/>
      <c r="M152" s="98"/>
      <c r="N152" s="98"/>
      <c r="O152" s="98"/>
      <c r="P152" s="98"/>
      <c r="Q152" s="180"/>
    </row>
    <row r="153" spans="1:17" ht="39.75" x14ac:dyDescent="0.4">
      <c r="A153" s="68"/>
      <c r="B153" s="68"/>
      <c r="C153" s="68"/>
      <c r="D153" s="68"/>
      <c r="E153" s="68"/>
      <c r="F153" s="68"/>
      <c r="G153" s="68"/>
      <c r="H153" s="68"/>
      <c r="I153" s="68"/>
      <c r="J153" s="68"/>
      <c r="K153" s="68"/>
      <c r="L153" s="68"/>
      <c r="M153" s="68"/>
      <c r="N153" s="68"/>
      <c r="O153" s="68"/>
      <c r="P153" s="68"/>
    </row>
    <row r="154" spans="1:17" ht="24.75" customHeight="1" x14ac:dyDescent="0.4">
      <c r="A154" s="68"/>
      <c r="B154" s="68"/>
      <c r="C154" s="68"/>
      <c r="D154" s="68"/>
      <c r="E154" s="68"/>
      <c r="F154" s="68"/>
      <c r="G154" s="68"/>
      <c r="H154" s="68"/>
      <c r="I154" s="68"/>
      <c r="J154" s="68"/>
      <c r="K154" s="68"/>
      <c r="L154" s="68"/>
      <c r="M154" s="68"/>
      <c r="N154" s="68"/>
      <c r="O154" s="68"/>
      <c r="P154" s="68"/>
    </row>
    <row r="155" spans="1:17" ht="39" customHeight="1" x14ac:dyDescent="0.4">
      <c r="A155" s="336" t="s">
        <v>113</v>
      </c>
      <c r="B155" s="336"/>
      <c r="C155" s="336"/>
      <c r="D155" s="336"/>
      <c r="E155" s="336"/>
      <c r="F155" s="336"/>
      <c r="G155" s="336"/>
      <c r="H155" s="336"/>
      <c r="I155" s="336"/>
      <c r="J155" s="336"/>
      <c r="K155" s="336"/>
      <c r="L155" s="336"/>
      <c r="M155" s="336"/>
      <c r="N155" s="336"/>
      <c r="O155" s="336"/>
      <c r="P155" s="336"/>
      <c r="Q155" s="181"/>
    </row>
    <row r="156" spans="1:17" ht="39.75" x14ac:dyDescent="0.4">
      <c r="A156" s="68"/>
      <c r="B156" s="68"/>
      <c r="C156" s="68"/>
      <c r="D156" s="68"/>
      <c r="E156" s="68"/>
      <c r="F156" s="68"/>
      <c r="G156" s="68"/>
      <c r="H156" s="68"/>
      <c r="I156" s="68"/>
      <c r="J156" s="68"/>
      <c r="K156" s="68"/>
      <c r="L156" s="68"/>
      <c r="M156" s="68"/>
      <c r="N156" s="68"/>
      <c r="O156" s="68"/>
      <c r="P156" s="68"/>
    </row>
    <row r="157" spans="1:17" ht="33" customHeight="1" x14ac:dyDescent="0.4">
      <c r="A157" s="68"/>
      <c r="B157" s="68"/>
      <c r="C157" s="68"/>
      <c r="D157" s="68"/>
      <c r="E157" s="68"/>
      <c r="F157" s="68"/>
      <c r="G157" s="68"/>
      <c r="H157" s="68"/>
      <c r="I157" s="68"/>
      <c r="J157" s="68"/>
      <c r="K157" s="68"/>
      <c r="L157" s="68"/>
      <c r="M157" s="68"/>
      <c r="N157" s="68"/>
      <c r="O157" s="68"/>
      <c r="P157" s="68"/>
    </row>
    <row r="158" spans="1:17" ht="41.25" customHeight="1" x14ac:dyDescent="0.4">
      <c r="A158" s="68"/>
      <c r="B158" s="68"/>
      <c r="C158" s="68"/>
      <c r="D158" s="68"/>
      <c r="E158" s="68"/>
      <c r="F158" s="68"/>
      <c r="G158" s="68"/>
      <c r="H158" s="68"/>
      <c r="I158" s="68"/>
      <c r="J158" s="68"/>
      <c r="K158" s="68"/>
      <c r="L158" s="68"/>
      <c r="M158" s="68"/>
      <c r="N158" s="68"/>
      <c r="O158" s="68"/>
      <c r="P158" s="68"/>
    </row>
    <row r="159" spans="1:17" ht="75" customHeight="1" x14ac:dyDescent="0.4">
      <c r="A159" s="344" t="s">
        <v>187</v>
      </c>
      <c r="B159" s="344"/>
      <c r="C159" s="344"/>
      <c r="D159" s="344"/>
      <c r="E159" s="344"/>
      <c r="F159" s="344"/>
      <c r="G159" s="344"/>
      <c r="H159" s="344"/>
      <c r="I159" s="344"/>
      <c r="J159" s="344"/>
      <c r="K159" s="344"/>
      <c r="L159" s="344"/>
      <c r="M159" s="344"/>
      <c r="N159" s="344"/>
      <c r="O159" s="344"/>
      <c r="P159" s="344"/>
      <c r="Q159" s="182"/>
    </row>
    <row r="160" spans="1:17" x14ac:dyDescent="0.4">
      <c r="C160" s="183"/>
      <c r="D160" s="183"/>
      <c r="E160" s="183"/>
      <c r="F160" s="183"/>
      <c r="G160" s="183"/>
      <c r="H160" s="183"/>
      <c r="I160" s="183"/>
    </row>
    <row r="161" spans="1:18" ht="48.75" customHeight="1" x14ac:dyDescent="0.4">
      <c r="C161" s="184"/>
      <c r="D161" s="180"/>
      <c r="E161" s="180"/>
      <c r="F161" s="180"/>
      <c r="G161" s="180"/>
      <c r="H161" s="185"/>
      <c r="I161" s="185"/>
    </row>
    <row r="162" spans="1:18" ht="58.5" x14ac:dyDescent="1.1000000000000001">
      <c r="C162" s="83" t="s">
        <v>15</v>
      </c>
      <c r="D162" s="84"/>
      <c r="E162" s="84"/>
      <c r="F162" s="302">
        <f>SUM(D181,J181,O181)</f>
        <v>0</v>
      </c>
      <c r="G162" s="302"/>
      <c r="H162" s="302"/>
      <c r="I162" s="302"/>
      <c r="J162" s="302"/>
      <c r="K162" s="302"/>
      <c r="L162" s="302"/>
    </row>
    <row r="164" spans="1:18" ht="77.25" customHeight="1" x14ac:dyDescent="0.4"/>
    <row r="165" spans="1:18" ht="35.25" x14ac:dyDescent="0.4">
      <c r="A165" s="58" t="s">
        <v>16</v>
      </c>
      <c r="B165" s="58"/>
      <c r="C165" s="58"/>
      <c r="D165" s="58"/>
      <c r="E165" s="58"/>
      <c r="F165" s="58"/>
      <c r="G165" s="58"/>
      <c r="H165" s="58"/>
      <c r="I165" s="58"/>
      <c r="J165" s="58"/>
      <c r="K165" s="58"/>
      <c r="L165" s="58"/>
      <c r="M165" s="58"/>
      <c r="N165" s="58"/>
      <c r="O165" s="58"/>
      <c r="P165" s="58"/>
    </row>
    <row r="166" spans="1:18" ht="11.25" customHeight="1" x14ac:dyDescent="0.4">
      <c r="A166" s="58"/>
      <c r="B166" s="58"/>
      <c r="C166" s="58"/>
      <c r="D166" s="58"/>
      <c r="E166" s="58"/>
      <c r="F166" s="58"/>
      <c r="G166" s="58"/>
      <c r="H166" s="58"/>
      <c r="I166" s="58"/>
      <c r="J166" s="58"/>
      <c r="K166" s="58"/>
      <c r="L166" s="58"/>
      <c r="M166" s="58"/>
      <c r="N166" s="58"/>
      <c r="O166" s="58"/>
      <c r="P166" s="167"/>
    </row>
    <row r="167" spans="1:18" ht="35.25" x14ac:dyDescent="0.4">
      <c r="A167" s="167" t="s">
        <v>175</v>
      </c>
      <c r="B167" s="167"/>
      <c r="C167" s="167"/>
      <c r="D167" s="167"/>
      <c r="E167" s="167"/>
      <c r="F167" s="58"/>
      <c r="G167" s="58"/>
      <c r="H167" s="58"/>
      <c r="I167" s="58"/>
      <c r="J167" s="58"/>
      <c r="K167" s="58"/>
      <c r="L167" s="58"/>
      <c r="M167" s="58"/>
      <c r="N167" s="58"/>
      <c r="O167" s="58"/>
      <c r="P167" s="167"/>
    </row>
    <row r="168" spans="1:18" ht="35.25" x14ac:dyDescent="0.4">
      <c r="A168" s="239" t="s">
        <v>58</v>
      </c>
      <c r="B168" s="239"/>
      <c r="C168" s="239"/>
      <c r="D168" s="239"/>
      <c r="E168" s="239"/>
      <c r="F168" s="239"/>
      <c r="G168" s="239"/>
      <c r="H168" s="239"/>
      <c r="I168" s="69">
        <f>COUNTIF(C172:C180,"&gt;0")</f>
        <v>0</v>
      </c>
      <c r="J168" s="167" t="s">
        <v>59</v>
      </c>
      <c r="K168" s="167"/>
      <c r="L168" s="167"/>
      <c r="M168" s="167"/>
      <c r="N168" s="167"/>
      <c r="O168" s="167"/>
      <c r="P168" s="167"/>
    </row>
    <row r="169" spans="1:18" ht="35.25" x14ac:dyDescent="0.4">
      <c r="A169" s="167"/>
      <c r="B169" s="167"/>
      <c r="C169" s="167"/>
      <c r="D169" s="167"/>
      <c r="E169" s="167"/>
      <c r="F169" s="58"/>
      <c r="G169" s="167"/>
      <c r="H169" s="70"/>
      <c r="I169" s="167"/>
      <c r="J169" s="167"/>
      <c r="K169" s="167"/>
      <c r="L169" s="167"/>
      <c r="M169" s="167"/>
      <c r="N169" s="167"/>
      <c r="O169" s="167"/>
      <c r="P169" s="167"/>
    </row>
    <row r="170" spans="1:18" ht="28.5" customHeight="1" x14ac:dyDescent="0.4">
      <c r="A170" s="58"/>
      <c r="B170" s="58"/>
      <c r="C170" s="58"/>
      <c r="D170" s="58"/>
      <c r="E170" s="58"/>
      <c r="F170" s="58"/>
      <c r="G170" s="58"/>
      <c r="H170" s="303" t="s">
        <v>76</v>
      </c>
      <c r="I170" s="303"/>
      <c r="J170" s="303"/>
      <c r="K170" s="303"/>
      <c r="L170" s="303"/>
      <c r="M170" s="303"/>
      <c r="N170" s="303"/>
      <c r="O170" s="303"/>
      <c r="P170" s="303"/>
      <c r="R170" s="14"/>
    </row>
    <row r="171" spans="1:18" ht="43.5" customHeight="1" x14ac:dyDescent="0.4">
      <c r="A171" s="167"/>
      <c r="B171" s="167"/>
      <c r="C171" s="304" t="s">
        <v>77</v>
      </c>
      <c r="D171" s="304"/>
      <c r="E171" s="304"/>
      <c r="F171" s="304"/>
      <c r="G171" s="304"/>
      <c r="H171" s="234" t="s">
        <v>52</v>
      </c>
      <c r="I171" s="234"/>
      <c r="J171" s="234"/>
      <c r="K171" s="234"/>
      <c r="L171" s="234"/>
      <c r="M171" s="234" t="s">
        <v>51</v>
      </c>
      <c r="N171" s="234"/>
      <c r="O171" s="234"/>
      <c r="P171" s="234"/>
      <c r="R171" s="15"/>
    </row>
    <row r="172" spans="1:18" ht="39" customHeight="1" x14ac:dyDescent="0.4">
      <c r="A172" s="60" t="s">
        <v>176</v>
      </c>
      <c r="B172" s="60"/>
      <c r="C172" s="73">
        <f>L9</f>
        <v>0</v>
      </c>
      <c r="D172" s="281">
        <f t="shared" ref="D172:D180" si="11">C172*100000</f>
        <v>0</v>
      </c>
      <c r="E172" s="281"/>
      <c r="F172" s="281"/>
      <c r="G172" s="281"/>
      <c r="H172" s="286">
        <f>IF($I$168&gt;=4,J15,0)</f>
        <v>0</v>
      </c>
      <c r="I172" s="286"/>
      <c r="J172" s="255">
        <f t="shared" ref="J172:J180" si="12">H172*7550</f>
        <v>0</v>
      </c>
      <c r="K172" s="255"/>
      <c r="L172" s="255"/>
      <c r="M172" s="175">
        <f>IF($I$168&gt;=4,J16,0)</f>
        <v>0</v>
      </c>
      <c r="N172" s="175"/>
      <c r="O172" s="255">
        <f t="shared" ref="O172:O180" si="13">M172*2760</f>
        <v>0</v>
      </c>
      <c r="P172" s="255"/>
      <c r="R172" s="15"/>
    </row>
    <row r="173" spans="1:18" ht="39" customHeight="1" x14ac:dyDescent="0.4">
      <c r="A173" s="60" t="s">
        <v>177</v>
      </c>
      <c r="B173" s="60"/>
      <c r="C173" s="73">
        <f>L18</f>
        <v>0</v>
      </c>
      <c r="D173" s="281">
        <f t="shared" si="11"/>
        <v>0</v>
      </c>
      <c r="E173" s="281"/>
      <c r="F173" s="281"/>
      <c r="G173" s="281"/>
      <c r="H173" s="286">
        <f>IF($I$168&gt;=4,J24,0)</f>
        <v>0</v>
      </c>
      <c r="I173" s="286"/>
      <c r="J173" s="255">
        <f t="shared" si="12"/>
        <v>0</v>
      </c>
      <c r="K173" s="255"/>
      <c r="L173" s="255"/>
      <c r="M173" s="175">
        <f>IF($I$168&gt;=4,J25,0)</f>
        <v>0</v>
      </c>
      <c r="N173" s="175"/>
      <c r="O173" s="255">
        <f t="shared" si="13"/>
        <v>0</v>
      </c>
      <c r="P173" s="255"/>
      <c r="R173" s="15"/>
    </row>
    <row r="174" spans="1:18" ht="39" customHeight="1" x14ac:dyDescent="0.4">
      <c r="A174" s="60" t="s">
        <v>178</v>
      </c>
      <c r="B174" s="60"/>
      <c r="C174" s="73">
        <f>L27</f>
        <v>0</v>
      </c>
      <c r="D174" s="281">
        <f t="shared" si="11"/>
        <v>0</v>
      </c>
      <c r="E174" s="281"/>
      <c r="F174" s="281"/>
      <c r="G174" s="281"/>
      <c r="H174" s="286">
        <f>IF($I$168&gt;=4,J33,0)</f>
        <v>0</v>
      </c>
      <c r="I174" s="286"/>
      <c r="J174" s="255">
        <f t="shared" si="12"/>
        <v>0</v>
      </c>
      <c r="K174" s="255"/>
      <c r="L174" s="255"/>
      <c r="M174" s="175">
        <f>IF($I$168&gt;=4,J34,0)</f>
        <v>0</v>
      </c>
      <c r="N174" s="175"/>
      <c r="O174" s="255">
        <f t="shared" si="13"/>
        <v>0</v>
      </c>
      <c r="P174" s="255"/>
      <c r="R174" s="15"/>
    </row>
    <row r="175" spans="1:18" ht="39" customHeight="1" x14ac:dyDescent="0.4">
      <c r="A175" s="60" t="s">
        <v>179</v>
      </c>
      <c r="B175" s="60"/>
      <c r="C175" s="73">
        <f>L36</f>
        <v>0</v>
      </c>
      <c r="D175" s="281">
        <f t="shared" si="11"/>
        <v>0</v>
      </c>
      <c r="E175" s="281"/>
      <c r="F175" s="281"/>
      <c r="G175" s="281"/>
      <c r="H175" s="286">
        <f>IF($I$168&gt;=4,J42,0)</f>
        <v>0</v>
      </c>
      <c r="I175" s="286"/>
      <c r="J175" s="255">
        <f t="shared" si="12"/>
        <v>0</v>
      </c>
      <c r="K175" s="255"/>
      <c r="L175" s="255"/>
      <c r="M175" s="175">
        <f>IF($I$168&gt;=4,J43,0)</f>
        <v>0</v>
      </c>
      <c r="N175" s="175"/>
      <c r="O175" s="255">
        <f t="shared" si="13"/>
        <v>0</v>
      </c>
      <c r="P175" s="255"/>
      <c r="R175" s="15"/>
    </row>
    <row r="176" spans="1:18" ht="39" customHeight="1" x14ac:dyDescent="0.4">
      <c r="A176" s="60" t="s">
        <v>180</v>
      </c>
      <c r="B176" s="60"/>
      <c r="C176" s="73">
        <f>L45</f>
        <v>0</v>
      </c>
      <c r="D176" s="281">
        <f t="shared" si="11"/>
        <v>0</v>
      </c>
      <c r="E176" s="281"/>
      <c r="F176" s="281"/>
      <c r="G176" s="281"/>
      <c r="H176" s="286">
        <f>IF($I$168&gt;=4,J51,0)</f>
        <v>0</v>
      </c>
      <c r="I176" s="286"/>
      <c r="J176" s="255">
        <f t="shared" si="12"/>
        <v>0</v>
      </c>
      <c r="K176" s="255"/>
      <c r="L176" s="255"/>
      <c r="M176" s="175">
        <f>IF($I$168&gt;=4,J52,0)</f>
        <v>0</v>
      </c>
      <c r="N176" s="175"/>
      <c r="O176" s="255">
        <f t="shared" si="13"/>
        <v>0</v>
      </c>
      <c r="P176" s="255"/>
      <c r="R176" s="15"/>
    </row>
    <row r="177" spans="1:18" ht="39" customHeight="1" x14ac:dyDescent="0.4">
      <c r="A177" s="60" t="s">
        <v>181</v>
      </c>
      <c r="B177" s="60"/>
      <c r="C177" s="73">
        <f>L58</f>
        <v>0</v>
      </c>
      <c r="D177" s="281">
        <f t="shared" si="11"/>
        <v>0</v>
      </c>
      <c r="E177" s="281"/>
      <c r="F177" s="281"/>
      <c r="G177" s="281"/>
      <c r="H177" s="286">
        <f>IF($I$168&gt;=4,J64,0)</f>
        <v>0</v>
      </c>
      <c r="I177" s="286"/>
      <c r="J177" s="255">
        <f t="shared" si="12"/>
        <v>0</v>
      </c>
      <c r="K177" s="255"/>
      <c r="L177" s="255"/>
      <c r="M177" s="175">
        <f>IF($I$168&gt;=4,J65,0)</f>
        <v>0</v>
      </c>
      <c r="N177" s="175"/>
      <c r="O177" s="255">
        <f t="shared" si="13"/>
        <v>0</v>
      </c>
      <c r="P177" s="255"/>
      <c r="R177" s="15"/>
    </row>
    <row r="178" spans="1:18" ht="39" customHeight="1" x14ac:dyDescent="0.4">
      <c r="A178" s="60" t="s">
        <v>182</v>
      </c>
      <c r="B178" s="60"/>
      <c r="C178" s="73">
        <f>L67</f>
        <v>0</v>
      </c>
      <c r="D178" s="281">
        <f t="shared" si="11"/>
        <v>0</v>
      </c>
      <c r="E178" s="281"/>
      <c r="F178" s="281"/>
      <c r="G178" s="281"/>
      <c r="H178" s="286">
        <f>IF($I$168&gt;=4,J73,0)</f>
        <v>0</v>
      </c>
      <c r="I178" s="286"/>
      <c r="J178" s="255">
        <f t="shared" si="12"/>
        <v>0</v>
      </c>
      <c r="K178" s="255"/>
      <c r="L178" s="255"/>
      <c r="M178" s="175">
        <f>IF($I$168&gt;=4,J74,0)</f>
        <v>0</v>
      </c>
      <c r="N178" s="175"/>
      <c r="O178" s="255">
        <f t="shared" si="13"/>
        <v>0</v>
      </c>
      <c r="P178" s="255"/>
      <c r="R178" s="15"/>
    </row>
    <row r="179" spans="1:18" ht="39" customHeight="1" x14ac:dyDescent="0.4">
      <c r="A179" s="60" t="s">
        <v>183</v>
      </c>
      <c r="B179" s="60"/>
      <c r="C179" s="73">
        <f>L76</f>
        <v>0</v>
      </c>
      <c r="D179" s="281">
        <f t="shared" si="11"/>
        <v>0</v>
      </c>
      <c r="E179" s="281"/>
      <c r="F179" s="281"/>
      <c r="G179" s="281"/>
      <c r="H179" s="286">
        <f>IF($I$168&gt;=4,J82,0)</f>
        <v>0</v>
      </c>
      <c r="I179" s="286"/>
      <c r="J179" s="255">
        <f t="shared" si="12"/>
        <v>0</v>
      </c>
      <c r="K179" s="255"/>
      <c r="L179" s="255"/>
      <c r="M179" s="175">
        <f>IF($I$168&gt;=4,J83,0)</f>
        <v>0</v>
      </c>
      <c r="N179" s="175"/>
      <c r="O179" s="255">
        <f t="shared" si="13"/>
        <v>0</v>
      </c>
      <c r="P179" s="255"/>
      <c r="R179" s="15"/>
    </row>
    <row r="180" spans="1:18" ht="39" customHeight="1" thickBot="1" x14ac:dyDescent="0.45">
      <c r="A180" s="167" t="s">
        <v>184</v>
      </c>
      <c r="B180" s="167"/>
      <c r="C180" s="75">
        <f>L85</f>
        <v>0</v>
      </c>
      <c r="D180" s="297">
        <f t="shared" si="11"/>
        <v>0</v>
      </c>
      <c r="E180" s="297"/>
      <c r="F180" s="297"/>
      <c r="G180" s="297"/>
      <c r="H180" s="298">
        <f>IF($I$168&gt;=4,J91,0)</f>
        <v>0</v>
      </c>
      <c r="I180" s="298"/>
      <c r="J180" s="249">
        <f t="shared" si="12"/>
        <v>0</v>
      </c>
      <c r="K180" s="249"/>
      <c r="L180" s="249"/>
      <c r="M180" s="176">
        <f>IF($I$168&gt;=4,J92,0)</f>
        <v>0</v>
      </c>
      <c r="N180" s="176"/>
      <c r="O180" s="249">
        <f t="shared" si="13"/>
        <v>0</v>
      </c>
      <c r="P180" s="249"/>
    </row>
    <row r="181" spans="1:18" ht="39" customHeight="1" thickTop="1" x14ac:dyDescent="0.4">
      <c r="A181" s="77" t="s">
        <v>73</v>
      </c>
      <c r="B181" s="77"/>
      <c r="C181" s="78">
        <f>SUM(C172:C180)</f>
        <v>0</v>
      </c>
      <c r="D181" s="251">
        <f>SUM(D172:G180)</f>
        <v>0</v>
      </c>
      <c r="E181" s="251"/>
      <c r="F181" s="251"/>
      <c r="G181" s="251"/>
      <c r="H181" s="285">
        <f>SUM(H172:I180)</f>
        <v>0</v>
      </c>
      <c r="I181" s="285"/>
      <c r="J181" s="299">
        <f>SUM(J172:L180)</f>
        <v>0</v>
      </c>
      <c r="K181" s="299"/>
      <c r="L181" s="299"/>
      <c r="M181" s="174">
        <f>SUM(M172:M180)</f>
        <v>0</v>
      </c>
      <c r="N181" s="174"/>
      <c r="O181" s="299">
        <f>SUM(O172:P180)</f>
        <v>0</v>
      </c>
      <c r="P181" s="299"/>
    </row>
    <row r="182" spans="1:18" ht="163.5" customHeight="1" x14ac:dyDescent="0.4">
      <c r="A182" s="167"/>
      <c r="B182" s="167"/>
      <c r="C182" s="167"/>
      <c r="D182" s="167"/>
      <c r="E182" s="167"/>
      <c r="F182" s="167"/>
      <c r="G182" s="167"/>
      <c r="H182" s="80"/>
      <c r="I182" s="80"/>
      <c r="J182" s="80"/>
      <c r="K182" s="80"/>
      <c r="L182" s="80"/>
      <c r="M182" s="80"/>
      <c r="N182" s="80"/>
      <c r="O182" s="80"/>
      <c r="P182" s="80"/>
    </row>
    <row r="183" spans="1:18" ht="46.5" customHeight="1" x14ac:dyDescent="0.4">
      <c r="A183" s="66" t="s">
        <v>60</v>
      </c>
      <c r="B183" s="277"/>
      <c r="C183" s="278"/>
      <c r="D183" s="278"/>
      <c r="E183" s="278"/>
      <c r="F183" s="278"/>
      <c r="G183" s="279"/>
      <c r="H183" s="214" t="s">
        <v>61</v>
      </c>
      <c r="I183" s="214"/>
      <c r="J183" s="214"/>
      <c r="K183" s="294"/>
      <c r="L183" s="295"/>
      <c r="M183" s="295"/>
      <c r="N183" s="295"/>
      <c r="O183" s="295"/>
      <c r="P183" s="296"/>
    </row>
    <row r="184" spans="1:18" ht="46.5" customHeight="1" x14ac:dyDescent="0.4">
      <c r="A184" s="66" t="s">
        <v>62</v>
      </c>
      <c r="B184" s="277"/>
      <c r="C184" s="278"/>
      <c r="D184" s="278"/>
      <c r="E184" s="278"/>
      <c r="F184" s="278"/>
      <c r="G184" s="279"/>
      <c r="H184" s="214" t="s">
        <v>63</v>
      </c>
      <c r="I184" s="214"/>
      <c r="J184" s="214"/>
      <c r="K184" s="284"/>
      <c r="L184" s="284"/>
      <c r="M184" s="284"/>
      <c r="N184" s="284"/>
      <c r="O184" s="284"/>
      <c r="P184" s="284"/>
    </row>
    <row r="185" spans="1:18" ht="46.5" customHeight="1" x14ac:dyDescent="0.4">
      <c r="A185" s="66" t="s">
        <v>64</v>
      </c>
      <c r="B185" s="277"/>
      <c r="C185" s="278"/>
      <c r="D185" s="278"/>
      <c r="E185" s="278"/>
      <c r="F185" s="278"/>
      <c r="G185" s="279"/>
      <c r="H185" s="214" t="s">
        <v>65</v>
      </c>
      <c r="I185" s="214"/>
      <c r="J185" s="214"/>
      <c r="K185" s="284"/>
      <c r="L185" s="284"/>
      <c r="M185" s="284"/>
      <c r="N185" s="284"/>
      <c r="O185" s="284"/>
      <c r="P185" s="284"/>
    </row>
    <row r="186" spans="1:18" ht="46.5" customHeight="1" x14ac:dyDescent="0.4">
      <c r="A186" s="66" t="s">
        <v>67</v>
      </c>
      <c r="B186" s="277"/>
      <c r="C186" s="278"/>
      <c r="D186" s="278"/>
      <c r="E186" s="278"/>
      <c r="F186" s="278"/>
      <c r="G186" s="278"/>
      <c r="H186" s="278"/>
      <c r="I186" s="278"/>
      <c r="J186" s="278"/>
      <c r="K186" s="278"/>
      <c r="L186" s="278"/>
      <c r="M186" s="278"/>
      <c r="N186" s="278"/>
      <c r="O186" s="278"/>
      <c r="P186" s="279"/>
    </row>
    <row r="187" spans="1:18" ht="46.5" customHeight="1" x14ac:dyDescent="0.4">
      <c r="A187" s="66" t="s">
        <v>66</v>
      </c>
      <c r="B187" s="277"/>
      <c r="C187" s="278"/>
      <c r="D187" s="278"/>
      <c r="E187" s="278"/>
      <c r="F187" s="278"/>
      <c r="G187" s="278"/>
      <c r="H187" s="278"/>
      <c r="I187" s="278"/>
      <c r="J187" s="278"/>
      <c r="K187" s="278"/>
      <c r="L187" s="278"/>
      <c r="M187" s="278"/>
      <c r="N187" s="278"/>
      <c r="O187" s="278"/>
      <c r="P187" s="279"/>
    </row>
    <row r="189" spans="1:18" ht="36" customHeight="1" x14ac:dyDescent="0.4">
      <c r="P189" s="54" t="s">
        <v>86</v>
      </c>
    </row>
    <row r="190" spans="1:18" ht="36" customHeight="1" x14ac:dyDescent="0.4">
      <c r="M190" s="252" t="s">
        <v>121</v>
      </c>
      <c r="N190" s="252"/>
      <c r="O190" s="252"/>
      <c r="P190" s="54"/>
    </row>
    <row r="191" spans="1:18" ht="39.75" x14ac:dyDescent="0.4">
      <c r="A191" s="202" t="s">
        <v>12</v>
      </c>
      <c r="B191" s="202"/>
      <c r="C191" s="68"/>
      <c r="D191" s="68"/>
      <c r="E191" s="68"/>
      <c r="F191" s="68"/>
      <c r="G191" s="68"/>
      <c r="H191" s="68"/>
      <c r="I191" s="68"/>
      <c r="J191" s="68"/>
      <c r="K191" s="68"/>
      <c r="L191" s="68"/>
      <c r="M191" s="68"/>
      <c r="N191" s="68"/>
      <c r="O191" s="68"/>
      <c r="P191" s="68"/>
    </row>
    <row r="192" spans="1:18" ht="63" customHeight="1" x14ac:dyDescent="0.4">
      <c r="A192" s="68"/>
      <c r="B192" s="68"/>
      <c r="C192" s="68"/>
      <c r="D192" s="68"/>
      <c r="E192" s="68"/>
      <c r="F192" s="68"/>
      <c r="G192" s="68"/>
      <c r="H192" s="68"/>
      <c r="I192" s="68"/>
      <c r="J192" s="68"/>
      <c r="K192" s="68"/>
      <c r="L192" s="68"/>
      <c r="M192" s="68"/>
      <c r="N192" s="68"/>
      <c r="O192" s="68"/>
      <c r="P192" s="68"/>
    </row>
    <row r="193" spans="1:17" ht="39.75" x14ac:dyDescent="0.4">
      <c r="A193" s="68"/>
      <c r="B193" s="68"/>
      <c r="C193" s="68"/>
      <c r="D193" s="68"/>
      <c r="E193" s="68"/>
      <c r="F193" s="68"/>
      <c r="G193" s="68"/>
      <c r="H193" s="68"/>
      <c r="I193" s="68"/>
      <c r="J193" s="173" t="s">
        <v>96</v>
      </c>
      <c r="K193" s="85"/>
      <c r="L193" s="173"/>
      <c r="M193" s="280" t="str">
        <f>C1</f>
        <v>医療機関○○病院</v>
      </c>
      <c r="N193" s="280"/>
      <c r="O193" s="280"/>
      <c r="P193" s="280"/>
      <c r="Q193" s="180"/>
    </row>
    <row r="194" spans="1:17" ht="39.75" x14ac:dyDescent="0.4">
      <c r="A194" s="68"/>
      <c r="B194" s="68"/>
      <c r="C194" s="68"/>
      <c r="D194" s="68"/>
      <c r="E194" s="68"/>
      <c r="F194" s="68"/>
      <c r="G194" s="68"/>
      <c r="H194" s="68"/>
      <c r="I194" s="68"/>
      <c r="J194" s="173" t="s">
        <v>13</v>
      </c>
      <c r="K194" s="85"/>
      <c r="L194" s="173"/>
      <c r="M194" s="98"/>
      <c r="N194" s="98"/>
      <c r="O194" s="98"/>
      <c r="P194" s="98"/>
      <c r="Q194" s="180"/>
    </row>
    <row r="195" spans="1:17" ht="39.75" x14ac:dyDescent="0.4">
      <c r="A195" s="68"/>
      <c r="B195" s="68"/>
      <c r="C195" s="68"/>
      <c r="D195" s="68"/>
      <c r="E195" s="68"/>
      <c r="F195" s="68"/>
      <c r="G195" s="68"/>
      <c r="H195" s="68"/>
      <c r="I195" s="68"/>
      <c r="J195" s="173" t="s">
        <v>14</v>
      </c>
      <c r="K195" s="85"/>
      <c r="L195" s="173"/>
      <c r="M195" s="98"/>
      <c r="N195" s="98"/>
      <c r="O195" s="98"/>
      <c r="P195" s="98"/>
      <c r="Q195" s="180"/>
    </row>
    <row r="196" spans="1:17" ht="39.75" x14ac:dyDescent="0.4">
      <c r="A196" s="68"/>
      <c r="B196" s="68"/>
      <c r="C196" s="68"/>
      <c r="D196" s="68"/>
      <c r="E196" s="68"/>
      <c r="F196" s="68"/>
      <c r="G196" s="68"/>
      <c r="H196" s="68"/>
      <c r="I196" s="68"/>
      <c r="J196" s="68"/>
      <c r="K196" s="68"/>
      <c r="L196" s="68"/>
      <c r="M196" s="68"/>
      <c r="N196" s="68"/>
      <c r="O196" s="68"/>
      <c r="P196" s="68"/>
    </row>
    <row r="197" spans="1:17" ht="74.25" customHeight="1" x14ac:dyDescent="0.4">
      <c r="A197" s="68"/>
      <c r="B197" s="68"/>
      <c r="C197" s="68"/>
      <c r="D197" s="68"/>
      <c r="E197" s="68"/>
      <c r="F197" s="68"/>
      <c r="G197" s="68"/>
      <c r="H197" s="68"/>
      <c r="I197" s="68"/>
      <c r="J197" s="68"/>
      <c r="K197" s="68"/>
      <c r="L197" s="68"/>
      <c r="M197" s="68"/>
      <c r="N197" s="68"/>
      <c r="O197" s="68"/>
      <c r="P197" s="68"/>
    </row>
    <row r="198" spans="1:17" ht="39" customHeight="1" x14ac:dyDescent="0.4">
      <c r="A198" s="336" t="s">
        <v>25</v>
      </c>
      <c r="B198" s="336"/>
      <c r="C198" s="336"/>
      <c r="D198" s="336"/>
      <c r="E198" s="336"/>
      <c r="F198" s="336"/>
      <c r="G198" s="336"/>
      <c r="H198" s="336"/>
      <c r="I198" s="336"/>
      <c r="J198" s="336"/>
      <c r="K198" s="336"/>
      <c r="L198" s="336"/>
      <c r="M198" s="336"/>
      <c r="N198" s="336"/>
      <c r="O198" s="336"/>
      <c r="P198" s="336"/>
      <c r="Q198" s="181"/>
    </row>
    <row r="199" spans="1:17" ht="24" x14ac:dyDescent="0.4">
      <c r="A199" s="10"/>
      <c r="B199" s="10"/>
      <c r="C199" s="10"/>
      <c r="D199" s="10"/>
      <c r="E199" s="10"/>
      <c r="F199" s="10"/>
      <c r="G199" s="10"/>
      <c r="H199" s="10"/>
      <c r="I199" s="10"/>
      <c r="J199" s="10"/>
      <c r="K199" s="10"/>
      <c r="L199" s="10"/>
      <c r="M199" s="10"/>
      <c r="N199" s="10"/>
      <c r="O199" s="10"/>
      <c r="P199" s="10"/>
    </row>
    <row r="200" spans="1:17" ht="60" customHeight="1" x14ac:dyDescent="0.4">
      <c r="A200" s="10"/>
      <c r="B200" s="10"/>
      <c r="C200" s="10"/>
      <c r="D200" s="10"/>
      <c r="E200" s="10"/>
      <c r="F200" s="10"/>
      <c r="G200" s="10"/>
      <c r="H200" s="10"/>
      <c r="I200" s="10"/>
      <c r="J200" s="10"/>
      <c r="K200" s="10"/>
      <c r="L200" s="10"/>
      <c r="M200" s="10"/>
      <c r="N200" s="10"/>
      <c r="O200" s="10"/>
      <c r="P200" s="10"/>
    </row>
    <row r="201" spans="1:17" ht="103.5" customHeight="1" x14ac:dyDescent="0.4">
      <c r="A201" s="344" t="s">
        <v>188</v>
      </c>
      <c r="B201" s="344"/>
      <c r="C201" s="344"/>
      <c r="D201" s="344"/>
      <c r="E201" s="344"/>
      <c r="F201" s="344"/>
      <c r="G201" s="344"/>
      <c r="H201" s="344"/>
      <c r="I201" s="344"/>
      <c r="J201" s="344"/>
      <c r="K201" s="344"/>
      <c r="L201" s="344"/>
      <c r="M201" s="344"/>
      <c r="N201" s="344"/>
      <c r="O201" s="344"/>
      <c r="P201" s="344"/>
      <c r="Q201" s="182"/>
    </row>
    <row r="202" spans="1:17" x14ac:dyDescent="0.4">
      <c r="C202" s="183"/>
      <c r="D202" s="183"/>
      <c r="E202" s="183"/>
      <c r="F202" s="183"/>
      <c r="G202" s="183"/>
      <c r="H202" s="183"/>
      <c r="I202" s="183"/>
    </row>
    <row r="203" spans="1:17" ht="66" customHeight="1" x14ac:dyDescent="0.4">
      <c r="C203" s="184"/>
      <c r="D203" s="180"/>
      <c r="E203" s="180"/>
      <c r="F203" s="180"/>
      <c r="G203" s="180"/>
    </row>
    <row r="204" spans="1:17" ht="58.5" x14ac:dyDescent="1.1000000000000001">
      <c r="C204" s="83" t="s">
        <v>15</v>
      </c>
      <c r="D204" s="84"/>
      <c r="E204" s="84"/>
      <c r="F204" s="302">
        <f>SUM(M212:O213)</f>
        <v>0</v>
      </c>
      <c r="G204" s="302"/>
      <c r="H204" s="302"/>
      <c r="I204" s="302"/>
      <c r="J204" s="302"/>
      <c r="K204" s="302"/>
      <c r="L204" s="302"/>
    </row>
    <row r="206" spans="1:17" ht="76.5" customHeight="1" x14ac:dyDescent="0.4"/>
    <row r="207" spans="1:17" s="168" customFormat="1" ht="35.25" x14ac:dyDescent="0.4">
      <c r="A207" s="58" t="s">
        <v>16</v>
      </c>
      <c r="B207" s="58"/>
      <c r="C207" s="58"/>
      <c r="D207" s="58"/>
      <c r="E207" s="58"/>
      <c r="F207" s="58"/>
      <c r="G207" s="58"/>
      <c r="H207" s="58"/>
      <c r="I207" s="58"/>
      <c r="J207" s="58"/>
      <c r="K207" s="58"/>
      <c r="L207" s="58"/>
      <c r="M207" s="58"/>
      <c r="N207" s="58"/>
      <c r="O207" s="58"/>
      <c r="P207" s="58"/>
    </row>
    <row r="208" spans="1:17" s="168" customFormat="1" ht="27" customHeight="1" x14ac:dyDescent="0.4">
      <c r="A208" s="167" t="s">
        <v>189</v>
      </c>
      <c r="B208" s="167"/>
      <c r="C208" s="58"/>
      <c r="D208" s="239"/>
      <c r="E208" s="239"/>
      <c r="F208" s="58"/>
      <c r="G208" s="58"/>
      <c r="H208" s="58"/>
      <c r="I208" s="58"/>
      <c r="J208" s="58"/>
      <c r="K208" s="58"/>
      <c r="L208" s="58"/>
      <c r="M208" s="58"/>
      <c r="N208" s="58"/>
      <c r="O208" s="58"/>
      <c r="P208" s="58"/>
    </row>
    <row r="209" spans="1:16" s="168" customFormat="1" ht="35.25" x14ac:dyDescent="0.4">
      <c r="C209" s="167"/>
      <c r="D209" s="167"/>
      <c r="E209" s="167"/>
      <c r="F209" s="167"/>
      <c r="G209" s="167"/>
      <c r="H209" s="167"/>
      <c r="I209" s="167"/>
      <c r="J209" s="167"/>
      <c r="K209" s="167"/>
      <c r="L209" s="167"/>
      <c r="M209" s="167"/>
      <c r="N209" s="167"/>
      <c r="O209" s="167"/>
      <c r="P209" s="58"/>
    </row>
    <row r="210" spans="1:16" s="168" customFormat="1" ht="28.5" customHeight="1" x14ac:dyDescent="0.4">
      <c r="A210" s="167"/>
      <c r="B210" s="167"/>
      <c r="C210" s="283" t="s">
        <v>10</v>
      </c>
      <c r="D210" s="283"/>
      <c r="E210" s="283"/>
      <c r="F210" s="233" t="s">
        <v>19</v>
      </c>
      <c r="G210" s="233"/>
      <c r="H210" s="233"/>
      <c r="I210" s="233" t="s">
        <v>21</v>
      </c>
      <c r="J210" s="233"/>
      <c r="K210" s="233"/>
      <c r="L210" s="233"/>
      <c r="M210" s="233" t="s">
        <v>22</v>
      </c>
      <c r="N210" s="233"/>
      <c r="O210" s="233"/>
      <c r="P210" s="233"/>
    </row>
    <row r="211" spans="1:16" s="168" customFormat="1" ht="22.5" customHeight="1" x14ac:dyDescent="0.4">
      <c r="A211" s="167"/>
      <c r="B211" s="167"/>
      <c r="C211" s="231" t="s">
        <v>93</v>
      </c>
      <c r="D211" s="245"/>
      <c r="E211" s="245"/>
      <c r="F211" s="234"/>
      <c r="G211" s="234"/>
      <c r="H211" s="234"/>
      <c r="I211" s="234"/>
      <c r="J211" s="234"/>
      <c r="K211" s="234"/>
      <c r="L211" s="234"/>
      <c r="M211" s="234"/>
      <c r="N211" s="234"/>
      <c r="O211" s="234"/>
      <c r="P211" s="234"/>
    </row>
    <row r="212" spans="1:16" s="168" customFormat="1" ht="65.25" customHeight="1" x14ac:dyDescent="0.4">
      <c r="A212" s="60" t="s">
        <v>18</v>
      </c>
      <c r="B212" s="60"/>
      <c r="C212" s="230">
        <f>D95</f>
        <v>0</v>
      </c>
      <c r="D212" s="230"/>
      <c r="E212" s="230"/>
      <c r="F212" s="281">
        <v>730</v>
      </c>
      <c r="G212" s="281"/>
      <c r="H212" s="281"/>
      <c r="I212" s="300">
        <f>C212*F212</f>
        <v>0</v>
      </c>
      <c r="J212" s="300"/>
      <c r="K212" s="300"/>
      <c r="L212" s="300"/>
      <c r="M212" s="236">
        <f>I212*1.1</f>
        <v>0</v>
      </c>
      <c r="N212" s="236"/>
      <c r="O212" s="236"/>
      <c r="P212" s="236"/>
    </row>
    <row r="213" spans="1:16" s="168" customFormat="1" ht="65.25" customHeight="1" x14ac:dyDescent="0.4">
      <c r="A213" s="60" t="s">
        <v>17</v>
      </c>
      <c r="B213" s="60"/>
      <c r="C213" s="230">
        <f>D96</f>
        <v>0</v>
      </c>
      <c r="D213" s="230"/>
      <c r="E213" s="230"/>
      <c r="F213" s="281">
        <v>2130</v>
      </c>
      <c r="G213" s="281"/>
      <c r="H213" s="281"/>
      <c r="I213" s="300">
        <f>C213*F213</f>
        <v>0</v>
      </c>
      <c r="J213" s="300"/>
      <c r="K213" s="300"/>
      <c r="L213" s="300"/>
      <c r="M213" s="236">
        <f>I213*1.1</f>
        <v>0</v>
      </c>
      <c r="N213" s="236"/>
      <c r="O213" s="236"/>
      <c r="P213" s="236"/>
    </row>
    <row r="214" spans="1:16" s="168" customFormat="1" ht="72.75" customHeight="1" x14ac:dyDescent="0.4">
      <c r="A214" s="17"/>
      <c r="B214" s="17"/>
      <c r="C214" s="17"/>
      <c r="D214" s="246"/>
      <c r="E214" s="247"/>
      <c r="F214" s="17"/>
      <c r="G214" s="17"/>
      <c r="H214" s="17"/>
      <c r="I214" s="17"/>
      <c r="J214" s="17"/>
      <c r="K214" s="17"/>
      <c r="L214" s="17"/>
      <c r="M214" s="17"/>
      <c r="N214" s="17"/>
      <c r="O214" s="17"/>
      <c r="P214" s="17"/>
    </row>
    <row r="215" spans="1:16" ht="35.25" x14ac:dyDescent="0.4">
      <c r="A215" s="58" t="s">
        <v>33</v>
      </c>
      <c r="B215" s="58"/>
      <c r="C215" s="58"/>
      <c r="D215" s="58"/>
      <c r="E215" s="58"/>
      <c r="F215" s="58"/>
      <c r="G215" s="58"/>
      <c r="H215" s="58"/>
      <c r="I215" s="58"/>
      <c r="J215" s="167"/>
      <c r="K215" s="167"/>
      <c r="L215" s="167"/>
      <c r="M215" s="167"/>
      <c r="N215" s="167"/>
      <c r="O215" s="167"/>
      <c r="P215" s="167"/>
    </row>
    <row r="216" spans="1:16" ht="40.5" customHeight="1" x14ac:dyDescent="0.4">
      <c r="A216" s="58"/>
      <c r="B216" s="203" t="s">
        <v>26</v>
      </c>
      <c r="C216" s="338"/>
      <c r="D216" s="339"/>
      <c r="E216" s="339"/>
      <c r="F216" s="339"/>
      <c r="G216" s="339"/>
      <c r="H216" s="339"/>
      <c r="I216" s="339"/>
      <c r="J216" s="339"/>
      <c r="K216" s="339"/>
      <c r="L216" s="339"/>
      <c r="M216" s="339"/>
      <c r="N216" s="339"/>
      <c r="O216" s="340"/>
      <c r="P216" s="167"/>
    </row>
    <row r="217" spans="1:16" ht="40.5" customHeight="1" x14ac:dyDescent="0.4">
      <c r="A217" s="58"/>
      <c r="B217" s="203" t="s">
        <v>27</v>
      </c>
      <c r="C217" s="338"/>
      <c r="D217" s="339"/>
      <c r="E217" s="339"/>
      <c r="F217" s="339"/>
      <c r="G217" s="339"/>
      <c r="H217" s="339"/>
      <c r="I217" s="339"/>
      <c r="J217" s="339"/>
      <c r="K217" s="339"/>
      <c r="L217" s="339"/>
      <c r="M217" s="339"/>
      <c r="N217" s="339"/>
      <c r="O217" s="340"/>
      <c r="P217" s="167"/>
    </row>
    <row r="218" spans="1:16" ht="40.5" customHeight="1" x14ac:dyDescent="0.4">
      <c r="A218" s="58"/>
      <c r="B218" s="203" t="s">
        <v>28</v>
      </c>
      <c r="C218" s="338"/>
      <c r="D218" s="339"/>
      <c r="E218" s="339"/>
      <c r="F218" s="339"/>
      <c r="G218" s="339"/>
      <c r="H218" s="339"/>
      <c r="I218" s="339"/>
      <c r="J218" s="339"/>
      <c r="K218" s="339"/>
      <c r="L218" s="339"/>
      <c r="M218" s="339"/>
      <c r="N218" s="339"/>
      <c r="O218" s="340"/>
      <c r="P218" s="167"/>
    </row>
    <row r="219" spans="1:16" ht="40.5" customHeight="1" x14ac:dyDescent="0.4">
      <c r="A219" s="58"/>
      <c r="B219" s="203" t="s">
        <v>29</v>
      </c>
      <c r="C219" s="338"/>
      <c r="D219" s="339"/>
      <c r="E219" s="339"/>
      <c r="F219" s="339"/>
      <c r="G219" s="339"/>
      <c r="H219" s="339"/>
      <c r="I219" s="339"/>
      <c r="J219" s="339"/>
      <c r="K219" s="339"/>
      <c r="L219" s="339"/>
      <c r="M219" s="339"/>
      <c r="N219" s="339"/>
      <c r="O219" s="340"/>
      <c r="P219" s="167"/>
    </row>
    <row r="220" spans="1:16" ht="40.5" customHeight="1" x14ac:dyDescent="0.4">
      <c r="A220" s="58"/>
      <c r="B220" s="203" t="s">
        <v>30</v>
      </c>
      <c r="C220" s="338"/>
      <c r="D220" s="339"/>
      <c r="E220" s="339"/>
      <c r="F220" s="339"/>
      <c r="G220" s="339"/>
      <c r="H220" s="339"/>
      <c r="I220" s="339"/>
      <c r="J220" s="339"/>
      <c r="K220" s="339"/>
      <c r="L220" s="339"/>
      <c r="M220" s="339"/>
      <c r="N220" s="339"/>
      <c r="O220" s="340"/>
      <c r="P220" s="167"/>
    </row>
    <row r="221" spans="1:16" ht="40.5" customHeight="1" x14ac:dyDescent="0.4">
      <c r="A221" s="58"/>
      <c r="B221" s="203" t="s">
        <v>31</v>
      </c>
      <c r="C221" s="338"/>
      <c r="D221" s="339"/>
      <c r="E221" s="339"/>
      <c r="F221" s="339"/>
      <c r="G221" s="339"/>
      <c r="H221" s="339"/>
      <c r="I221" s="339"/>
      <c r="J221" s="339"/>
      <c r="K221" s="339"/>
      <c r="L221" s="339"/>
      <c r="M221" s="339"/>
      <c r="N221" s="339"/>
      <c r="O221" s="340"/>
      <c r="P221" s="167"/>
    </row>
    <row r="222" spans="1:16" ht="40.5" customHeight="1" x14ac:dyDescent="0.4">
      <c r="A222" s="58"/>
      <c r="B222" s="203" t="s">
        <v>32</v>
      </c>
      <c r="C222" s="338"/>
      <c r="D222" s="339"/>
      <c r="E222" s="339"/>
      <c r="F222" s="339"/>
      <c r="G222" s="339"/>
      <c r="H222" s="339"/>
      <c r="I222" s="339"/>
      <c r="J222" s="339"/>
      <c r="K222" s="339"/>
      <c r="L222" s="339"/>
      <c r="M222" s="339"/>
      <c r="N222" s="339"/>
      <c r="O222" s="340"/>
      <c r="P222" s="167"/>
    </row>
    <row r="223" spans="1:16" ht="35.25" x14ac:dyDescent="0.4">
      <c r="A223" s="58"/>
      <c r="B223" s="186" t="s">
        <v>8</v>
      </c>
      <c r="C223" s="341"/>
      <c r="D223" s="341"/>
      <c r="E223" s="341"/>
      <c r="F223" s="341"/>
      <c r="G223" s="341"/>
      <c r="H223" s="341"/>
      <c r="I223" s="341"/>
      <c r="J223" s="341"/>
      <c r="K223" s="341"/>
      <c r="L223" s="341"/>
      <c r="M223" s="341"/>
      <c r="N223" s="341"/>
      <c r="O223" s="342"/>
      <c r="P223" s="167"/>
    </row>
    <row r="224" spans="1:16" ht="63.75" customHeight="1" x14ac:dyDescent="0.4">
      <c r="A224" s="58"/>
      <c r="B224" s="343"/>
      <c r="C224" s="343"/>
      <c r="D224" s="343"/>
      <c r="E224" s="343"/>
      <c r="F224" s="343"/>
      <c r="G224" s="343"/>
      <c r="H224" s="343"/>
      <c r="I224" s="343"/>
      <c r="J224" s="343"/>
      <c r="K224" s="343"/>
      <c r="L224" s="343"/>
      <c r="M224" s="343"/>
      <c r="N224" s="343"/>
      <c r="O224" s="343"/>
      <c r="P224" s="167"/>
    </row>
    <row r="225" spans="1:16" ht="73.5" customHeight="1" x14ac:dyDescent="0.4">
      <c r="A225" s="165"/>
      <c r="B225" s="165"/>
      <c r="C225" s="165"/>
      <c r="D225" s="165"/>
      <c r="E225" s="165"/>
      <c r="F225" s="165"/>
      <c r="G225" s="165"/>
      <c r="H225" s="165"/>
      <c r="I225" s="165"/>
      <c r="J225" s="165"/>
      <c r="K225" s="165"/>
      <c r="L225" s="165"/>
      <c r="M225" s="165"/>
      <c r="N225" s="165"/>
      <c r="O225" s="165"/>
      <c r="P225" s="167"/>
    </row>
    <row r="226" spans="1:16" ht="43.5" customHeight="1" x14ac:dyDescent="0.4">
      <c r="A226" s="66" t="s">
        <v>60</v>
      </c>
      <c r="B226" s="277"/>
      <c r="C226" s="278"/>
      <c r="D226" s="278"/>
      <c r="E226" s="278"/>
      <c r="F226" s="278"/>
      <c r="G226" s="279"/>
      <c r="H226" s="214" t="s">
        <v>61</v>
      </c>
      <c r="I226" s="214"/>
      <c r="J226" s="214"/>
      <c r="K226" s="294"/>
      <c r="L226" s="295"/>
      <c r="M226" s="295"/>
      <c r="N226" s="295"/>
      <c r="O226" s="295"/>
      <c r="P226" s="296"/>
    </row>
    <row r="227" spans="1:16" ht="43.5" customHeight="1" x14ac:dyDescent="0.4">
      <c r="A227" s="66" t="s">
        <v>62</v>
      </c>
      <c r="B227" s="277"/>
      <c r="C227" s="278"/>
      <c r="D227" s="278"/>
      <c r="E227" s="278"/>
      <c r="F227" s="278"/>
      <c r="G227" s="279"/>
      <c r="H227" s="214" t="s">
        <v>63</v>
      </c>
      <c r="I227" s="214"/>
      <c r="J227" s="214"/>
      <c r="K227" s="284"/>
      <c r="L227" s="284"/>
      <c r="M227" s="284"/>
      <c r="N227" s="284"/>
      <c r="O227" s="284"/>
      <c r="P227" s="284"/>
    </row>
    <row r="228" spans="1:16" ht="43.5" customHeight="1" x14ac:dyDescent="0.4">
      <c r="A228" s="66" t="s">
        <v>64</v>
      </c>
      <c r="B228" s="277"/>
      <c r="C228" s="278"/>
      <c r="D228" s="278"/>
      <c r="E228" s="278"/>
      <c r="F228" s="278"/>
      <c r="G228" s="279"/>
      <c r="H228" s="214" t="s">
        <v>65</v>
      </c>
      <c r="I228" s="214"/>
      <c r="J228" s="214"/>
      <c r="K228" s="284"/>
      <c r="L228" s="284"/>
      <c r="M228" s="284"/>
      <c r="N228" s="284"/>
      <c r="O228" s="284"/>
      <c r="P228" s="284"/>
    </row>
    <row r="229" spans="1:16" ht="43.5" customHeight="1" x14ac:dyDescent="0.4">
      <c r="A229" s="66" t="s">
        <v>67</v>
      </c>
      <c r="B229" s="277"/>
      <c r="C229" s="278"/>
      <c r="D229" s="278"/>
      <c r="E229" s="278"/>
      <c r="F229" s="278"/>
      <c r="G229" s="278"/>
      <c r="H229" s="278"/>
      <c r="I229" s="278"/>
      <c r="J229" s="278"/>
      <c r="K229" s="278"/>
      <c r="L229" s="278"/>
      <c r="M229" s="278"/>
      <c r="N229" s="278"/>
      <c r="O229" s="278"/>
      <c r="P229" s="279"/>
    </row>
    <row r="230" spans="1:16" ht="43.5" customHeight="1" x14ac:dyDescent="0.4">
      <c r="A230" s="66" t="s">
        <v>66</v>
      </c>
      <c r="B230" s="277"/>
      <c r="C230" s="278"/>
      <c r="D230" s="278"/>
      <c r="E230" s="278"/>
      <c r="F230" s="278"/>
      <c r="G230" s="278"/>
      <c r="H230" s="278"/>
      <c r="I230" s="278"/>
      <c r="J230" s="278"/>
      <c r="K230" s="278"/>
      <c r="L230" s="278"/>
      <c r="M230" s="278"/>
      <c r="N230" s="278"/>
      <c r="O230" s="278"/>
      <c r="P230" s="279"/>
    </row>
    <row r="231" spans="1:16" x14ac:dyDescent="0.4">
      <c r="D231" s="213"/>
      <c r="E231" s="213"/>
    </row>
    <row r="232" spans="1:16" x14ac:dyDescent="0.4">
      <c r="D232" s="213"/>
      <c r="E232" s="213"/>
    </row>
    <row r="233" spans="1:16" ht="18.75" customHeight="1" x14ac:dyDescent="0.4">
      <c r="D233" s="213"/>
      <c r="E233" s="213"/>
    </row>
    <row r="234" spans="1:16" ht="18.75" customHeight="1" x14ac:dyDescent="0.4">
      <c r="D234" s="213"/>
      <c r="E234" s="213"/>
    </row>
    <row r="235" spans="1:16" x14ac:dyDescent="0.4">
      <c r="D235" s="213"/>
      <c r="E235" s="213"/>
    </row>
    <row r="236" spans="1:16" x14ac:dyDescent="0.4">
      <c r="D236" s="213"/>
      <c r="E236" s="213"/>
    </row>
    <row r="237" spans="1:16" x14ac:dyDescent="0.4">
      <c r="D237" s="213"/>
      <c r="E237" s="213"/>
    </row>
    <row r="238" spans="1:16" x14ac:dyDescent="0.4">
      <c r="D238" s="213"/>
      <c r="E238" s="213"/>
    </row>
    <row r="239" spans="1:16" x14ac:dyDescent="0.4">
      <c r="D239" s="213"/>
      <c r="E239" s="213"/>
    </row>
    <row r="240" spans="1:16" x14ac:dyDescent="0.4">
      <c r="D240" s="213"/>
      <c r="E240" s="213"/>
    </row>
    <row r="241" spans="4:5" x14ac:dyDescent="0.4">
      <c r="D241" s="213"/>
      <c r="E241" s="213"/>
    </row>
    <row r="242" spans="4:5" x14ac:dyDescent="0.4">
      <c r="D242" s="213"/>
      <c r="E242" s="213"/>
    </row>
    <row r="243" spans="4:5" x14ac:dyDescent="0.4">
      <c r="D243" s="213"/>
      <c r="E243" s="213"/>
    </row>
    <row r="244" spans="4:5" x14ac:dyDescent="0.4">
      <c r="D244" s="213"/>
      <c r="E244" s="213"/>
    </row>
    <row r="245" spans="4:5" x14ac:dyDescent="0.4">
      <c r="D245" s="213"/>
      <c r="E245" s="213"/>
    </row>
    <row r="246" spans="4:5" x14ac:dyDescent="0.4">
      <c r="D246" s="213"/>
      <c r="E246" s="213"/>
    </row>
    <row r="247" spans="4:5" x14ac:dyDescent="0.4">
      <c r="D247" s="213"/>
      <c r="E247" s="213"/>
    </row>
  </sheetData>
  <mergeCells count="261">
    <mergeCell ref="C1:J1"/>
    <mergeCell ref="J6:K7"/>
    <mergeCell ref="L6:L7"/>
    <mergeCell ref="M6:O7"/>
    <mergeCell ref="M8:O8"/>
    <mergeCell ref="J9:K10"/>
    <mergeCell ref="L9:L10"/>
    <mergeCell ref="M9:O9"/>
    <mergeCell ref="M10:O10"/>
    <mergeCell ref="M15:O15"/>
    <mergeCell ref="M16:O16"/>
    <mergeCell ref="M17:O17"/>
    <mergeCell ref="J18:K19"/>
    <mergeCell ref="L18:L19"/>
    <mergeCell ref="M18:O18"/>
    <mergeCell ref="M19:O19"/>
    <mergeCell ref="M11:O11"/>
    <mergeCell ref="M12:O12"/>
    <mergeCell ref="J13:J14"/>
    <mergeCell ref="K13:K14"/>
    <mergeCell ref="M13:O13"/>
    <mergeCell ref="M14:O14"/>
    <mergeCell ref="M24:O24"/>
    <mergeCell ref="M25:O25"/>
    <mergeCell ref="M26:O26"/>
    <mergeCell ref="J27:K28"/>
    <mergeCell ref="L27:L28"/>
    <mergeCell ref="M27:O27"/>
    <mergeCell ref="M28:O28"/>
    <mergeCell ref="M20:O20"/>
    <mergeCell ref="M21:O21"/>
    <mergeCell ref="J22:J23"/>
    <mergeCell ref="K22:K23"/>
    <mergeCell ref="M22:O22"/>
    <mergeCell ref="M23:O23"/>
    <mergeCell ref="M33:O33"/>
    <mergeCell ref="M34:O34"/>
    <mergeCell ref="M35:O35"/>
    <mergeCell ref="J36:K37"/>
    <mergeCell ref="L36:L37"/>
    <mergeCell ref="M36:O36"/>
    <mergeCell ref="M37:O37"/>
    <mergeCell ref="M29:O29"/>
    <mergeCell ref="M30:O30"/>
    <mergeCell ref="J31:J32"/>
    <mergeCell ref="K31:K32"/>
    <mergeCell ref="M31:O31"/>
    <mergeCell ref="M32:O32"/>
    <mergeCell ref="M42:O42"/>
    <mergeCell ref="M43:O43"/>
    <mergeCell ref="M44:O44"/>
    <mergeCell ref="J45:K46"/>
    <mergeCell ref="L45:L46"/>
    <mergeCell ref="M45:O45"/>
    <mergeCell ref="M46:O46"/>
    <mergeCell ref="M38:O38"/>
    <mergeCell ref="M39:O39"/>
    <mergeCell ref="J40:J41"/>
    <mergeCell ref="K40:K41"/>
    <mergeCell ref="M40:O40"/>
    <mergeCell ref="M41:O41"/>
    <mergeCell ref="M51:O51"/>
    <mergeCell ref="M52:O52"/>
    <mergeCell ref="C53:J53"/>
    <mergeCell ref="J55:K56"/>
    <mergeCell ref="L55:L56"/>
    <mergeCell ref="M55:O56"/>
    <mergeCell ref="M47:O47"/>
    <mergeCell ref="M48:O48"/>
    <mergeCell ref="J49:J50"/>
    <mergeCell ref="K49:K50"/>
    <mergeCell ref="M49:O49"/>
    <mergeCell ref="M50:O50"/>
    <mergeCell ref="M61:O61"/>
    <mergeCell ref="J62:J63"/>
    <mergeCell ref="K62:K63"/>
    <mergeCell ref="M62:O62"/>
    <mergeCell ref="M63:O63"/>
    <mergeCell ref="M64:O64"/>
    <mergeCell ref="M57:O57"/>
    <mergeCell ref="J58:K59"/>
    <mergeCell ref="L58:L59"/>
    <mergeCell ref="M58:O58"/>
    <mergeCell ref="M59:O59"/>
    <mergeCell ref="M60:O60"/>
    <mergeCell ref="M69:O69"/>
    <mergeCell ref="M70:O70"/>
    <mergeCell ref="J71:J72"/>
    <mergeCell ref="K71:K72"/>
    <mergeCell ref="M71:O71"/>
    <mergeCell ref="M72:O72"/>
    <mergeCell ref="M65:O65"/>
    <mergeCell ref="M66:O66"/>
    <mergeCell ref="J67:K68"/>
    <mergeCell ref="L67:L68"/>
    <mergeCell ref="M67:O67"/>
    <mergeCell ref="M68:O68"/>
    <mergeCell ref="M78:O78"/>
    <mergeCell ref="M79:O79"/>
    <mergeCell ref="J80:J81"/>
    <mergeCell ref="K80:K81"/>
    <mergeCell ref="M80:O80"/>
    <mergeCell ref="M81:O81"/>
    <mergeCell ref="M73:O73"/>
    <mergeCell ref="M74:O74"/>
    <mergeCell ref="M75:O75"/>
    <mergeCell ref="J76:K77"/>
    <mergeCell ref="L76:L77"/>
    <mergeCell ref="M76:O76"/>
    <mergeCell ref="M77:O77"/>
    <mergeCell ref="M87:O87"/>
    <mergeCell ref="M88:O88"/>
    <mergeCell ref="J89:J90"/>
    <mergeCell ref="K89:K90"/>
    <mergeCell ref="M89:O89"/>
    <mergeCell ref="M90:O90"/>
    <mergeCell ref="M82:O82"/>
    <mergeCell ref="M83:O83"/>
    <mergeCell ref="M84:O84"/>
    <mergeCell ref="J85:K86"/>
    <mergeCell ref="L85:L86"/>
    <mergeCell ref="M85:O85"/>
    <mergeCell ref="M86:O86"/>
    <mergeCell ref="A96:C96"/>
    <mergeCell ref="D96:E96"/>
    <mergeCell ref="A110:M111"/>
    <mergeCell ref="A112:M113"/>
    <mergeCell ref="A118:O118"/>
    <mergeCell ref="B124:M124"/>
    <mergeCell ref="M91:O91"/>
    <mergeCell ref="M92:O92"/>
    <mergeCell ref="A94:C94"/>
    <mergeCell ref="D94:E94"/>
    <mergeCell ref="H94:L94"/>
    <mergeCell ref="A95:C95"/>
    <mergeCell ref="D95:E95"/>
    <mergeCell ref="H95:L95"/>
    <mergeCell ref="M147:O147"/>
    <mergeCell ref="M150:P150"/>
    <mergeCell ref="A155:P155"/>
    <mergeCell ref="A159:P159"/>
    <mergeCell ref="F162:L162"/>
    <mergeCell ref="A168:H168"/>
    <mergeCell ref="B127:M127"/>
    <mergeCell ref="A132:O132"/>
    <mergeCell ref="B137:M137"/>
    <mergeCell ref="B140:M140"/>
    <mergeCell ref="C144:P144"/>
    <mergeCell ref="D145:L145"/>
    <mergeCell ref="D173:G173"/>
    <mergeCell ref="H173:I173"/>
    <mergeCell ref="J173:L173"/>
    <mergeCell ref="O173:P173"/>
    <mergeCell ref="D174:G174"/>
    <mergeCell ref="H174:I174"/>
    <mergeCell ref="J174:L174"/>
    <mergeCell ref="O174:P174"/>
    <mergeCell ref="H170:P170"/>
    <mergeCell ref="C171:G171"/>
    <mergeCell ref="H171:L171"/>
    <mergeCell ref="M171:P171"/>
    <mergeCell ref="D172:G172"/>
    <mergeCell ref="H172:I172"/>
    <mergeCell ref="J172:L172"/>
    <mergeCell ref="O172:P172"/>
    <mergeCell ref="D177:G177"/>
    <mergeCell ref="H177:I177"/>
    <mergeCell ref="J177:L177"/>
    <mergeCell ref="O177:P177"/>
    <mergeCell ref="D178:G178"/>
    <mergeCell ref="H178:I178"/>
    <mergeCell ref="J178:L178"/>
    <mergeCell ref="O178:P178"/>
    <mergeCell ref="D175:G175"/>
    <mergeCell ref="H175:I175"/>
    <mergeCell ref="J175:L175"/>
    <mergeCell ref="O175:P175"/>
    <mergeCell ref="D176:G176"/>
    <mergeCell ref="H176:I176"/>
    <mergeCell ref="J176:L176"/>
    <mergeCell ref="O176:P176"/>
    <mergeCell ref="D181:G181"/>
    <mergeCell ref="H181:I181"/>
    <mergeCell ref="J181:L181"/>
    <mergeCell ref="O181:P181"/>
    <mergeCell ref="B183:G183"/>
    <mergeCell ref="H183:J183"/>
    <mergeCell ref="K183:P183"/>
    <mergeCell ref="D179:G179"/>
    <mergeCell ref="H179:I179"/>
    <mergeCell ref="J179:L179"/>
    <mergeCell ref="O179:P179"/>
    <mergeCell ref="D180:G180"/>
    <mergeCell ref="H180:I180"/>
    <mergeCell ref="J180:L180"/>
    <mergeCell ref="O180:P180"/>
    <mergeCell ref="B186:P186"/>
    <mergeCell ref="B187:P187"/>
    <mergeCell ref="M190:O190"/>
    <mergeCell ref="M193:P193"/>
    <mergeCell ref="A198:P198"/>
    <mergeCell ref="A201:P201"/>
    <mergeCell ref="B184:G184"/>
    <mergeCell ref="H184:J184"/>
    <mergeCell ref="K184:P184"/>
    <mergeCell ref="B185:G185"/>
    <mergeCell ref="H185:J185"/>
    <mergeCell ref="K185:P185"/>
    <mergeCell ref="C212:E212"/>
    <mergeCell ref="F212:H212"/>
    <mergeCell ref="I212:L212"/>
    <mergeCell ref="M212:P212"/>
    <mergeCell ref="C213:E213"/>
    <mergeCell ref="F213:H213"/>
    <mergeCell ref="I213:L213"/>
    <mergeCell ref="M213:P213"/>
    <mergeCell ref="F204:L204"/>
    <mergeCell ref="D208:E208"/>
    <mergeCell ref="C210:E210"/>
    <mergeCell ref="F210:H211"/>
    <mergeCell ref="I210:L211"/>
    <mergeCell ref="M210:P211"/>
    <mergeCell ref="C211:E211"/>
    <mergeCell ref="C221:O221"/>
    <mergeCell ref="C222:O222"/>
    <mergeCell ref="C223:O223"/>
    <mergeCell ref="B224:O224"/>
    <mergeCell ref="B226:G226"/>
    <mergeCell ref="H226:J226"/>
    <mergeCell ref="K226:P226"/>
    <mergeCell ref="D214:E214"/>
    <mergeCell ref="C216:O216"/>
    <mergeCell ref="C217:O217"/>
    <mergeCell ref="C218:O218"/>
    <mergeCell ref="C219:O219"/>
    <mergeCell ref="C220:O220"/>
    <mergeCell ref="B229:P229"/>
    <mergeCell ref="B230:P230"/>
    <mergeCell ref="D231:E231"/>
    <mergeCell ref="D232:E232"/>
    <mergeCell ref="D233:E233"/>
    <mergeCell ref="D234:E234"/>
    <mergeCell ref="B227:G227"/>
    <mergeCell ref="H227:J227"/>
    <mergeCell ref="K227:P227"/>
    <mergeCell ref="B228:G228"/>
    <mergeCell ref="H228:J228"/>
    <mergeCell ref="K228:P228"/>
    <mergeCell ref="D247:E247"/>
    <mergeCell ref="D241:E241"/>
    <mergeCell ref="D242:E242"/>
    <mergeCell ref="D243:E243"/>
    <mergeCell ref="D244:E244"/>
    <mergeCell ref="D245:E245"/>
    <mergeCell ref="D246:E246"/>
    <mergeCell ref="D235:E235"/>
    <mergeCell ref="D236:E236"/>
    <mergeCell ref="D237:E237"/>
    <mergeCell ref="D238:E238"/>
    <mergeCell ref="D239:E239"/>
    <mergeCell ref="D240:E240"/>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4" manualBreakCount="4">
    <brk id="52" max="15" man="1"/>
    <brk id="96" max="15" man="1"/>
    <brk id="145" max="13" man="1"/>
    <brk id="18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【R3.4～7】診療所用</vt:lpstr>
      <vt:lpstr>【R3.4～7】病院用</vt:lpstr>
      <vt:lpstr>【R3.8～9】診療所用</vt:lpstr>
      <vt:lpstr>【R3.8～9】病院用</vt:lpstr>
      <vt:lpstr>【R3.10～11】診療所</vt:lpstr>
      <vt:lpstr>【R3.10～11】病院</vt:lpstr>
      <vt:lpstr>'【R3.10～11】診療所'!Print_Area</vt:lpstr>
      <vt:lpstr>'【R3.10～11】病院'!Print_Area</vt:lpstr>
      <vt:lpstr>'【R3.4～7】診療所用'!Print_Area</vt:lpstr>
      <vt:lpstr>'【R3.4～7】病院用'!Print_Area</vt:lpstr>
      <vt:lpstr>'【R3.8～9】診療所用'!Print_Area</vt:lpstr>
      <vt:lpstr>'【R3.8～9】病院用'!Print_Area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Kyoto</cp:lastModifiedBy>
  <cp:lastPrinted>2021-08-17T12:07:57Z</cp:lastPrinted>
  <dcterms:created xsi:type="dcterms:W3CDTF">2021-05-25T06:48:22Z</dcterms:created>
  <dcterms:modified xsi:type="dcterms:W3CDTF">2024-01-24T06:12:37Z</dcterms:modified>
</cp:coreProperties>
</file>