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0150000)\☆(旧)適正給付推進課\★(旧)監査指導課分\高齢\R7年度\●指導監査・運営指導\03_準備書類関係\サービスの提供に関する調書（R7）\【R7版】修正案\"/>
    </mc:Choice>
  </mc:AlternateContent>
  <xr:revisionPtr revIDLastSave="0" documentId="13_ncr:1_{619261AD-3C26-4643-82C7-698AB5AA2FC4}" xr6:coauthVersionLast="47" xr6:coauthVersionMax="47" xr10:uidLastSave="{00000000-0000-0000-0000-000000000000}"/>
  <bookViews>
    <workbookView xWindow="-120" yWindow="-120" windowWidth="20730" windowHeight="11310" xr2:uid="{F5CA8AA8-B1AE-433A-A910-D35D6EF2114B}"/>
  </bookViews>
  <sheets>
    <sheet name="勤務表" sheetId="6" r:id="rId1"/>
    <sheet name="記載例（訪問系)" sheetId="4" r:id="rId2"/>
    <sheet name="記載例（通所系) " sheetId="5" r:id="rId3"/>
  </sheets>
  <externalReferences>
    <externalReference r:id="rId4"/>
  </externalReferences>
  <definedNames>
    <definedName name="職種">[1]プルダウン・リスト!$C$12:$K$12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5" l="1"/>
  <c r="B34" i="5"/>
  <c r="B35" i="5" s="1"/>
  <c r="B33" i="4"/>
  <c r="B34" i="4"/>
  <c r="B35" i="4"/>
  <c r="B12" i="6"/>
  <c r="B13" i="6" s="1"/>
  <c r="B14" i="6" s="1"/>
  <c r="B15" i="6" s="1"/>
  <c r="B16" i="6" s="1"/>
  <c r="B17" i="6" s="1"/>
  <c r="B18" i="6" s="1"/>
  <c r="B19" i="6" s="1"/>
  <c r="B20" i="6" s="1"/>
  <c r="B21" i="6" s="1"/>
  <c r="B22" i="6" s="1"/>
  <c r="B23" i="6" s="1"/>
  <c r="B24" i="6" s="1"/>
  <c r="B25" i="6" s="1"/>
  <c r="B26" i="6" s="1"/>
  <c r="B27" i="6" s="1"/>
  <c r="B28" i="6" s="1"/>
  <c r="B29" i="6" s="1"/>
  <c r="B30" i="6" s="1"/>
  <c r="B31" i="6" s="1"/>
  <c r="B32" i="6" s="1"/>
  <c r="B35" i="6" s="1"/>
  <c r="AT8" i="6"/>
  <c r="AT9" i="6" s="1"/>
  <c r="AT10" i="6" s="1"/>
  <c r="AS8" i="6"/>
  <c r="AS9" i="6" s="1"/>
  <c r="AS10" i="6" s="1"/>
  <c r="AR8" i="6"/>
  <c r="AR9" i="6" s="1"/>
  <c r="AR10" i="6" s="1"/>
  <c r="AU6" i="6"/>
  <c r="X2" i="6"/>
  <c r="AO9" i="6" s="1"/>
  <c r="AO10" i="6" s="1"/>
  <c r="B12" i="5"/>
  <c r="B13" i="5" s="1"/>
  <c r="B14" i="5" s="1"/>
  <c r="B15" i="5" s="1"/>
  <c r="B16" i="5" s="1"/>
  <c r="B17" i="5" s="1"/>
  <c r="B18" i="5" s="1"/>
  <c r="B19" i="5" s="1"/>
  <c r="B20" i="5" s="1"/>
  <c r="B21" i="5" s="1"/>
  <c r="B22" i="5" s="1"/>
  <c r="B23" i="5" s="1"/>
  <c r="B24" i="5" s="1"/>
  <c r="B25" i="5" s="1"/>
  <c r="B26" i="5" s="1"/>
  <c r="B27" i="5" s="1"/>
  <c r="B28" i="5" s="1"/>
  <c r="B29" i="5" s="1"/>
  <c r="B30" i="5" s="1"/>
  <c r="B31" i="5" s="1"/>
  <c r="B32" i="5" s="1"/>
  <c r="AT8" i="5"/>
  <c r="AT9" i="5" s="1"/>
  <c r="AT10" i="5" s="1"/>
  <c r="AS8" i="5"/>
  <c r="AS9" i="5" s="1"/>
  <c r="AS10" i="5" s="1"/>
  <c r="AR8" i="5"/>
  <c r="AR9" i="5" s="1"/>
  <c r="AR10" i="5" s="1"/>
  <c r="AU6" i="5"/>
  <c r="X2" i="5"/>
  <c r="AJ9" i="5" s="1"/>
  <c r="AJ10" i="5" s="1"/>
  <c r="AO9" i="5" l="1"/>
  <c r="AO10" i="5" s="1"/>
  <c r="U8" i="5"/>
  <c r="P9" i="5"/>
  <c r="P10" i="5" s="1"/>
  <c r="V8" i="5"/>
  <c r="Q9" i="5"/>
  <c r="Q10" i="5" s="1"/>
  <c r="W8" i="5"/>
  <c r="Y9" i="5"/>
  <c r="Y10" i="5" s="1"/>
  <c r="AN9" i="5"/>
  <c r="AN10" i="5" s="1"/>
  <c r="T8" i="5"/>
  <c r="X8" i="5"/>
  <c r="Z9" i="5"/>
  <c r="Z10" i="5" s="1"/>
  <c r="AF8" i="5"/>
  <c r="AA9" i="5"/>
  <c r="AA10" i="5" s="1"/>
  <c r="AB9" i="5"/>
  <c r="AB10" i="5" s="1"/>
  <c r="AH8" i="5"/>
  <c r="AC9" i="5"/>
  <c r="AC10" i="5" s="1"/>
  <c r="AK9" i="5"/>
  <c r="AK10" i="5" s="1"/>
  <c r="AI8" i="5"/>
  <c r="AJ8" i="5"/>
  <c r="AL9" i="5"/>
  <c r="AL10" i="5" s="1"/>
  <c r="AG8" i="5"/>
  <c r="AM9" i="5"/>
  <c r="AM10" i="5" s="1"/>
  <c r="Z8" i="6"/>
  <c r="AL8" i="6"/>
  <c r="S9" i="6"/>
  <c r="S10" i="6" s="1"/>
  <c r="AE9" i="6"/>
  <c r="AE10" i="6" s="1"/>
  <c r="AQ9" i="6"/>
  <c r="AQ10" i="6" s="1"/>
  <c r="AM8" i="6"/>
  <c r="AF9" i="6"/>
  <c r="AF10" i="6" s="1"/>
  <c r="P8" i="6"/>
  <c r="AN8" i="6"/>
  <c r="U9" i="6"/>
  <c r="U10" i="6" s="1"/>
  <c r="AG9" i="6"/>
  <c r="AG10" i="6" s="1"/>
  <c r="Q8" i="6"/>
  <c r="AC8" i="6"/>
  <c r="AO8" i="6"/>
  <c r="V9" i="6"/>
  <c r="V10" i="6" s="1"/>
  <c r="AH9" i="6"/>
  <c r="AH10" i="6" s="1"/>
  <c r="R8" i="6"/>
  <c r="AD8" i="6"/>
  <c r="AP8" i="6"/>
  <c r="W9" i="6"/>
  <c r="W10" i="6" s="1"/>
  <c r="AI9" i="6"/>
  <c r="AI10" i="6" s="1"/>
  <c r="Y8" i="6"/>
  <c r="AK8" i="6"/>
  <c r="R9" i="6"/>
  <c r="R10" i="6" s="1"/>
  <c r="AD9" i="6"/>
  <c r="AD10" i="6" s="1"/>
  <c r="AP9" i="6"/>
  <c r="AP10" i="6" s="1"/>
  <c r="Y9" i="6"/>
  <c r="Y10" i="6" s="1"/>
  <c r="AK9" i="6"/>
  <c r="AK10" i="6" s="1"/>
  <c r="AA9" i="6"/>
  <c r="AA10" i="6" s="1"/>
  <c r="AM9" i="6"/>
  <c r="AM10" i="6" s="1"/>
  <c r="AA8" i="6"/>
  <c r="T9" i="6"/>
  <c r="T10" i="6" s="1"/>
  <c r="AB8" i="6"/>
  <c r="S8" i="6"/>
  <c r="AE8" i="6"/>
  <c r="AQ8" i="6"/>
  <c r="X9" i="6"/>
  <c r="X10" i="6" s="1"/>
  <c r="AJ9" i="6"/>
  <c r="AJ10" i="6" s="1"/>
  <c r="T8" i="6"/>
  <c r="AF8" i="6"/>
  <c r="U8" i="6"/>
  <c r="AG8" i="6"/>
  <c r="Z9" i="6"/>
  <c r="Z10" i="6" s="1"/>
  <c r="AH8" i="6"/>
  <c r="W8" i="6"/>
  <c r="AI8" i="6"/>
  <c r="P9" i="6"/>
  <c r="P10" i="6" s="1"/>
  <c r="AB9" i="6"/>
  <c r="AB10" i="6" s="1"/>
  <c r="AN9" i="6"/>
  <c r="AN10" i="6" s="1"/>
  <c r="AL9" i="6"/>
  <c r="AL10" i="6" s="1"/>
  <c r="V8" i="6"/>
  <c r="X8" i="6"/>
  <c r="AJ8" i="6"/>
  <c r="Q9" i="6"/>
  <c r="Q10" i="6" s="1"/>
  <c r="AC9" i="6"/>
  <c r="AC10" i="6" s="1"/>
  <c r="Y8" i="5"/>
  <c r="AK8" i="5"/>
  <c r="R9" i="5"/>
  <c r="R10" i="5" s="1"/>
  <c r="AD9" i="5"/>
  <c r="AD10" i="5" s="1"/>
  <c r="AP9" i="5"/>
  <c r="AP10" i="5" s="1"/>
  <c r="AM8" i="5"/>
  <c r="T9" i="5"/>
  <c r="T10" i="5" s="1"/>
  <c r="P8" i="5"/>
  <c r="AB8" i="5"/>
  <c r="AN8" i="5"/>
  <c r="U9" i="5"/>
  <c r="U10" i="5" s="1"/>
  <c r="AG9" i="5"/>
  <c r="AG10" i="5" s="1"/>
  <c r="Q8" i="5"/>
  <c r="AC8" i="5"/>
  <c r="AO8" i="5"/>
  <c r="V9" i="5"/>
  <c r="V10" i="5" s="1"/>
  <c r="AH9" i="5"/>
  <c r="AH10" i="5" s="1"/>
  <c r="Z8" i="5"/>
  <c r="AL8" i="5"/>
  <c r="S9" i="5"/>
  <c r="S10" i="5" s="1"/>
  <c r="AE9" i="5"/>
  <c r="AE10" i="5" s="1"/>
  <c r="AQ9" i="5"/>
  <c r="AQ10" i="5" s="1"/>
  <c r="AA8" i="5"/>
  <c r="AF9" i="5"/>
  <c r="AF10" i="5" s="1"/>
  <c r="R8" i="5"/>
  <c r="AD8" i="5"/>
  <c r="AP8" i="5"/>
  <c r="W9" i="5"/>
  <c r="W10" i="5" s="1"/>
  <c r="AI9" i="5"/>
  <c r="AI10" i="5" s="1"/>
  <c r="S8" i="5"/>
  <c r="AE8" i="5"/>
  <c r="AQ8" i="5"/>
  <c r="X9" i="5"/>
  <c r="X10" i="5" s="1"/>
  <c r="B12" i="4" l="1"/>
  <c r="B13" i="4" s="1"/>
  <c r="B14" i="4" s="1"/>
  <c r="B15" i="4" s="1"/>
  <c r="B16" i="4" s="1"/>
  <c r="B17" i="4" s="1"/>
  <c r="B18" i="4" s="1"/>
  <c r="B19" i="4" s="1"/>
  <c r="B20" i="4" s="1"/>
  <c r="B21" i="4" s="1"/>
  <c r="B22" i="4" s="1"/>
  <c r="B23" i="4" s="1"/>
  <c r="B24" i="4" s="1"/>
  <c r="B25" i="4" s="1"/>
  <c r="B26" i="4" s="1"/>
  <c r="B27" i="4" s="1"/>
  <c r="B28" i="4" s="1"/>
  <c r="B29" i="4" s="1"/>
  <c r="B30" i="4" s="1"/>
  <c r="B31" i="4" s="1"/>
  <c r="B32" i="4" s="1"/>
  <c r="AU6" i="4"/>
  <c r="X2" i="4"/>
  <c r="AF9" i="4" s="1"/>
  <c r="AF10" i="4" s="1"/>
  <c r="AG8" i="4" l="1"/>
  <c r="AH8" i="4"/>
  <c r="X9" i="4"/>
  <c r="X10" i="4" s="1"/>
  <c r="AF8" i="4"/>
  <c r="W9" i="4"/>
  <c r="W10" i="4" s="1"/>
  <c r="Y9" i="4"/>
  <c r="Y10" i="4" s="1"/>
  <c r="P8" i="4"/>
  <c r="Q8" i="4"/>
  <c r="R8" i="4"/>
  <c r="Z9" i="4"/>
  <c r="Z10" i="4" s="1"/>
  <c r="AG9" i="4"/>
  <c r="AG10" i="4" s="1"/>
  <c r="T8" i="4"/>
  <c r="AP8" i="4"/>
  <c r="AH9" i="4"/>
  <c r="AH10" i="4" s="1"/>
  <c r="U8" i="4"/>
  <c r="AQ8" i="4"/>
  <c r="AI9" i="4"/>
  <c r="AI10" i="4" s="1"/>
  <c r="V8" i="4"/>
  <c r="AR8" i="4"/>
  <c r="AR9" i="4" s="1"/>
  <c r="AR10" i="4" s="1"/>
  <c r="AJ9" i="4"/>
  <c r="AJ10" i="4" s="1"/>
  <c r="AN8" i="4"/>
  <c r="S8" i="4"/>
  <c r="AO8" i="4"/>
  <c r="AB8" i="4"/>
  <c r="AS8" i="4"/>
  <c r="AS9" i="4" s="1"/>
  <c r="AS10" i="4" s="1"/>
  <c r="AK9" i="4"/>
  <c r="AK10" i="4" s="1"/>
  <c r="AC8" i="4"/>
  <c r="AT8" i="4"/>
  <c r="AT9" i="4" s="1"/>
  <c r="AT10" i="4" s="1"/>
  <c r="AL9" i="4"/>
  <c r="AL10" i="4" s="1"/>
  <c r="AD8" i="4"/>
  <c r="U9" i="4"/>
  <c r="U10" i="4" s="1"/>
  <c r="AE8" i="4"/>
  <c r="V9" i="4"/>
  <c r="V10" i="4" s="1"/>
  <c r="AA9" i="4"/>
  <c r="AA10" i="4" s="1"/>
  <c r="AM9" i="4"/>
  <c r="AM10" i="4" s="1"/>
  <c r="W8" i="4"/>
  <c r="AI8" i="4"/>
  <c r="P9" i="4"/>
  <c r="P10" i="4" s="1"/>
  <c r="AB9" i="4"/>
  <c r="AB10" i="4" s="1"/>
  <c r="AN9" i="4"/>
  <c r="AN10" i="4" s="1"/>
  <c r="X8" i="4"/>
  <c r="AJ8" i="4"/>
  <c r="Q9" i="4"/>
  <c r="Q10" i="4" s="1"/>
  <c r="AC9" i="4"/>
  <c r="AC10" i="4" s="1"/>
  <c r="AO9" i="4"/>
  <c r="AO10" i="4" s="1"/>
  <c r="Y8" i="4"/>
  <c r="AK8" i="4"/>
  <c r="R9" i="4"/>
  <c r="R10" i="4" s="1"/>
  <c r="AD9" i="4"/>
  <c r="AD10" i="4" s="1"/>
  <c r="AP9" i="4"/>
  <c r="AP10" i="4" s="1"/>
  <c r="Z8" i="4"/>
  <c r="AL8" i="4"/>
  <c r="S9" i="4"/>
  <c r="S10" i="4" s="1"/>
  <c r="AE9" i="4"/>
  <c r="AE10" i="4" s="1"/>
  <c r="AQ9" i="4"/>
  <c r="AQ10" i="4" s="1"/>
  <c r="AA8" i="4"/>
  <c r="AM8" i="4"/>
  <c r="T9" i="4"/>
  <c r="T10" i="4" s="1"/>
</calcChain>
</file>

<file path=xl/sharedStrings.xml><?xml version="1.0" encoding="utf-8"?>
<sst xmlns="http://schemas.openxmlformats.org/spreadsheetml/2006/main" count="376" uniqueCount="93">
  <si>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</si>
  <si>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</si>
  <si>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</si>
  <si>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</si>
  <si>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非常勤で兼務</t>
    <rPh sb="0" eb="3">
      <t>ヒジョウキン</t>
    </rPh>
    <rPh sb="4" eb="6">
      <t>ケンム</t>
    </rPh>
    <phoneticPr fontId="3"/>
  </si>
  <si>
    <t>D</t>
    <phoneticPr fontId="3"/>
  </si>
  <si>
    <t>非常勤で専従</t>
    <rPh sb="0" eb="3">
      <t>ヒジョウキン</t>
    </rPh>
    <rPh sb="4" eb="6">
      <t>センジュウ</t>
    </rPh>
    <phoneticPr fontId="3"/>
  </si>
  <si>
    <t>C</t>
    <phoneticPr fontId="3"/>
  </si>
  <si>
    <t>常勤で兼務</t>
    <rPh sb="0" eb="2">
      <t>ジョウキン</t>
    </rPh>
    <rPh sb="3" eb="5">
      <t>ケンム</t>
    </rPh>
    <phoneticPr fontId="3"/>
  </si>
  <si>
    <t>B</t>
    <phoneticPr fontId="3"/>
  </si>
  <si>
    <t>常勤で専従</t>
    <rPh sb="0" eb="2">
      <t>ジョウキン</t>
    </rPh>
    <rPh sb="3" eb="5">
      <t>センジュウ</t>
    </rPh>
    <phoneticPr fontId="3"/>
  </si>
  <si>
    <t>A</t>
    <phoneticPr fontId="3"/>
  </si>
  <si>
    <t>区分</t>
    <rPh sb="0" eb="2">
      <t>クブン</t>
    </rPh>
    <phoneticPr fontId="3"/>
  </si>
  <si>
    <t>記号</t>
    <rPh sb="0" eb="2">
      <t>キゴウ</t>
    </rPh>
    <phoneticPr fontId="3"/>
  </si>
  <si>
    <t xml:space="preserve"> 　　 記入の順序は、職種ごとにまとめてください。</t>
    <rPh sb="4" eb="6">
      <t>キニュウ</t>
    </rPh>
    <rPh sb="7" eb="9">
      <t>ジュンジョ</t>
    </rPh>
    <rPh sb="11" eb="13">
      <t>ショクシュ</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</si>
  <si>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</si>
  <si>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5週目</t>
    <rPh sb="1" eb="2">
      <t>シュウ</t>
    </rPh>
    <rPh sb="2" eb="3">
      <t>メ</t>
    </rPh>
    <phoneticPr fontId="3"/>
  </si>
  <si>
    <t>4週目</t>
    <rPh sb="1" eb="2">
      <t>シュウ</t>
    </rPh>
    <rPh sb="2" eb="3">
      <t>メ</t>
    </rPh>
    <phoneticPr fontId="3"/>
  </si>
  <si>
    <t>3週目</t>
    <rPh sb="1" eb="2">
      <t>シュウ</t>
    </rPh>
    <rPh sb="2" eb="3">
      <t>メ</t>
    </rPh>
    <phoneticPr fontId="3"/>
  </si>
  <si>
    <t>2週目</t>
    <rPh sb="1" eb="2">
      <t>シュウ</t>
    </rPh>
    <rPh sb="2" eb="3">
      <t>メ</t>
    </rPh>
    <phoneticPr fontId="3"/>
  </si>
  <si>
    <t>1週目</t>
    <rPh sb="1" eb="2">
      <t>シュウ</t>
    </rPh>
    <rPh sb="2" eb="3">
      <t>メ</t>
    </rPh>
    <phoneticPr fontId="3"/>
  </si>
  <si>
    <t>No</t>
    <phoneticPr fontId="3"/>
  </si>
  <si>
    <t>時間/月</t>
    <rPh sb="0" eb="2">
      <t>ジカン</t>
    </rPh>
    <rPh sb="3" eb="4">
      <t>ツキ</t>
    </rPh>
    <phoneticPr fontId="3"/>
  </si>
  <si>
    <t>時間/週</t>
    <rPh sb="0" eb="2">
      <t>ジカン</t>
    </rPh>
    <rPh sb="3" eb="4">
      <t>シュウ</t>
    </rPh>
    <phoneticPr fontId="3"/>
  </si>
  <si>
    <t>(1)</t>
    <phoneticPr fontId="3"/>
  </si>
  <si>
    <t>）</t>
    <phoneticPr fontId="3"/>
  </si>
  <si>
    <t>(</t>
    <phoneticPr fontId="3"/>
  </si>
  <si>
    <t>事業所名</t>
    <rPh sb="0" eb="3">
      <t>ジギョウショ</t>
    </rPh>
    <rPh sb="3" eb="4">
      <t>メイ</t>
    </rPh>
    <phoneticPr fontId="3"/>
  </si>
  <si>
    <t>月</t>
    <rPh sb="0" eb="1">
      <t>ゲツ</t>
    </rPh>
    <phoneticPr fontId="3"/>
  </si>
  <si>
    <t>年</t>
    <rPh sb="0" eb="1">
      <t>ネン</t>
    </rPh>
    <phoneticPr fontId="3"/>
  </si>
  <si>
    <t>)</t>
    <phoneticPr fontId="3"/>
  </si>
  <si>
    <t>令和</t>
    <rPh sb="0" eb="2">
      <t>レイワ</t>
    </rPh>
    <phoneticPr fontId="3"/>
  </si>
  <si>
    <t>サービス種別</t>
    <rPh sb="4" eb="6">
      <t>シュベツ</t>
    </rPh>
    <phoneticPr fontId="3"/>
  </si>
  <si>
    <t>従業者の勤務の体制及び勤務形態一覧表</t>
    <phoneticPr fontId="3"/>
  </si>
  <si>
    <t>（標準様式1）</t>
    <rPh sb="1" eb="3">
      <t>ヒョウジュン</t>
    </rPh>
    <rPh sb="3" eb="5">
      <t>ヨウシキ</t>
    </rPh>
    <phoneticPr fontId="5"/>
  </si>
  <si>
    <t xml:space="preserve">・月単位で計算する際の常勤の従業者が勤務すべき時間数（週40時間の事業所において） </t>
    <phoneticPr fontId="3"/>
  </si>
  <si>
    <t>・休日出勤や時間外労働などで，月28日で160時間を超えた場合であっても常勤換算では「 １ 」。 ※常勤換算の計算では従業者１人につき「 １ 」以上となることはありません。</t>
    <phoneticPr fontId="3"/>
  </si>
  <si>
    <t>・28日の場合160時間（40時間×4週×（28日/28日））、29日の場合165.7時間（40時間×4週×（29日/28日））、</t>
    <rPh sb="15" eb="17">
      <t>ジカン</t>
    </rPh>
    <rPh sb="19" eb="20">
      <t>シュウ</t>
    </rPh>
    <rPh sb="24" eb="25">
      <t>ニチ</t>
    </rPh>
    <rPh sb="28" eb="29">
      <t>ニチ</t>
    </rPh>
    <rPh sb="57" eb="58">
      <t>ニチ</t>
    </rPh>
    <rPh sb="61" eb="62">
      <t>ニチ</t>
    </rPh>
    <phoneticPr fontId="3"/>
  </si>
  <si>
    <t>＜参考＞</t>
    <rPh sb="1" eb="3">
      <t>サンコウ</t>
    </rPh>
    <phoneticPr fontId="3"/>
  </si>
  <si>
    <t>サービス提供責任者</t>
    <rPh sb="4" eb="6">
      <t>テイキョウ</t>
    </rPh>
    <rPh sb="6" eb="9">
      <t>セキニンシャ</t>
    </rPh>
    <phoneticPr fontId="2"/>
  </si>
  <si>
    <t>Ａ</t>
    <phoneticPr fontId="3"/>
  </si>
  <si>
    <t>介護福祉士</t>
    <rPh sb="0" eb="5">
      <t>カイゴフクシシ</t>
    </rPh>
    <phoneticPr fontId="3"/>
  </si>
  <si>
    <t>左京　もえ</t>
    <rPh sb="0" eb="2">
      <t>サキョウ</t>
    </rPh>
    <phoneticPr fontId="2"/>
  </si>
  <si>
    <t>太秦　次郎</t>
    <phoneticPr fontId="3"/>
  </si>
  <si>
    <t>訪問介護員</t>
    <phoneticPr fontId="3"/>
  </si>
  <si>
    <t>Ｂ</t>
    <phoneticPr fontId="3"/>
  </si>
  <si>
    <t>Ｃ</t>
    <phoneticPr fontId="3"/>
  </si>
  <si>
    <t>京都　花子</t>
    <phoneticPr fontId="3"/>
  </si>
  <si>
    <t>伏見　京子</t>
    <phoneticPr fontId="3"/>
  </si>
  <si>
    <t>京　幸子</t>
    <phoneticPr fontId="3"/>
  </si>
  <si>
    <t>　30日の場合171.4時間（40時間×4週×（30日/28日））、31日の場合177.1時間（40時間×4週×（31日/28日））で計算を行ってください。</t>
    <rPh sb="70" eb="71">
      <t>オコナ</t>
    </rPh>
    <phoneticPr fontId="3"/>
  </si>
  <si>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</si>
  <si>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(3) 
職種</t>
    <phoneticPr fontId="5"/>
  </si>
  <si>
    <t>(4)
勤務
形態</t>
    <phoneticPr fontId="5"/>
  </si>
  <si>
    <t>(5)
資格</t>
    <rPh sb="4" eb="6">
      <t>シカク</t>
    </rPh>
    <phoneticPr fontId="3"/>
  </si>
  <si>
    <t>(6) 氏　名</t>
    <phoneticPr fontId="5"/>
  </si>
  <si>
    <t>(7)</t>
    <phoneticPr fontId="3"/>
  </si>
  <si>
    <r>
      <t xml:space="preserve">(9)
</t>
    </r>
    <r>
      <rPr>
        <sz val="11"/>
        <rFont val="HGSｺﾞｼｯｸM"/>
        <family val="3"/>
        <charset val="128"/>
      </rPr>
      <t>週平均
勤務時間数</t>
    </r>
    <rPh sb="5" eb="7">
      <t>ヘイキン</t>
    </rPh>
    <rPh sb="8" eb="10">
      <t>キンム</t>
    </rPh>
    <rPh sb="10" eb="12">
      <t>ジカン</t>
    </rPh>
    <rPh sb="12" eb="13">
      <t>スウ</t>
    </rPh>
    <phoneticPr fontId="5"/>
  </si>
  <si>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</si>
  <si>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(3) 従業者の職種を入力してください。</t>
    <rPh sb="5" eb="8">
      <t>ジュウギョウシャ</t>
    </rPh>
    <rPh sb="9" eb="11">
      <t>ショクシュ</t>
    </rPh>
    <rPh sb="12" eb="14">
      <t>ニュウリョク</t>
    </rPh>
    <phoneticPr fontId="3"/>
  </si>
  <si>
    <t>　(4)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</si>
  <si>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　(5) 従業者の保有する資格を入力してください。</t>
    <rPh sb="5" eb="8">
      <t>ジュウギョウシャ</t>
    </rPh>
    <rPh sb="9" eb="11">
      <t>ホユウ</t>
    </rPh>
    <rPh sb="13" eb="15">
      <t>シカク</t>
    </rPh>
    <rPh sb="16" eb="18">
      <t>ニュウリョク</t>
    </rPh>
    <phoneticPr fontId="3"/>
  </si>
  <si>
    <t>　(6) 従業者の氏名を記入してください。</t>
    <rPh sb="5" eb="8">
      <t>ジュウギョウシャ</t>
    </rPh>
    <rPh sb="9" eb="11">
      <t>シメイ</t>
    </rPh>
    <rPh sb="12" eb="14">
      <t>キニュウ</t>
    </rPh>
    <phoneticPr fontId="3"/>
  </si>
  <si>
    <t>　(8) 従業者ごとに、合計勤務時間数を入力してください。</t>
    <rPh sb="5" eb="8">
      <t>ジュウギョウシャ</t>
    </rPh>
    <rPh sb="12" eb="14">
      <t>ゴウケイ</t>
    </rPh>
    <rPh sb="14" eb="16">
      <t>キンム</t>
    </rPh>
    <rPh sb="16" eb="19">
      <t>ジカンスウ</t>
    </rPh>
    <rPh sb="20" eb="22">
      <t>ニュウリョク</t>
    </rPh>
    <phoneticPr fontId="3"/>
  </si>
  <si>
    <t>管理者</t>
    <rPh sb="0" eb="3">
      <t>カンリシャ</t>
    </rPh>
    <phoneticPr fontId="3"/>
  </si>
  <si>
    <t>実務者研修修了</t>
    <phoneticPr fontId="3"/>
  </si>
  <si>
    <t>初任者研修終了</t>
    <rPh sb="5" eb="7">
      <t>シュウリョウ</t>
    </rPh>
    <phoneticPr fontId="3"/>
  </si>
  <si>
    <t>(10) 常勤換算後の人数</t>
    <rPh sb="5" eb="7">
      <t>ジョウキン</t>
    </rPh>
    <rPh sb="7" eb="9">
      <t>カンサン</t>
    </rPh>
    <rPh sb="9" eb="10">
      <t>ゴ</t>
    </rPh>
    <rPh sb="11" eb="13">
      <t>ニンズウ</t>
    </rPh>
    <phoneticPr fontId="5"/>
  </si>
  <si>
    <t>（注）・常勤・非常勤の区分について</t>
    <rPh sb="1" eb="2">
      <t>チュウ</t>
    </rPh>
    <rPh sb="4" eb="6">
      <t>ジョウキン</t>
    </rPh>
    <rPh sb="7" eb="10">
      <t>ヒジョウキン</t>
    </rPh>
    <rPh sb="11" eb="13">
      <t>クブン</t>
    </rPh>
    <phoneticPr fontId="3"/>
  </si>
  <si>
    <t>　・兼務について</t>
    <rPh sb="2" eb="4">
      <t>ケンム</t>
    </rPh>
    <phoneticPr fontId="3"/>
  </si>
  <si>
    <t>（例えば、管理者とサービス提供責任者、生活相談員と介護職員等）</t>
    <rPh sb="1" eb="2">
      <t>タト</t>
    </rPh>
    <rPh sb="5" eb="8">
      <t>カンリシャ</t>
    </rPh>
    <rPh sb="13" eb="15">
      <t>テイキョウ</t>
    </rPh>
    <rPh sb="15" eb="18">
      <t>セキニンシャ</t>
    </rPh>
    <rPh sb="19" eb="21">
      <t>セイカツ</t>
    </rPh>
    <rPh sb="21" eb="24">
      <t>ソウダンイン</t>
    </rPh>
    <rPh sb="25" eb="27">
      <t>カイゴ</t>
    </rPh>
    <rPh sb="27" eb="29">
      <t>ショクイン</t>
    </rPh>
    <rPh sb="29" eb="30">
      <t>トウ</t>
    </rPh>
    <phoneticPr fontId="3"/>
  </si>
  <si>
    <t>【訪問系、居宅介護支援、福祉用具等】（記載例２－勤務時間数を記入（単位：時間）</t>
    <rPh sb="1" eb="3">
      <t>ホウモン</t>
    </rPh>
    <rPh sb="3" eb="4">
      <t>ケイ</t>
    </rPh>
    <rPh sb="5" eb="7">
      <t>キョタク</t>
    </rPh>
    <rPh sb="7" eb="9">
      <t>カイゴ</t>
    </rPh>
    <rPh sb="9" eb="11">
      <t>シエン</t>
    </rPh>
    <rPh sb="12" eb="14">
      <t>フクシ</t>
    </rPh>
    <rPh sb="14" eb="16">
      <t>ヨウグ</t>
    </rPh>
    <rPh sb="16" eb="17">
      <t>トウ</t>
    </rPh>
    <rPh sb="24" eb="26">
      <t>キンム</t>
    </rPh>
    <rPh sb="28" eb="29">
      <t>スウ</t>
    </rPh>
    <rPh sb="30" eb="32">
      <t>キニュウ</t>
    </rPh>
    <rPh sb="33" eb="35">
      <t>タンイ</t>
    </rPh>
    <rPh sb="36" eb="38">
      <t>ジカン</t>
    </rPh>
    <phoneticPr fontId="3"/>
  </si>
  <si>
    <t>　この場合の兼務とは、同一事業所の中で２つ以上の職種についている場合をいいます。</t>
    <rPh sb="3" eb="5">
      <t>バアイ</t>
    </rPh>
    <rPh sb="6" eb="8">
      <t>ケンム</t>
    </rPh>
    <rPh sb="11" eb="13">
      <t>ドウイツ</t>
    </rPh>
    <rPh sb="13" eb="16">
      <t>ジギョウショ</t>
    </rPh>
    <rPh sb="17" eb="18">
      <t>ナカ</t>
    </rPh>
    <rPh sb="21" eb="23">
      <t>イジョウ</t>
    </rPh>
    <rPh sb="24" eb="26">
      <t>ショクシュ</t>
    </rPh>
    <rPh sb="32" eb="34">
      <t>バアイ</t>
    </rPh>
    <phoneticPr fontId="3"/>
  </si>
  <si>
    <t>　 ※必要項目を満たしていれば、各事業所で使用するシフト表等をもって代替書類として差し支えありません。</t>
    <phoneticPr fontId="3"/>
  </si>
  <si>
    <t>備考</t>
    <rPh sb="0" eb="2">
      <t>ビコウ</t>
    </rPh>
    <phoneticPr fontId="3"/>
  </si>
  <si>
    <t>訪問介護</t>
    <rPh sb="0" eb="2">
      <t>ホウモン</t>
    </rPh>
    <rPh sb="2" eb="4">
      <t>カイゴ</t>
    </rPh>
    <phoneticPr fontId="3"/>
  </si>
  <si>
    <t>　　　　　　　　　　　　　　　　　　　　　　　　　　↑下線部分を当該事業所用に変更してください。</t>
    <phoneticPr fontId="3"/>
  </si>
  <si>
    <t>生活相談員</t>
    <rPh sb="0" eb="2">
      <t>セイカツ</t>
    </rPh>
    <rPh sb="2" eb="5">
      <t>ソウダンイン</t>
    </rPh>
    <phoneticPr fontId="2"/>
  </si>
  <si>
    <t>機能訓練指導員</t>
    <rPh sb="0" eb="2">
      <t>キノウ</t>
    </rPh>
    <rPh sb="2" eb="4">
      <t>クンレン</t>
    </rPh>
    <rPh sb="4" eb="7">
      <t>シドウイン</t>
    </rPh>
    <phoneticPr fontId="3"/>
  </si>
  <si>
    <t>看護職員</t>
    <rPh sb="0" eb="2">
      <t>カンゴ</t>
    </rPh>
    <rPh sb="2" eb="4">
      <t>ショクイン</t>
    </rPh>
    <phoneticPr fontId="3"/>
  </si>
  <si>
    <t>介護職員</t>
    <rPh sb="0" eb="2">
      <t>カイゴ</t>
    </rPh>
    <rPh sb="2" eb="4">
      <t>ショクイン</t>
    </rPh>
    <phoneticPr fontId="3"/>
  </si>
  <si>
    <t>看護師</t>
    <rPh sb="0" eb="3">
      <t>カンゴシ</t>
    </rPh>
    <phoneticPr fontId="3"/>
  </si>
  <si>
    <t>認知症基礎研修終了</t>
    <rPh sb="0" eb="3">
      <t>ニンチショウ</t>
    </rPh>
    <rPh sb="3" eb="5">
      <t>キソ</t>
    </rPh>
    <rPh sb="5" eb="7">
      <t>ケンシュウ</t>
    </rPh>
    <rPh sb="7" eb="9">
      <t>シュウリョウ</t>
    </rPh>
    <phoneticPr fontId="3"/>
  </si>
  <si>
    <t>右京　太郎</t>
    <rPh sb="0" eb="2">
      <t>ウキョウ</t>
    </rPh>
    <rPh sb="3" eb="5">
      <t>タロウ</t>
    </rPh>
    <phoneticPr fontId="3"/>
  </si>
  <si>
    <t>①</t>
  </si>
  <si>
    <t>①</t>
    <phoneticPr fontId="3"/>
  </si>
  <si>
    <t>③</t>
    <phoneticPr fontId="3"/>
  </si>
  <si>
    <t>②</t>
    <phoneticPr fontId="3"/>
  </si>
  <si>
    <t>４週</t>
  </si>
  <si>
    <t>　(1) 「４週」・「暦月」のいずれかを選択してください。（歴月を選択された場合は、＜参考＞をご覧ください。）</t>
    <rPh sb="7" eb="8">
      <t>シュウ</t>
    </rPh>
    <rPh sb="11" eb="12">
      <t>レキ</t>
    </rPh>
    <rPh sb="12" eb="13">
      <t>ツキ</t>
    </rPh>
    <rPh sb="20" eb="22">
      <t>センタク</t>
    </rPh>
    <rPh sb="30" eb="31">
      <t>レキ</t>
    </rPh>
    <rPh sb="31" eb="32">
      <t>ゲツ</t>
    </rPh>
    <rPh sb="33" eb="35">
      <t>センタク</t>
    </rPh>
    <rPh sb="38" eb="40">
      <t>バアイ</t>
    </rPh>
    <rPh sb="43" eb="45">
      <t>サンコウ</t>
    </rPh>
    <rPh sb="48" eb="49">
      <t>ラン</t>
    </rPh>
    <phoneticPr fontId="3"/>
  </si>
  <si>
    <t>　(7) 従業者（管理者を含む。）の1ヶ月分の勤務時間（実績）を入力してください。</t>
    <rPh sb="5" eb="8">
      <t>ジュウギョウシャ</t>
    </rPh>
    <rPh sb="9" eb="12">
      <t>カンリシャ</t>
    </rPh>
    <rPh sb="13" eb="14">
      <t>フク</t>
    </rPh>
    <rPh sb="20" eb="21">
      <t>ゲツ</t>
    </rPh>
    <rPh sb="21" eb="22">
      <t>ブン</t>
    </rPh>
    <rPh sb="23" eb="25">
      <t>キンム</t>
    </rPh>
    <rPh sb="25" eb="27">
      <t>ジカン</t>
    </rPh>
    <rPh sb="28" eb="30">
      <t>ジッセキ</t>
    </rPh>
    <rPh sb="32" eb="34">
      <t>ニュウリョク</t>
    </rPh>
    <phoneticPr fontId="3"/>
  </si>
  <si>
    <r>
      <t>【通所系、施設系、居住系等】（記載例１－勤務時間帯　</t>
    </r>
    <r>
      <rPr>
        <u/>
        <sz val="16"/>
        <rFont val="HGSｺﾞｼｯｸM"/>
        <family val="3"/>
        <charset val="128"/>
      </rPr>
      <t>①８：３０～１７：３０、②９：３０～１６：３０、③８：３０～１２：００、④１３：００～１７：３０、⑤休日</t>
    </r>
    <r>
      <rPr>
        <sz val="16"/>
        <rFont val="HGSｺﾞｼｯｸM"/>
        <family val="3"/>
        <charset val="128"/>
      </rPr>
      <t xml:space="preserve">　等） </t>
    </r>
    <rPh sb="1" eb="3">
      <t>ツウショ</t>
    </rPh>
    <rPh sb="3" eb="4">
      <t>ケイ</t>
    </rPh>
    <rPh sb="5" eb="7">
      <t>シセツ</t>
    </rPh>
    <rPh sb="7" eb="8">
      <t>ケイ</t>
    </rPh>
    <rPh sb="9" eb="11">
      <t>キョジュウ</t>
    </rPh>
    <rPh sb="11" eb="12">
      <t>ケイ</t>
    </rPh>
    <rPh sb="12" eb="13">
      <t>トウ</t>
    </rPh>
    <rPh sb="24" eb="25">
      <t>タイ</t>
    </rPh>
    <rPh sb="79" eb="80">
      <t>トウ</t>
    </rPh>
    <phoneticPr fontId="3"/>
  </si>
  <si>
    <t>　(9) 従業者ごとに、週平均の勤務時間数（実績）を入力してください。</t>
    <rPh sb="5" eb="8">
      <t>ジュウギョウシャ</t>
    </rPh>
    <rPh sb="12" eb="15">
      <t>シュウヘイキン</t>
    </rPh>
    <rPh sb="16" eb="18">
      <t>キンム</t>
    </rPh>
    <rPh sb="18" eb="21">
      <t>ジカンスウ</t>
    </rPh>
    <rPh sb="22" eb="24">
      <t>ジッセキ</t>
    </rPh>
    <rPh sb="26" eb="28">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</si>
</sst>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12"/>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
      <sz val="16"/>
      <color theme="1"/>
      <name val="HGSｺﾞｼｯｸM"/>
      <family val="3"/>
      <charset val="128"/>
    </font>
    <font>
      <sz val="16"/>
      <color rgb="FFFF0000"/>
      <name val="HGSｺﾞｼｯｸM"/>
      <family val="3"/>
      <charset val="128"/>
    </font>
    <font>
      <u/>
      <sz val="16"/>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0" fontId="4" fillId="0" borderId="0" xfId="0" applyFont="1">
      <alignment vertical="center"/>
    </xf>
    <xf numFmtId="0" fontId="2" fillId="2" borderId="1" xfId="0" applyFont="1" applyFill="1" applyBorder="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vertical="center" shrinkToFit="1"/>
    </xf>
    <xf numFmtId="0" fontId="2" fillId="0" borderId="0" xfId="0" applyFont="1" applyAlignment="1">
      <alignment vertical="center" shrinkToFit="1"/>
    </xf>
    <xf numFmtId="0" fontId="9" fillId="0" borderId="0" xfId="0" applyFont="1">
      <alignment vertical="center"/>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7" xfId="0" applyNumberFormat="1" applyFont="1" applyFill="1" applyBorder="1" applyAlignment="1" applyProtection="1">
      <alignment horizontal="center" vertical="center" shrinkToFit="1"/>
      <protection locked="0"/>
    </xf>
    <xf numFmtId="176" fontId="4" fillId="2" borderId="14" xfId="0" applyNumberFormat="1" applyFont="1" applyFill="1" applyBorder="1" applyAlignment="1" applyProtection="1">
      <alignment horizontal="center" vertical="center" shrinkToFit="1"/>
      <protection locked="0"/>
    </xf>
    <xf numFmtId="176" fontId="4" fillId="2" borderId="15" xfId="0" applyNumberFormat="1" applyFont="1" applyFill="1" applyBorder="1" applyAlignment="1" applyProtection="1">
      <alignment horizontal="center" vertical="center" shrinkToFit="1"/>
      <protection locked="0"/>
    </xf>
    <xf numFmtId="176" fontId="4" fillId="2" borderId="16" xfId="0" applyNumberFormat="1" applyFont="1" applyFill="1" applyBorder="1" applyAlignment="1" applyProtection="1">
      <alignment horizontal="center" vertical="center" shrinkToFit="1"/>
      <protection locked="0"/>
    </xf>
    <xf numFmtId="0" fontId="4" fillId="0" borderId="19" xfId="0" applyFont="1" applyBorder="1">
      <alignment vertical="center"/>
    </xf>
    <xf numFmtId="176" fontId="4" fillId="2" borderId="23" xfId="0" applyNumberFormat="1" applyFont="1" applyFill="1" applyBorder="1" applyAlignment="1" applyProtection="1">
      <alignment horizontal="center" vertical="center" shrinkToFit="1"/>
      <protection locked="0"/>
    </xf>
    <xf numFmtId="176" fontId="4" fillId="2" borderId="24"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center" vertical="center" shrinkToFit="1"/>
      <protection locked="0"/>
    </xf>
    <xf numFmtId="0" fontId="4" fillId="0" borderId="28" xfId="0" applyFont="1" applyBorder="1">
      <alignment vertical="center"/>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38" xfId="0" applyFont="1" applyBorder="1" applyAlignment="1">
      <alignment horizontal="center" vertical="center"/>
    </xf>
    <xf numFmtId="0" fontId="10" fillId="0" borderId="37" xfId="0" applyFont="1" applyBorder="1" applyAlignment="1">
      <alignment horizontal="center" vertical="center"/>
    </xf>
    <xf numFmtId="0" fontId="2"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10" fillId="0" borderId="0" xfId="0" applyFont="1">
      <alignment vertical="center"/>
    </xf>
    <xf numFmtId="0" fontId="4" fillId="2" borderId="0" xfId="0" applyFont="1" applyFill="1">
      <alignment vertical="center"/>
    </xf>
    <xf numFmtId="0" fontId="10" fillId="2" borderId="0" xfId="0" applyFont="1" applyFill="1">
      <alignment vertical="center"/>
    </xf>
    <xf numFmtId="0" fontId="11" fillId="2" borderId="0" xfId="0" applyFont="1" applyFill="1" applyAlignment="1">
      <alignment horizontal="center" vertical="center"/>
    </xf>
    <xf numFmtId="0" fontId="11"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Continuous" vertical="center"/>
    </xf>
    <xf numFmtId="0" fontId="10" fillId="2" borderId="0" xfId="0" applyFont="1" applyFill="1" applyAlignment="1">
      <alignment horizontal="centerContinuous" vertical="center"/>
    </xf>
    <xf numFmtId="0" fontId="6" fillId="2" borderId="0" xfId="0" applyFont="1" applyFill="1">
      <alignment vertical="center"/>
    </xf>
    <xf numFmtId="0" fontId="4" fillId="0" borderId="0" xfId="0" quotePrefix="1"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2" borderId="0" xfId="0" applyFont="1" applyFill="1" applyAlignment="1">
      <alignment horizontal="right" vertical="center"/>
    </xf>
    <xf numFmtId="0" fontId="11" fillId="0" borderId="0" xfId="0" applyFont="1" applyAlignment="1">
      <alignment horizontal="right" vertical="center"/>
    </xf>
    <xf numFmtId="0" fontId="6" fillId="0" borderId="0" xfId="0" applyFont="1" applyAlignment="1">
      <alignment horizontal="left" vertical="center"/>
    </xf>
    <xf numFmtId="0" fontId="12"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13" fillId="0" borderId="0" xfId="0" applyFont="1">
      <alignment vertical="center"/>
    </xf>
    <xf numFmtId="0" fontId="4" fillId="2" borderId="1" xfId="0" applyFont="1" applyFill="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6" fillId="2" borderId="13"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176" fontId="6" fillId="2" borderId="13" xfId="1" applyNumberFormat="1" applyFont="1" applyFill="1" applyBorder="1" applyAlignment="1" applyProtection="1">
      <alignment horizontal="center" vertical="center" wrapText="1"/>
    </xf>
    <xf numFmtId="176" fontId="6" fillId="2" borderId="11" xfId="1" applyNumberFormat="1" applyFont="1" applyFill="1" applyBorder="1" applyAlignment="1" applyProtection="1">
      <alignment horizontal="center" vertical="center" wrapText="1"/>
    </xf>
    <xf numFmtId="0" fontId="6" fillId="0" borderId="0" xfId="0" applyFont="1" applyAlignment="1">
      <alignment horizontal="center" vertical="center"/>
    </xf>
    <xf numFmtId="0" fontId="9" fillId="0" borderId="46" xfId="0" applyFont="1" applyBorder="1">
      <alignment vertical="center"/>
    </xf>
    <xf numFmtId="176" fontId="4" fillId="2" borderId="36" xfId="0" applyNumberFormat="1" applyFont="1" applyFill="1" applyBorder="1" applyAlignment="1" applyProtection="1">
      <alignment horizontal="center" vertical="center" shrinkToFit="1"/>
      <protection locked="0"/>
    </xf>
    <xf numFmtId="176" fontId="4" fillId="2" borderId="52" xfId="0" applyNumberFormat="1" applyFont="1" applyFill="1" applyBorder="1" applyAlignment="1" applyProtection="1">
      <alignment horizontal="center" vertical="center" shrinkToFit="1"/>
      <protection locked="0"/>
    </xf>
    <xf numFmtId="0" fontId="2" fillId="0" borderId="46" xfId="0" applyFont="1" applyBorder="1">
      <alignment vertical="center"/>
    </xf>
    <xf numFmtId="0" fontId="4" fillId="2" borderId="13"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6" fillId="2" borderId="13"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176" fontId="6" fillId="2" borderId="13" xfId="1" applyNumberFormat="1" applyFont="1" applyFill="1" applyBorder="1" applyAlignment="1" applyProtection="1">
      <alignment horizontal="center" vertical="center" wrapText="1"/>
    </xf>
    <xf numFmtId="176" fontId="6" fillId="2" borderId="11" xfId="1" applyNumberFormat="1" applyFont="1" applyFill="1" applyBorder="1" applyAlignment="1" applyProtection="1">
      <alignment horizontal="center" vertical="center" wrapText="1"/>
    </xf>
    <xf numFmtId="0" fontId="6" fillId="0" borderId="0" xfId="0" applyFont="1" applyAlignment="1">
      <alignment horizontal="center" vertical="center"/>
    </xf>
    <xf numFmtId="0" fontId="4" fillId="2" borderId="13"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4" fillId="2" borderId="11" xfId="0" applyFont="1" applyFill="1" applyBorder="1" applyAlignment="1" applyProtection="1">
      <alignment horizontal="right" vertical="center" wrapText="1"/>
      <protection locked="0"/>
    </xf>
    <xf numFmtId="0" fontId="6" fillId="0" borderId="0" xfId="0" applyFont="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6" fillId="2" borderId="13"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176" fontId="6" fillId="2" borderId="13" xfId="1" applyNumberFormat="1" applyFont="1" applyFill="1" applyBorder="1" applyAlignment="1" applyProtection="1">
      <alignment horizontal="center" vertical="center" wrapText="1"/>
    </xf>
    <xf numFmtId="176" fontId="6" fillId="2" borderId="11" xfId="1"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4" fillId="2" borderId="13"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4" fillId="2" borderId="11" xfId="0" applyFont="1" applyFill="1" applyBorder="1" applyAlignment="1" applyProtection="1">
      <alignment horizontal="right"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176" fontId="6" fillId="2" borderId="4" xfId="0" applyNumberFormat="1" applyFont="1" applyFill="1" applyBorder="1" applyAlignment="1">
      <alignment horizontal="center" vertical="center" wrapText="1"/>
    </xf>
    <xf numFmtId="176" fontId="6" fillId="2" borderId="4" xfId="1" applyNumberFormat="1" applyFont="1" applyFill="1" applyBorder="1" applyAlignment="1" applyProtection="1">
      <alignment horizontal="center" vertical="center" wrapText="1"/>
    </xf>
    <xf numFmtId="176" fontId="6" fillId="2" borderId="2" xfId="1" applyNumberFormat="1" applyFont="1" applyFill="1" applyBorder="1" applyAlignment="1" applyProtection="1">
      <alignment horizontal="center" vertical="center" wrapText="1"/>
    </xf>
    <xf numFmtId="0" fontId="2" fillId="0" borderId="46" xfId="0" applyFont="1" applyBorder="1" applyAlignment="1">
      <alignment vertical="center" shrinkToFit="1"/>
    </xf>
    <xf numFmtId="0" fontId="2" fillId="0" borderId="31" xfId="0" applyFont="1" applyBorder="1" applyAlignment="1">
      <alignment horizontal="right" vertical="center"/>
    </xf>
    <xf numFmtId="0" fontId="2" fillId="0" borderId="55"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21" xfId="0" applyFont="1" applyBorder="1">
      <alignment vertical="center"/>
    </xf>
    <xf numFmtId="0" fontId="4" fillId="0" borderId="0" xfId="0" applyFont="1" applyFill="1">
      <alignment vertical="center"/>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6" fillId="2" borderId="13"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176" fontId="6" fillId="2" borderId="13" xfId="1" applyNumberFormat="1" applyFont="1" applyFill="1" applyBorder="1" applyAlignment="1" applyProtection="1">
      <alignment horizontal="center" vertical="center" wrapText="1"/>
    </xf>
    <xf numFmtId="176" fontId="6" fillId="2" borderId="11" xfId="1" applyNumberFormat="1" applyFont="1" applyFill="1" applyBorder="1" applyAlignment="1" applyProtection="1">
      <alignment horizontal="center" vertical="center" wrapText="1"/>
    </xf>
    <xf numFmtId="0" fontId="4" fillId="2" borderId="13"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4" fillId="2" borderId="11" xfId="0" applyFont="1" applyFill="1" applyBorder="1" applyAlignment="1" applyProtection="1">
      <alignment horizontal="right" vertical="center" wrapText="1"/>
      <protection locked="0"/>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0" borderId="57" xfId="0" applyFont="1" applyBorder="1">
      <alignment vertical="center"/>
    </xf>
    <xf numFmtId="0" fontId="4" fillId="2" borderId="58"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shrinkToFit="1"/>
      <protection locked="0"/>
    </xf>
    <xf numFmtId="0" fontId="4" fillId="2" borderId="54" xfId="0" applyFont="1" applyFill="1" applyBorder="1" applyAlignment="1" applyProtection="1">
      <alignment horizontal="center" vertical="center" shrinkToFit="1"/>
      <protection locked="0"/>
    </xf>
    <xf numFmtId="0" fontId="4" fillId="2" borderId="54"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176" fontId="4" fillId="2" borderId="35" xfId="0" applyNumberFormat="1" applyFont="1" applyFill="1" applyBorder="1" applyAlignment="1" applyProtection="1">
      <alignment horizontal="center" vertical="center" shrinkToFit="1"/>
      <protection locked="0"/>
    </xf>
    <xf numFmtId="0" fontId="2" fillId="0" borderId="46" xfId="0" applyFont="1" applyBorder="1" applyAlignment="1">
      <alignment horizontal="left" vertical="center"/>
    </xf>
    <xf numFmtId="176" fontId="6" fillId="2" borderId="51" xfId="0" applyNumberFormat="1" applyFont="1" applyFill="1" applyBorder="1" applyAlignment="1">
      <alignment horizontal="center" vertical="center" wrapText="1"/>
    </xf>
    <xf numFmtId="176" fontId="6" fillId="2" borderId="51" xfId="1" applyNumberFormat="1" applyFont="1" applyFill="1" applyBorder="1" applyAlignment="1" applyProtection="1">
      <alignment horizontal="center" vertical="center" wrapText="1"/>
    </xf>
    <xf numFmtId="176" fontId="6" fillId="2" borderId="53" xfId="1" applyNumberFormat="1" applyFont="1" applyFill="1" applyBorder="1" applyAlignment="1" applyProtection="1">
      <alignment horizontal="center" vertical="center" wrapText="1"/>
    </xf>
    <xf numFmtId="0" fontId="4" fillId="0" borderId="29"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Alignment="1">
      <alignment horizontal="center" vertical="center" wrapText="1"/>
    </xf>
    <xf numFmtId="0" fontId="4" fillId="0" borderId="4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7" xfId="0" quotePrefix="1" applyFont="1" applyBorder="1" applyAlignment="1">
      <alignment horizontal="center" vertical="center"/>
    </xf>
    <xf numFmtId="0" fontId="4" fillId="0" borderId="46" xfId="0" applyFont="1" applyBorder="1" applyAlignment="1">
      <alignment horizontal="center" vertical="center"/>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6" fillId="2"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0" borderId="0" xfId="0" applyFont="1" applyAlignment="1">
      <alignment horizontal="center" vertical="center"/>
    </xf>
    <xf numFmtId="0" fontId="4" fillId="3" borderId="17"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0" borderId="43"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2" xfId="0" applyFont="1" applyFill="1" applyBorder="1" applyAlignment="1" applyProtection="1">
      <alignment horizontal="right" vertical="center" wrapText="1"/>
      <protection locked="0"/>
    </xf>
    <xf numFmtId="0" fontId="4" fillId="2" borderId="21" xfId="0" applyFont="1" applyFill="1" applyBorder="1" applyAlignment="1" applyProtection="1">
      <alignment horizontal="right" vertical="center" wrapText="1"/>
      <protection locked="0"/>
    </xf>
    <xf numFmtId="0" fontId="4" fillId="2" borderId="20" xfId="0" applyFont="1" applyFill="1" applyBorder="1" applyAlignment="1" applyProtection="1">
      <alignment horizontal="right" vertical="center" wrapText="1"/>
      <protection locked="0"/>
    </xf>
    <xf numFmtId="0" fontId="4" fillId="2" borderId="13"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6" fillId="2" borderId="13"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176" fontId="6" fillId="2" borderId="13" xfId="1" applyNumberFormat="1" applyFont="1" applyFill="1" applyBorder="1" applyAlignment="1" applyProtection="1">
      <alignment horizontal="center" vertical="center" wrapText="1"/>
    </xf>
    <xf numFmtId="176" fontId="6" fillId="2" borderId="11" xfId="1" applyNumberFormat="1" applyFont="1" applyFill="1" applyBorder="1" applyAlignment="1" applyProtection="1">
      <alignment horizontal="center" vertical="center" wrapText="1"/>
    </xf>
    <xf numFmtId="0" fontId="4" fillId="2" borderId="13" xfId="0" applyFont="1" applyFill="1" applyBorder="1" applyAlignment="1" applyProtection="1">
      <alignment horizontal="right" vertical="center" wrapText="1"/>
      <protection locked="0"/>
    </xf>
    <xf numFmtId="0" fontId="4" fillId="2" borderId="12" xfId="0" applyFont="1" applyFill="1" applyBorder="1" applyAlignment="1" applyProtection="1">
      <alignment horizontal="right" vertical="center" wrapText="1"/>
      <protection locked="0"/>
    </xf>
    <xf numFmtId="0" fontId="4" fillId="2" borderId="11"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6" fillId="2" borderId="22" xfId="0" applyNumberFormat="1" applyFont="1" applyFill="1" applyBorder="1" applyAlignment="1">
      <alignment horizontal="center" vertical="center" wrapText="1"/>
    </xf>
    <xf numFmtId="176" fontId="6" fillId="2" borderId="20" xfId="0" applyNumberFormat="1" applyFont="1" applyFill="1" applyBorder="1" applyAlignment="1">
      <alignment horizontal="center" vertical="center" wrapText="1"/>
    </xf>
    <xf numFmtId="176" fontId="6" fillId="2" borderId="22" xfId="1" applyNumberFormat="1" applyFont="1" applyFill="1" applyBorder="1" applyAlignment="1" applyProtection="1">
      <alignment horizontal="center" vertical="center" wrapText="1"/>
    </xf>
    <xf numFmtId="176" fontId="6" fillId="2" borderId="20" xfId="1"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0" xfId="0" applyFont="1" applyFill="1" applyBorder="1" applyAlignment="1">
      <alignment horizontal="left" vertical="center"/>
    </xf>
    <xf numFmtId="0" fontId="4" fillId="2" borderId="1"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96982</xdr:colOff>
      <xdr:row>71</xdr:row>
      <xdr:rowOff>180109</xdr:rowOff>
    </xdr:from>
    <xdr:to>
      <xdr:col>41</xdr:col>
      <xdr:colOff>387927</xdr:colOff>
      <xdr:row>77</xdr:row>
      <xdr:rowOff>166255</xdr:rowOff>
    </xdr:to>
    <xdr:sp macro="" textlink="">
      <xdr:nvSpPr>
        <xdr:cNvPr id="2" name="正方形/長方形 1">
          <a:extLst>
            <a:ext uri="{FF2B5EF4-FFF2-40B4-BE49-F238E27FC236}">
              <a16:creationId xmlns:a16="http://schemas.microsoft.com/office/drawing/2014/main" id="{DD807BFC-CC2C-4A89-9C96-61FA47F0FE22}"/>
            </a:ext>
          </a:extLst>
        </xdr:cNvPr>
        <xdr:cNvSpPr/>
      </xdr:nvSpPr>
      <xdr:spPr>
        <a:xfrm>
          <a:off x="96982" y="24687934"/>
          <a:ext cx="18083645" cy="1529196"/>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96982</xdr:colOff>
      <xdr:row>71</xdr:row>
      <xdr:rowOff>180109</xdr:rowOff>
    </xdr:from>
    <xdr:to>
      <xdr:col>41</xdr:col>
      <xdr:colOff>387927</xdr:colOff>
      <xdr:row>77</xdr:row>
      <xdr:rowOff>166255</xdr:rowOff>
    </xdr:to>
    <xdr:sp macro="" textlink="">
      <xdr:nvSpPr>
        <xdr:cNvPr id="2" name="正方形/長方形 1">
          <a:extLst>
            <a:ext uri="{FF2B5EF4-FFF2-40B4-BE49-F238E27FC236}">
              <a16:creationId xmlns:a16="http://schemas.microsoft.com/office/drawing/2014/main" id="{CA39955E-5291-457D-A8E0-2DFD0B32EC3C}"/>
            </a:ext>
          </a:extLst>
        </xdr:cNvPr>
        <xdr:cNvSpPr/>
      </xdr:nvSpPr>
      <xdr:spPr>
        <a:xfrm>
          <a:off x="96982" y="26183359"/>
          <a:ext cx="17540720" cy="1529196"/>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294409</xdr:colOff>
      <xdr:row>17</xdr:row>
      <xdr:rowOff>86591</xdr:rowOff>
    </xdr:from>
    <xdr:to>
      <xdr:col>11</xdr:col>
      <xdr:colOff>103907</xdr:colOff>
      <xdr:row>19</xdr:row>
      <xdr:rowOff>155863</xdr:rowOff>
    </xdr:to>
    <xdr:sp macro="" textlink="">
      <xdr:nvSpPr>
        <xdr:cNvPr id="3" name="角丸四角形吹き出し 3">
          <a:extLst>
            <a:ext uri="{FF2B5EF4-FFF2-40B4-BE49-F238E27FC236}">
              <a16:creationId xmlns:a16="http://schemas.microsoft.com/office/drawing/2014/main" id="{D7329695-8E00-441B-B805-1B007D5AE255}"/>
            </a:ext>
          </a:extLst>
        </xdr:cNvPr>
        <xdr:cNvSpPr/>
      </xdr:nvSpPr>
      <xdr:spPr>
        <a:xfrm>
          <a:off x="1264227" y="5697682"/>
          <a:ext cx="3965862" cy="1004454"/>
        </a:xfrm>
        <a:prstGeom prst="wedgeRoundRectCallout">
          <a:avLst>
            <a:gd name="adj1" fmla="val -30238"/>
            <a:gd name="adj2" fmla="val -100766"/>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職種ごとに分けて</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記入してください。兼務の場合は、それぞれの職種の勤務時間が重ならないように注意してください。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225136</xdr:colOff>
      <xdr:row>1</xdr:row>
      <xdr:rowOff>86590</xdr:rowOff>
    </xdr:from>
    <xdr:to>
      <xdr:col>4</xdr:col>
      <xdr:colOff>415636</xdr:colOff>
      <xdr:row>4</xdr:row>
      <xdr:rowOff>103910</xdr:rowOff>
    </xdr:to>
    <xdr:sp macro="" textlink="">
      <xdr:nvSpPr>
        <xdr:cNvPr id="4" name="四角形: 角を丸くする 3">
          <a:extLst>
            <a:ext uri="{FF2B5EF4-FFF2-40B4-BE49-F238E27FC236}">
              <a16:creationId xmlns:a16="http://schemas.microsoft.com/office/drawing/2014/main" id="{7BE606C1-F2EA-4513-8070-C723B3986D0B}"/>
            </a:ext>
          </a:extLst>
        </xdr:cNvPr>
        <xdr:cNvSpPr/>
      </xdr:nvSpPr>
      <xdr:spPr>
        <a:xfrm>
          <a:off x="762000" y="346363"/>
          <a:ext cx="2199409" cy="796638"/>
        </a:xfrm>
        <a:prstGeom prst="roundRect">
          <a:avLst/>
        </a:prstGeom>
        <a:solidFill>
          <a:sysClr val="window" lastClr="FFFFFF"/>
        </a:solidFill>
        <a:ln w="25400" cap="flat" cmpd="sng" algn="ctr">
          <a:solidFill>
            <a:srgbClr val="1F497D"/>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96982</xdr:colOff>
      <xdr:row>71</xdr:row>
      <xdr:rowOff>180109</xdr:rowOff>
    </xdr:from>
    <xdr:to>
      <xdr:col>41</xdr:col>
      <xdr:colOff>387927</xdr:colOff>
      <xdr:row>77</xdr:row>
      <xdr:rowOff>166255</xdr:rowOff>
    </xdr:to>
    <xdr:sp macro="" textlink="">
      <xdr:nvSpPr>
        <xdr:cNvPr id="2" name="正方形/長方形 1">
          <a:extLst>
            <a:ext uri="{FF2B5EF4-FFF2-40B4-BE49-F238E27FC236}">
              <a16:creationId xmlns:a16="http://schemas.microsoft.com/office/drawing/2014/main" id="{8F60DFCE-7FCB-415A-8C85-7C7058A7E60A}"/>
            </a:ext>
          </a:extLst>
        </xdr:cNvPr>
        <xdr:cNvSpPr/>
      </xdr:nvSpPr>
      <xdr:spPr>
        <a:xfrm>
          <a:off x="96982" y="24687934"/>
          <a:ext cx="18083645" cy="1529196"/>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18</xdr:row>
      <xdr:rowOff>103911</xdr:rowOff>
    </xdr:from>
    <xdr:to>
      <xdr:col>9</xdr:col>
      <xdr:colOff>225136</xdr:colOff>
      <xdr:row>20</xdr:row>
      <xdr:rowOff>173183</xdr:rowOff>
    </xdr:to>
    <xdr:sp macro="" textlink="">
      <xdr:nvSpPr>
        <xdr:cNvPr id="6" name="角丸四角形吹き出し 3">
          <a:extLst>
            <a:ext uri="{FF2B5EF4-FFF2-40B4-BE49-F238E27FC236}">
              <a16:creationId xmlns:a16="http://schemas.microsoft.com/office/drawing/2014/main" id="{B4E963FF-5FD6-4C81-83C1-CABFB2AF560F}"/>
            </a:ext>
          </a:extLst>
        </xdr:cNvPr>
        <xdr:cNvSpPr/>
      </xdr:nvSpPr>
      <xdr:spPr>
        <a:xfrm>
          <a:off x="969819" y="6182593"/>
          <a:ext cx="3965862" cy="1004454"/>
        </a:xfrm>
        <a:prstGeom prst="wedgeRoundRectCallout">
          <a:avLst>
            <a:gd name="adj1" fmla="val -30238"/>
            <a:gd name="adj2" fmla="val -100766"/>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職種ごとに分けて</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記入してください。兼務の場合は、それぞれの職種の勤務時間が重ならないように注意してください。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294408</xdr:colOff>
      <xdr:row>1</xdr:row>
      <xdr:rowOff>103909</xdr:rowOff>
    </xdr:from>
    <xdr:to>
      <xdr:col>5</xdr:col>
      <xdr:colOff>51954</xdr:colOff>
      <xdr:row>4</xdr:row>
      <xdr:rowOff>121229</xdr:rowOff>
    </xdr:to>
    <xdr:sp macro="" textlink="">
      <xdr:nvSpPr>
        <xdr:cNvPr id="7" name="四角形: 角を丸くする 6">
          <a:extLst>
            <a:ext uri="{FF2B5EF4-FFF2-40B4-BE49-F238E27FC236}">
              <a16:creationId xmlns:a16="http://schemas.microsoft.com/office/drawing/2014/main" id="{6EF2510D-2FD7-423F-B01D-835D1A2BBD3D}"/>
            </a:ext>
          </a:extLst>
        </xdr:cNvPr>
        <xdr:cNvSpPr/>
      </xdr:nvSpPr>
      <xdr:spPr>
        <a:xfrm>
          <a:off x="831272" y="363682"/>
          <a:ext cx="2199409" cy="796638"/>
        </a:xfrm>
        <a:prstGeom prst="roundRect">
          <a:avLst/>
        </a:prstGeom>
        <a:solidFill>
          <a:sysClr val="window" lastClr="FFFFFF"/>
        </a:solidFill>
        <a:ln w="25400" cap="flat" cmpd="sng" algn="ctr">
          <a:solidFill>
            <a:srgbClr val="1F497D"/>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2260020000)/&#12304;04&#20171;&#35703;&#20107;&#26989;&#32773;&#20418;&#12305;/02_&#25351;&#23450;&#12539;&#35377;&#21487;&#12539;&#35469;&#21487;/02_&#12507;&#12540;&#12512;&#12506;&#12540;&#12472;/060301HP&#26356;&#26032;&#65288;&#30003;&#35531;&#27096;&#24335;&#22793;&#26356;&#65289;/&#22269;&#27096;&#24335;/01_01_02&#25351;&#23450;&#23621;&#23429;&#12469;&#12540;&#12499;&#12473;&#20107;&#26989;&#25152;&#31561;&#65288;&#27161;&#28310;&#27096;&#24335;&#65289;/1-3_&#27161;&#28310;&#27096;&#24335;1_01_&#21220;&#21209;&#34920;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refreshError="1"/>
      <sheetData sheetId="2" refreshError="1"/>
      <sheetData sheetId="3" refreshError="1"/>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5F0D-CD1A-41BA-8169-E823886FCC1B}">
  <sheetPr>
    <pageSetUpPr fitToPage="1"/>
  </sheetPr>
  <dimension ref="B1:BF77"/>
  <sheetViews>
    <sheetView showGridLines="0" tabSelected="1" view="pageBreakPreview" zoomScale="55" zoomScaleNormal="55" zoomScaleSheetLayoutView="55" workbookViewId="0">
      <selection activeCell="B36" sqref="B36"/>
    </sheetView>
  </sheetViews>
  <sheetFormatPr defaultColWidth="4.5" defaultRowHeight="20.25" customHeight="1" x14ac:dyDescent="0.4"/>
  <cols>
    <col min="1" max="1" width="1.375" style="1" customWidth="1"/>
    <col min="2" max="3" width="5.625" style="1" customWidth="1"/>
    <col min="4" max="4" width="20.625" style="1" customWidth="1"/>
    <col min="5" max="9" width="5.625" style="1" customWidth="1"/>
    <col min="10" max="10" width="5.375" style="1" customWidth="1"/>
    <col min="11" max="11" width="1.75" style="1" hidden="1" customWidth="1"/>
    <col min="12" max="14" width="5.625" style="1" customWidth="1"/>
    <col min="15" max="15" width="3.625" style="1" customWidth="1"/>
    <col min="16" max="50" width="5.625" style="1" customWidth="1"/>
    <col min="51" max="51" width="3.75" style="1" customWidth="1"/>
    <col min="52" max="52" width="2.625" style="1" customWidth="1"/>
    <col min="53" max="53" width="4.25" style="1" customWidth="1"/>
    <col min="54" max="54" width="4" style="1" customWidth="1"/>
    <col min="55" max="55" width="3.375" style="1" customWidth="1"/>
    <col min="56" max="56" width="1" style="1" customWidth="1"/>
    <col min="57" max="57" width="13.625" style="1" customWidth="1"/>
    <col min="58" max="16384" width="4.5" style="1"/>
  </cols>
  <sheetData>
    <row r="1" spans="2:58" s="2" customFormat="1" ht="20.25" customHeight="1" x14ac:dyDescent="0.4">
      <c r="C1" s="6" t="s">
        <v>34</v>
      </c>
      <c r="D1" s="6"/>
      <c r="G1" s="47" t="s">
        <v>33</v>
      </c>
      <c r="J1" s="6"/>
      <c r="K1" s="6"/>
      <c r="L1" s="6"/>
      <c r="M1" s="6"/>
      <c r="AK1" s="32" t="s">
        <v>32</v>
      </c>
      <c r="AL1" s="32" t="s">
        <v>26</v>
      </c>
      <c r="AM1" s="175"/>
      <c r="AN1" s="175"/>
      <c r="AO1" s="175"/>
      <c r="AP1" s="175"/>
      <c r="AQ1" s="175"/>
      <c r="AR1" s="175"/>
      <c r="AS1" s="175"/>
      <c r="AT1" s="175"/>
      <c r="AU1" s="175"/>
      <c r="AV1" s="175"/>
      <c r="AW1" s="175"/>
      <c r="AX1" s="175"/>
      <c r="AY1" s="175"/>
      <c r="AZ1" s="175"/>
      <c r="BA1" s="175"/>
      <c r="BB1" s="43" t="s">
        <v>25</v>
      </c>
    </row>
    <row r="2" spans="2:58" s="31" customFormat="1" ht="20.25" customHeight="1" x14ac:dyDescent="0.4">
      <c r="D2" s="47"/>
      <c r="H2" s="47"/>
      <c r="I2" s="32"/>
      <c r="J2" s="32"/>
      <c r="K2" s="32"/>
      <c r="L2" s="32"/>
      <c r="M2" s="32"/>
      <c r="T2" s="32" t="s">
        <v>31</v>
      </c>
      <c r="U2" s="176">
        <v>7</v>
      </c>
      <c r="V2" s="176"/>
      <c r="W2" s="32" t="s">
        <v>26</v>
      </c>
      <c r="X2" s="177">
        <f>IF(U2=0,"",YEAR(DATE(2018+U2,1,1)))</f>
        <v>2025</v>
      </c>
      <c r="Y2" s="177"/>
      <c r="Z2" s="31" t="s">
        <v>30</v>
      </c>
      <c r="AA2" s="31" t="s">
        <v>29</v>
      </c>
      <c r="AB2" s="176"/>
      <c r="AC2" s="176"/>
      <c r="AD2" s="31" t="s">
        <v>28</v>
      </c>
      <c r="AJ2" s="43"/>
      <c r="AK2" s="32" t="s">
        <v>27</v>
      </c>
      <c r="AL2" s="32" t="s">
        <v>26</v>
      </c>
      <c r="AM2" s="175"/>
      <c r="AN2" s="175"/>
      <c r="AO2" s="175"/>
      <c r="AP2" s="175"/>
      <c r="AQ2" s="175"/>
      <c r="AR2" s="175"/>
      <c r="AS2" s="175"/>
      <c r="AT2" s="175"/>
      <c r="AU2" s="175"/>
      <c r="AV2" s="175"/>
      <c r="AW2" s="175"/>
      <c r="AX2" s="175"/>
      <c r="AY2" s="175"/>
      <c r="AZ2" s="175"/>
      <c r="BA2" s="175"/>
      <c r="BB2" s="43" t="s">
        <v>25</v>
      </c>
      <c r="BC2" s="32"/>
      <c r="BD2" s="32"/>
      <c r="BE2" s="32"/>
    </row>
    <row r="3" spans="2:58" s="31" customFormat="1" ht="20.25" customHeight="1" x14ac:dyDescent="0.4">
      <c r="D3" s="47"/>
      <c r="H3" s="47"/>
      <c r="I3" s="32"/>
      <c r="J3" s="32"/>
      <c r="K3" s="32"/>
      <c r="L3" s="32"/>
      <c r="M3" s="32"/>
      <c r="T3" s="46"/>
      <c r="U3" s="36"/>
      <c r="V3" s="36"/>
      <c r="W3" s="45"/>
      <c r="X3" s="36"/>
      <c r="Y3" s="36"/>
      <c r="Z3" s="37"/>
      <c r="AA3" s="37"/>
      <c r="AB3" s="36"/>
      <c r="AC3" s="36"/>
      <c r="AD3" s="44"/>
      <c r="AJ3" s="43"/>
      <c r="AK3" s="32"/>
      <c r="AL3" s="32"/>
      <c r="AM3" s="90"/>
      <c r="AN3" s="90"/>
      <c r="AO3" s="90"/>
      <c r="AP3" s="90"/>
      <c r="AQ3" s="90"/>
      <c r="AR3" s="90"/>
      <c r="AS3" s="90"/>
      <c r="AT3" s="90"/>
      <c r="AU3" s="90"/>
      <c r="AV3" s="90"/>
      <c r="AW3" s="90"/>
      <c r="AX3" s="42" t="s">
        <v>24</v>
      </c>
      <c r="AZ3" s="178" t="s">
        <v>88</v>
      </c>
      <c r="BA3" s="179"/>
      <c r="BB3" s="179"/>
      <c r="BC3" s="180"/>
      <c r="BD3" s="32"/>
      <c r="BE3" s="32"/>
    </row>
    <row r="4" spans="2:58" s="31" customFormat="1" ht="20.25" customHeight="1" x14ac:dyDescent="0.4">
      <c r="B4" s="38"/>
      <c r="C4" s="38"/>
      <c r="D4" s="38"/>
      <c r="E4" s="38"/>
      <c r="F4" s="38"/>
      <c r="G4" s="38"/>
      <c r="H4" s="38"/>
      <c r="I4" s="38"/>
      <c r="J4" s="41"/>
      <c r="K4" s="40"/>
      <c r="L4" s="39"/>
      <c r="M4" s="39"/>
      <c r="N4" s="39"/>
      <c r="O4" s="39"/>
      <c r="P4" s="38"/>
      <c r="Q4" s="34"/>
      <c r="R4" s="34"/>
      <c r="S4" s="2"/>
      <c r="Z4" s="37"/>
      <c r="AA4" s="37"/>
      <c r="AB4" s="36"/>
      <c r="AC4" s="36"/>
      <c r="AD4" s="2"/>
      <c r="AE4" s="2"/>
      <c r="AF4" s="2"/>
      <c r="AG4" s="2"/>
      <c r="AJ4" s="2" t="s">
        <v>51</v>
      </c>
      <c r="AK4" s="2"/>
      <c r="AL4" s="2"/>
      <c r="AM4" s="2"/>
      <c r="AN4" s="2"/>
      <c r="AO4" s="2"/>
      <c r="AP4" s="2"/>
      <c r="AQ4" s="2"/>
      <c r="AR4" s="34"/>
      <c r="AS4" s="34"/>
      <c r="AT4" s="33"/>
      <c r="AU4" s="2"/>
      <c r="AV4" s="191">
        <v>40</v>
      </c>
      <c r="AW4" s="192"/>
      <c r="AX4" s="35" t="s">
        <v>23</v>
      </c>
      <c r="AY4" s="34"/>
      <c r="AZ4" s="191">
        <v>160</v>
      </c>
      <c r="BA4" s="192"/>
      <c r="BB4" s="33" t="s">
        <v>22</v>
      </c>
      <c r="BC4" s="2"/>
      <c r="BE4" s="32"/>
    </row>
    <row r="5" spans="2:58" ht="20.25" customHeight="1" thickBot="1" x14ac:dyDescent="0.45">
      <c r="C5" s="7"/>
      <c r="D5" s="7"/>
      <c r="S5" s="7"/>
      <c r="AJ5" s="7"/>
      <c r="BC5" s="30"/>
      <c r="BD5" s="30"/>
      <c r="BE5" s="116"/>
    </row>
    <row r="6" spans="2:58" ht="20.25" customHeight="1" thickBot="1" x14ac:dyDescent="0.45">
      <c r="B6" s="150" t="s">
        <v>21</v>
      </c>
      <c r="C6" s="153" t="s">
        <v>52</v>
      </c>
      <c r="D6" s="154"/>
      <c r="E6" s="159" t="s">
        <v>53</v>
      </c>
      <c r="F6" s="154"/>
      <c r="G6" s="159" t="s">
        <v>54</v>
      </c>
      <c r="H6" s="153"/>
      <c r="I6" s="153"/>
      <c r="J6" s="153"/>
      <c r="K6" s="154"/>
      <c r="L6" s="159" t="s">
        <v>55</v>
      </c>
      <c r="M6" s="153"/>
      <c r="N6" s="153"/>
      <c r="O6" s="162"/>
      <c r="P6" s="165" t="s">
        <v>56</v>
      </c>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7" t="str">
        <f>IF(AZ3="４週","(8)1～4週目の勤務時間数合計","(8)1か月の勤務時間数合計")</f>
        <v>(8)1～4週目の勤務時間数合計</v>
      </c>
      <c r="AV6" s="168"/>
      <c r="AW6" s="167" t="s">
        <v>57</v>
      </c>
      <c r="AX6" s="168"/>
      <c r="AY6" s="181" t="s">
        <v>67</v>
      </c>
      <c r="AZ6" s="181"/>
      <c r="BA6" s="181"/>
      <c r="BB6" s="181"/>
      <c r="BC6" s="181"/>
      <c r="BD6" s="182"/>
      <c r="BE6" s="185" t="s">
        <v>74</v>
      </c>
      <c r="BF6" s="117"/>
    </row>
    <row r="7" spans="2:58" ht="20.25" customHeight="1" thickBot="1" x14ac:dyDescent="0.45">
      <c r="B7" s="151"/>
      <c r="C7" s="155"/>
      <c r="D7" s="156"/>
      <c r="E7" s="160"/>
      <c r="F7" s="156"/>
      <c r="G7" s="160"/>
      <c r="H7" s="155"/>
      <c r="I7" s="155"/>
      <c r="J7" s="155"/>
      <c r="K7" s="156"/>
      <c r="L7" s="160"/>
      <c r="M7" s="155"/>
      <c r="N7" s="155"/>
      <c r="O7" s="163"/>
      <c r="P7" s="188" t="s">
        <v>20</v>
      </c>
      <c r="Q7" s="189"/>
      <c r="R7" s="189"/>
      <c r="S7" s="189"/>
      <c r="T7" s="189"/>
      <c r="U7" s="189"/>
      <c r="V7" s="190"/>
      <c r="W7" s="188" t="s">
        <v>19</v>
      </c>
      <c r="X7" s="189"/>
      <c r="Y7" s="189"/>
      <c r="Z7" s="189"/>
      <c r="AA7" s="189"/>
      <c r="AB7" s="189"/>
      <c r="AC7" s="190"/>
      <c r="AD7" s="188" t="s">
        <v>18</v>
      </c>
      <c r="AE7" s="189"/>
      <c r="AF7" s="189"/>
      <c r="AG7" s="189"/>
      <c r="AH7" s="189"/>
      <c r="AI7" s="189"/>
      <c r="AJ7" s="190"/>
      <c r="AK7" s="188" t="s">
        <v>17</v>
      </c>
      <c r="AL7" s="189"/>
      <c r="AM7" s="189"/>
      <c r="AN7" s="189"/>
      <c r="AO7" s="189"/>
      <c r="AP7" s="189"/>
      <c r="AQ7" s="190"/>
      <c r="AR7" s="188" t="s">
        <v>16</v>
      </c>
      <c r="AS7" s="189"/>
      <c r="AT7" s="190"/>
      <c r="AU7" s="169"/>
      <c r="AV7" s="170"/>
      <c r="AW7" s="169"/>
      <c r="AX7" s="170"/>
      <c r="AY7" s="181"/>
      <c r="AZ7" s="181"/>
      <c r="BA7" s="181"/>
      <c r="BB7" s="181"/>
      <c r="BC7" s="181"/>
      <c r="BD7" s="182"/>
      <c r="BE7" s="186"/>
      <c r="BF7" s="117"/>
    </row>
    <row r="8" spans="2:58" ht="20.25" customHeight="1" thickBot="1" x14ac:dyDescent="0.45">
      <c r="B8" s="151"/>
      <c r="C8" s="155"/>
      <c r="D8" s="156"/>
      <c r="E8" s="160"/>
      <c r="F8" s="156"/>
      <c r="G8" s="160"/>
      <c r="H8" s="155"/>
      <c r="I8" s="155"/>
      <c r="J8" s="155"/>
      <c r="K8" s="156"/>
      <c r="L8" s="160"/>
      <c r="M8" s="155"/>
      <c r="N8" s="155"/>
      <c r="O8" s="163"/>
      <c r="P8" s="28">
        <f>DAY(DATE($X$2,$AB$2,1))</f>
        <v>1</v>
      </c>
      <c r="Q8" s="27">
        <f>DAY(DATE($X$2,$AB$2,2))</f>
        <v>2</v>
      </c>
      <c r="R8" s="27">
        <f>DAY(DATE($X$2,$AB$2,3))</f>
        <v>3</v>
      </c>
      <c r="S8" s="27">
        <f>DAY(DATE($X$2,$AB$2,4))</f>
        <v>4</v>
      </c>
      <c r="T8" s="27">
        <f>DAY(DATE($X$2,$AB$2,5))</f>
        <v>5</v>
      </c>
      <c r="U8" s="27">
        <f>DAY(DATE($X$2,$AB$2,6))</f>
        <v>6</v>
      </c>
      <c r="V8" s="29">
        <f>DAY(DATE($X$2,$AB$2,7))</f>
        <v>7</v>
      </c>
      <c r="W8" s="28">
        <f>DAY(DATE($X$2,$AB$2,8))</f>
        <v>8</v>
      </c>
      <c r="X8" s="27">
        <f>DAY(DATE($X$2,$AB$2,9))</f>
        <v>9</v>
      </c>
      <c r="Y8" s="27">
        <f>DAY(DATE($X$2,$AB$2,10))</f>
        <v>10</v>
      </c>
      <c r="Z8" s="27">
        <f>DAY(DATE($X$2,$AB$2,11))</f>
        <v>11</v>
      </c>
      <c r="AA8" s="27">
        <f>DAY(DATE($X$2,$AB$2,12))</f>
        <v>12</v>
      </c>
      <c r="AB8" s="27">
        <f>DAY(DATE($X$2,$AB$2,13))</f>
        <v>13</v>
      </c>
      <c r="AC8" s="29">
        <f>DAY(DATE($X$2,$AB$2,14))</f>
        <v>14</v>
      </c>
      <c r="AD8" s="28">
        <f>DAY(DATE($X$2,$AB$2,15))</f>
        <v>15</v>
      </c>
      <c r="AE8" s="27">
        <f>DAY(DATE($X$2,$AB$2,16))</f>
        <v>16</v>
      </c>
      <c r="AF8" s="27">
        <f>DAY(DATE($X$2,$AB$2,17))</f>
        <v>17</v>
      </c>
      <c r="AG8" s="27">
        <f>DAY(DATE($X$2,$AB$2,18))</f>
        <v>18</v>
      </c>
      <c r="AH8" s="27">
        <f>DAY(DATE($X$2,$AB$2,19))</f>
        <v>19</v>
      </c>
      <c r="AI8" s="27">
        <f>DAY(DATE($X$2,$AB$2,20))</f>
        <v>20</v>
      </c>
      <c r="AJ8" s="29">
        <f>DAY(DATE($X$2,$AB$2,21))</f>
        <v>21</v>
      </c>
      <c r="AK8" s="28">
        <f>DAY(DATE($X$2,$AB$2,22))</f>
        <v>22</v>
      </c>
      <c r="AL8" s="27">
        <f>DAY(DATE($X$2,$AB$2,23))</f>
        <v>23</v>
      </c>
      <c r="AM8" s="27">
        <f>DAY(DATE($X$2,$AB$2,24))</f>
        <v>24</v>
      </c>
      <c r="AN8" s="27">
        <f>DAY(DATE($X$2,$AB$2,25))</f>
        <v>25</v>
      </c>
      <c r="AO8" s="27">
        <f>DAY(DATE($X$2,$AB$2,26))</f>
        <v>26</v>
      </c>
      <c r="AP8" s="27">
        <f>DAY(DATE($X$2,$AB$2,27))</f>
        <v>27</v>
      </c>
      <c r="AQ8" s="29">
        <f>DAY(DATE($X$2,$AB$2,28))</f>
        <v>28</v>
      </c>
      <c r="AR8" s="28" t="str">
        <f>IF(AZ3="暦月",IF(DAY(DATE($X$2,$AB$2,29))=29,29,""),"")</f>
        <v/>
      </c>
      <c r="AS8" s="27" t="str">
        <f>IF(AZ3="暦月",IF(DAY(DATE($X$2,$AB$2,30))=30,30,""),"")</f>
        <v/>
      </c>
      <c r="AT8" s="26" t="str">
        <f>IF(AZ3="暦月",IF(DAY(DATE($X$2,$AB$2,31))=31,31,""),"")</f>
        <v/>
      </c>
      <c r="AU8" s="169"/>
      <c r="AV8" s="170"/>
      <c r="AW8" s="169"/>
      <c r="AX8" s="170"/>
      <c r="AY8" s="181"/>
      <c r="AZ8" s="181"/>
      <c r="BA8" s="181"/>
      <c r="BB8" s="181"/>
      <c r="BC8" s="181"/>
      <c r="BD8" s="182"/>
      <c r="BE8" s="186"/>
      <c r="BF8" s="117"/>
    </row>
    <row r="9" spans="2:58" ht="20.25" hidden="1" customHeight="1" thickBot="1" x14ac:dyDescent="0.45">
      <c r="B9" s="151"/>
      <c r="C9" s="155"/>
      <c r="D9" s="156"/>
      <c r="E9" s="160"/>
      <c r="F9" s="156"/>
      <c r="G9" s="160"/>
      <c r="H9" s="155"/>
      <c r="I9" s="155"/>
      <c r="J9" s="155"/>
      <c r="K9" s="156"/>
      <c r="L9" s="160"/>
      <c r="M9" s="155"/>
      <c r="N9" s="155"/>
      <c r="O9" s="163"/>
      <c r="P9" s="28">
        <f>WEEKDAY(DATE($X$2,$AB$2,1))</f>
        <v>1</v>
      </c>
      <c r="Q9" s="27">
        <f>WEEKDAY(DATE($X$2,$AB$2,2))</f>
        <v>2</v>
      </c>
      <c r="R9" s="27">
        <f>WEEKDAY(DATE($X$2,$AB$2,3))</f>
        <v>3</v>
      </c>
      <c r="S9" s="27">
        <f>WEEKDAY(DATE($X$2,$AB$2,4))</f>
        <v>4</v>
      </c>
      <c r="T9" s="27">
        <f>WEEKDAY(DATE($X$2,$AB$2,5))</f>
        <v>5</v>
      </c>
      <c r="U9" s="27">
        <f>WEEKDAY(DATE($X$2,$AB$2,6))</f>
        <v>6</v>
      </c>
      <c r="V9" s="29">
        <f>WEEKDAY(DATE($X$2,$AB$2,7))</f>
        <v>7</v>
      </c>
      <c r="W9" s="28">
        <f>WEEKDAY(DATE($X$2,$AB$2,8))</f>
        <v>1</v>
      </c>
      <c r="X9" s="27">
        <f>WEEKDAY(DATE($X$2,$AB$2,9))</f>
        <v>2</v>
      </c>
      <c r="Y9" s="27">
        <f>WEEKDAY(DATE($X$2,$AB$2,10))</f>
        <v>3</v>
      </c>
      <c r="Z9" s="27">
        <f>WEEKDAY(DATE($X$2,$AB$2,11))</f>
        <v>4</v>
      </c>
      <c r="AA9" s="27">
        <f>WEEKDAY(DATE($X$2,$AB$2,12))</f>
        <v>5</v>
      </c>
      <c r="AB9" s="27">
        <f>WEEKDAY(DATE($X$2,$AB$2,13))</f>
        <v>6</v>
      </c>
      <c r="AC9" s="29">
        <f>WEEKDAY(DATE($X$2,$AB$2,14))</f>
        <v>7</v>
      </c>
      <c r="AD9" s="28">
        <f>WEEKDAY(DATE($X$2,$AB$2,15))</f>
        <v>1</v>
      </c>
      <c r="AE9" s="27">
        <f>WEEKDAY(DATE($X$2,$AB$2,16))</f>
        <v>2</v>
      </c>
      <c r="AF9" s="27">
        <f>WEEKDAY(DATE($X$2,$AB$2,17))</f>
        <v>3</v>
      </c>
      <c r="AG9" s="27">
        <f>WEEKDAY(DATE($X$2,$AB$2,18))</f>
        <v>4</v>
      </c>
      <c r="AH9" s="27">
        <f>WEEKDAY(DATE($X$2,$AB$2,19))</f>
        <v>5</v>
      </c>
      <c r="AI9" s="27">
        <f>WEEKDAY(DATE($X$2,$AB$2,20))</f>
        <v>6</v>
      </c>
      <c r="AJ9" s="29">
        <f>WEEKDAY(DATE($X$2,$AB$2,21))</f>
        <v>7</v>
      </c>
      <c r="AK9" s="28">
        <f>WEEKDAY(DATE($X$2,$AB$2,22))</f>
        <v>1</v>
      </c>
      <c r="AL9" s="27">
        <f>WEEKDAY(DATE($X$2,$AB$2,23))</f>
        <v>2</v>
      </c>
      <c r="AM9" s="27">
        <f>WEEKDAY(DATE($X$2,$AB$2,24))</f>
        <v>3</v>
      </c>
      <c r="AN9" s="27">
        <f>WEEKDAY(DATE($X$2,$AB$2,25))</f>
        <v>4</v>
      </c>
      <c r="AO9" s="27">
        <f>WEEKDAY(DATE($X$2,$AB$2,26))</f>
        <v>5</v>
      </c>
      <c r="AP9" s="27">
        <f>WEEKDAY(DATE($X$2,$AB$2,27))</f>
        <v>6</v>
      </c>
      <c r="AQ9" s="29">
        <f>WEEKDAY(DATE($X$2,$AB$2,28))</f>
        <v>7</v>
      </c>
      <c r="AR9" s="28">
        <f>IF(AR8=29,WEEKDAY(DATE($X$2,$AB$2,29)),0)</f>
        <v>0</v>
      </c>
      <c r="AS9" s="27">
        <f>IF(AS8=30,WEEKDAY(DATE($X$2,$AB$2,30)),0)</f>
        <v>0</v>
      </c>
      <c r="AT9" s="26">
        <f>IF(AT8=31,WEEKDAY(DATE($X$2,$AB$2,31)),0)</f>
        <v>0</v>
      </c>
      <c r="AU9" s="171"/>
      <c r="AV9" s="172"/>
      <c r="AW9" s="171"/>
      <c r="AX9" s="172"/>
      <c r="AY9" s="183"/>
      <c r="AZ9" s="183"/>
      <c r="BA9" s="183"/>
      <c r="BB9" s="183"/>
      <c r="BC9" s="183"/>
      <c r="BD9" s="184"/>
      <c r="BE9" s="186"/>
      <c r="BF9" s="117"/>
    </row>
    <row r="10" spans="2:58" ht="20.25" customHeight="1" thickBot="1" x14ac:dyDescent="0.45">
      <c r="B10" s="152"/>
      <c r="C10" s="157"/>
      <c r="D10" s="158"/>
      <c r="E10" s="161"/>
      <c r="F10" s="158"/>
      <c r="G10" s="161"/>
      <c r="H10" s="157"/>
      <c r="I10" s="157"/>
      <c r="J10" s="157"/>
      <c r="K10" s="158"/>
      <c r="L10" s="161"/>
      <c r="M10" s="157"/>
      <c r="N10" s="157"/>
      <c r="O10" s="164"/>
      <c r="P10" s="25" t="str">
        <f t="shared" ref="P10:AQ10" si="0">IF(P9=1,"日",IF(P9=2,"月",IF(P9=3,"火",IF(P9=4,"水",IF(P9=5,"木",IF(P9=6,"金","土"))))))</f>
        <v>日</v>
      </c>
      <c r="Q10" s="23" t="str">
        <f t="shared" si="0"/>
        <v>月</v>
      </c>
      <c r="R10" s="23" t="str">
        <f t="shared" si="0"/>
        <v>火</v>
      </c>
      <c r="S10" s="23" t="str">
        <f t="shared" si="0"/>
        <v>水</v>
      </c>
      <c r="T10" s="23" t="str">
        <f t="shared" si="0"/>
        <v>木</v>
      </c>
      <c r="U10" s="23" t="str">
        <f t="shared" si="0"/>
        <v>金</v>
      </c>
      <c r="V10" s="24" t="str">
        <f t="shared" si="0"/>
        <v>土</v>
      </c>
      <c r="W10" s="25" t="str">
        <f t="shared" si="0"/>
        <v>日</v>
      </c>
      <c r="X10" s="23" t="str">
        <f t="shared" si="0"/>
        <v>月</v>
      </c>
      <c r="Y10" s="23" t="str">
        <f t="shared" si="0"/>
        <v>火</v>
      </c>
      <c r="Z10" s="23" t="str">
        <f t="shared" si="0"/>
        <v>水</v>
      </c>
      <c r="AA10" s="23" t="str">
        <f t="shared" si="0"/>
        <v>木</v>
      </c>
      <c r="AB10" s="23" t="str">
        <f t="shared" si="0"/>
        <v>金</v>
      </c>
      <c r="AC10" s="24" t="str">
        <f t="shared" si="0"/>
        <v>土</v>
      </c>
      <c r="AD10" s="25" t="str">
        <f t="shared" si="0"/>
        <v>日</v>
      </c>
      <c r="AE10" s="23" t="str">
        <f t="shared" si="0"/>
        <v>月</v>
      </c>
      <c r="AF10" s="23" t="str">
        <f t="shared" si="0"/>
        <v>火</v>
      </c>
      <c r="AG10" s="23" t="str">
        <f t="shared" si="0"/>
        <v>水</v>
      </c>
      <c r="AH10" s="23" t="str">
        <f t="shared" si="0"/>
        <v>木</v>
      </c>
      <c r="AI10" s="23" t="str">
        <f t="shared" si="0"/>
        <v>金</v>
      </c>
      <c r="AJ10" s="24" t="str">
        <f t="shared" si="0"/>
        <v>土</v>
      </c>
      <c r="AK10" s="25" t="str">
        <f t="shared" si="0"/>
        <v>日</v>
      </c>
      <c r="AL10" s="23" t="str">
        <f t="shared" si="0"/>
        <v>月</v>
      </c>
      <c r="AM10" s="23" t="str">
        <f t="shared" si="0"/>
        <v>火</v>
      </c>
      <c r="AN10" s="23" t="str">
        <f t="shared" si="0"/>
        <v>水</v>
      </c>
      <c r="AO10" s="23" t="str">
        <f t="shared" si="0"/>
        <v>木</v>
      </c>
      <c r="AP10" s="23" t="str">
        <f t="shared" si="0"/>
        <v>金</v>
      </c>
      <c r="AQ10" s="24" t="str">
        <f t="shared" si="0"/>
        <v>土</v>
      </c>
      <c r="AR10" s="23" t="str">
        <f>IF(AR9=1,"日",IF(AR9=2,"月",IF(AR9=3,"火",IF(AR9=4,"水",IF(AR9=5,"木",IF(AR9=6,"金",IF(AR9=0,"","土")))))))</f>
        <v/>
      </c>
      <c r="AS10" s="23" t="str">
        <f>IF(AS9=1,"日",IF(AS9=2,"月",IF(AS9=3,"火",IF(AS9=4,"水",IF(AS9=5,"木",IF(AS9=6,"金",IF(AS9=0,"","土")))))))</f>
        <v/>
      </c>
      <c r="AT10" s="22" t="str">
        <f>IF(AT9=1,"日",IF(AT9=2,"月",IF(AT9=3,"火",IF(AT9=4,"水",IF(AT9=5,"木",IF(AT9=6,"金",IF(AT9=0,"","土")))))))</f>
        <v/>
      </c>
      <c r="AU10" s="173"/>
      <c r="AV10" s="174"/>
      <c r="AW10" s="173"/>
      <c r="AX10" s="174"/>
      <c r="AY10" s="183"/>
      <c r="AZ10" s="183"/>
      <c r="BA10" s="183"/>
      <c r="BB10" s="183"/>
      <c r="BC10" s="183"/>
      <c r="BD10" s="184"/>
      <c r="BE10" s="187"/>
      <c r="BF10" s="117"/>
    </row>
    <row r="11" spans="2:58" ht="36.75" customHeight="1" x14ac:dyDescent="0.4">
      <c r="B11" s="21">
        <v>1</v>
      </c>
      <c r="C11" s="211"/>
      <c r="D11" s="212"/>
      <c r="E11" s="213"/>
      <c r="F11" s="212"/>
      <c r="G11" s="214"/>
      <c r="H11" s="215"/>
      <c r="I11" s="215"/>
      <c r="J11" s="215"/>
      <c r="K11" s="216"/>
      <c r="L11" s="213"/>
      <c r="M11" s="217"/>
      <c r="N11" s="217"/>
      <c r="O11" s="218"/>
      <c r="P11" s="20"/>
      <c r="Q11" s="19"/>
      <c r="R11" s="19"/>
      <c r="S11" s="19"/>
      <c r="T11" s="19"/>
      <c r="U11" s="19"/>
      <c r="V11" s="19"/>
      <c r="W11" s="20"/>
      <c r="X11" s="19"/>
      <c r="Y11" s="19"/>
      <c r="Z11" s="19"/>
      <c r="AA11" s="19"/>
      <c r="AB11" s="19"/>
      <c r="AC11" s="18"/>
      <c r="AD11" s="20"/>
      <c r="AE11" s="19"/>
      <c r="AF11" s="19"/>
      <c r="AG11" s="19"/>
      <c r="AH11" s="19"/>
      <c r="AI11" s="19"/>
      <c r="AJ11" s="18"/>
      <c r="AK11" s="20"/>
      <c r="AL11" s="19"/>
      <c r="AM11" s="19"/>
      <c r="AN11" s="19"/>
      <c r="AO11" s="19"/>
      <c r="AP11" s="19"/>
      <c r="AQ11" s="18"/>
      <c r="AR11" s="20"/>
      <c r="AS11" s="19"/>
      <c r="AT11" s="18"/>
      <c r="AU11" s="219"/>
      <c r="AV11" s="220"/>
      <c r="AW11" s="221"/>
      <c r="AX11" s="222"/>
      <c r="AY11" s="193"/>
      <c r="AZ11" s="194"/>
      <c r="BA11" s="194"/>
      <c r="BB11" s="194"/>
      <c r="BC11" s="194"/>
      <c r="BD11" s="195"/>
      <c r="BE11" s="120"/>
      <c r="BF11" s="117"/>
    </row>
    <row r="12" spans="2:58" ht="36.75" customHeight="1" x14ac:dyDescent="0.4">
      <c r="B12" s="17">
        <f t="shared" ref="B12:B35" si="1">B11+1</f>
        <v>2</v>
      </c>
      <c r="C12" s="196"/>
      <c r="D12" s="197"/>
      <c r="E12" s="198"/>
      <c r="F12" s="197"/>
      <c r="G12" s="199"/>
      <c r="H12" s="200"/>
      <c r="I12" s="200"/>
      <c r="J12" s="200"/>
      <c r="K12" s="201"/>
      <c r="L12" s="198"/>
      <c r="M12" s="202"/>
      <c r="N12" s="202"/>
      <c r="O12" s="203"/>
      <c r="P12" s="16"/>
      <c r="Q12" s="15"/>
      <c r="R12" s="15"/>
      <c r="S12" s="15"/>
      <c r="T12" s="15"/>
      <c r="U12" s="15"/>
      <c r="V12" s="15"/>
      <c r="W12" s="16"/>
      <c r="X12" s="15"/>
      <c r="Y12" s="15"/>
      <c r="Z12" s="15"/>
      <c r="AA12" s="15"/>
      <c r="AB12" s="15"/>
      <c r="AC12" s="14"/>
      <c r="AD12" s="16"/>
      <c r="AE12" s="15"/>
      <c r="AF12" s="15"/>
      <c r="AG12" s="15"/>
      <c r="AH12" s="15"/>
      <c r="AI12" s="15"/>
      <c r="AJ12" s="14"/>
      <c r="AK12" s="16"/>
      <c r="AL12" s="15"/>
      <c r="AM12" s="15"/>
      <c r="AN12" s="15"/>
      <c r="AO12" s="15"/>
      <c r="AP12" s="15"/>
      <c r="AQ12" s="14"/>
      <c r="AR12" s="16"/>
      <c r="AS12" s="15"/>
      <c r="AT12" s="14"/>
      <c r="AU12" s="204"/>
      <c r="AV12" s="205"/>
      <c r="AW12" s="206"/>
      <c r="AX12" s="207"/>
      <c r="AY12" s="208"/>
      <c r="AZ12" s="209"/>
      <c r="BA12" s="209"/>
      <c r="BB12" s="209"/>
      <c r="BC12" s="209"/>
      <c r="BD12" s="210"/>
      <c r="BE12" s="119"/>
      <c r="BF12" s="117"/>
    </row>
    <row r="13" spans="2:58" ht="36.75" customHeight="1" x14ac:dyDescent="0.4">
      <c r="B13" s="17">
        <f t="shared" si="1"/>
        <v>3</v>
      </c>
      <c r="C13" s="196"/>
      <c r="D13" s="197"/>
      <c r="E13" s="198"/>
      <c r="F13" s="197"/>
      <c r="G13" s="199"/>
      <c r="H13" s="200"/>
      <c r="I13" s="200"/>
      <c r="J13" s="200"/>
      <c r="K13" s="201"/>
      <c r="L13" s="198"/>
      <c r="M13" s="202"/>
      <c r="N13" s="202"/>
      <c r="O13" s="203"/>
      <c r="P13" s="16"/>
      <c r="Q13" s="15"/>
      <c r="R13" s="15"/>
      <c r="S13" s="15"/>
      <c r="T13" s="15"/>
      <c r="U13" s="15"/>
      <c r="V13" s="14"/>
      <c r="W13" s="16"/>
      <c r="X13" s="15"/>
      <c r="Y13" s="15"/>
      <c r="Z13" s="15"/>
      <c r="AA13" s="15"/>
      <c r="AB13" s="15"/>
      <c r="AC13" s="14"/>
      <c r="AD13" s="16"/>
      <c r="AE13" s="15"/>
      <c r="AF13" s="15"/>
      <c r="AG13" s="15"/>
      <c r="AH13" s="15"/>
      <c r="AI13" s="15"/>
      <c r="AJ13" s="14"/>
      <c r="AK13" s="16"/>
      <c r="AL13" s="15"/>
      <c r="AM13" s="15"/>
      <c r="AN13" s="15"/>
      <c r="AO13" s="15"/>
      <c r="AP13" s="15"/>
      <c r="AQ13" s="14"/>
      <c r="AR13" s="16"/>
      <c r="AS13" s="15"/>
      <c r="AT13" s="14"/>
      <c r="AU13" s="204"/>
      <c r="AV13" s="205"/>
      <c r="AW13" s="206"/>
      <c r="AX13" s="207"/>
      <c r="AY13" s="208"/>
      <c r="AZ13" s="209"/>
      <c r="BA13" s="209"/>
      <c r="BB13" s="209"/>
      <c r="BC13" s="209"/>
      <c r="BD13" s="210"/>
      <c r="BE13" s="119"/>
      <c r="BF13" s="117"/>
    </row>
    <row r="14" spans="2:58" ht="36.75" customHeight="1" x14ac:dyDescent="0.4">
      <c r="B14" s="17">
        <f t="shared" si="1"/>
        <v>4</v>
      </c>
      <c r="C14" s="196"/>
      <c r="D14" s="197"/>
      <c r="E14" s="198"/>
      <c r="F14" s="197"/>
      <c r="G14" s="199"/>
      <c r="H14" s="200"/>
      <c r="I14" s="200"/>
      <c r="J14" s="200"/>
      <c r="K14" s="201"/>
      <c r="L14" s="198"/>
      <c r="M14" s="202"/>
      <c r="N14" s="202"/>
      <c r="O14" s="203"/>
      <c r="P14" s="16"/>
      <c r="Q14" s="15"/>
      <c r="R14" s="15"/>
      <c r="S14" s="15"/>
      <c r="T14" s="15"/>
      <c r="U14" s="15"/>
      <c r="V14" s="14"/>
      <c r="W14" s="16"/>
      <c r="X14" s="15"/>
      <c r="Y14" s="15"/>
      <c r="Z14" s="15"/>
      <c r="AA14" s="15"/>
      <c r="AB14" s="15"/>
      <c r="AC14" s="14"/>
      <c r="AD14" s="16"/>
      <c r="AE14" s="15"/>
      <c r="AF14" s="15"/>
      <c r="AG14" s="15"/>
      <c r="AH14" s="15"/>
      <c r="AI14" s="15"/>
      <c r="AJ14" s="14"/>
      <c r="AK14" s="16"/>
      <c r="AL14" s="15"/>
      <c r="AM14" s="15"/>
      <c r="AN14" s="15"/>
      <c r="AO14" s="15"/>
      <c r="AP14" s="15"/>
      <c r="AQ14" s="14"/>
      <c r="AR14" s="16"/>
      <c r="AS14" s="15"/>
      <c r="AT14" s="14"/>
      <c r="AU14" s="204"/>
      <c r="AV14" s="205"/>
      <c r="AW14" s="206"/>
      <c r="AX14" s="207"/>
      <c r="AY14" s="208"/>
      <c r="AZ14" s="209"/>
      <c r="BA14" s="209"/>
      <c r="BB14" s="209"/>
      <c r="BC14" s="209"/>
      <c r="BD14" s="210"/>
      <c r="BE14" s="119"/>
      <c r="BF14" s="117"/>
    </row>
    <row r="15" spans="2:58" ht="36.75" customHeight="1" x14ac:dyDescent="0.4">
      <c r="B15" s="17">
        <f t="shared" si="1"/>
        <v>5</v>
      </c>
      <c r="C15" s="196"/>
      <c r="D15" s="197"/>
      <c r="E15" s="198"/>
      <c r="F15" s="197"/>
      <c r="G15" s="199"/>
      <c r="H15" s="200"/>
      <c r="I15" s="200"/>
      <c r="J15" s="200"/>
      <c r="K15" s="201"/>
      <c r="L15" s="198"/>
      <c r="M15" s="202"/>
      <c r="N15" s="202"/>
      <c r="O15" s="203"/>
      <c r="P15" s="16"/>
      <c r="Q15" s="15"/>
      <c r="R15" s="15"/>
      <c r="S15" s="15"/>
      <c r="T15" s="15"/>
      <c r="U15" s="15"/>
      <c r="V15" s="14"/>
      <c r="W15" s="16"/>
      <c r="X15" s="15"/>
      <c r="Y15" s="15"/>
      <c r="Z15" s="15"/>
      <c r="AA15" s="15"/>
      <c r="AB15" s="15"/>
      <c r="AC15" s="14"/>
      <c r="AD15" s="16"/>
      <c r="AE15" s="15"/>
      <c r="AF15" s="15"/>
      <c r="AG15" s="15"/>
      <c r="AH15" s="15"/>
      <c r="AI15" s="15"/>
      <c r="AJ15" s="14"/>
      <c r="AK15" s="16"/>
      <c r="AL15" s="15"/>
      <c r="AM15" s="15"/>
      <c r="AN15" s="15"/>
      <c r="AO15" s="15"/>
      <c r="AP15" s="15"/>
      <c r="AQ15" s="14"/>
      <c r="AR15" s="16"/>
      <c r="AS15" s="15"/>
      <c r="AT15" s="14"/>
      <c r="AU15" s="204"/>
      <c r="AV15" s="205"/>
      <c r="AW15" s="206"/>
      <c r="AX15" s="207"/>
      <c r="AY15" s="208"/>
      <c r="AZ15" s="209"/>
      <c r="BA15" s="209"/>
      <c r="BB15" s="209"/>
      <c r="BC15" s="209"/>
      <c r="BD15" s="210"/>
      <c r="BE15" s="119"/>
      <c r="BF15" s="117"/>
    </row>
    <row r="16" spans="2:58" ht="36.75" customHeight="1" x14ac:dyDescent="0.4">
      <c r="B16" s="17">
        <f t="shared" si="1"/>
        <v>6</v>
      </c>
      <c r="C16" s="196"/>
      <c r="D16" s="197"/>
      <c r="E16" s="198"/>
      <c r="F16" s="197"/>
      <c r="G16" s="199"/>
      <c r="H16" s="200"/>
      <c r="I16" s="200"/>
      <c r="J16" s="200"/>
      <c r="K16" s="201"/>
      <c r="L16" s="198"/>
      <c r="M16" s="202"/>
      <c r="N16" s="202"/>
      <c r="O16" s="203"/>
      <c r="P16" s="16"/>
      <c r="Q16" s="15"/>
      <c r="R16" s="15"/>
      <c r="S16" s="15"/>
      <c r="T16" s="15"/>
      <c r="U16" s="15"/>
      <c r="V16" s="14"/>
      <c r="W16" s="16"/>
      <c r="X16" s="15"/>
      <c r="Y16" s="15"/>
      <c r="Z16" s="15"/>
      <c r="AA16" s="15"/>
      <c r="AB16" s="15"/>
      <c r="AC16" s="14"/>
      <c r="AD16" s="16"/>
      <c r="AE16" s="15"/>
      <c r="AF16" s="15"/>
      <c r="AG16" s="15"/>
      <c r="AH16" s="15"/>
      <c r="AI16" s="15"/>
      <c r="AJ16" s="14"/>
      <c r="AK16" s="16"/>
      <c r="AL16" s="15"/>
      <c r="AM16" s="15"/>
      <c r="AN16" s="15"/>
      <c r="AO16" s="15"/>
      <c r="AP16" s="15"/>
      <c r="AQ16" s="14"/>
      <c r="AR16" s="16"/>
      <c r="AS16" s="15"/>
      <c r="AT16" s="14"/>
      <c r="AU16" s="204"/>
      <c r="AV16" s="205"/>
      <c r="AW16" s="206"/>
      <c r="AX16" s="207"/>
      <c r="AY16" s="208"/>
      <c r="AZ16" s="209"/>
      <c r="BA16" s="209"/>
      <c r="BB16" s="209"/>
      <c r="BC16" s="209"/>
      <c r="BD16" s="210"/>
      <c r="BE16" s="119"/>
      <c r="BF16" s="117"/>
    </row>
    <row r="17" spans="2:57" ht="36.75" customHeight="1" x14ac:dyDescent="0.4">
      <c r="B17" s="17">
        <f t="shared" si="1"/>
        <v>7</v>
      </c>
      <c r="C17" s="196"/>
      <c r="D17" s="197"/>
      <c r="E17" s="198"/>
      <c r="F17" s="197"/>
      <c r="G17" s="199"/>
      <c r="H17" s="200"/>
      <c r="I17" s="200"/>
      <c r="J17" s="200"/>
      <c r="K17" s="201"/>
      <c r="L17" s="198"/>
      <c r="M17" s="202"/>
      <c r="N17" s="202"/>
      <c r="O17" s="203"/>
      <c r="P17" s="16"/>
      <c r="Q17" s="15"/>
      <c r="R17" s="15"/>
      <c r="S17" s="15"/>
      <c r="T17" s="15"/>
      <c r="U17" s="15"/>
      <c r="V17" s="14"/>
      <c r="W17" s="16"/>
      <c r="X17" s="15"/>
      <c r="Y17" s="15"/>
      <c r="Z17" s="15"/>
      <c r="AA17" s="15"/>
      <c r="AB17" s="15"/>
      <c r="AC17" s="14"/>
      <c r="AD17" s="16"/>
      <c r="AE17" s="15"/>
      <c r="AF17" s="15"/>
      <c r="AG17" s="15"/>
      <c r="AH17" s="15"/>
      <c r="AI17" s="15"/>
      <c r="AJ17" s="14"/>
      <c r="AK17" s="16"/>
      <c r="AL17" s="15"/>
      <c r="AM17" s="15"/>
      <c r="AN17" s="15"/>
      <c r="AO17" s="15"/>
      <c r="AP17" s="15"/>
      <c r="AQ17" s="14"/>
      <c r="AR17" s="16"/>
      <c r="AS17" s="15"/>
      <c r="AT17" s="14"/>
      <c r="AU17" s="204"/>
      <c r="AV17" s="205"/>
      <c r="AW17" s="206"/>
      <c r="AX17" s="207"/>
      <c r="AY17" s="208"/>
      <c r="AZ17" s="209"/>
      <c r="BA17" s="209"/>
      <c r="BB17" s="209"/>
      <c r="BC17" s="209"/>
      <c r="BD17" s="210"/>
      <c r="BE17" s="118"/>
    </row>
    <row r="18" spans="2:57" ht="36.75" customHeight="1" x14ac:dyDescent="0.4">
      <c r="B18" s="17">
        <f t="shared" si="1"/>
        <v>8</v>
      </c>
      <c r="C18" s="223"/>
      <c r="D18" s="224"/>
      <c r="E18" s="198"/>
      <c r="F18" s="197"/>
      <c r="G18" s="199"/>
      <c r="H18" s="200"/>
      <c r="I18" s="200"/>
      <c r="J18" s="200"/>
      <c r="K18" s="201"/>
      <c r="L18" s="198"/>
      <c r="M18" s="202"/>
      <c r="N18" s="202"/>
      <c r="O18" s="203"/>
      <c r="P18" s="16"/>
      <c r="Q18" s="15"/>
      <c r="R18" s="15"/>
      <c r="S18" s="15"/>
      <c r="T18" s="15"/>
      <c r="U18" s="15"/>
      <c r="V18" s="14"/>
      <c r="W18" s="16"/>
      <c r="X18" s="15"/>
      <c r="Y18" s="15"/>
      <c r="Z18" s="15"/>
      <c r="AA18" s="15"/>
      <c r="AB18" s="15"/>
      <c r="AC18" s="14"/>
      <c r="AD18" s="16"/>
      <c r="AE18" s="15"/>
      <c r="AF18" s="15"/>
      <c r="AG18" s="15"/>
      <c r="AH18" s="15"/>
      <c r="AI18" s="15"/>
      <c r="AJ18" s="14"/>
      <c r="AK18" s="16"/>
      <c r="AL18" s="15"/>
      <c r="AM18" s="15"/>
      <c r="AN18" s="15"/>
      <c r="AO18" s="15"/>
      <c r="AP18" s="15"/>
      <c r="AQ18" s="14"/>
      <c r="AR18" s="16"/>
      <c r="AS18" s="15"/>
      <c r="AT18" s="14"/>
      <c r="AU18" s="204"/>
      <c r="AV18" s="205"/>
      <c r="AW18" s="206"/>
      <c r="AX18" s="207"/>
      <c r="AY18" s="208"/>
      <c r="AZ18" s="209"/>
      <c r="BA18" s="209"/>
      <c r="BB18" s="209"/>
      <c r="BC18" s="209"/>
      <c r="BD18" s="210"/>
      <c r="BE18" s="118"/>
    </row>
    <row r="19" spans="2:57" ht="36.75" customHeight="1" x14ac:dyDescent="0.4">
      <c r="B19" s="17">
        <f t="shared" si="1"/>
        <v>9</v>
      </c>
      <c r="C19" s="223"/>
      <c r="D19" s="224"/>
      <c r="E19" s="198"/>
      <c r="F19" s="197"/>
      <c r="G19" s="199"/>
      <c r="H19" s="200"/>
      <c r="I19" s="200"/>
      <c r="J19" s="200"/>
      <c r="K19" s="201"/>
      <c r="L19" s="198"/>
      <c r="M19" s="202"/>
      <c r="N19" s="202"/>
      <c r="O19" s="203"/>
      <c r="P19" s="16"/>
      <c r="Q19" s="15"/>
      <c r="R19" s="15"/>
      <c r="S19" s="15"/>
      <c r="T19" s="15"/>
      <c r="U19" s="15"/>
      <c r="V19" s="14"/>
      <c r="W19" s="16"/>
      <c r="X19" s="15"/>
      <c r="Y19" s="15"/>
      <c r="Z19" s="15"/>
      <c r="AA19" s="15"/>
      <c r="AB19" s="15"/>
      <c r="AC19" s="14"/>
      <c r="AD19" s="16"/>
      <c r="AE19" s="15"/>
      <c r="AF19" s="15"/>
      <c r="AG19" s="15"/>
      <c r="AH19" s="15"/>
      <c r="AI19" s="15"/>
      <c r="AJ19" s="14"/>
      <c r="AK19" s="16"/>
      <c r="AL19" s="15"/>
      <c r="AM19" s="15"/>
      <c r="AN19" s="15"/>
      <c r="AO19" s="15"/>
      <c r="AP19" s="15"/>
      <c r="AQ19" s="14"/>
      <c r="AR19" s="16"/>
      <c r="AS19" s="15"/>
      <c r="AT19" s="14"/>
      <c r="AU19" s="204"/>
      <c r="AV19" s="205"/>
      <c r="AW19" s="206"/>
      <c r="AX19" s="207"/>
      <c r="AY19" s="208"/>
      <c r="AZ19" s="209"/>
      <c r="BA19" s="209"/>
      <c r="BB19" s="209"/>
      <c r="BC19" s="209"/>
      <c r="BD19" s="210"/>
      <c r="BE19" s="118"/>
    </row>
    <row r="20" spans="2:57" ht="36.75" customHeight="1" x14ac:dyDescent="0.4">
      <c r="B20" s="17">
        <f t="shared" si="1"/>
        <v>10</v>
      </c>
      <c r="C20" s="223"/>
      <c r="D20" s="224"/>
      <c r="E20" s="198"/>
      <c r="F20" s="197"/>
      <c r="G20" s="199"/>
      <c r="H20" s="200"/>
      <c r="I20" s="200"/>
      <c r="J20" s="200"/>
      <c r="K20" s="201"/>
      <c r="L20" s="198"/>
      <c r="M20" s="202"/>
      <c r="N20" s="202"/>
      <c r="O20" s="203"/>
      <c r="P20" s="16"/>
      <c r="Q20" s="15"/>
      <c r="R20" s="15"/>
      <c r="S20" s="15"/>
      <c r="T20" s="15"/>
      <c r="U20" s="15"/>
      <c r="V20" s="14"/>
      <c r="W20" s="16"/>
      <c r="X20" s="15"/>
      <c r="Y20" s="15"/>
      <c r="Z20" s="15"/>
      <c r="AA20" s="15"/>
      <c r="AB20" s="15"/>
      <c r="AC20" s="14"/>
      <c r="AD20" s="16"/>
      <c r="AE20" s="15"/>
      <c r="AF20" s="15"/>
      <c r="AG20" s="15"/>
      <c r="AH20" s="15"/>
      <c r="AI20" s="15"/>
      <c r="AJ20" s="14"/>
      <c r="AK20" s="16"/>
      <c r="AL20" s="15"/>
      <c r="AM20" s="15"/>
      <c r="AN20" s="15"/>
      <c r="AO20" s="15"/>
      <c r="AP20" s="15"/>
      <c r="AQ20" s="14"/>
      <c r="AR20" s="16"/>
      <c r="AS20" s="15"/>
      <c r="AT20" s="14"/>
      <c r="AU20" s="204"/>
      <c r="AV20" s="205"/>
      <c r="AW20" s="206"/>
      <c r="AX20" s="207"/>
      <c r="AY20" s="208"/>
      <c r="AZ20" s="209"/>
      <c r="BA20" s="209"/>
      <c r="BB20" s="209"/>
      <c r="BC20" s="209"/>
      <c r="BD20" s="210"/>
      <c r="BE20" s="118"/>
    </row>
    <row r="21" spans="2:57" ht="36.75" customHeight="1" x14ac:dyDescent="0.4">
      <c r="B21" s="17">
        <f t="shared" si="1"/>
        <v>11</v>
      </c>
      <c r="C21" s="223"/>
      <c r="D21" s="224"/>
      <c r="E21" s="198"/>
      <c r="F21" s="197"/>
      <c r="G21" s="199"/>
      <c r="H21" s="200"/>
      <c r="I21" s="200"/>
      <c r="J21" s="200"/>
      <c r="K21" s="201"/>
      <c r="L21" s="198"/>
      <c r="M21" s="202"/>
      <c r="N21" s="202"/>
      <c r="O21" s="203"/>
      <c r="P21" s="16"/>
      <c r="Q21" s="15"/>
      <c r="R21" s="15"/>
      <c r="S21" s="15"/>
      <c r="T21" s="15"/>
      <c r="U21" s="15"/>
      <c r="V21" s="14"/>
      <c r="W21" s="16"/>
      <c r="X21" s="15"/>
      <c r="Y21" s="15"/>
      <c r="Z21" s="15"/>
      <c r="AA21" s="15"/>
      <c r="AB21" s="15"/>
      <c r="AC21" s="14"/>
      <c r="AD21" s="16"/>
      <c r="AE21" s="15"/>
      <c r="AF21" s="15"/>
      <c r="AG21" s="15"/>
      <c r="AH21" s="15"/>
      <c r="AI21" s="15"/>
      <c r="AJ21" s="14"/>
      <c r="AK21" s="16"/>
      <c r="AL21" s="15"/>
      <c r="AM21" s="15"/>
      <c r="AN21" s="15"/>
      <c r="AO21" s="15"/>
      <c r="AP21" s="15"/>
      <c r="AQ21" s="14"/>
      <c r="AR21" s="16"/>
      <c r="AS21" s="15"/>
      <c r="AT21" s="14"/>
      <c r="AU21" s="204"/>
      <c r="AV21" s="205"/>
      <c r="AW21" s="206"/>
      <c r="AX21" s="207"/>
      <c r="AY21" s="208"/>
      <c r="AZ21" s="209"/>
      <c r="BA21" s="209"/>
      <c r="BB21" s="209"/>
      <c r="BC21" s="209"/>
      <c r="BD21" s="210"/>
      <c r="BE21" s="118"/>
    </row>
    <row r="22" spans="2:57" ht="36.75" customHeight="1" x14ac:dyDescent="0.4">
      <c r="B22" s="17">
        <f t="shared" si="1"/>
        <v>12</v>
      </c>
      <c r="C22" s="223"/>
      <c r="D22" s="224"/>
      <c r="E22" s="198"/>
      <c r="F22" s="197"/>
      <c r="G22" s="199"/>
      <c r="H22" s="200"/>
      <c r="I22" s="200"/>
      <c r="J22" s="200"/>
      <c r="K22" s="201"/>
      <c r="L22" s="198"/>
      <c r="M22" s="202"/>
      <c r="N22" s="202"/>
      <c r="O22" s="203"/>
      <c r="P22" s="16"/>
      <c r="Q22" s="15"/>
      <c r="R22" s="15"/>
      <c r="S22" s="15"/>
      <c r="T22" s="15"/>
      <c r="U22" s="15"/>
      <c r="V22" s="14"/>
      <c r="W22" s="16"/>
      <c r="X22" s="15"/>
      <c r="Y22" s="15"/>
      <c r="Z22" s="15"/>
      <c r="AA22" s="15"/>
      <c r="AB22" s="15"/>
      <c r="AC22" s="14"/>
      <c r="AD22" s="16"/>
      <c r="AE22" s="15"/>
      <c r="AF22" s="15"/>
      <c r="AG22" s="15"/>
      <c r="AH22" s="15"/>
      <c r="AI22" s="15"/>
      <c r="AJ22" s="14"/>
      <c r="AK22" s="16"/>
      <c r="AL22" s="15"/>
      <c r="AM22" s="15"/>
      <c r="AN22" s="15"/>
      <c r="AO22" s="15"/>
      <c r="AP22" s="15"/>
      <c r="AQ22" s="14"/>
      <c r="AR22" s="16"/>
      <c r="AS22" s="15"/>
      <c r="AT22" s="14"/>
      <c r="AU22" s="204"/>
      <c r="AV22" s="205"/>
      <c r="AW22" s="206"/>
      <c r="AX22" s="207"/>
      <c r="AY22" s="208"/>
      <c r="AZ22" s="209"/>
      <c r="BA22" s="209"/>
      <c r="BB22" s="209"/>
      <c r="BC22" s="209"/>
      <c r="BD22" s="210"/>
      <c r="BE22" s="118"/>
    </row>
    <row r="23" spans="2:57" ht="36.75" customHeight="1" x14ac:dyDescent="0.4">
      <c r="B23" s="17">
        <f t="shared" si="1"/>
        <v>13</v>
      </c>
      <c r="C23" s="223"/>
      <c r="D23" s="224"/>
      <c r="E23" s="198"/>
      <c r="F23" s="197"/>
      <c r="G23" s="199"/>
      <c r="H23" s="200"/>
      <c r="I23" s="200"/>
      <c r="J23" s="200"/>
      <c r="K23" s="201"/>
      <c r="L23" s="198"/>
      <c r="M23" s="202"/>
      <c r="N23" s="202"/>
      <c r="O23" s="203"/>
      <c r="P23" s="16"/>
      <c r="Q23" s="15"/>
      <c r="R23" s="15"/>
      <c r="S23" s="15"/>
      <c r="T23" s="15"/>
      <c r="U23" s="15"/>
      <c r="V23" s="14"/>
      <c r="W23" s="16"/>
      <c r="X23" s="15"/>
      <c r="Y23" s="15"/>
      <c r="Z23" s="15"/>
      <c r="AA23" s="15"/>
      <c r="AB23" s="15"/>
      <c r="AC23" s="14"/>
      <c r="AD23" s="16"/>
      <c r="AE23" s="15"/>
      <c r="AF23" s="15"/>
      <c r="AG23" s="15"/>
      <c r="AH23" s="15"/>
      <c r="AI23" s="15"/>
      <c r="AJ23" s="14"/>
      <c r="AK23" s="16"/>
      <c r="AL23" s="15"/>
      <c r="AM23" s="15"/>
      <c r="AN23" s="15"/>
      <c r="AO23" s="15"/>
      <c r="AP23" s="15"/>
      <c r="AQ23" s="14"/>
      <c r="AR23" s="16"/>
      <c r="AS23" s="15"/>
      <c r="AT23" s="14"/>
      <c r="AU23" s="204"/>
      <c r="AV23" s="205"/>
      <c r="AW23" s="206"/>
      <c r="AX23" s="207"/>
      <c r="AY23" s="208"/>
      <c r="AZ23" s="209"/>
      <c r="BA23" s="209"/>
      <c r="BB23" s="209"/>
      <c r="BC23" s="209"/>
      <c r="BD23" s="210"/>
      <c r="BE23" s="118"/>
    </row>
    <row r="24" spans="2:57" ht="36.75" customHeight="1" x14ac:dyDescent="0.4">
      <c r="B24" s="17">
        <f t="shared" si="1"/>
        <v>14</v>
      </c>
      <c r="C24" s="223"/>
      <c r="D24" s="224"/>
      <c r="E24" s="198"/>
      <c r="F24" s="197"/>
      <c r="G24" s="199"/>
      <c r="H24" s="200"/>
      <c r="I24" s="200"/>
      <c r="J24" s="200"/>
      <c r="K24" s="201"/>
      <c r="L24" s="198"/>
      <c r="M24" s="202"/>
      <c r="N24" s="202"/>
      <c r="O24" s="203"/>
      <c r="P24" s="16"/>
      <c r="Q24" s="15"/>
      <c r="R24" s="15"/>
      <c r="S24" s="15"/>
      <c r="T24" s="15"/>
      <c r="U24" s="15"/>
      <c r="V24" s="14"/>
      <c r="W24" s="16"/>
      <c r="X24" s="15"/>
      <c r="Y24" s="15"/>
      <c r="Z24" s="15"/>
      <c r="AA24" s="15"/>
      <c r="AB24" s="15"/>
      <c r="AC24" s="14"/>
      <c r="AD24" s="16"/>
      <c r="AE24" s="15"/>
      <c r="AF24" s="15"/>
      <c r="AG24" s="15"/>
      <c r="AH24" s="15"/>
      <c r="AI24" s="15"/>
      <c r="AJ24" s="14"/>
      <c r="AK24" s="16"/>
      <c r="AL24" s="15"/>
      <c r="AM24" s="15"/>
      <c r="AN24" s="15"/>
      <c r="AO24" s="15"/>
      <c r="AP24" s="15"/>
      <c r="AQ24" s="14"/>
      <c r="AR24" s="16"/>
      <c r="AS24" s="15"/>
      <c r="AT24" s="14"/>
      <c r="AU24" s="204"/>
      <c r="AV24" s="205"/>
      <c r="AW24" s="206"/>
      <c r="AX24" s="207"/>
      <c r="AY24" s="208"/>
      <c r="AZ24" s="209"/>
      <c r="BA24" s="209"/>
      <c r="BB24" s="209"/>
      <c r="BC24" s="209"/>
      <c r="BD24" s="210"/>
      <c r="BE24" s="118"/>
    </row>
    <row r="25" spans="2:57" ht="36.75" customHeight="1" x14ac:dyDescent="0.4">
      <c r="B25" s="17">
        <f t="shared" si="1"/>
        <v>15</v>
      </c>
      <c r="C25" s="223"/>
      <c r="D25" s="224"/>
      <c r="E25" s="198"/>
      <c r="F25" s="197"/>
      <c r="G25" s="199"/>
      <c r="H25" s="200"/>
      <c r="I25" s="200"/>
      <c r="J25" s="200"/>
      <c r="K25" s="201"/>
      <c r="L25" s="198"/>
      <c r="M25" s="202"/>
      <c r="N25" s="202"/>
      <c r="O25" s="203"/>
      <c r="P25" s="16"/>
      <c r="Q25" s="15"/>
      <c r="R25" s="15"/>
      <c r="S25" s="15"/>
      <c r="T25" s="15"/>
      <c r="U25" s="15"/>
      <c r="V25" s="14"/>
      <c r="W25" s="16"/>
      <c r="X25" s="15"/>
      <c r="Y25" s="15"/>
      <c r="Z25" s="15"/>
      <c r="AA25" s="15"/>
      <c r="AB25" s="15"/>
      <c r="AC25" s="14"/>
      <c r="AD25" s="16"/>
      <c r="AE25" s="15"/>
      <c r="AF25" s="15"/>
      <c r="AG25" s="15"/>
      <c r="AH25" s="15"/>
      <c r="AI25" s="15"/>
      <c r="AJ25" s="14"/>
      <c r="AK25" s="16"/>
      <c r="AL25" s="15"/>
      <c r="AM25" s="15"/>
      <c r="AN25" s="15"/>
      <c r="AO25" s="15"/>
      <c r="AP25" s="15"/>
      <c r="AQ25" s="14"/>
      <c r="AR25" s="16"/>
      <c r="AS25" s="15"/>
      <c r="AT25" s="14"/>
      <c r="AU25" s="204"/>
      <c r="AV25" s="205"/>
      <c r="AW25" s="206"/>
      <c r="AX25" s="207"/>
      <c r="AY25" s="208"/>
      <c r="AZ25" s="209"/>
      <c r="BA25" s="209"/>
      <c r="BB25" s="209"/>
      <c r="BC25" s="209"/>
      <c r="BD25" s="210"/>
      <c r="BE25" s="118"/>
    </row>
    <row r="26" spans="2:57" ht="36.75" customHeight="1" x14ac:dyDescent="0.4">
      <c r="B26" s="17">
        <f t="shared" si="1"/>
        <v>16</v>
      </c>
      <c r="C26" s="91"/>
      <c r="D26" s="92"/>
      <c r="E26" s="93"/>
      <c r="F26" s="94"/>
      <c r="G26" s="95"/>
      <c r="H26" s="96"/>
      <c r="I26" s="96"/>
      <c r="J26" s="96"/>
      <c r="K26" s="97"/>
      <c r="L26" s="93"/>
      <c r="M26" s="98"/>
      <c r="N26" s="98"/>
      <c r="O26" s="99"/>
      <c r="P26" s="16"/>
      <c r="Q26" s="15"/>
      <c r="R26" s="15"/>
      <c r="S26" s="15"/>
      <c r="T26" s="15"/>
      <c r="U26" s="15"/>
      <c r="V26" s="14"/>
      <c r="W26" s="16"/>
      <c r="X26" s="15"/>
      <c r="Y26" s="15"/>
      <c r="Z26" s="15"/>
      <c r="AA26" s="15"/>
      <c r="AB26" s="15"/>
      <c r="AC26" s="14"/>
      <c r="AD26" s="16"/>
      <c r="AE26" s="15"/>
      <c r="AF26" s="15"/>
      <c r="AG26" s="15"/>
      <c r="AH26" s="15"/>
      <c r="AI26" s="15"/>
      <c r="AJ26" s="14"/>
      <c r="AK26" s="16"/>
      <c r="AL26" s="15"/>
      <c r="AM26" s="15"/>
      <c r="AN26" s="15"/>
      <c r="AO26" s="15"/>
      <c r="AP26" s="15"/>
      <c r="AQ26" s="14"/>
      <c r="AR26" s="16"/>
      <c r="AS26" s="15"/>
      <c r="AT26" s="14"/>
      <c r="AU26" s="100"/>
      <c r="AV26" s="101"/>
      <c r="AW26" s="102"/>
      <c r="AX26" s="103"/>
      <c r="AY26" s="105"/>
      <c r="AZ26" s="106"/>
      <c r="BA26" s="106"/>
      <c r="BB26" s="106"/>
      <c r="BC26" s="106"/>
      <c r="BD26" s="107"/>
      <c r="BE26" s="118"/>
    </row>
    <row r="27" spans="2:57" ht="36.75" customHeight="1" x14ac:dyDescent="0.4">
      <c r="B27" s="17">
        <f t="shared" si="1"/>
        <v>17</v>
      </c>
      <c r="C27" s="91"/>
      <c r="D27" s="92"/>
      <c r="E27" s="93"/>
      <c r="F27" s="94"/>
      <c r="G27" s="95"/>
      <c r="H27" s="96"/>
      <c r="I27" s="96"/>
      <c r="J27" s="96"/>
      <c r="K27" s="97"/>
      <c r="L27" s="93"/>
      <c r="M27" s="98"/>
      <c r="N27" s="98"/>
      <c r="O27" s="99"/>
      <c r="P27" s="16"/>
      <c r="Q27" s="15"/>
      <c r="R27" s="15"/>
      <c r="S27" s="15"/>
      <c r="T27" s="15"/>
      <c r="U27" s="15"/>
      <c r="V27" s="14"/>
      <c r="W27" s="16"/>
      <c r="X27" s="15"/>
      <c r="Y27" s="15"/>
      <c r="Z27" s="15"/>
      <c r="AA27" s="15"/>
      <c r="AB27" s="15"/>
      <c r="AC27" s="14"/>
      <c r="AD27" s="16"/>
      <c r="AE27" s="15"/>
      <c r="AF27" s="15"/>
      <c r="AG27" s="15"/>
      <c r="AH27" s="15"/>
      <c r="AI27" s="15"/>
      <c r="AJ27" s="14"/>
      <c r="AK27" s="16"/>
      <c r="AL27" s="15"/>
      <c r="AM27" s="15"/>
      <c r="AN27" s="15"/>
      <c r="AO27" s="15"/>
      <c r="AP27" s="15"/>
      <c r="AQ27" s="14"/>
      <c r="AR27" s="16"/>
      <c r="AS27" s="15"/>
      <c r="AT27" s="14"/>
      <c r="AU27" s="100"/>
      <c r="AV27" s="101"/>
      <c r="AW27" s="102"/>
      <c r="AX27" s="103"/>
      <c r="AY27" s="105"/>
      <c r="AZ27" s="106"/>
      <c r="BA27" s="106"/>
      <c r="BB27" s="106"/>
      <c r="BC27" s="106"/>
      <c r="BD27" s="107"/>
      <c r="BE27" s="118"/>
    </row>
    <row r="28" spans="2:57" ht="36.75" customHeight="1" x14ac:dyDescent="0.4">
      <c r="B28" s="17">
        <f t="shared" si="1"/>
        <v>18</v>
      </c>
      <c r="C28" s="91"/>
      <c r="D28" s="92"/>
      <c r="E28" s="93"/>
      <c r="F28" s="94"/>
      <c r="G28" s="95"/>
      <c r="H28" s="96"/>
      <c r="I28" s="96"/>
      <c r="J28" s="96"/>
      <c r="K28" s="97"/>
      <c r="L28" s="93"/>
      <c r="M28" s="98"/>
      <c r="N28" s="98"/>
      <c r="O28" s="99"/>
      <c r="P28" s="16"/>
      <c r="Q28" s="15"/>
      <c r="R28" s="15"/>
      <c r="S28" s="15"/>
      <c r="T28" s="15"/>
      <c r="U28" s="15"/>
      <c r="V28" s="14"/>
      <c r="W28" s="16"/>
      <c r="X28" s="15"/>
      <c r="Y28" s="15"/>
      <c r="Z28" s="15"/>
      <c r="AA28" s="15"/>
      <c r="AB28" s="15"/>
      <c r="AC28" s="14"/>
      <c r="AD28" s="16"/>
      <c r="AE28" s="15"/>
      <c r="AF28" s="15"/>
      <c r="AG28" s="15"/>
      <c r="AH28" s="15"/>
      <c r="AI28" s="15"/>
      <c r="AJ28" s="14"/>
      <c r="AK28" s="16"/>
      <c r="AL28" s="15"/>
      <c r="AM28" s="15"/>
      <c r="AN28" s="15"/>
      <c r="AO28" s="15"/>
      <c r="AP28" s="15"/>
      <c r="AQ28" s="14"/>
      <c r="AR28" s="16"/>
      <c r="AS28" s="15"/>
      <c r="AT28" s="14"/>
      <c r="AU28" s="100"/>
      <c r="AV28" s="101"/>
      <c r="AW28" s="102"/>
      <c r="AX28" s="103"/>
      <c r="AY28" s="105"/>
      <c r="AZ28" s="106"/>
      <c r="BA28" s="106"/>
      <c r="BB28" s="106"/>
      <c r="BC28" s="106"/>
      <c r="BD28" s="107"/>
      <c r="BE28" s="118"/>
    </row>
    <row r="29" spans="2:57" ht="36.75" customHeight="1" x14ac:dyDescent="0.4">
      <c r="B29" s="17">
        <f t="shared" si="1"/>
        <v>19</v>
      </c>
      <c r="C29" s="91"/>
      <c r="D29" s="92"/>
      <c r="E29" s="93"/>
      <c r="F29" s="94"/>
      <c r="G29" s="95"/>
      <c r="H29" s="96"/>
      <c r="I29" s="96"/>
      <c r="J29" s="96"/>
      <c r="K29" s="97"/>
      <c r="L29" s="93"/>
      <c r="M29" s="98"/>
      <c r="N29" s="98"/>
      <c r="O29" s="99"/>
      <c r="P29" s="16"/>
      <c r="Q29" s="15"/>
      <c r="R29" s="15"/>
      <c r="S29" s="15"/>
      <c r="T29" s="15"/>
      <c r="U29" s="15"/>
      <c r="V29" s="14"/>
      <c r="W29" s="16"/>
      <c r="X29" s="15"/>
      <c r="Y29" s="15"/>
      <c r="Z29" s="15"/>
      <c r="AA29" s="15"/>
      <c r="AB29" s="15"/>
      <c r="AC29" s="14"/>
      <c r="AD29" s="16"/>
      <c r="AE29" s="15"/>
      <c r="AF29" s="15"/>
      <c r="AG29" s="15"/>
      <c r="AH29" s="15"/>
      <c r="AI29" s="15"/>
      <c r="AJ29" s="14"/>
      <c r="AK29" s="16"/>
      <c r="AL29" s="15"/>
      <c r="AM29" s="15"/>
      <c r="AN29" s="15"/>
      <c r="AO29" s="15"/>
      <c r="AP29" s="15"/>
      <c r="AQ29" s="14"/>
      <c r="AR29" s="16"/>
      <c r="AS29" s="15"/>
      <c r="AT29" s="14"/>
      <c r="AU29" s="100"/>
      <c r="AV29" s="101"/>
      <c r="AW29" s="102"/>
      <c r="AX29" s="103"/>
      <c r="AY29" s="105"/>
      <c r="AZ29" s="106"/>
      <c r="BA29" s="106"/>
      <c r="BB29" s="106"/>
      <c r="BC29" s="106"/>
      <c r="BD29" s="107"/>
      <c r="BE29" s="118"/>
    </row>
    <row r="30" spans="2:57" ht="36.75" customHeight="1" x14ac:dyDescent="0.4">
      <c r="B30" s="17">
        <f t="shared" si="1"/>
        <v>20</v>
      </c>
      <c r="C30" s="91"/>
      <c r="D30" s="92"/>
      <c r="E30" s="93"/>
      <c r="F30" s="94"/>
      <c r="G30" s="95"/>
      <c r="H30" s="96"/>
      <c r="I30" s="96"/>
      <c r="J30" s="96"/>
      <c r="K30" s="97"/>
      <c r="L30" s="93"/>
      <c r="M30" s="98"/>
      <c r="N30" s="98"/>
      <c r="O30" s="99"/>
      <c r="P30" s="16"/>
      <c r="Q30" s="15"/>
      <c r="R30" s="15"/>
      <c r="S30" s="15"/>
      <c r="T30" s="15"/>
      <c r="U30" s="15"/>
      <c r="V30" s="14"/>
      <c r="W30" s="16"/>
      <c r="X30" s="15"/>
      <c r="Y30" s="15"/>
      <c r="Z30" s="15"/>
      <c r="AA30" s="15"/>
      <c r="AB30" s="15"/>
      <c r="AC30" s="14"/>
      <c r="AD30" s="16"/>
      <c r="AE30" s="15"/>
      <c r="AF30" s="15"/>
      <c r="AG30" s="15"/>
      <c r="AH30" s="15"/>
      <c r="AI30" s="15"/>
      <c r="AJ30" s="14"/>
      <c r="AK30" s="16"/>
      <c r="AL30" s="15"/>
      <c r="AM30" s="15"/>
      <c r="AN30" s="15"/>
      <c r="AO30" s="15"/>
      <c r="AP30" s="15"/>
      <c r="AQ30" s="14"/>
      <c r="AR30" s="16"/>
      <c r="AS30" s="15"/>
      <c r="AT30" s="14"/>
      <c r="AU30" s="100"/>
      <c r="AV30" s="101"/>
      <c r="AW30" s="102"/>
      <c r="AX30" s="103"/>
      <c r="AY30" s="105"/>
      <c r="AZ30" s="106"/>
      <c r="BA30" s="106"/>
      <c r="BB30" s="106"/>
      <c r="BC30" s="106"/>
      <c r="BD30" s="107"/>
      <c r="BE30" s="118"/>
    </row>
    <row r="31" spans="2:57" ht="36.75" customHeight="1" x14ac:dyDescent="0.4">
      <c r="B31" s="17">
        <f t="shared" si="1"/>
        <v>21</v>
      </c>
      <c r="C31" s="91"/>
      <c r="D31" s="92"/>
      <c r="E31" s="93"/>
      <c r="F31" s="94"/>
      <c r="G31" s="95"/>
      <c r="H31" s="96"/>
      <c r="I31" s="96"/>
      <c r="J31" s="96"/>
      <c r="K31" s="97"/>
      <c r="L31" s="93"/>
      <c r="M31" s="98"/>
      <c r="N31" s="98"/>
      <c r="O31" s="99"/>
      <c r="P31" s="16"/>
      <c r="Q31" s="15"/>
      <c r="R31" s="15"/>
      <c r="S31" s="15"/>
      <c r="T31" s="15"/>
      <c r="U31" s="15"/>
      <c r="V31" s="14"/>
      <c r="W31" s="16"/>
      <c r="X31" s="15"/>
      <c r="Y31" s="15"/>
      <c r="Z31" s="15"/>
      <c r="AA31" s="15"/>
      <c r="AB31" s="15"/>
      <c r="AC31" s="14"/>
      <c r="AD31" s="16"/>
      <c r="AE31" s="15"/>
      <c r="AF31" s="15"/>
      <c r="AG31" s="15"/>
      <c r="AH31" s="15"/>
      <c r="AI31" s="15"/>
      <c r="AJ31" s="14"/>
      <c r="AK31" s="16"/>
      <c r="AL31" s="15"/>
      <c r="AM31" s="15"/>
      <c r="AN31" s="15"/>
      <c r="AO31" s="15"/>
      <c r="AP31" s="15"/>
      <c r="AQ31" s="14"/>
      <c r="AR31" s="16"/>
      <c r="AS31" s="15"/>
      <c r="AT31" s="14"/>
      <c r="AU31" s="100"/>
      <c r="AV31" s="101"/>
      <c r="AW31" s="102"/>
      <c r="AX31" s="103"/>
      <c r="AY31" s="105"/>
      <c r="AZ31" s="106"/>
      <c r="BA31" s="106"/>
      <c r="BB31" s="106"/>
      <c r="BC31" s="106"/>
      <c r="BD31" s="107"/>
      <c r="BE31" s="118"/>
    </row>
    <row r="32" spans="2:57" ht="36.75" customHeight="1" x14ac:dyDescent="0.4">
      <c r="B32" s="17">
        <f t="shared" si="1"/>
        <v>22</v>
      </c>
      <c r="C32" s="91"/>
      <c r="D32" s="92"/>
      <c r="E32" s="93"/>
      <c r="F32" s="94"/>
      <c r="G32" s="95"/>
      <c r="H32" s="96"/>
      <c r="I32" s="96"/>
      <c r="J32" s="96"/>
      <c r="K32" s="97"/>
      <c r="L32" s="93"/>
      <c r="M32" s="98"/>
      <c r="N32" s="98"/>
      <c r="O32" s="99"/>
      <c r="P32" s="16"/>
      <c r="Q32" s="15"/>
      <c r="R32" s="15"/>
      <c r="S32" s="15"/>
      <c r="T32" s="15"/>
      <c r="U32" s="15"/>
      <c r="V32" s="14"/>
      <c r="W32" s="16"/>
      <c r="X32" s="15"/>
      <c r="Y32" s="15"/>
      <c r="Z32" s="15"/>
      <c r="AA32" s="15"/>
      <c r="AB32" s="15"/>
      <c r="AC32" s="14"/>
      <c r="AD32" s="16"/>
      <c r="AE32" s="15"/>
      <c r="AF32" s="15"/>
      <c r="AG32" s="15"/>
      <c r="AH32" s="15"/>
      <c r="AI32" s="15"/>
      <c r="AJ32" s="14"/>
      <c r="AK32" s="16"/>
      <c r="AL32" s="15"/>
      <c r="AM32" s="15"/>
      <c r="AN32" s="15"/>
      <c r="AO32" s="15"/>
      <c r="AP32" s="15"/>
      <c r="AQ32" s="14"/>
      <c r="AR32" s="16"/>
      <c r="AS32" s="15"/>
      <c r="AT32" s="14"/>
      <c r="AU32" s="100"/>
      <c r="AV32" s="101"/>
      <c r="AW32" s="102"/>
      <c r="AX32" s="103"/>
      <c r="AY32" s="105"/>
      <c r="AZ32" s="106"/>
      <c r="BA32" s="106"/>
      <c r="BB32" s="106"/>
      <c r="BC32" s="106"/>
      <c r="BD32" s="107"/>
      <c r="BE32" s="118"/>
    </row>
    <row r="33" spans="2:58" ht="36.75" customHeight="1" x14ac:dyDescent="0.4">
      <c r="B33" s="17">
        <v>23</v>
      </c>
      <c r="C33" s="136"/>
      <c r="D33" s="137"/>
      <c r="E33" s="123"/>
      <c r="F33" s="122"/>
      <c r="G33" s="124"/>
      <c r="H33" s="125"/>
      <c r="I33" s="125"/>
      <c r="J33" s="125"/>
      <c r="K33" s="126"/>
      <c r="L33" s="123"/>
      <c r="M33" s="127"/>
      <c r="N33" s="127"/>
      <c r="O33" s="128"/>
      <c r="P33" s="16"/>
      <c r="Q33" s="15"/>
      <c r="R33" s="15"/>
      <c r="S33" s="15"/>
      <c r="T33" s="15"/>
      <c r="U33" s="15"/>
      <c r="V33" s="14"/>
      <c r="W33" s="16"/>
      <c r="X33" s="15"/>
      <c r="Y33" s="15"/>
      <c r="Z33" s="15"/>
      <c r="AA33" s="15"/>
      <c r="AB33" s="15"/>
      <c r="AC33" s="14"/>
      <c r="AD33" s="16"/>
      <c r="AE33" s="15"/>
      <c r="AF33" s="15"/>
      <c r="AG33" s="15"/>
      <c r="AH33" s="15"/>
      <c r="AI33" s="15"/>
      <c r="AJ33" s="14"/>
      <c r="AK33" s="16"/>
      <c r="AL33" s="15"/>
      <c r="AM33" s="15"/>
      <c r="AN33" s="15"/>
      <c r="AO33" s="15"/>
      <c r="AP33" s="15"/>
      <c r="AQ33" s="14"/>
      <c r="AR33" s="16"/>
      <c r="AS33" s="15"/>
      <c r="AT33" s="14"/>
      <c r="AU33" s="129"/>
      <c r="AV33" s="130"/>
      <c r="AW33" s="131"/>
      <c r="AX33" s="132"/>
      <c r="AY33" s="133"/>
      <c r="AZ33" s="134"/>
      <c r="BA33" s="134"/>
      <c r="BB33" s="134"/>
      <c r="BC33" s="134"/>
      <c r="BD33" s="135"/>
      <c r="BE33" s="118"/>
    </row>
    <row r="34" spans="2:58" ht="36.75" customHeight="1" x14ac:dyDescent="0.4">
      <c r="B34" s="17">
        <v>24</v>
      </c>
      <c r="C34" s="91"/>
      <c r="D34" s="92"/>
      <c r="E34" s="93"/>
      <c r="F34" s="94"/>
      <c r="G34" s="95"/>
      <c r="H34" s="96"/>
      <c r="I34" s="96"/>
      <c r="J34" s="96"/>
      <c r="K34" s="97"/>
      <c r="L34" s="93"/>
      <c r="M34" s="98"/>
      <c r="N34" s="98"/>
      <c r="O34" s="99"/>
      <c r="P34" s="16"/>
      <c r="Q34" s="15"/>
      <c r="R34" s="15"/>
      <c r="S34" s="15"/>
      <c r="T34" s="15"/>
      <c r="U34" s="15"/>
      <c r="V34" s="14"/>
      <c r="W34" s="16"/>
      <c r="X34" s="15"/>
      <c r="Y34" s="15"/>
      <c r="Z34" s="15"/>
      <c r="AA34" s="15"/>
      <c r="AB34" s="15"/>
      <c r="AC34" s="14"/>
      <c r="AD34" s="16"/>
      <c r="AE34" s="15"/>
      <c r="AF34" s="15"/>
      <c r="AG34" s="15"/>
      <c r="AH34" s="15"/>
      <c r="AI34" s="15"/>
      <c r="AJ34" s="14"/>
      <c r="AK34" s="16"/>
      <c r="AL34" s="15"/>
      <c r="AM34" s="15"/>
      <c r="AN34" s="15"/>
      <c r="AO34" s="15"/>
      <c r="AP34" s="15"/>
      <c r="AQ34" s="14"/>
      <c r="AR34" s="16"/>
      <c r="AS34" s="15"/>
      <c r="AT34" s="14"/>
      <c r="AU34" s="100"/>
      <c r="AV34" s="101"/>
      <c r="AW34" s="102"/>
      <c r="AX34" s="103"/>
      <c r="AY34" s="105"/>
      <c r="AZ34" s="106"/>
      <c r="BA34" s="106"/>
      <c r="BB34" s="106"/>
      <c r="BC34" s="106"/>
      <c r="BD34" s="107"/>
      <c r="BE34" s="118"/>
    </row>
    <row r="35" spans="2:58" ht="36.75" customHeight="1" thickBot="1" x14ac:dyDescent="0.45">
      <c r="B35" s="138">
        <f t="shared" si="1"/>
        <v>25</v>
      </c>
      <c r="C35" s="91"/>
      <c r="D35" s="92"/>
      <c r="E35" s="108"/>
      <c r="F35" s="140"/>
      <c r="G35" s="141"/>
      <c r="H35" s="142"/>
      <c r="I35" s="142"/>
      <c r="J35" s="142"/>
      <c r="K35" s="97"/>
      <c r="L35" s="139"/>
      <c r="M35" s="111"/>
      <c r="N35" s="143"/>
      <c r="O35" s="144"/>
      <c r="P35" s="13"/>
      <c r="Q35" s="12"/>
      <c r="R35" s="12"/>
      <c r="S35" s="12"/>
      <c r="T35" s="12"/>
      <c r="U35" s="12"/>
      <c r="V35" s="11"/>
      <c r="W35" s="13"/>
      <c r="X35" s="12"/>
      <c r="Y35" s="12"/>
      <c r="Z35" s="12"/>
      <c r="AA35" s="12"/>
      <c r="AB35" s="12"/>
      <c r="AC35" s="11"/>
      <c r="AD35" s="16"/>
      <c r="AE35" s="15"/>
      <c r="AF35" s="15"/>
      <c r="AG35" s="12"/>
      <c r="AH35" s="12"/>
      <c r="AI35" s="12"/>
      <c r="AJ35" s="11"/>
      <c r="AK35" s="13"/>
      <c r="AL35" s="12"/>
      <c r="AM35" s="12"/>
      <c r="AN35" s="12"/>
      <c r="AO35" s="12"/>
      <c r="AP35" s="12"/>
      <c r="AQ35" s="11"/>
      <c r="AR35" s="13"/>
      <c r="AS35" s="12"/>
      <c r="AT35" s="11"/>
      <c r="AU35" s="112"/>
      <c r="AV35" s="101"/>
      <c r="AW35" s="113"/>
      <c r="AX35" s="114"/>
      <c r="AY35" s="105"/>
      <c r="AZ35" s="106"/>
      <c r="BA35" s="106"/>
      <c r="BB35" s="106"/>
      <c r="BC35" s="106"/>
      <c r="BD35" s="107"/>
      <c r="BE35" s="118"/>
    </row>
    <row r="36" spans="2:58" ht="20.25" customHeight="1" x14ac:dyDescent="0.4">
      <c r="B36" s="70"/>
      <c r="C36" s="67"/>
      <c r="D36" s="115"/>
      <c r="E36" s="8"/>
      <c r="F36" s="70"/>
      <c r="G36" s="70"/>
      <c r="H36" s="70"/>
      <c r="I36" s="70"/>
      <c r="J36" s="70"/>
      <c r="L36" s="70"/>
      <c r="N36" s="70"/>
      <c r="O36" s="70"/>
      <c r="AC36" s="7"/>
      <c r="AD36" s="70"/>
      <c r="AE36" s="70"/>
      <c r="AF36" s="70"/>
      <c r="AV36" s="70"/>
      <c r="AY36" s="70"/>
      <c r="AZ36" s="70"/>
      <c r="BA36" s="70"/>
      <c r="BB36" s="70"/>
      <c r="BC36" s="70"/>
      <c r="BD36" s="70"/>
      <c r="BE36" s="70"/>
    </row>
    <row r="37" spans="2:58" ht="12" customHeight="1" x14ac:dyDescent="0.4">
      <c r="C37" s="10"/>
      <c r="D37" s="9"/>
      <c r="E37" s="8"/>
      <c r="AC37" s="7"/>
    </row>
    <row r="38" spans="2:58" s="2" customFormat="1" ht="24.95" customHeight="1" x14ac:dyDescent="0.4">
      <c r="B38" s="2" t="s">
        <v>15</v>
      </c>
      <c r="C38" s="6"/>
      <c r="D38" s="6"/>
      <c r="U38" s="6"/>
      <c r="AK38" s="5"/>
      <c r="AL38" s="4"/>
      <c r="AM38" s="4"/>
      <c r="BF38" s="4"/>
    </row>
    <row r="39" spans="2:58" s="2" customFormat="1" ht="24.95" customHeight="1" x14ac:dyDescent="0.4">
      <c r="B39" s="2" t="s">
        <v>89</v>
      </c>
      <c r="C39" s="6"/>
      <c r="D39" s="6"/>
      <c r="U39" s="6"/>
      <c r="AK39" s="5"/>
      <c r="AL39" s="4"/>
      <c r="AM39" s="4"/>
      <c r="BF39" s="4"/>
    </row>
    <row r="40" spans="2:58" s="2" customFormat="1" ht="24.95" customHeight="1" x14ac:dyDescent="0.4">
      <c r="B40" s="2" t="s">
        <v>58</v>
      </c>
    </row>
    <row r="41" spans="2:58" s="2" customFormat="1" ht="24.95" customHeight="1" x14ac:dyDescent="0.4">
      <c r="B41" s="2" t="s">
        <v>59</v>
      </c>
    </row>
    <row r="42" spans="2:58" s="2" customFormat="1" ht="24.95" customHeight="1" x14ac:dyDescent="0.4">
      <c r="B42" s="2" t="s">
        <v>14</v>
      </c>
    </row>
    <row r="43" spans="2:58" s="2" customFormat="1" ht="24.95" customHeight="1" x14ac:dyDescent="0.4">
      <c r="B43" s="2" t="s">
        <v>60</v>
      </c>
    </row>
    <row r="44" spans="2:58" s="2" customFormat="1" ht="15" customHeight="1" x14ac:dyDescent="0.4"/>
    <row r="45" spans="2:58" s="2" customFormat="1" ht="24.95" customHeight="1" x14ac:dyDescent="0.4">
      <c r="C45" s="3" t="s">
        <v>13</v>
      </c>
      <c r="D45" s="226" t="s">
        <v>12</v>
      </c>
      <c r="E45" s="226"/>
      <c r="F45" s="226"/>
      <c r="G45" s="226"/>
      <c r="H45" s="226"/>
    </row>
    <row r="46" spans="2:58" s="2" customFormat="1" ht="24.95" customHeight="1" x14ac:dyDescent="0.4">
      <c r="C46" s="104" t="s">
        <v>11</v>
      </c>
      <c r="D46" s="226" t="s">
        <v>10</v>
      </c>
      <c r="E46" s="226"/>
      <c r="F46" s="226"/>
      <c r="G46" s="226"/>
      <c r="H46" s="226"/>
      <c r="I46" s="51"/>
    </row>
    <row r="47" spans="2:58" s="2" customFormat="1" ht="24.95" customHeight="1" x14ac:dyDescent="0.4">
      <c r="C47" s="104" t="s">
        <v>9</v>
      </c>
      <c r="D47" s="226" t="s">
        <v>8</v>
      </c>
      <c r="E47" s="226"/>
      <c r="F47" s="226"/>
      <c r="G47" s="226"/>
      <c r="H47" s="226"/>
    </row>
    <row r="48" spans="2:58" s="2" customFormat="1" ht="24.95" customHeight="1" x14ac:dyDescent="0.4">
      <c r="C48" s="104" t="s">
        <v>7</v>
      </c>
      <c r="D48" s="226" t="s">
        <v>6</v>
      </c>
      <c r="E48" s="226"/>
      <c r="F48" s="226"/>
      <c r="G48" s="226"/>
      <c r="H48" s="226"/>
      <c r="I48" s="51"/>
    </row>
    <row r="49" spans="2:48" s="2" customFormat="1" ht="24.95" customHeight="1" x14ac:dyDescent="0.4">
      <c r="C49" s="104" t="s">
        <v>5</v>
      </c>
      <c r="D49" s="226" t="s">
        <v>4</v>
      </c>
      <c r="E49" s="226"/>
      <c r="F49" s="226"/>
      <c r="G49" s="226"/>
      <c r="H49" s="226"/>
    </row>
    <row r="50" spans="2:48" s="2" customFormat="1" ht="12.75" customHeight="1" x14ac:dyDescent="0.4">
      <c r="C50" s="49"/>
      <c r="D50" s="49"/>
      <c r="E50" s="49"/>
      <c r="F50" s="49"/>
      <c r="G50" s="49"/>
      <c r="H50" s="49"/>
    </row>
    <row r="51" spans="2:48" s="2" customFormat="1" ht="24.95" customHeight="1" x14ac:dyDescent="0.4">
      <c r="C51" s="2" t="s">
        <v>68</v>
      </c>
    </row>
    <row r="52" spans="2:48" s="2" customFormat="1" ht="24.95" customHeight="1" x14ac:dyDescent="0.4">
      <c r="C52" s="2" t="s">
        <v>3</v>
      </c>
    </row>
    <row r="53" spans="2:48" s="2" customFormat="1" ht="24.95" customHeight="1" x14ac:dyDescent="0.4">
      <c r="C53" s="2" t="s">
        <v>2</v>
      </c>
    </row>
    <row r="54" spans="2:48" s="2" customFormat="1" ht="24.95" customHeight="1" x14ac:dyDescent="0.4">
      <c r="D54" s="2" t="s">
        <v>69</v>
      </c>
    </row>
    <row r="55" spans="2:48" s="2" customFormat="1" ht="24.95" customHeight="1" x14ac:dyDescent="0.4">
      <c r="D55" s="2" t="s">
        <v>72</v>
      </c>
    </row>
    <row r="56" spans="2:48" s="2" customFormat="1" ht="24.95" customHeight="1" x14ac:dyDescent="0.4">
      <c r="D56" s="2" t="s">
        <v>70</v>
      </c>
    </row>
    <row r="57" spans="2:48" s="2" customFormat="1" ht="24.95" customHeight="1" x14ac:dyDescent="0.4"/>
    <row r="58" spans="2:48" s="2" customFormat="1" ht="24.95" customHeight="1" x14ac:dyDescent="0.4">
      <c r="B58" s="2" t="s">
        <v>61</v>
      </c>
    </row>
    <row r="59" spans="2:48" s="2" customFormat="1" ht="24.95" customHeight="1" x14ac:dyDescent="0.4">
      <c r="B59" s="2" t="s">
        <v>1</v>
      </c>
    </row>
    <row r="60" spans="2:48" s="2" customFormat="1" ht="24.95" customHeight="1" x14ac:dyDescent="0.4">
      <c r="B60" s="2" t="s">
        <v>62</v>
      </c>
    </row>
    <row r="61" spans="2:48" s="2" customFormat="1" ht="24.95" customHeight="1" x14ac:dyDescent="0.4">
      <c r="B61" s="2" t="s">
        <v>90</v>
      </c>
    </row>
    <row r="62" spans="2:48" s="2" customFormat="1" ht="15" customHeight="1" x14ac:dyDescent="0.4"/>
    <row r="63" spans="2:48" s="51" customFormat="1" ht="24.6" customHeight="1" x14ac:dyDescent="0.4">
      <c r="B63" s="2"/>
      <c r="C63" s="225" t="s">
        <v>91</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
      <c r="AP63" s="2"/>
      <c r="AQ63" s="2"/>
      <c r="AR63" s="2"/>
      <c r="AS63" s="2"/>
      <c r="AT63" s="2"/>
      <c r="AU63" s="2"/>
      <c r="AV63" s="2"/>
    </row>
    <row r="64" spans="2:48" s="51" customFormat="1" ht="24.6" customHeight="1" x14ac:dyDescent="0.4">
      <c r="B64" s="2"/>
      <c r="C64" s="50" t="s">
        <v>76</v>
      </c>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2"/>
      <c r="AP64" s="2"/>
      <c r="AQ64" s="2"/>
      <c r="AR64" s="2"/>
      <c r="AS64" s="2"/>
      <c r="AT64" s="2"/>
      <c r="AU64" s="2"/>
      <c r="AV64" s="2"/>
    </row>
    <row r="65" spans="2:48" s="51" customFormat="1" ht="24.6" customHeight="1" x14ac:dyDescent="0.4">
      <c r="B65" s="2"/>
      <c r="C65" s="225" t="s">
        <v>71</v>
      </c>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row>
    <row r="66" spans="2:48" s="51" customFormat="1" ht="13.5" customHeight="1" x14ac:dyDescent="0.4">
      <c r="B66" s="2"/>
      <c r="C66" s="49"/>
      <c r="D66" s="50"/>
      <c r="E66" s="49"/>
      <c r="F66" s="49"/>
      <c r="G66" s="49"/>
      <c r="H66" s="49"/>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2:48" s="2" customFormat="1" ht="24.95" customHeight="1" x14ac:dyDescent="0.4">
      <c r="B67" s="2" t="s">
        <v>63</v>
      </c>
    </row>
    <row r="68" spans="2:48" s="2" customFormat="1" ht="24.95" customHeight="1" x14ac:dyDescent="0.4">
      <c r="B68" s="2" t="s">
        <v>0</v>
      </c>
    </row>
    <row r="69" spans="2:48" s="2" customFormat="1" ht="24.95" customHeight="1" x14ac:dyDescent="0.4">
      <c r="B69" s="121" t="s">
        <v>92</v>
      </c>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2:48" s="2" customFormat="1" ht="24.95" customHeight="1" x14ac:dyDescent="0.4">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2:48" ht="24.95" customHeight="1" x14ac:dyDescent="0.4">
      <c r="B71" s="2" t="s">
        <v>73</v>
      </c>
    </row>
    <row r="73" spans="2:48" ht="20.25" customHeight="1" x14ac:dyDescent="0.4">
      <c r="B73" s="2" t="s">
        <v>38</v>
      </c>
    </row>
    <row r="74" spans="2:48" ht="20.25" customHeight="1" x14ac:dyDescent="0.4">
      <c r="B74" s="48" t="s">
        <v>35</v>
      </c>
    </row>
    <row r="75" spans="2:48" ht="20.25" customHeight="1" x14ac:dyDescent="0.4">
      <c r="B75" s="2" t="s">
        <v>37</v>
      </c>
    </row>
    <row r="76" spans="2:48" ht="20.25" customHeight="1" x14ac:dyDescent="0.4">
      <c r="B76" s="2" t="s">
        <v>50</v>
      </c>
    </row>
    <row r="77" spans="2:48" ht="20.25" customHeight="1" x14ac:dyDescent="0.4">
      <c r="B77" s="2" t="s">
        <v>36</v>
      </c>
    </row>
  </sheetData>
  <sheetProtection insertRows="0"/>
  <mergeCells count="135">
    <mergeCell ref="C63:AN63"/>
    <mergeCell ref="C65:AV65"/>
    <mergeCell ref="AY25:BD25"/>
    <mergeCell ref="D45:H45"/>
    <mergeCell ref="D46:H46"/>
    <mergeCell ref="D47:H47"/>
    <mergeCell ref="D48:H48"/>
    <mergeCell ref="D49:H49"/>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C12:D12"/>
    <mergeCell ref="E12:F12"/>
    <mergeCell ref="G12:K12"/>
    <mergeCell ref="L12:O12"/>
    <mergeCell ref="AU12:AV12"/>
    <mergeCell ref="AW12:AX12"/>
    <mergeCell ref="AY12:BD12"/>
    <mergeCell ref="C11:D11"/>
    <mergeCell ref="E11:F11"/>
    <mergeCell ref="G11:K11"/>
    <mergeCell ref="L11:O11"/>
    <mergeCell ref="AU11:AV11"/>
    <mergeCell ref="AW11:AX11"/>
    <mergeCell ref="BE6:BE10"/>
    <mergeCell ref="P7:V7"/>
    <mergeCell ref="W7:AC7"/>
    <mergeCell ref="AD7:AJ7"/>
    <mergeCell ref="AK7:AQ7"/>
    <mergeCell ref="AR7:AT7"/>
    <mergeCell ref="AV4:AW4"/>
    <mergeCell ref="AZ4:BA4"/>
    <mergeCell ref="AY11:BD11"/>
    <mergeCell ref="B6:B10"/>
    <mergeCell ref="C6:D10"/>
    <mergeCell ref="E6:F10"/>
    <mergeCell ref="G6:K10"/>
    <mergeCell ref="L6:O10"/>
    <mergeCell ref="P6:AT6"/>
    <mergeCell ref="AU6:AV10"/>
    <mergeCell ref="AW6:AX10"/>
    <mergeCell ref="AM1:BA1"/>
    <mergeCell ref="U2:V2"/>
    <mergeCell ref="X2:Y2"/>
    <mergeCell ref="AB2:AC2"/>
    <mergeCell ref="AM2:BA2"/>
    <mergeCell ref="AZ3:BC3"/>
    <mergeCell ref="AY6:BD10"/>
  </mergeCells>
  <phoneticPr fontId="3"/>
  <conditionalFormatting sqref="AU11:AX35">
    <cfRule type="expression" dxfId="2" priority="1">
      <formula>INDIRECT(ADDRESS(ROW(),COLUMN()))=TRUNC(INDIRECT(ADDRESS(ROW(),COLUMN())))</formula>
    </cfRule>
  </conditionalFormatting>
  <dataValidations count="3">
    <dataValidation type="decimal" allowBlank="1" showInputMessage="1" showErrorMessage="1" error="入力可能範囲　32～40" sqref="AV4" xr:uid="{119731F5-1751-4E43-BFDE-E689AE40D335}">
      <formula1>32</formula1>
      <formula2>40</formula2>
    </dataValidation>
    <dataValidation type="list" allowBlank="1" showInputMessage="1" showErrorMessage="1" sqref="AZ3" xr:uid="{139CCD54-A6B7-411C-939F-DF7A59CB15F6}">
      <formula1>"４週,暦月"</formula1>
    </dataValidation>
    <dataValidation allowBlank="1" showInputMessage="1" sqref="AM1:BA1" xr:uid="{98364E86-A6AD-4440-943B-F61EBCB65D5A}"/>
  </dataValidations>
  <printOptions horizontalCentered="1"/>
  <pageMargins left="0.23622047244094491" right="0.23622047244094491" top="0.43307086614173229" bottom="0.27559055118110237" header="0.31496062992125984" footer="0.31496062992125984"/>
  <pageSetup paperSize="9" scale="40" fitToHeight="0" orientation="landscape" r:id="rId1"/>
  <rowBreaks count="1" manualBreakCount="1">
    <brk id="36" max="16383" man="1"/>
  </rowBreaks>
  <colBreaks count="1" manualBreakCount="1">
    <brk id="5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FBAB-2379-492D-AD76-A89959BDFE24}">
  <sheetPr>
    <pageSetUpPr fitToPage="1"/>
  </sheetPr>
  <dimension ref="B1:BF77"/>
  <sheetViews>
    <sheetView showGridLines="0" view="pageBreakPreview" topLeftCell="A26" zoomScale="55" zoomScaleNormal="55" zoomScaleSheetLayoutView="55" workbookViewId="0">
      <selection activeCell="F32" sqref="F32"/>
    </sheetView>
  </sheetViews>
  <sheetFormatPr defaultColWidth="4.5" defaultRowHeight="20.25" customHeight="1" x14ac:dyDescent="0.4"/>
  <cols>
    <col min="1" max="1" width="1.375" style="1" customWidth="1"/>
    <col min="2" max="3" width="5.625" style="1" customWidth="1"/>
    <col min="4" max="4" width="20.625" style="1" customWidth="1"/>
    <col min="5" max="9" width="5.625" style="1" customWidth="1"/>
    <col min="10" max="10" width="5.375" style="1" customWidth="1"/>
    <col min="11" max="11" width="1.75" style="1" hidden="1" customWidth="1"/>
    <col min="12" max="14" width="5.625" style="1" customWidth="1"/>
    <col min="15" max="15" width="3.625" style="1" customWidth="1"/>
    <col min="16" max="50" width="5.625" style="1" customWidth="1"/>
    <col min="51" max="51" width="3.75" style="1" customWidth="1"/>
    <col min="52" max="52" width="2.625" style="1" customWidth="1"/>
    <col min="53" max="53" width="4.25" style="1" customWidth="1"/>
    <col min="54" max="54" width="4" style="1" customWidth="1"/>
    <col min="55" max="55" width="3.375" style="1" customWidth="1"/>
    <col min="56" max="56" width="1" style="1" customWidth="1"/>
    <col min="57" max="57" width="13.625" style="1" customWidth="1"/>
    <col min="58" max="16384" width="4.5" style="1"/>
  </cols>
  <sheetData>
    <row r="1" spans="2:58" s="2" customFormat="1" ht="20.25" customHeight="1" x14ac:dyDescent="0.4">
      <c r="C1" s="6" t="s">
        <v>34</v>
      </c>
      <c r="D1" s="6"/>
      <c r="G1" s="47" t="s">
        <v>33</v>
      </c>
      <c r="J1" s="6"/>
      <c r="K1" s="6"/>
      <c r="L1" s="6"/>
      <c r="M1" s="6"/>
      <c r="AK1" s="32" t="s">
        <v>32</v>
      </c>
      <c r="AL1" s="32" t="s">
        <v>26</v>
      </c>
      <c r="AM1" s="175" t="s">
        <v>75</v>
      </c>
      <c r="AN1" s="175"/>
      <c r="AO1" s="175"/>
      <c r="AP1" s="175"/>
      <c r="AQ1" s="175"/>
      <c r="AR1" s="175"/>
      <c r="AS1" s="175"/>
      <c r="AT1" s="175"/>
      <c r="AU1" s="175"/>
      <c r="AV1" s="175"/>
      <c r="AW1" s="175"/>
      <c r="AX1" s="175"/>
      <c r="AY1" s="175"/>
      <c r="AZ1" s="175"/>
      <c r="BA1" s="175"/>
      <c r="BB1" s="43" t="s">
        <v>25</v>
      </c>
    </row>
    <row r="2" spans="2:58" s="31" customFormat="1" ht="20.25" customHeight="1" x14ac:dyDescent="0.4">
      <c r="D2" s="47"/>
      <c r="H2" s="47"/>
      <c r="I2" s="32"/>
      <c r="J2" s="32"/>
      <c r="K2" s="32"/>
      <c r="L2" s="32"/>
      <c r="M2" s="32"/>
      <c r="T2" s="32" t="s">
        <v>31</v>
      </c>
      <c r="U2" s="176">
        <v>7</v>
      </c>
      <c r="V2" s="176"/>
      <c r="W2" s="32" t="s">
        <v>26</v>
      </c>
      <c r="X2" s="177">
        <f>IF(U2=0,"",YEAR(DATE(2018+U2,1,1)))</f>
        <v>2025</v>
      </c>
      <c r="Y2" s="177"/>
      <c r="Z2" s="31" t="s">
        <v>30</v>
      </c>
      <c r="AA2" s="31" t="s">
        <v>29</v>
      </c>
      <c r="AB2" s="176">
        <v>5</v>
      </c>
      <c r="AC2" s="176"/>
      <c r="AD2" s="31" t="s">
        <v>28</v>
      </c>
      <c r="AJ2" s="43"/>
      <c r="AK2" s="32" t="s">
        <v>27</v>
      </c>
      <c r="AL2" s="32" t="s">
        <v>26</v>
      </c>
      <c r="AM2" s="175"/>
      <c r="AN2" s="175"/>
      <c r="AO2" s="175"/>
      <c r="AP2" s="175"/>
      <c r="AQ2" s="175"/>
      <c r="AR2" s="175"/>
      <c r="AS2" s="175"/>
      <c r="AT2" s="175"/>
      <c r="AU2" s="175"/>
      <c r="AV2" s="175"/>
      <c r="AW2" s="175"/>
      <c r="AX2" s="175"/>
      <c r="AY2" s="175"/>
      <c r="AZ2" s="175"/>
      <c r="BA2" s="175"/>
      <c r="BB2" s="43" t="s">
        <v>25</v>
      </c>
      <c r="BC2" s="32"/>
      <c r="BD2" s="32"/>
      <c r="BE2" s="32"/>
    </row>
    <row r="3" spans="2:58" s="31" customFormat="1" ht="20.25" customHeight="1" x14ac:dyDescent="0.4">
      <c r="D3" s="47"/>
      <c r="H3" s="47"/>
      <c r="I3" s="32"/>
      <c r="J3" s="32"/>
      <c r="K3" s="32"/>
      <c r="L3" s="32"/>
      <c r="M3" s="32"/>
      <c r="T3" s="46"/>
      <c r="U3" s="36"/>
      <c r="V3" s="36"/>
      <c r="W3" s="45"/>
      <c r="X3" s="36"/>
      <c r="Y3" s="36"/>
      <c r="Z3" s="37"/>
      <c r="AA3" s="37"/>
      <c r="AB3" s="36"/>
      <c r="AC3" s="36"/>
      <c r="AD3" s="44"/>
      <c r="AJ3" s="43"/>
      <c r="AK3" s="32"/>
      <c r="AL3" s="32"/>
      <c r="AM3" s="66"/>
      <c r="AN3" s="66"/>
      <c r="AO3" s="66"/>
      <c r="AP3" s="66"/>
      <c r="AQ3" s="66"/>
      <c r="AR3" s="66"/>
      <c r="AS3" s="66"/>
      <c r="AT3" s="66"/>
      <c r="AU3" s="66"/>
      <c r="AV3" s="66"/>
      <c r="AW3" s="66"/>
      <c r="AX3" s="42" t="s">
        <v>24</v>
      </c>
      <c r="AZ3" s="178" t="s">
        <v>88</v>
      </c>
      <c r="BA3" s="179"/>
      <c r="BB3" s="179"/>
      <c r="BC3" s="180"/>
      <c r="BD3" s="32"/>
      <c r="BE3" s="32"/>
    </row>
    <row r="4" spans="2:58" s="31" customFormat="1" ht="20.25" customHeight="1" x14ac:dyDescent="0.4">
      <c r="B4" s="38"/>
      <c r="C4" s="38"/>
      <c r="D4" s="38"/>
      <c r="E4" s="38"/>
      <c r="F4" s="38"/>
      <c r="G4" s="38"/>
      <c r="H4" s="38"/>
      <c r="I4" s="38"/>
      <c r="J4" s="41"/>
      <c r="K4" s="40"/>
      <c r="L4" s="39"/>
      <c r="M4" s="39"/>
      <c r="N4" s="39"/>
      <c r="O4" s="39"/>
      <c r="P4" s="38"/>
      <c r="Q4" s="34"/>
      <c r="R4" s="34"/>
      <c r="S4" s="2"/>
      <c r="Z4" s="37"/>
      <c r="AA4" s="37"/>
      <c r="AB4" s="36"/>
      <c r="AC4" s="36"/>
      <c r="AD4" s="2"/>
      <c r="AE4" s="2"/>
      <c r="AF4" s="2"/>
      <c r="AG4" s="2"/>
      <c r="AJ4" s="2" t="s">
        <v>51</v>
      </c>
      <c r="AK4" s="2"/>
      <c r="AL4" s="2"/>
      <c r="AM4" s="2"/>
      <c r="AN4" s="2"/>
      <c r="AO4" s="2"/>
      <c r="AP4" s="2"/>
      <c r="AQ4" s="2"/>
      <c r="AR4" s="34"/>
      <c r="AS4" s="34"/>
      <c r="AT4" s="33"/>
      <c r="AU4" s="2"/>
      <c r="AV4" s="191">
        <v>40</v>
      </c>
      <c r="AW4" s="192"/>
      <c r="AX4" s="35" t="s">
        <v>23</v>
      </c>
      <c r="AY4" s="34"/>
      <c r="AZ4" s="191">
        <v>160</v>
      </c>
      <c r="BA4" s="192"/>
      <c r="BB4" s="33" t="s">
        <v>22</v>
      </c>
      <c r="BC4" s="2"/>
      <c r="BE4" s="32"/>
    </row>
    <row r="5" spans="2:58" ht="20.25" customHeight="1" thickBot="1" x14ac:dyDescent="0.45">
      <c r="C5" s="7"/>
      <c r="D5" s="7"/>
      <c r="S5" s="7"/>
      <c r="AJ5" s="7"/>
      <c r="BC5" s="30"/>
      <c r="BD5" s="30"/>
      <c r="BE5" s="116"/>
    </row>
    <row r="6" spans="2:58" ht="20.25" customHeight="1" thickBot="1" x14ac:dyDescent="0.45">
      <c r="B6" s="150" t="s">
        <v>21</v>
      </c>
      <c r="C6" s="153" t="s">
        <v>52</v>
      </c>
      <c r="D6" s="154"/>
      <c r="E6" s="159" t="s">
        <v>53</v>
      </c>
      <c r="F6" s="154"/>
      <c r="G6" s="159" t="s">
        <v>54</v>
      </c>
      <c r="H6" s="153"/>
      <c r="I6" s="153"/>
      <c r="J6" s="153"/>
      <c r="K6" s="154"/>
      <c r="L6" s="159" t="s">
        <v>55</v>
      </c>
      <c r="M6" s="153"/>
      <c r="N6" s="153"/>
      <c r="O6" s="162"/>
      <c r="P6" s="165" t="s">
        <v>56</v>
      </c>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7" t="str">
        <f>IF(AZ3="４週","(8)1～4週目の勤務時間数合計","(8)1か月の勤務時間数合計")</f>
        <v>(8)1～4週目の勤務時間数合計</v>
      </c>
      <c r="AV6" s="168"/>
      <c r="AW6" s="167" t="s">
        <v>57</v>
      </c>
      <c r="AX6" s="168"/>
      <c r="AY6" s="181" t="s">
        <v>67</v>
      </c>
      <c r="AZ6" s="181"/>
      <c r="BA6" s="181"/>
      <c r="BB6" s="181"/>
      <c r="BC6" s="181"/>
      <c r="BD6" s="182"/>
      <c r="BE6" s="185" t="s">
        <v>74</v>
      </c>
      <c r="BF6" s="117"/>
    </row>
    <row r="7" spans="2:58" ht="20.25" customHeight="1" thickBot="1" x14ac:dyDescent="0.45">
      <c r="B7" s="151"/>
      <c r="C7" s="155"/>
      <c r="D7" s="156"/>
      <c r="E7" s="160"/>
      <c r="F7" s="156"/>
      <c r="G7" s="160"/>
      <c r="H7" s="155"/>
      <c r="I7" s="155"/>
      <c r="J7" s="155"/>
      <c r="K7" s="156"/>
      <c r="L7" s="160"/>
      <c r="M7" s="155"/>
      <c r="N7" s="155"/>
      <c r="O7" s="163"/>
      <c r="P7" s="188" t="s">
        <v>20</v>
      </c>
      <c r="Q7" s="189"/>
      <c r="R7" s="189"/>
      <c r="S7" s="189"/>
      <c r="T7" s="189"/>
      <c r="U7" s="189"/>
      <c r="V7" s="190"/>
      <c r="W7" s="188" t="s">
        <v>19</v>
      </c>
      <c r="X7" s="189"/>
      <c r="Y7" s="189"/>
      <c r="Z7" s="189"/>
      <c r="AA7" s="189"/>
      <c r="AB7" s="189"/>
      <c r="AC7" s="190"/>
      <c r="AD7" s="188" t="s">
        <v>18</v>
      </c>
      <c r="AE7" s="189"/>
      <c r="AF7" s="189"/>
      <c r="AG7" s="189"/>
      <c r="AH7" s="189"/>
      <c r="AI7" s="189"/>
      <c r="AJ7" s="190"/>
      <c r="AK7" s="188" t="s">
        <v>17</v>
      </c>
      <c r="AL7" s="189"/>
      <c r="AM7" s="189"/>
      <c r="AN7" s="189"/>
      <c r="AO7" s="189"/>
      <c r="AP7" s="189"/>
      <c r="AQ7" s="190"/>
      <c r="AR7" s="188" t="s">
        <v>16</v>
      </c>
      <c r="AS7" s="189"/>
      <c r="AT7" s="190"/>
      <c r="AU7" s="169"/>
      <c r="AV7" s="170"/>
      <c r="AW7" s="169"/>
      <c r="AX7" s="170"/>
      <c r="AY7" s="181"/>
      <c r="AZ7" s="181"/>
      <c r="BA7" s="181"/>
      <c r="BB7" s="181"/>
      <c r="BC7" s="181"/>
      <c r="BD7" s="182"/>
      <c r="BE7" s="186"/>
      <c r="BF7" s="117"/>
    </row>
    <row r="8" spans="2:58" ht="20.25" customHeight="1" thickBot="1" x14ac:dyDescent="0.45">
      <c r="B8" s="151"/>
      <c r="C8" s="155"/>
      <c r="D8" s="156"/>
      <c r="E8" s="160"/>
      <c r="F8" s="156"/>
      <c r="G8" s="160"/>
      <c r="H8" s="155"/>
      <c r="I8" s="155"/>
      <c r="J8" s="155"/>
      <c r="K8" s="156"/>
      <c r="L8" s="160"/>
      <c r="M8" s="155"/>
      <c r="N8" s="155"/>
      <c r="O8" s="163"/>
      <c r="P8" s="28">
        <f>DAY(DATE($X$2,$AB$2,1))</f>
        <v>1</v>
      </c>
      <c r="Q8" s="27">
        <f>DAY(DATE($X$2,$AB$2,2))</f>
        <v>2</v>
      </c>
      <c r="R8" s="27">
        <f>DAY(DATE($X$2,$AB$2,3))</f>
        <v>3</v>
      </c>
      <c r="S8" s="27">
        <f>DAY(DATE($X$2,$AB$2,4))</f>
        <v>4</v>
      </c>
      <c r="T8" s="27">
        <f>DAY(DATE($X$2,$AB$2,5))</f>
        <v>5</v>
      </c>
      <c r="U8" s="27">
        <f>DAY(DATE($X$2,$AB$2,6))</f>
        <v>6</v>
      </c>
      <c r="V8" s="29">
        <f>DAY(DATE($X$2,$AB$2,7))</f>
        <v>7</v>
      </c>
      <c r="W8" s="28">
        <f>DAY(DATE($X$2,$AB$2,8))</f>
        <v>8</v>
      </c>
      <c r="X8" s="27">
        <f>DAY(DATE($X$2,$AB$2,9))</f>
        <v>9</v>
      </c>
      <c r="Y8" s="27">
        <f>DAY(DATE($X$2,$AB$2,10))</f>
        <v>10</v>
      </c>
      <c r="Z8" s="27">
        <f>DAY(DATE($X$2,$AB$2,11))</f>
        <v>11</v>
      </c>
      <c r="AA8" s="27">
        <f>DAY(DATE($X$2,$AB$2,12))</f>
        <v>12</v>
      </c>
      <c r="AB8" s="27">
        <f>DAY(DATE($X$2,$AB$2,13))</f>
        <v>13</v>
      </c>
      <c r="AC8" s="29">
        <f>DAY(DATE($X$2,$AB$2,14))</f>
        <v>14</v>
      </c>
      <c r="AD8" s="28">
        <f>DAY(DATE($X$2,$AB$2,15))</f>
        <v>15</v>
      </c>
      <c r="AE8" s="27">
        <f>DAY(DATE($X$2,$AB$2,16))</f>
        <v>16</v>
      </c>
      <c r="AF8" s="27">
        <f>DAY(DATE($X$2,$AB$2,17))</f>
        <v>17</v>
      </c>
      <c r="AG8" s="27">
        <f>DAY(DATE($X$2,$AB$2,18))</f>
        <v>18</v>
      </c>
      <c r="AH8" s="27">
        <f>DAY(DATE($X$2,$AB$2,19))</f>
        <v>19</v>
      </c>
      <c r="AI8" s="27">
        <f>DAY(DATE($X$2,$AB$2,20))</f>
        <v>20</v>
      </c>
      <c r="AJ8" s="29">
        <f>DAY(DATE($X$2,$AB$2,21))</f>
        <v>21</v>
      </c>
      <c r="AK8" s="28">
        <f>DAY(DATE($X$2,$AB$2,22))</f>
        <v>22</v>
      </c>
      <c r="AL8" s="27">
        <f>DAY(DATE($X$2,$AB$2,23))</f>
        <v>23</v>
      </c>
      <c r="AM8" s="27">
        <f>DAY(DATE($X$2,$AB$2,24))</f>
        <v>24</v>
      </c>
      <c r="AN8" s="27">
        <f>DAY(DATE($X$2,$AB$2,25))</f>
        <v>25</v>
      </c>
      <c r="AO8" s="27">
        <f>DAY(DATE($X$2,$AB$2,26))</f>
        <v>26</v>
      </c>
      <c r="AP8" s="27">
        <f>DAY(DATE($X$2,$AB$2,27))</f>
        <v>27</v>
      </c>
      <c r="AQ8" s="29">
        <f>DAY(DATE($X$2,$AB$2,28))</f>
        <v>28</v>
      </c>
      <c r="AR8" s="28" t="str">
        <f>IF(AZ3="暦月",IF(DAY(DATE($X$2,$AB$2,29))=29,29,""),"")</f>
        <v/>
      </c>
      <c r="AS8" s="27" t="str">
        <f>IF(AZ3="暦月",IF(DAY(DATE($X$2,$AB$2,30))=30,30,""),"")</f>
        <v/>
      </c>
      <c r="AT8" s="26" t="str">
        <f>IF(AZ3="暦月",IF(DAY(DATE($X$2,$AB$2,31))=31,31,""),"")</f>
        <v/>
      </c>
      <c r="AU8" s="169"/>
      <c r="AV8" s="170"/>
      <c r="AW8" s="169"/>
      <c r="AX8" s="170"/>
      <c r="AY8" s="181"/>
      <c r="AZ8" s="181"/>
      <c r="BA8" s="181"/>
      <c r="BB8" s="181"/>
      <c r="BC8" s="181"/>
      <c r="BD8" s="182"/>
      <c r="BE8" s="186"/>
      <c r="BF8" s="117"/>
    </row>
    <row r="9" spans="2:58" ht="20.25" hidden="1" customHeight="1" thickBot="1" x14ac:dyDescent="0.45">
      <c r="B9" s="151"/>
      <c r="C9" s="155"/>
      <c r="D9" s="156"/>
      <c r="E9" s="160"/>
      <c r="F9" s="156"/>
      <c r="G9" s="160"/>
      <c r="H9" s="155"/>
      <c r="I9" s="155"/>
      <c r="J9" s="155"/>
      <c r="K9" s="156"/>
      <c r="L9" s="160"/>
      <c r="M9" s="155"/>
      <c r="N9" s="155"/>
      <c r="O9" s="163"/>
      <c r="P9" s="28">
        <f>WEEKDAY(DATE($X$2,$AB$2,1))</f>
        <v>5</v>
      </c>
      <c r="Q9" s="27">
        <f>WEEKDAY(DATE($X$2,$AB$2,2))</f>
        <v>6</v>
      </c>
      <c r="R9" s="27">
        <f>WEEKDAY(DATE($X$2,$AB$2,3))</f>
        <v>7</v>
      </c>
      <c r="S9" s="27">
        <f>WEEKDAY(DATE($X$2,$AB$2,4))</f>
        <v>1</v>
      </c>
      <c r="T9" s="27">
        <f>WEEKDAY(DATE($X$2,$AB$2,5))</f>
        <v>2</v>
      </c>
      <c r="U9" s="27">
        <f>WEEKDAY(DATE($X$2,$AB$2,6))</f>
        <v>3</v>
      </c>
      <c r="V9" s="29">
        <f>WEEKDAY(DATE($X$2,$AB$2,7))</f>
        <v>4</v>
      </c>
      <c r="W9" s="28">
        <f>WEEKDAY(DATE($X$2,$AB$2,8))</f>
        <v>5</v>
      </c>
      <c r="X9" s="27">
        <f>WEEKDAY(DATE($X$2,$AB$2,9))</f>
        <v>6</v>
      </c>
      <c r="Y9" s="27">
        <f>WEEKDAY(DATE($X$2,$AB$2,10))</f>
        <v>7</v>
      </c>
      <c r="Z9" s="27">
        <f>WEEKDAY(DATE($X$2,$AB$2,11))</f>
        <v>1</v>
      </c>
      <c r="AA9" s="27">
        <f>WEEKDAY(DATE($X$2,$AB$2,12))</f>
        <v>2</v>
      </c>
      <c r="AB9" s="27">
        <f>WEEKDAY(DATE($X$2,$AB$2,13))</f>
        <v>3</v>
      </c>
      <c r="AC9" s="29">
        <f>WEEKDAY(DATE($X$2,$AB$2,14))</f>
        <v>4</v>
      </c>
      <c r="AD9" s="28">
        <f>WEEKDAY(DATE($X$2,$AB$2,15))</f>
        <v>5</v>
      </c>
      <c r="AE9" s="27">
        <f>WEEKDAY(DATE($X$2,$AB$2,16))</f>
        <v>6</v>
      </c>
      <c r="AF9" s="27">
        <f>WEEKDAY(DATE($X$2,$AB$2,17))</f>
        <v>7</v>
      </c>
      <c r="AG9" s="27">
        <f>WEEKDAY(DATE($X$2,$AB$2,18))</f>
        <v>1</v>
      </c>
      <c r="AH9" s="27">
        <f>WEEKDAY(DATE($X$2,$AB$2,19))</f>
        <v>2</v>
      </c>
      <c r="AI9" s="27">
        <f>WEEKDAY(DATE($X$2,$AB$2,20))</f>
        <v>3</v>
      </c>
      <c r="AJ9" s="29">
        <f>WEEKDAY(DATE($X$2,$AB$2,21))</f>
        <v>4</v>
      </c>
      <c r="AK9" s="28">
        <f>WEEKDAY(DATE($X$2,$AB$2,22))</f>
        <v>5</v>
      </c>
      <c r="AL9" s="27">
        <f>WEEKDAY(DATE($X$2,$AB$2,23))</f>
        <v>6</v>
      </c>
      <c r="AM9" s="27">
        <f>WEEKDAY(DATE($X$2,$AB$2,24))</f>
        <v>7</v>
      </c>
      <c r="AN9" s="27">
        <f>WEEKDAY(DATE($X$2,$AB$2,25))</f>
        <v>1</v>
      </c>
      <c r="AO9" s="27">
        <f>WEEKDAY(DATE($X$2,$AB$2,26))</f>
        <v>2</v>
      </c>
      <c r="AP9" s="27">
        <f>WEEKDAY(DATE($X$2,$AB$2,27))</f>
        <v>3</v>
      </c>
      <c r="AQ9" s="29">
        <f>WEEKDAY(DATE($X$2,$AB$2,28))</f>
        <v>4</v>
      </c>
      <c r="AR9" s="28">
        <f>IF(AR8=29,WEEKDAY(DATE($X$2,$AB$2,29)),0)</f>
        <v>0</v>
      </c>
      <c r="AS9" s="27">
        <f>IF(AS8=30,WEEKDAY(DATE($X$2,$AB$2,30)),0)</f>
        <v>0</v>
      </c>
      <c r="AT9" s="26">
        <f>IF(AT8=31,WEEKDAY(DATE($X$2,$AB$2,31)),0)</f>
        <v>0</v>
      </c>
      <c r="AU9" s="171"/>
      <c r="AV9" s="172"/>
      <c r="AW9" s="171"/>
      <c r="AX9" s="172"/>
      <c r="AY9" s="183"/>
      <c r="AZ9" s="183"/>
      <c r="BA9" s="183"/>
      <c r="BB9" s="183"/>
      <c r="BC9" s="183"/>
      <c r="BD9" s="184"/>
      <c r="BE9" s="186"/>
      <c r="BF9" s="117"/>
    </row>
    <row r="10" spans="2:58" ht="20.25" customHeight="1" thickBot="1" x14ac:dyDescent="0.45">
      <c r="B10" s="152"/>
      <c r="C10" s="157"/>
      <c r="D10" s="158"/>
      <c r="E10" s="161"/>
      <c r="F10" s="158"/>
      <c r="G10" s="161"/>
      <c r="H10" s="157"/>
      <c r="I10" s="157"/>
      <c r="J10" s="157"/>
      <c r="K10" s="158"/>
      <c r="L10" s="161"/>
      <c r="M10" s="157"/>
      <c r="N10" s="157"/>
      <c r="O10" s="164"/>
      <c r="P10" s="25" t="str">
        <f t="shared" ref="P10:AQ10" si="0">IF(P9=1,"日",IF(P9=2,"月",IF(P9=3,"火",IF(P9=4,"水",IF(P9=5,"木",IF(P9=6,"金","土"))))))</f>
        <v>木</v>
      </c>
      <c r="Q10" s="23" t="str">
        <f t="shared" si="0"/>
        <v>金</v>
      </c>
      <c r="R10" s="23" t="str">
        <f t="shared" si="0"/>
        <v>土</v>
      </c>
      <c r="S10" s="23" t="str">
        <f t="shared" si="0"/>
        <v>日</v>
      </c>
      <c r="T10" s="23" t="str">
        <f t="shared" si="0"/>
        <v>月</v>
      </c>
      <c r="U10" s="23" t="str">
        <f t="shared" si="0"/>
        <v>火</v>
      </c>
      <c r="V10" s="24" t="str">
        <f t="shared" si="0"/>
        <v>水</v>
      </c>
      <c r="W10" s="25" t="str">
        <f t="shared" si="0"/>
        <v>木</v>
      </c>
      <c r="X10" s="23" t="str">
        <f t="shared" si="0"/>
        <v>金</v>
      </c>
      <c r="Y10" s="23" t="str">
        <f t="shared" si="0"/>
        <v>土</v>
      </c>
      <c r="Z10" s="23" t="str">
        <f t="shared" si="0"/>
        <v>日</v>
      </c>
      <c r="AA10" s="23" t="str">
        <f t="shared" si="0"/>
        <v>月</v>
      </c>
      <c r="AB10" s="23" t="str">
        <f t="shared" si="0"/>
        <v>火</v>
      </c>
      <c r="AC10" s="24" t="str">
        <f t="shared" si="0"/>
        <v>水</v>
      </c>
      <c r="AD10" s="25" t="str">
        <f t="shared" si="0"/>
        <v>木</v>
      </c>
      <c r="AE10" s="23" t="str">
        <f t="shared" si="0"/>
        <v>金</v>
      </c>
      <c r="AF10" s="23" t="str">
        <f t="shared" si="0"/>
        <v>土</v>
      </c>
      <c r="AG10" s="23" t="str">
        <f t="shared" si="0"/>
        <v>日</v>
      </c>
      <c r="AH10" s="23" t="str">
        <f t="shared" si="0"/>
        <v>月</v>
      </c>
      <c r="AI10" s="23" t="str">
        <f t="shared" si="0"/>
        <v>火</v>
      </c>
      <c r="AJ10" s="24" t="str">
        <f t="shared" si="0"/>
        <v>水</v>
      </c>
      <c r="AK10" s="25" t="str">
        <f t="shared" si="0"/>
        <v>木</v>
      </c>
      <c r="AL10" s="23" t="str">
        <f t="shared" si="0"/>
        <v>金</v>
      </c>
      <c r="AM10" s="23" t="str">
        <f t="shared" si="0"/>
        <v>土</v>
      </c>
      <c r="AN10" s="23" t="str">
        <f t="shared" si="0"/>
        <v>日</v>
      </c>
      <c r="AO10" s="23" t="str">
        <f t="shared" si="0"/>
        <v>月</v>
      </c>
      <c r="AP10" s="23" t="str">
        <f t="shared" si="0"/>
        <v>火</v>
      </c>
      <c r="AQ10" s="24" t="str">
        <f t="shared" si="0"/>
        <v>水</v>
      </c>
      <c r="AR10" s="23" t="str">
        <f>IF(AR9=1,"日",IF(AR9=2,"月",IF(AR9=3,"火",IF(AR9=4,"水",IF(AR9=5,"木",IF(AR9=6,"金",IF(AR9=0,"","土")))))))</f>
        <v/>
      </c>
      <c r="AS10" s="23" t="str">
        <f>IF(AS9=1,"日",IF(AS9=2,"月",IF(AS9=3,"火",IF(AS9=4,"水",IF(AS9=5,"木",IF(AS9=6,"金",IF(AS9=0,"","土")))))))</f>
        <v/>
      </c>
      <c r="AT10" s="22" t="str">
        <f>IF(AT9=1,"日",IF(AT9=2,"月",IF(AT9=3,"火",IF(AT9=4,"水",IF(AT9=5,"木",IF(AT9=6,"金",IF(AT9=0,"","土")))))))</f>
        <v/>
      </c>
      <c r="AU10" s="173"/>
      <c r="AV10" s="174"/>
      <c r="AW10" s="173"/>
      <c r="AX10" s="174"/>
      <c r="AY10" s="183"/>
      <c r="AZ10" s="183"/>
      <c r="BA10" s="183"/>
      <c r="BB10" s="183"/>
      <c r="BC10" s="183"/>
      <c r="BD10" s="184"/>
      <c r="BE10" s="187"/>
      <c r="BF10" s="117"/>
    </row>
    <row r="11" spans="2:58" ht="36.75" customHeight="1" x14ac:dyDescent="0.4">
      <c r="B11" s="21">
        <v>1</v>
      </c>
      <c r="C11" s="211" t="s">
        <v>64</v>
      </c>
      <c r="D11" s="212"/>
      <c r="E11" s="213" t="s">
        <v>45</v>
      </c>
      <c r="F11" s="212"/>
      <c r="G11" s="214" t="s">
        <v>41</v>
      </c>
      <c r="H11" s="215"/>
      <c r="I11" s="215"/>
      <c r="J11" s="215"/>
      <c r="K11" s="216"/>
      <c r="L11" s="213" t="s">
        <v>42</v>
      </c>
      <c r="M11" s="217"/>
      <c r="N11" s="217"/>
      <c r="O11" s="218"/>
      <c r="P11" s="20">
        <v>2</v>
      </c>
      <c r="Q11" s="19">
        <v>2</v>
      </c>
      <c r="R11" s="19"/>
      <c r="S11" s="19"/>
      <c r="T11" s="19">
        <v>2</v>
      </c>
      <c r="U11" s="19">
        <v>2</v>
      </c>
      <c r="V11" s="19">
        <v>2</v>
      </c>
      <c r="W11" s="20">
        <v>2</v>
      </c>
      <c r="X11" s="19">
        <v>2</v>
      </c>
      <c r="Y11" s="19"/>
      <c r="Z11" s="19"/>
      <c r="AA11" s="19">
        <v>2</v>
      </c>
      <c r="AB11" s="19">
        <v>2</v>
      </c>
      <c r="AC11" s="18">
        <v>2</v>
      </c>
      <c r="AD11" s="20">
        <v>2</v>
      </c>
      <c r="AE11" s="19">
        <v>2</v>
      </c>
      <c r="AF11" s="19"/>
      <c r="AG11" s="19"/>
      <c r="AH11" s="19">
        <v>2</v>
      </c>
      <c r="AI11" s="19">
        <v>2</v>
      </c>
      <c r="AJ11" s="18">
        <v>2</v>
      </c>
      <c r="AK11" s="20">
        <v>2</v>
      </c>
      <c r="AL11" s="19">
        <v>2</v>
      </c>
      <c r="AM11" s="19"/>
      <c r="AN11" s="19"/>
      <c r="AO11" s="19">
        <v>2</v>
      </c>
      <c r="AP11" s="19">
        <v>2</v>
      </c>
      <c r="AQ11" s="18">
        <v>2</v>
      </c>
      <c r="AR11" s="20"/>
      <c r="AS11" s="19"/>
      <c r="AT11" s="18"/>
      <c r="AU11" s="219">
        <v>40</v>
      </c>
      <c r="AV11" s="220"/>
      <c r="AW11" s="221">
        <v>10</v>
      </c>
      <c r="AX11" s="222"/>
      <c r="AY11" s="193">
        <v>0.2</v>
      </c>
      <c r="AZ11" s="194"/>
      <c r="BA11" s="194"/>
      <c r="BB11" s="194"/>
      <c r="BC11" s="194"/>
      <c r="BD11" s="195"/>
      <c r="BE11" s="120"/>
      <c r="BF11" s="117"/>
    </row>
    <row r="12" spans="2:58" ht="36.75" customHeight="1" x14ac:dyDescent="0.4">
      <c r="B12" s="17">
        <f t="shared" ref="B12:B35" si="1">B11+1</f>
        <v>2</v>
      </c>
      <c r="C12" s="196" t="s">
        <v>39</v>
      </c>
      <c r="D12" s="197"/>
      <c r="E12" s="198" t="s">
        <v>45</v>
      </c>
      <c r="F12" s="197"/>
      <c r="G12" s="199" t="s">
        <v>41</v>
      </c>
      <c r="H12" s="200"/>
      <c r="I12" s="200"/>
      <c r="J12" s="200"/>
      <c r="K12" s="201"/>
      <c r="L12" s="198" t="s">
        <v>42</v>
      </c>
      <c r="M12" s="202"/>
      <c r="N12" s="202"/>
      <c r="O12" s="203"/>
      <c r="P12" s="16">
        <v>6</v>
      </c>
      <c r="Q12" s="15">
        <v>6</v>
      </c>
      <c r="R12" s="15"/>
      <c r="S12" s="15"/>
      <c r="T12" s="15">
        <v>6</v>
      </c>
      <c r="U12" s="15">
        <v>6</v>
      </c>
      <c r="V12" s="15">
        <v>6</v>
      </c>
      <c r="W12" s="16">
        <v>6</v>
      </c>
      <c r="X12" s="15">
        <v>6</v>
      </c>
      <c r="Y12" s="15"/>
      <c r="Z12" s="15"/>
      <c r="AA12" s="15">
        <v>6</v>
      </c>
      <c r="AB12" s="15">
        <v>6</v>
      </c>
      <c r="AC12" s="14">
        <v>6</v>
      </c>
      <c r="AD12" s="16">
        <v>6</v>
      </c>
      <c r="AE12" s="15">
        <v>6</v>
      </c>
      <c r="AF12" s="15"/>
      <c r="AG12" s="15"/>
      <c r="AH12" s="15">
        <v>6</v>
      </c>
      <c r="AI12" s="15">
        <v>6</v>
      </c>
      <c r="AJ12" s="14">
        <v>6</v>
      </c>
      <c r="AK12" s="16">
        <v>6</v>
      </c>
      <c r="AL12" s="15">
        <v>6</v>
      </c>
      <c r="AM12" s="15"/>
      <c r="AN12" s="15"/>
      <c r="AO12" s="15">
        <v>6</v>
      </c>
      <c r="AP12" s="15">
        <v>6</v>
      </c>
      <c r="AQ12" s="14">
        <v>6</v>
      </c>
      <c r="AR12" s="16"/>
      <c r="AS12" s="15"/>
      <c r="AT12" s="14"/>
      <c r="AU12" s="204">
        <v>120</v>
      </c>
      <c r="AV12" s="205"/>
      <c r="AW12" s="206">
        <v>30</v>
      </c>
      <c r="AX12" s="207"/>
      <c r="AY12" s="208">
        <v>0.8</v>
      </c>
      <c r="AZ12" s="209"/>
      <c r="BA12" s="209"/>
      <c r="BB12" s="209"/>
      <c r="BC12" s="209"/>
      <c r="BD12" s="210"/>
      <c r="BE12" s="119"/>
      <c r="BF12" s="117"/>
    </row>
    <row r="13" spans="2:58" ht="36.75" customHeight="1" x14ac:dyDescent="0.4">
      <c r="B13" s="17">
        <f t="shared" si="1"/>
        <v>3</v>
      </c>
      <c r="C13" s="196" t="s">
        <v>39</v>
      </c>
      <c r="D13" s="197"/>
      <c r="E13" s="198" t="s">
        <v>40</v>
      </c>
      <c r="F13" s="197"/>
      <c r="G13" s="199" t="s">
        <v>41</v>
      </c>
      <c r="H13" s="200"/>
      <c r="I13" s="200"/>
      <c r="J13" s="200"/>
      <c r="K13" s="201"/>
      <c r="L13" s="198" t="s">
        <v>43</v>
      </c>
      <c r="M13" s="202"/>
      <c r="N13" s="202"/>
      <c r="O13" s="203"/>
      <c r="P13" s="16">
        <v>8</v>
      </c>
      <c r="Q13" s="15">
        <v>8</v>
      </c>
      <c r="R13" s="15"/>
      <c r="S13" s="15"/>
      <c r="T13" s="15">
        <v>8</v>
      </c>
      <c r="U13" s="15">
        <v>8</v>
      </c>
      <c r="V13" s="14">
        <v>8</v>
      </c>
      <c r="W13" s="16">
        <v>8</v>
      </c>
      <c r="X13" s="15">
        <v>8</v>
      </c>
      <c r="Y13" s="15"/>
      <c r="Z13" s="15"/>
      <c r="AA13" s="15">
        <v>8</v>
      </c>
      <c r="AB13" s="15">
        <v>8</v>
      </c>
      <c r="AC13" s="14">
        <v>8</v>
      </c>
      <c r="AD13" s="16">
        <v>8</v>
      </c>
      <c r="AE13" s="15">
        <v>8</v>
      </c>
      <c r="AF13" s="15"/>
      <c r="AG13" s="15"/>
      <c r="AH13" s="15">
        <v>8</v>
      </c>
      <c r="AI13" s="15">
        <v>8</v>
      </c>
      <c r="AJ13" s="14">
        <v>8</v>
      </c>
      <c r="AK13" s="16">
        <v>8</v>
      </c>
      <c r="AL13" s="15">
        <v>8</v>
      </c>
      <c r="AM13" s="15"/>
      <c r="AN13" s="15"/>
      <c r="AO13" s="15">
        <v>8</v>
      </c>
      <c r="AP13" s="15">
        <v>8</v>
      </c>
      <c r="AQ13" s="14">
        <v>8</v>
      </c>
      <c r="AR13" s="16"/>
      <c r="AS13" s="15"/>
      <c r="AT13" s="14"/>
      <c r="AU13" s="204">
        <v>160</v>
      </c>
      <c r="AV13" s="205"/>
      <c r="AW13" s="206">
        <v>40</v>
      </c>
      <c r="AX13" s="207"/>
      <c r="AY13" s="208">
        <v>1</v>
      </c>
      <c r="AZ13" s="209"/>
      <c r="BA13" s="209"/>
      <c r="BB13" s="209"/>
      <c r="BC13" s="209"/>
      <c r="BD13" s="210"/>
      <c r="BE13" s="119"/>
      <c r="BF13" s="117"/>
    </row>
    <row r="14" spans="2:58" ht="36.75" customHeight="1" x14ac:dyDescent="0.4">
      <c r="B14" s="17">
        <f t="shared" si="1"/>
        <v>4</v>
      </c>
      <c r="C14" s="196" t="s">
        <v>44</v>
      </c>
      <c r="D14" s="197"/>
      <c r="E14" s="198" t="s">
        <v>40</v>
      </c>
      <c r="F14" s="197"/>
      <c r="G14" s="199" t="s">
        <v>41</v>
      </c>
      <c r="H14" s="200"/>
      <c r="I14" s="200"/>
      <c r="J14" s="200"/>
      <c r="K14" s="201"/>
      <c r="L14" s="198" t="s">
        <v>47</v>
      </c>
      <c r="M14" s="202"/>
      <c r="N14" s="202"/>
      <c r="O14" s="203"/>
      <c r="P14" s="16">
        <v>8</v>
      </c>
      <c r="Q14" s="15">
        <v>8</v>
      </c>
      <c r="R14" s="15"/>
      <c r="S14" s="15"/>
      <c r="T14" s="15">
        <v>8</v>
      </c>
      <c r="U14" s="15">
        <v>8</v>
      </c>
      <c r="V14" s="14">
        <v>8</v>
      </c>
      <c r="W14" s="16">
        <v>8</v>
      </c>
      <c r="X14" s="15">
        <v>8</v>
      </c>
      <c r="Y14" s="15"/>
      <c r="Z14" s="15"/>
      <c r="AA14" s="15">
        <v>8</v>
      </c>
      <c r="AB14" s="15">
        <v>8</v>
      </c>
      <c r="AC14" s="14">
        <v>8</v>
      </c>
      <c r="AD14" s="16">
        <v>8</v>
      </c>
      <c r="AE14" s="15">
        <v>8</v>
      </c>
      <c r="AF14" s="15"/>
      <c r="AG14" s="15"/>
      <c r="AH14" s="15">
        <v>8</v>
      </c>
      <c r="AI14" s="15">
        <v>8</v>
      </c>
      <c r="AJ14" s="14">
        <v>8</v>
      </c>
      <c r="AK14" s="16">
        <v>8</v>
      </c>
      <c r="AL14" s="15">
        <v>8</v>
      </c>
      <c r="AM14" s="15"/>
      <c r="AN14" s="15"/>
      <c r="AO14" s="15">
        <v>8</v>
      </c>
      <c r="AP14" s="15">
        <v>8</v>
      </c>
      <c r="AQ14" s="14">
        <v>8</v>
      </c>
      <c r="AR14" s="16"/>
      <c r="AS14" s="15"/>
      <c r="AT14" s="14"/>
      <c r="AU14" s="204">
        <v>160</v>
      </c>
      <c r="AV14" s="205"/>
      <c r="AW14" s="206">
        <v>40</v>
      </c>
      <c r="AX14" s="207"/>
      <c r="AY14" s="208">
        <v>1</v>
      </c>
      <c r="AZ14" s="209"/>
      <c r="BA14" s="209"/>
      <c r="BB14" s="209"/>
      <c r="BC14" s="209"/>
      <c r="BD14" s="210"/>
      <c r="BE14" s="119"/>
      <c r="BF14" s="117"/>
    </row>
    <row r="15" spans="2:58" ht="36.75" customHeight="1" x14ac:dyDescent="0.4">
      <c r="B15" s="17">
        <f t="shared" si="1"/>
        <v>5</v>
      </c>
      <c r="C15" s="196" t="s">
        <v>44</v>
      </c>
      <c r="D15" s="197"/>
      <c r="E15" s="198" t="s">
        <v>46</v>
      </c>
      <c r="F15" s="197"/>
      <c r="G15" s="199" t="s">
        <v>65</v>
      </c>
      <c r="H15" s="200"/>
      <c r="I15" s="200"/>
      <c r="J15" s="200"/>
      <c r="K15" s="201"/>
      <c r="L15" s="198" t="s">
        <v>48</v>
      </c>
      <c r="M15" s="202"/>
      <c r="N15" s="202"/>
      <c r="O15" s="203"/>
      <c r="P15" s="16">
        <v>4</v>
      </c>
      <c r="Q15" s="15"/>
      <c r="R15" s="15"/>
      <c r="S15" s="15"/>
      <c r="T15" s="15">
        <v>4</v>
      </c>
      <c r="U15" s="15"/>
      <c r="V15" s="14"/>
      <c r="W15" s="16">
        <v>4</v>
      </c>
      <c r="X15" s="15"/>
      <c r="Y15" s="15"/>
      <c r="Z15" s="15"/>
      <c r="AA15" s="15">
        <v>4</v>
      </c>
      <c r="AB15" s="15"/>
      <c r="AC15" s="14"/>
      <c r="AD15" s="16">
        <v>4</v>
      </c>
      <c r="AE15" s="15"/>
      <c r="AF15" s="15"/>
      <c r="AG15" s="15"/>
      <c r="AH15" s="15">
        <v>4</v>
      </c>
      <c r="AI15" s="15"/>
      <c r="AJ15" s="14"/>
      <c r="AK15" s="16">
        <v>4</v>
      </c>
      <c r="AL15" s="15"/>
      <c r="AM15" s="15"/>
      <c r="AN15" s="15"/>
      <c r="AO15" s="15">
        <v>4</v>
      </c>
      <c r="AP15" s="15"/>
      <c r="AQ15" s="14"/>
      <c r="AR15" s="16"/>
      <c r="AS15" s="15"/>
      <c r="AT15" s="14"/>
      <c r="AU15" s="204">
        <v>32</v>
      </c>
      <c r="AV15" s="205"/>
      <c r="AW15" s="206">
        <v>8</v>
      </c>
      <c r="AX15" s="207"/>
      <c r="AY15" s="208">
        <v>0.2</v>
      </c>
      <c r="AZ15" s="209"/>
      <c r="BA15" s="209"/>
      <c r="BB15" s="209"/>
      <c r="BC15" s="209"/>
      <c r="BD15" s="210"/>
      <c r="BE15" s="119"/>
      <c r="BF15" s="117"/>
    </row>
    <row r="16" spans="2:58" ht="36.75" customHeight="1" x14ac:dyDescent="0.4">
      <c r="B16" s="17">
        <f t="shared" si="1"/>
        <v>6</v>
      </c>
      <c r="C16" s="196" t="s">
        <v>44</v>
      </c>
      <c r="D16" s="197"/>
      <c r="E16" s="198" t="s">
        <v>46</v>
      </c>
      <c r="F16" s="197"/>
      <c r="G16" s="199" t="s">
        <v>66</v>
      </c>
      <c r="H16" s="200"/>
      <c r="I16" s="200"/>
      <c r="J16" s="200"/>
      <c r="K16" s="201"/>
      <c r="L16" s="198" t="s">
        <v>49</v>
      </c>
      <c r="M16" s="202"/>
      <c r="N16" s="202"/>
      <c r="O16" s="203"/>
      <c r="P16" s="16"/>
      <c r="Q16" s="15">
        <v>4</v>
      </c>
      <c r="R16" s="15"/>
      <c r="S16" s="15"/>
      <c r="T16" s="15"/>
      <c r="U16" s="15">
        <v>4</v>
      </c>
      <c r="V16" s="14"/>
      <c r="W16" s="16"/>
      <c r="X16" s="15">
        <v>4</v>
      </c>
      <c r="Y16" s="15"/>
      <c r="Z16" s="15"/>
      <c r="AA16" s="15"/>
      <c r="AB16" s="15">
        <v>4</v>
      </c>
      <c r="AC16" s="14"/>
      <c r="AD16" s="16"/>
      <c r="AE16" s="15">
        <v>4</v>
      </c>
      <c r="AF16" s="15"/>
      <c r="AG16" s="15"/>
      <c r="AH16" s="15"/>
      <c r="AI16" s="15">
        <v>4</v>
      </c>
      <c r="AJ16" s="14"/>
      <c r="AK16" s="16"/>
      <c r="AL16" s="15">
        <v>4</v>
      </c>
      <c r="AM16" s="15"/>
      <c r="AN16" s="15"/>
      <c r="AO16" s="15"/>
      <c r="AP16" s="15">
        <v>4</v>
      </c>
      <c r="AQ16" s="14"/>
      <c r="AR16" s="16"/>
      <c r="AS16" s="15"/>
      <c r="AT16" s="14"/>
      <c r="AU16" s="204">
        <v>32</v>
      </c>
      <c r="AV16" s="205"/>
      <c r="AW16" s="206">
        <v>8</v>
      </c>
      <c r="AX16" s="207"/>
      <c r="AY16" s="208">
        <v>0.2</v>
      </c>
      <c r="AZ16" s="209"/>
      <c r="BA16" s="209"/>
      <c r="BB16" s="209"/>
      <c r="BC16" s="209"/>
      <c r="BD16" s="210"/>
      <c r="BE16" s="119"/>
      <c r="BF16" s="117"/>
    </row>
    <row r="17" spans="2:57" ht="36.75" customHeight="1" x14ac:dyDescent="0.4">
      <c r="B17" s="17">
        <f t="shared" si="1"/>
        <v>7</v>
      </c>
      <c r="C17" s="196"/>
      <c r="D17" s="197"/>
      <c r="E17" s="198"/>
      <c r="F17" s="197"/>
      <c r="G17" s="199"/>
      <c r="H17" s="200"/>
      <c r="I17" s="200"/>
      <c r="J17" s="200"/>
      <c r="K17" s="201"/>
      <c r="L17" s="198"/>
      <c r="M17" s="202"/>
      <c r="N17" s="202"/>
      <c r="O17" s="203"/>
      <c r="P17" s="16"/>
      <c r="Q17" s="15"/>
      <c r="R17" s="15"/>
      <c r="S17" s="15"/>
      <c r="T17" s="15"/>
      <c r="U17" s="15"/>
      <c r="V17" s="14"/>
      <c r="W17" s="16"/>
      <c r="X17" s="15"/>
      <c r="Y17" s="15"/>
      <c r="Z17" s="15"/>
      <c r="AA17" s="15"/>
      <c r="AB17" s="15"/>
      <c r="AC17" s="14"/>
      <c r="AD17" s="16"/>
      <c r="AE17" s="15"/>
      <c r="AF17" s="15"/>
      <c r="AG17" s="15"/>
      <c r="AH17" s="15"/>
      <c r="AI17" s="15"/>
      <c r="AJ17" s="14"/>
      <c r="AK17" s="16"/>
      <c r="AL17" s="15"/>
      <c r="AM17" s="15"/>
      <c r="AN17" s="15"/>
      <c r="AO17" s="15"/>
      <c r="AP17" s="15"/>
      <c r="AQ17" s="14"/>
      <c r="AR17" s="16"/>
      <c r="AS17" s="15"/>
      <c r="AT17" s="14"/>
      <c r="AU17" s="204"/>
      <c r="AV17" s="205"/>
      <c r="AW17" s="206"/>
      <c r="AX17" s="207"/>
      <c r="AY17" s="208"/>
      <c r="AZ17" s="209"/>
      <c r="BA17" s="209"/>
      <c r="BB17" s="209"/>
      <c r="BC17" s="209"/>
      <c r="BD17" s="210"/>
      <c r="BE17" s="118"/>
    </row>
    <row r="18" spans="2:57" ht="36.75" customHeight="1" x14ac:dyDescent="0.4">
      <c r="B18" s="17">
        <f t="shared" si="1"/>
        <v>8</v>
      </c>
      <c r="C18" s="223"/>
      <c r="D18" s="224"/>
      <c r="E18" s="198"/>
      <c r="F18" s="197"/>
      <c r="G18" s="199"/>
      <c r="H18" s="200"/>
      <c r="I18" s="200"/>
      <c r="J18" s="200"/>
      <c r="K18" s="201"/>
      <c r="L18" s="198"/>
      <c r="M18" s="202"/>
      <c r="N18" s="202"/>
      <c r="O18" s="203"/>
      <c r="P18" s="16"/>
      <c r="Q18" s="15"/>
      <c r="R18" s="15"/>
      <c r="S18" s="15"/>
      <c r="T18" s="15"/>
      <c r="U18" s="15"/>
      <c r="V18" s="14"/>
      <c r="W18" s="16"/>
      <c r="X18" s="15"/>
      <c r="Y18" s="15"/>
      <c r="Z18" s="15"/>
      <c r="AA18" s="15"/>
      <c r="AB18" s="15"/>
      <c r="AC18" s="14"/>
      <c r="AD18" s="16"/>
      <c r="AE18" s="15"/>
      <c r="AF18" s="15"/>
      <c r="AG18" s="15"/>
      <c r="AH18" s="15"/>
      <c r="AI18" s="15"/>
      <c r="AJ18" s="14"/>
      <c r="AK18" s="16"/>
      <c r="AL18" s="15"/>
      <c r="AM18" s="15"/>
      <c r="AN18" s="15"/>
      <c r="AO18" s="15"/>
      <c r="AP18" s="15"/>
      <c r="AQ18" s="14"/>
      <c r="AR18" s="16"/>
      <c r="AS18" s="15"/>
      <c r="AT18" s="14"/>
      <c r="AU18" s="204"/>
      <c r="AV18" s="205"/>
      <c r="AW18" s="206"/>
      <c r="AX18" s="207"/>
      <c r="AY18" s="208"/>
      <c r="AZ18" s="209"/>
      <c r="BA18" s="209"/>
      <c r="BB18" s="209"/>
      <c r="BC18" s="209"/>
      <c r="BD18" s="210"/>
      <c r="BE18" s="118"/>
    </row>
    <row r="19" spans="2:57" ht="36.75" customHeight="1" x14ac:dyDescent="0.4">
      <c r="B19" s="17">
        <f t="shared" si="1"/>
        <v>9</v>
      </c>
      <c r="C19" s="223"/>
      <c r="D19" s="224"/>
      <c r="E19" s="198"/>
      <c r="F19" s="197"/>
      <c r="G19" s="199"/>
      <c r="H19" s="200"/>
      <c r="I19" s="200"/>
      <c r="J19" s="200"/>
      <c r="K19" s="201"/>
      <c r="L19" s="198"/>
      <c r="M19" s="202"/>
      <c r="N19" s="202"/>
      <c r="O19" s="203"/>
      <c r="P19" s="16"/>
      <c r="Q19" s="15"/>
      <c r="R19" s="15"/>
      <c r="S19" s="15"/>
      <c r="T19" s="15"/>
      <c r="U19" s="15"/>
      <c r="V19" s="14"/>
      <c r="W19" s="16"/>
      <c r="X19" s="15"/>
      <c r="Y19" s="15"/>
      <c r="Z19" s="15"/>
      <c r="AA19" s="15"/>
      <c r="AB19" s="15"/>
      <c r="AC19" s="14"/>
      <c r="AD19" s="16"/>
      <c r="AE19" s="15"/>
      <c r="AF19" s="15"/>
      <c r="AG19" s="15"/>
      <c r="AH19" s="15"/>
      <c r="AI19" s="15"/>
      <c r="AJ19" s="14"/>
      <c r="AK19" s="16"/>
      <c r="AL19" s="15"/>
      <c r="AM19" s="15"/>
      <c r="AN19" s="15"/>
      <c r="AO19" s="15"/>
      <c r="AP19" s="15"/>
      <c r="AQ19" s="14"/>
      <c r="AR19" s="16"/>
      <c r="AS19" s="15"/>
      <c r="AT19" s="14"/>
      <c r="AU19" s="204"/>
      <c r="AV19" s="205"/>
      <c r="AW19" s="206"/>
      <c r="AX19" s="207"/>
      <c r="AY19" s="208"/>
      <c r="AZ19" s="209"/>
      <c r="BA19" s="209"/>
      <c r="BB19" s="209"/>
      <c r="BC19" s="209"/>
      <c r="BD19" s="210"/>
      <c r="BE19" s="118"/>
    </row>
    <row r="20" spans="2:57" ht="36.75" customHeight="1" x14ac:dyDescent="0.4">
      <c r="B20" s="17">
        <f t="shared" si="1"/>
        <v>10</v>
      </c>
      <c r="C20" s="223"/>
      <c r="D20" s="224"/>
      <c r="E20" s="198"/>
      <c r="F20" s="197"/>
      <c r="G20" s="199"/>
      <c r="H20" s="200"/>
      <c r="I20" s="200"/>
      <c r="J20" s="200"/>
      <c r="K20" s="201"/>
      <c r="L20" s="198"/>
      <c r="M20" s="202"/>
      <c r="N20" s="202"/>
      <c r="O20" s="203"/>
      <c r="P20" s="16"/>
      <c r="Q20" s="15"/>
      <c r="R20" s="15"/>
      <c r="S20" s="15"/>
      <c r="T20" s="15"/>
      <c r="U20" s="15"/>
      <c r="V20" s="14"/>
      <c r="W20" s="16"/>
      <c r="X20" s="15"/>
      <c r="Y20" s="15"/>
      <c r="Z20" s="15"/>
      <c r="AA20" s="15"/>
      <c r="AB20" s="15"/>
      <c r="AC20" s="14"/>
      <c r="AD20" s="16"/>
      <c r="AE20" s="15"/>
      <c r="AF20" s="15"/>
      <c r="AG20" s="15"/>
      <c r="AH20" s="15"/>
      <c r="AI20" s="15"/>
      <c r="AJ20" s="14"/>
      <c r="AK20" s="16"/>
      <c r="AL20" s="15"/>
      <c r="AM20" s="15"/>
      <c r="AN20" s="15"/>
      <c r="AO20" s="15"/>
      <c r="AP20" s="15"/>
      <c r="AQ20" s="14"/>
      <c r="AR20" s="16"/>
      <c r="AS20" s="15"/>
      <c r="AT20" s="14"/>
      <c r="AU20" s="204"/>
      <c r="AV20" s="205"/>
      <c r="AW20" s="206"/>
      <c r="AX20" s="207"/>
      <c r="AY20" s="208"/>
      <c r="AZ20" s="209"/>
      <c r="BA20" s="209"/>
      <c r="BB20" s="209"/>
      <c r="BC20" s="209"/>
      <c r="BD20" s="210"/>
      <c r="BE20" s="118"/>
    </row>
    <row r="21" spans="2:57" ht="36.75" customHeight="1" x14ac:dyDescent="0.4">
      <c r="B21" s="17">
        <f t="shared" si="1"/>
        <v>11</v>
      </c>
      <c r="C21" s="223"/>
      <c r="D21" s="224"/>
      <c r="E21" s="198"/>
      <c r="F21" s="197"/>
      <c r="G21" s="199"/>
      <c r="H21" s="200"/>
      <c r="I21" s="200"/>
      <c r="J21" s="200"/>
      <c r="K21" s="201"/>
      <c r="L21" s="198"/>
      <c r="M21" s="202"/>
      <c r="N21" s="202"/>
      <c r="O21" s="203"/>
      <c r="P21" s="16"/>
      <c r="Q21" s="15"/>
      <c r="R21" s="15"/>
      <c r="S21" s="15"/>
      <c r="T21" s="15"/>
      <c r="U21" s="15"/>
      <c r="V21" s="14"/>
      <c r="W21" s="16"/>
      <c r="X21" s="15"/>
      <c r="Y21" s="15"/>
      <c r="Z21" s="15"/>
      <c r="AA21" s="15"/>
      <c r="AB21" s="15"/>
      <c r="AC21" s="14"/>
      <c r="AD21" s="16"/>
      <c r="AE21" s="15"/>
      <c r="AF21" s="15"/>
      <c r="AG21" s="15"/>
      <c r="AH21" s="15"/>
      <c r="AI21" s="15"/>
      <c r="AJ21" s="14"/>
      <c r="AK21" s="16"/>
      <c r="AL21" s="15"/>
      <c r="AM21" s="15"/>
      <c r="AN21" s="15"/>
      <c r="AO21" s="15"/>
      <c r="AP21" s="15"/>
      <c r="AQ21" s="14"/>
      <c r="AR21" s="16"/>
      <c r="AS21" s="15"/>
      <c r="AT21" s="14"/>
      <c r="AU21" s="204"/>
      <c r="AV21" s="205"/>
      <c r="AW21" s="206"/>
      <c r="AX21" s="207"/>
      <c r="AY21" s="208"/>
      <c r="AZ21" s="209"/>
      <c r="BA21" s="209"/>
      <c r="BB21" s="209"/>
      <c r="BC21" s="209"/>
      <c r="BD21" s="210"/>
      <c r="BE21" s="118"/>
    </row>
    <row r="22" spans="2:57" ht="36.75" customHeight="1" x14ac:dyDescent="0.4">
      <c r="B22" s="17">
        <f t="shared" si="1"/>
        <v>12</v>
      </c>
      <c r="C22" s="223"/>
      <c r="D22" s="224"/>
      <c r="E22" s="198"/>
      <c r="F22" s="197"/>
      <c r="G22" s="199"/>
      <c r="H22" s="200"/>
      <c r="I22" s="200"/>
      <c r="J22" s="200"/>
      <c r="K22" s="201"/>
      <c r="L22" s="198"/>
      <c r="M22" s="202"/>
      <c r="N22" s="202"/>
      <c r="O22" s="203"/>
      <c r="P22" s="16"/>
      <c r="Q22" s="15"/>
      <c r="R22" s="15"/>
      <c r="S22" s="15"/>
      <c r="T22" s="15"/>
      <c r="U22" s="15"/>
      <c r="V22" s="14"/>
      <c r="W22" s="16"/>
      <c r="X22" s="15"/>
      <c r="Y22" s="15"/>
      <c r="Z22" s="15"/>
      <c r="AA22" s="15"/>
      <c r="AB22" s="15"/>
      <c r="AC22" s="14"/>
      <c r="AD22" s="16"/>
      <c r="AE22" s="15"/>
      <c r="AF22" s="15"/>
      <c r="AG22" s="15"/>
      <c r="AH22" s="15"/>
      <c r="AI22" s="15"/>
      <c r="AJ22" s="14"/>
      <c r="AK22" s="16"/>
      <c r="AL22" s="15"/>
      <c r="AM22" s="15"/>
      <c r="AN22" s="15"/>
      <c r="AO22" s="15"/>
      <c r="AP22" s="15"/>
      <c r="AQ22" s="14"/>
      <c r="AR22" s="16"/>
      <c r="AS22" s="15"/>
      <c r="AT22" s="14"/>
      <c r="AU22" s="204"/>
      <c r="AV22" s="205"/>
      <c r="AW22" s="206"/>
      <c r="AX22" s="207"/>
      <c r="AY22" s="208"/>
      <c r="AZ22" s="209"/>
      <c r="BA22" s="209"/>
      <c r="BB22" s="209"/>
      <c r="BC22" s="209"/>
      <c r="BD22" s="210"/>
      <c r="BE22" s="118"/>
    </row>
    <row r="23" spans="2:57" ht="36.75" customHeight="1" x14ac:dyDescent="0.4">
      <c r="B23" s="17">
        <f t="shared" si="1"/>
        <v>13</v>
      </c>
      <c r="C23" s="223"/>
      <c r="D23" s="224"/>
      <c r="E23" s="198"/>
      <c r="F23" s="197"/>
      <c r="G23" s="199"/>
      <c r="H23" s="200"/>
      <c r="I23" s="200"/>
      <c r="J23" s="200"/>
      <c r="K23" s="201"/>
      <c r="L23" s="198"/>
      <c r="M23" s="202"/>
      <c r="N23" s="202"/>
      <c r="O23" s="203"/>
      <c r="P23" s="16"/>
      <c r="Q23" s="15"/>
      <c r="R23" s="15"/>
      <c r="S23" s="15"/>
      <c r="T23" s="15"/>
      <c r="U23" s="15"/>
      <c r="V23" s="14"/>
      <c r="W23" s="16"/>
      <c r="X23" s="15"/>
      <c r="Y23" s="15"/>
      <c r="Z23" s="15"/>
      <c r="AA23" s="15"/>
      <c r="AB23" s="15"/>
      <c r="AC23" s="14"/>
      <c r="AD23" s="16"/>
      <c r="AE23" s="15"/>
      <c r="AF23" s="15"/>
      <c r="AG23" s="15"/>
      <c r="AH23" s="15"/>
      <c r="AI23" s="15"/>
      <c r="AJ23" s="14"/>
      <c r="AK23" s="16"/>
      <c r="AL23" s="15"/>
      <c r="AM23" s="15"/>
      <c r="AN23" s="15"/>
      <c r="AO23" s="15"/>
      <c r="AP23" s="15"/>
      <c r="AQ23" s="14"/>
      <c r="AR23" s="16"/>
      <c r="AS23" s="15"/>
      <c r="AT23" s="14"/>
      <c r="AU23" s="204"/>
      <c r="AV23" s="205"/>
      <c r="AW23" s="206"/>
      <c r="AX23" s="207"/>
      <c r="AY23" s="208"/>
      <c r="AZ23" s="209"/>
      <c r="BA23" s="209"/>
      <c r="BB23" s="209"/>
      <c r="BC23" s="209"/>
      <c r="BD23" s="210"/>
      <c r="BE23" s="118"/>
    </row>
    <row r="24" spans="2:57" ht="36.75" customHeight="1" x14ac:dyDescent="0.4">
      <c r="B24" s="17">
        <f t="shared" si="1"/>
        <v>14</v>
      </c>
      <c r="C24" s="223"/>
      <c r="D24" s="224"/>
      <c r="E24" s="198"/>
      <c r="F24" s="197"/>
      <c r="G24" s="199"/>
      <c r="H24" s="200"/>
      <c r="I24" s="200"/>
      <c r="J24" s="200"/>
      <c r="K24" s="201"/>
      <c r="L24" s="198"/>
      <c r="M24" s="202"/>
      <c r="N24" s="202"/>
      <c r="O24" s="203"/>
      <c r="P24" s="16"/>
      <c r="Q24" s="15"/>
      <c r="R24" s="15"/>
      <c r="S24" s="15"/>
      <c r="T24" s="15"/>
      <c r="U24" s="15"/>
      <c r="V24" s="14"/>
      <c r="W24" s="16"/>
      <c r="X24" s="15"/>
      <c r="Y24" s="15"/>
      <c r="Z24" s="15"/>
      <c r="AA24" s="15"/>
      <c r="AB24" s="15"/>
      <c r="AC24" s="14"/>
      <c r="AD24" s="16"/>
      <c r="AE24" s="15"/>
      <c r="AF24" s="15"/>
      <c r="AG24" s="15"/>
      <c r="AH24" s="15"/>
      <c r="AI24" s="15"/>
      <c r="AJ24" s="14"/>
      <c r="AK24" s="16"/>
      <c r="AL24" s="15"/>
      <c r="AM24" s="15"/>
      <c r="AN24" s="15"/>
      <c r="AO24" s="15"/>
      <c r="AP24" s="15"/>
      <c r="AQ24" s="14"/>
      <c r="AR24" s="16"/>
      <c r="AS24" s="15"/>
      <c r="AT24" s="14"/>
      <c r="AU24" s="204"/>
      <c r="AV24" s="205"/>
      <c r="AW24" s="206"/>
      <c r="AX24" s="207"/>
      <c r="AY24" s="208"/>
      <c r="AZ24" s="209"/>
      <c r="BA24" s="209"/>
      <c r="BB24" s="209"/>
      <c r="BC24" s="209"/>
      <c r="BD24" s="210"/>
      <c r="BE24" s="118"/>
    </row>
    <row r="25" spans="2:57" ht="36.75" customHeight="1" x14ac:dyDescent="0.4">
      <c r="B25" s="17">
        <f t="shared" si="1"/>
        <v>15</v>
      </c>
      <c r="C25" s="223"/>
      <c r="D25" s="224"/>
      <c r="E25" s="198"/>
      <c r="F25" s="197"/>
      <c r="G25" s="199"/>
      <c r="H25" s="200"/>
      <c r="I25" s="200"/>
      <c r="J25" s="200"/>
      <c r="K25" s="201"/>
      <c r="L25" s="198"/>
      <c r="M25" s="202"/>
      <c r="N25" s="202"/>
      <c r="O25" s="203"/>
      <c r="P25" s="16"/>
      <c r="Q25" s="15"/>
      <c r="R25" s="15"/>
      <c r="S25" s="15"/>
      <c r="T25" s="15"/>
      <c r="U25" s="15"/>
      <c r="V25" s="14"/>
      <c r="W25" s="16"/>
      <c r="X25" s="15"/>
      <c r="Y25" s="15"/>
      <c r="Z25" s="15"/>
      <c r="AA25" s="15"/>
      <c r="AB25" s="15"/>
      <c r="AC25" s="14"/>
      <c r="AD25" s="16"/>
      <c r="AE25" s="15"/>
      <c r="AF25" s="15"/>
      <c r="AG25" s="15"/>
      <c r="AH25" s="15"/>
      <c r="AI25" s="15"/>
      <c r="AJ25" s="14"/>
      <c r="AK25" s="16"/>
      <c r="AL25" s="15"/>
      <c r="AM25" s="15"/>
      <c r="AN25" s="15"/>
      <c r="AO25" s="15"/>
      <c r="AP25" s="15"/>
      <c r="AQ25" s="14"/>
      <c r="AR25" s="16"/>
      <c r="AS25" s="15"/>
      <c r="AT25" s="14"/>
      <c r="AU25" s="204"/>
      <c r="AV25" s="205"/>
      <c r="AW25" s="206"/>
      <c r="AX25" s="207"/>
      <c r="AY25" s="208"/>
      <c r="AZ25" s="209"/>
      <c r="BA25" s="209"/>
      <c r="BB25" s="209"/>
      <c r="BC25" s="209"/>
      <c r="BD25" s="210"/>
      <c r="BE25" s="118"/>
    </row>
    <row r="26" spans="2:57" ht="36.75" customHeight="1" x14ac:dyDescent="0.4">
      <c r="B26" s="17">
        <f t="shared" si="1"/>
        <v>16</v>
      </c>
      <c r="C26" s="53"/>
      <c r="D26" s="54"/>
      <c r="E26" s="55"/>
      <c r="F26" s="56"/>
      <c r="G26" s="57"/>
      <c r="H26" s="58"/>
      <c r="I26" s="58"/>
      <c r="J26" s="58"/>
      <c r="K26" s="59"/>
      <c r="L26" s="55"/>
      <c r="M26" s="60"/>
      <c r="N26" s="60"/>
      <c r="O26" s="61"/>
      <c r="P26" s="16"/>
      <c r="Q26" s="15"/>
      <c r="R26" s="15"/>
      <c r="S26" s="15"/>
      <c r="T26" s="15"/>
      <c r="U26" s="15"/>
      <c r="V26" s="14"/>
      <c r="W26" s="16"/>
      <c r="X26" s="15"/>
      <c r="Y26" s="15"/>
      <c r="Z26" s="15"/>
      <c r="AA26" s="15"/>
      <c r="AB26" s="15"/>
      <c r="AC26" s="14"/>
      <c r="AD26" s="16"/>
      <c r="AE26" s="15"/>
      <c r="AF26" s="15"/>
      <c r="AG26" s="15"/>
      <c r="AH26" s="15"/>
      <c r="AI26" s="15"/>
      <c r="AJ26" s="14"/>
      <c r="AK26" s="16"/>
      <c r="AL26" s="15"/>
      <c r="AM26" s="15"/>
      <c r="AN26" s="15"/>
      <c r="AO26" s="15"/>
      <c r="AP26" s="15"/>
      <c r="AQ26" s="14"/>
      <c r="AR26" s="16"/>
      <c r="AS26" s="15"/>
      <c r="AT26" s="14"/>
      <c r="AU26" s="62"/>
      <c r="AV26" s="63"/>
      <c r="AW26" s="64"/>
      <c r="AX26" s="65"/>
      <c r="AY26" s="71"/>
      <c r="AZ26" s="72"/>
      <c r="BA26" s="72"/>
      <c r="BB26" s="72"/>
      <c r="BC26" s="72"/>
      <c r="BD26" s="89"/>
      <c r="BE26" s="118"/>
    </row>
    <row r="27" spans="2:57" ht="36.75" customHeight="1" x14ac:dyDescent="0.4">
      <c r="B27" s="17">
        <f t="shared" si="1"/>
        <v>17</v>
      </c>
      <c r="C27" s="53"/>
      <c r="D27" s="54"/>
      <c r="E27" s="55"/>
      <c r="F27" s="56"/>
      <c r="G27" s="57"/>
      <c r="H27" s="58"/>
      <c r="I27" s="58"/>
      <c r="J27" s="58"/>
      <c r="K27" s="59"/>
      <c r="L27" s="55"/>
      <c r="M27" s="60"/>
      <c r="N27" s="60"/>
      <c r="O27" s="61"/>
      <c r="P27" s="16"/>
      <c r="Q27" s="15"/>
      <c r="R27" s="15"/>
      <c r="S27" s="15"/>
      <c r="T27" s="15"/>
      <c r="U27" s="15"/>
      <c r="V27" s="14"/>
      <c r="W27" s="16"/>
      <c r="X27" s="15"/>
      <c r="Y27" s="15"/>
      <c r="Z27" s="15"/>
      <c r="AA27" s="15"/>
      <c r="AB27" s="15"/>
      <c r="AC27" s="14"/>
      <c r="AD27" s="16"/>
      <c r="AE27" s="15"/>
      <c r="AF27" s="15"/>
      <c r="AG27" s="15"/>
      <c r="AH27" s="15"/>
      <c r="AI27" s="15"/>
      <c r="AJ27" s="14"/>
      <c r="AK27" s="16"/>
      <c r="AL27" s="15"/>
      <c r="AM27" s="15"/>
      <c r="AN27" s="15"/>
      <c r="AO27" s="15"/>
      <c r="AP27" s="15"/>
      <c r="AQ27" s="14"/>
      <c r="AR27" s="16"/>
      <c r="AS27" s="15"/>
      <c r="AT27" s="14"/>
      <c r="AU27" s="62"/>
      <c r="AV27" s="63"/>
      <c r="AW27" s="64"/>
      <c r="AX27" s="65"/>
      <c r="AY27" s="71"/>
      <c r="AZ27" s="72"/>
      <c r="BA27" s="72"/>
      <c r="BB27" s="72"/>
      <c r="BC27" s="72"/>
      <c r="BD27" s="89"/>
      <c r="BE27" s="118"/>
    </row>
    <row r="28" spans="2:57" ht="36.75" customHeight="1" x14ac:dyDescent="0.4">
      <c r="B28" s="17">
        <f t="shared" si="1"/>
        <v>18</v>
      </c>
      <c r="C28" s="53"/>
      <c r="D28" s="54"/>
      <c r="E28" s="55"/>
      <c r="F28" s="56"/>
      <c r="G28" s="57"/>
      <c r="H28" s="58"/>
      <c r="I28" s="58"/>
      <c r="J28" s="58"/>
      <c r="K28" s="59"/>
      <c r="L28" s="55"/>
      <c r="M28" s="60"/>
      <c r="N28" s="60"/>
      <c r="O28" s="61"/>
      <c r="P28" s="16"/>
      <c r="Q28" s="15"/>
      <c r="R28" s="15"/>
      <c r="S28" s="15"/>
      <c r="T28" s="15"/>
      <c r="U28" s="15"/>
      <c r="V28" s="14"/>
      <c r="W28" s="16"/>
      <c r="X28" s="15"/>
      <c r="Y28" s="15"/>
      <c r="Z28" s="15"/>
      <c r="AA28" s="15"/>
      <c r="AB28" s="15"/>
      <c r="AC28" s="14"/>
      <c r="AD28" s="16"/>
      <c r="AE28" s="15"/>
      <c r="AF28" s="15"/>
      <c r="AG28" s="15"/>
      <c r="AH28" s="15"/>
      <c r="AI28" s="15"/>
      <c r="AJ28" s="14"/>
      <c r="AK28" s="16"/>
      <c r="AL28" s="15"/>
      <c r="AM28" s="15"/>
      <c r="AN28" s="15"/>
      <c r="AO28" s="15"/>
      <c r="AP28" s="15"/>
      <c r="AQ28" s="14"/>
      <c r="AR28" s="16"/>
      <c r="AS28" s="15"/>
      <c r="AT28" s="14"/>
      <c r="AU28" s="62"/>
      <c r="AV28" s="63"/>
      <c r="AW28" s="64"/>
      <c r="AX28" s="65"/>
      <c r="AY28" s="71"/>
      <c r="AZ28" s="72"/>
      <c r="BA28" s="72"/>
      <c r="BB28" s="72"/>
      <c r="BC28" s="72"/>
      <c r="BD28" s="89"/>
      <c r="BE28" s="118"/>
    </row>
    <row r="29" spans="2:57" ht="36.75" customHeight="1" x14ac:dyDescent="0.4">
      <c r="B29" s="17">
        <f t="shared" si="1"/>
        <v>19</v>
      </c>
      <c r="C29" s="53"/>
      <c r="D29" s="54"/>
      <c r="E29" s="55"/>
      <c r="F29" s="56"/>
      <c r="G29" s="57"/>
      <c r="H29" s="58"/>
      <c r="I29" s="58"/>
      <c r="J29" s="58"/>
      <c r="K29" s="59"/>
      <c r="L29" s="55"/>
      <c r="M29" s="60"/>
      <c r="N29" s="60"/>
      <c r="O29" s="61"/>
      <c r="P29" s="16"/>
      <c r="Q29" s="15"/>
      <c r="R29" s="15"/>
      <c r="S29" s="15"/>
      <c r="T29" s="15"/>
      <c r="U29" s="15"/>
      <c r="V29" s="14"/>
      <c r="W29" s="16"/>
      <c r="X29" s="15"/>
      <c r="Y29" s="15"/>
      <c r="Z29" s="15"/>
      <c r="AA29" s="15"/>
      <c r="AB29" s="15"/>
      <c r="AC29" s="14"/>
      <c r="AD29" s="16"/>
      <c r="AE29" s="15"/>
      <c r="AF29" s="15"/>
      <c r="AG29" s="15"/>
      <c r="AH29" s="15"/>
      <c r="AI29" s="15"/>
      <c r="AJ29" s="14"/>
      <c r="AK29" s="16"/>
      <c r="AL29" s="15"/>
      <c r="AM29" s="15"/>
      <c r="AN29" s="15"/>
      <c r="AO29" s="15"/>
      <c r="AP29" s="15"/>
      <c r="AQ29" s="14"/>
      <c r="AR29" s="16"/>
      <c r="AS29" s="15"/>
      <c r="AT29" s="14"/>
      <c r="AU29" s="62"/>
      <c r="AV29" s="63"/>
      <c r="AW29" s="64"/>
      <c r="AX29" s="65"/>
      <c r="AY29" s="71"/>
      <c r="AZ29" s="72"/>
      <c r="BA29" s="72"/>
      <c r="BB29" s="72"/>
      <c r="BC29" s="72"/>
      <c r="BD29" s="89"/>
      <c r="BE29" s="118"/>
    </row>
    <row r="30" spans="2:57" ht="36.75" customHeight="1" x14ac:dyDescent="0.4">
      <c r="B30" s="17">
        <f t="shared" si="1"/>
        <v>20</v>
      </c>
      <c r="C30" s="53"/>
      <c r="D30" s="54"/>
      <c r="E30" s="55"/>
      <c r="F30" s="56"/>
      <c r="G30" s="57"/>
      <c r="H30" s="58"/>
      <c r="I30" s="58"/>
      <c r="J30" s="58"/>
      <c r="K30" s="59"/>
      <c r="L30" s="55"/>
      <c r="M30" s="60"/>
      <c r="N30" s="60"/>
      <c r="O30" s="61"/>
      <c r="P30" s="16"/>
      <c r="Q30" s="15"/>
      <c r="R30" s="15"/>
      <c r="S30" s="15"/>
      <c r="T30" s="15"/>
      <c r="U30" s="15"/>
      <c r="V30" s="14"/>
      <c r="W30" s="16"/>
      <c r="X30" s="15"/>
      <c r="Y30" s="15"/>
      <c r="Z30" s="15"/>
      <c r="AA30" s="15"/>
      <c r="AB30" s="15"/>
      <c r="AC30" s="14"/>
      <c r="AD30" s="16"/>
      <c r="AE30" s="15"/>
      <c r="AF30" s="15"/>
      <c r="AG30" s="15"/>
      <c r="AH30" s="15"/>
      <c r="AI30" s="15"/>
      <c r="AJ30" s="14"/>
      <c r="AK30" s="16"/>
      <c r="AL30" s="15"/>
      <c r="AM30" s="15"/>
      <c r="AN30" s="15"/>
      <c r="AO30" s="15"/>
      <c r="AP30" s="15"/>
      <c r="AQ30" s="14"/>
      <c r="AR30" s="16"/>
      <c r="AS30" s="15"/>
      <c r="AT30" s="14"/>
      <c r="AU30" s="62"/>
      <c r="AV30" s="63"/>
      <c r="AW30" s="64"/>
      <c r="AX30" s="65"/>
      <c r="AY30" s="71"/>
      <c r="AZ30" s="72"/>
      <c r="BA30" s="72"/>
      <c r="BB30" s="72"/>
      <c r="BC30" s="72"/>
      <c r="BD30" s="89"/>
      <c r="BE30" s="118"/>
    </row>
    <row r="31" spans="2:57" ht="36.75" customHeight="1" x14ac:dyDescent="0.4">
      <c r="B31" s="17">
        <f t="shared" si="1"/>
        <v>21</v>
      </c>
      <c r="C31" s="53"/>
      <c r="D31" s="54"/>
      <c r="E31" s="55"/>
      <c r="F31" s="56"/>
      <c r="G31" s="57"/>
      <c r="H31" s="58"/>
      <c r="I31" s="58"/>
      <c r="J31" s="58"/>
      <c r="K31" s="59"/>
      <c r="L31" s="55"/>
      <c r="M31" s="60"/>
      <c r="N31" s="60"/>
      <c r="O31" s="61"/>
      <c r="P31" s="16"/>
      <c r="Q31" s="15"/>
      <c r="R31" s="15"/>
      <c r="S31" s="15"/>
      <c r="T31" s="15"/>
      <c r="U31" s="15"/>
      <c r="V31" s="14"/>
      <c r="W31" s="16"/>
      <c r="X31" s="15"/>
      <c r="Y31" s="15"/>
      <c r="Z31" s="15"/>
      <c r="AA31" s="15"/>
      <c r="AB31" s="15"/>
      <c r="AC31" s="14"/>
      <c r="AD31" s="16"/>
      <c r="AE31" s="15"/>
      <c r="AF31" s="15"/>
      <c r="AG31" s="15"/>
      <c r="AH31" s="15"/>
      <c r="AI31" s="15"/>
      <c r="AJ31" s="14"/>
      <c r="AK31" s="16"/>
      <c r="AL31" s="15"/>
      <c r="AM31" s="15"/>
      <c r="AN31" s="15"/>
      <c r="AO31" s="15"/>
      <c r="AP31" s="15"/>
      <c r="AQ31" s="14"/>
      <c r="AR31" s="16"/>
      <c r="AS31" s="15"/>
      <c r="AT31" s="14"/>
      <c r="AU31" s="62"/>
      <c r="AV31" s="63"/>
      <c r="AW31" s="64"/>
      <c r="AX31" s="65"/>
      <c r="AY31" s="71"/>
      <c r="AZ31" s="72"/>
      <c r="BA31" s="72"/>
      <c r="BB31" s="72"/>
      <c r="BC31" s="72"/>
      <c r="BD31" s="89"/>
      <c r="BE31" s="118"/>
    </row>
    <row r="32" spans="2:57" ht="36.75" customHeight="1" x14ac:dyDescent="0.4">
      <c r="B32" s="17">
        <f t="shared" si="1"/>
        <v>22</v>
      </c>
      <c r="C32" s="53"/>
      <c r="D32" s="54"/>
      <c r="E32" s="55"/>
      <c r="F32" s="56"/>
      <c r="G32" s="57"/>
      <c r="H32" s="58"/>
      <c r="I32" s="58"/>
      <c r="J32" s="58"/>
      <c r="K32" s="59"/>
      <c r="L32" s="55"/>
      <c r="M32" s="60"/>
      <c r="N32" s="60"/>
      <c r="O32" s="61"/>
      <c r="P32" s="16"/>
      <c r="Q32" s="15"/>
      <c r="R32" s="15"/>
      <c r="S32" s="15"/>
      <c r="T32" s="15"/>
      <c r="U32" s="15"/>
      <c r="V32" s="14"/>
      <c r="W32" s="16"/>
      <c r="X32" s="15"/>
      <c r="Y32" s="15"/>
      <c r="Z32" s="15"/>
      <c r="AA32" s="15"/>
      <c r="AB32" s="15"/>
      <c r="AC32" s="14"/>
      <c r="AD32" s="16"/>
      <c r="AE32" s="15"/>
      <c r="AF32" s="15"/>
      <c r="AG32" s="15"/>
      <c r="AH32" s="15"/>
      <c r="AI32" s="15"/>
      <c r="AJ32" s="14"/>
      <c r="AK32" s="16"/>
      <c r="AL32" s="15"/>
      <c r="AM32" s="15"/>
      <c r="AN32" s="15"/>
      <c r="AO32" s="15"/>
      <c r="AP32" s="15"/>
      <c r="AQ32" s="14"/>
      <c r="AR32" s="16"/>
      <c r="AS32" s="15"/>
      <c r="AT32" s="14"/>
      <c r="AU32" s="62"/>
      <c r="AV32" s="63"/>
      <c r="AW32" s="64"/>
      <c r="AX32" s="65"/>
      <c r="AY32" s="71"/>
      <c r="AZ32" s="72"/>
      <c r="BA32" s="72"/>
      <c r="BB32" s="72"/>
      <c r="BC32" s="72"/>
      <c r="BD32" s="89"/>
      <c r="BE32" s="118"/>
    </row>
    <row r="33" spans="2:58" ht="36.75" customHeight="1" x14ac:dyDescent="0.4">
      <c r="B33" s="17">
        <f t="shared" si="1"/>
        <v>23</v>
      </c>
      <c r="C33" s="136"/>
      <c r="D33" s="137"/>
      <c r="E33" s="123"/>
      <c r="F33" s="122"/>
      <c r="G33" s="124"/>
      <c r="H33" s="125"/>
      <c r="I33" s="125"/>
      <c r="J33" s="125"/>
      <c r="K33" s="126"/>
      <c r="L33" s="123"/>
      <c r="M33" s="127"/>
      <c r="N33" s="127"/>
      <c r="O33" s="128"/>
      <c r="P33" s="16"/>
      <c r="Q33" s="15"/>
      <c r="R33" s="15"/>
      <c r="S33" s="15"/>
      <c r="T33" s="15"/>
      <c r="U33" s="15"/>
      <c r="V33" s="14"/>
      <c r="W33" s="16"/>
      <c r="X33" s="15"/>
      <c r="Y33" s="15"/>
      <c r="Z33" s="15"/>
      <c r="AA33" s="15"/>
      <c r="AB33" s="15"/>
      <c r="AC33" s="14"/>
      <c r="AD33" s="16"/>
      <c r="AE33" s="15"/>
      <c r="AF33" s="15"/>
      <c r="AG33" s="15"/>
      <c r="AH33" s="15"/>
      <c r="AI33" s="15"/>
      <c r="AJ33" s="14"/>
      <c r="AK33" s="16"/>
      <c r="AL33" s="15"/>
      <c r="AM33" s="15"/>
      <c r="AN33" s="15"/>
      <c r="AO33" s="15"/>
      <c r="AP33" s="15"/>
      <c r="AQ33" s="14"/>
      <c r="AR33" s="16"/>
      <c r="AS33" s="15"/>
      <c r="AT33" s="14"/>
      <c r="AU33" s="129"/>
      <c r="AV33" s="130"/>
      <c r="AW33" s="131"/>
      <c r="AX33" s="132"/>
      <c r="AY33" s="133"/>
      <c r="AZ33" s="134"/>
      <c r="BA33" s="134"/>
      <c r="BB33" s="134"/>
      <c r="BC33" s="134"/>
      <c r="BD33" s="135"/>
      <c r="BE33" s="118"/>
    </row>
    <row r="34" spans="2:58" ht="36.75" customHeight="1" x14ac:dyDescent="0.4">
      <c r="B34" s="17">
        <f t="shared" si="1"/>
        <v>24</v>
      </c>
      <c r="C34" s="53"/>
      <c r="D34" s="54"/>
      <c r="E34" s="55"/>
      <c r="F34" s="56"/>
      <c r="G34" s="57"/>
      <c r="H34" s="58"/>
      <c r="I34" s="58"/>
      <c r="J34" s="58"/>
      <c r="K34" s="59"/>
      <c r="L34" s="55"/>
      <c r="M34" s="60"/>
      <c r="N34" s="60"/>
      <c r="O34" s="61"/>
      <c r="P34" s="16"/>
      <c r="Q34" s="15"/>
      <c r="R34" s="15"/>
      <c r="S34" s="15"/>
      <c r="T34" s="15"/>
      <c r="U34" s="15"/>
      <c r="V34" s="14"/>
      <c r="W34" s="16"/>
      <c r="X34" s="15"/>
      <c r="Y34" s="15"/>
      <c r="Z34" s="15"/>
      <c r="AA34" s="15"/>
      <c r="AB34" s="15"/>
      <c r="AC34" s="14"/>
      <c r="AD34" s="16"/>
      <c r="AE34" s="15"/>
      <c r="AF34" s="15"/>
      <c r="AG34" s="15"/>
      <c r="AH34" s="15"/>
      <c r="AI34" s="15"/>
      <c r="AJ34" s="14"/>
      <c r="AK34" s="16"/>
      <c r="AL34" s="15"/>
      <c r="AM34" s="15"/>
      <c r="AN34" s="15"/>
      <c r="AO34" s="15"/>
      <c r="AP34" s="15"/>
      <c r="AQ34" s="14"/>
      <c r="AR34" s="16"/>
      <c r="AS34" s="15"/>
      <c r="AT34" s="14"/>
      <c r="AU34" s="62"/>
      <c r="AV34" s="63"/>
      <c r="AW34" s="64"/>
      <c r="AX34" s="65"/>
      <c r="AY34" s="71"/>
      <c r="AZ34" s="72"/>
      <c r="BA34" s="72"/>
      <c r="BB34" s="72"/>
      <c r="BC34" s="72"/>
      <c r="BD34" s="89"/>
      <c r="BE34" s="118"/>
    </row>
    <row r="35" spans="2:58" ht="36.75" customHeight="1" thickBot="1" x14ac:dyDescent="0.45">
      <c r="B35" s="138">
        <f t="shared" si="1"/>
        <v>25</v>
      </c>
      <c r="C35" s="53"/>
      <c r="D35" s="54"/>
      <c r="E35" s="108"/>
      <c r="F35" s="140"/>
      <c r="G35" s="141"/>
      <c r="H35" s="110"/>
      <c r="I35" s="110"/>
      <c r="J35" s="142"/>
      <c r="K35" s="59"/>
      <c r="L35" s="139"/>
      <c r="M35" s="143"/>
      <c r="N35" s="111"/>
      <c r="O35" s="144"/>
      <c r="P35" s="68"/>
      <c r="Q35" s="69"/>
      <c r="R35" s="69"/>
      <c r="S35" s="69"/>
      <c r="T35" s="69"/>
      <c r="U35" s="69"/>
      <c r="V35" s="11"/>
      <c r="W35" s="68"/>
      <c r="X35" s="69"/>
      <c r="Y35" s="12"/>
      <c r="Z35" s="69"/>
      <c r="AA35" s="12"/>
      <c r="AB35" s="69"/>
      <c r="AC35" s="145"/>
      <c r="AD35" s="16"/>
      <c r="AE35" s="15"/>
      <c r="AF35" s="15"/>
      <c r="AG35" s="69"/>
      <c r="AH35" s="69"/>
      <c r="AI35" s="69"/>
      <c r="AJ35" s="145"/>
      <c r="AK35" s="68"/>
      <c r="AL35" s="69"/>
      <c r="AM35" s="69"/>
      <c r="AN35" s="12"/>
      <c r="AO35" s="69"/>
      <c r="AP35" s="12"/>
      <c r="AQ35" s="145"/>
      <c r="AR35" s="68"/>
      <c r="AS35" s="69"/>
      <c r="AT35" s="145"/>
      <c r="AU35" s="147"/>
      <c r="AV35" s="63"/>
      <c r="AW35" s="148"/>
      <c r="AX35" s="149"/>
      <c r="AY35" s="71"/>
      <c r="AZ35" s="72"/>
      <c r="BA35" s="72"/>
      <c r="BB35" s="72"/>
      <c r="BC35" s="72"/>
      <c r="BD35" s="89"/>
      <c r="BE35" s="118"/>
    </row>
    <row r="36" spans="2:58" ht="20.25" customHeight="1" x14ac:dyDescent="0.4">
      <c r="B36" s="70"/>
      <c r="C36" s="67"/>
      <c r="D36" s="115"/>
      <c r="E36" s="8"/>
      <c r="F36" s="70"/>
      <c r="G36" s="70"/>
      <c r="J36" s="70"/>
      <c r="L36" s="70"/>
      <c r="M36" s="70"/>
      <c r="O36" s="70"/>
      <c r="P36" s="70"/>
      <c r="Q36" s="70"/>
      <c r="R36" s="70"/>
      <c r="S36" s="70"/>
      <c r="T36" s="70"/>
      <c r="U36" s="70"/>
      <c r="W36" s="70"/>
      <c r="X36" s="70"/>
      <c r="Z36" s="70"/>
      <c r="AB36" s="70"/>
      <c r="AC36" s="146"/>
      <c r="AD36" s="70"/>
      <c r="AE36" s="70"/>
      <c r="AF36" s="70"/>
      <c r="AG36" s="70"/>
      <c r="AH36" s="70"/>
      <c r="AI36" s="70"/>
      <c r="AJ36" s="70"/>
      <c r="AK36" s="70"/>
      <c r="AL36" s="70"/>
      <c r="AM36" s="70"/>
      <c r="AO36" s="70"/>
      <c r="AQ36" s="70"/>
      <c r="AR36" s="70"/>
      <c r="AS36" s="70"/>
      <c r="AT36" s="70"/>
      <c r="AU36" s="70"/>
      <c r="AV36" s="70"/>
      <c r="AW36" s="70"/>
      <c r="AX36" s="70"/>
      <c r="AY36" s="70"/>
      <c r="AZ36" s="70"/>
      <c r="BA36" s="70"/>
      <c r="BB36" s="70"/>
      <c r="BC36" s="70"/>
      <c r="BD36" s="70"/>
      <c r="BE36" s="70"/>
    </row>
    <row r="37" spans="2:58" ht="12" customHeight="1" x14ac:dyDescent="0.4">
      <c r="C37" s="10"/>
      <c r="D37" s="9"/>
      <c r="E37" s="8"/>
      <c r="AC37" s="7"/>
    </row>
    <row r="38" spans="2:58" s="2" customFormat="1" ht="24.95" customHeight="1" x14ac:dyDescent="0.4">
      <c r="B38" s="2" t="s">
        <v>15</v>
      </c>
      <c r="C38" s="6"/>
      <c r="D38" s="6"/>
      <c r="U38" s="6"/>
      <c r="AK38" s="5"/>
      <c r="AL38" s="4"/>
      <c r="AM38" s="4"/>
      <c r="BF38" s="4"/>
    </row>
    <row r="39" spans="2:58" s="2" customFormat="1" ht="24.95" customHeight="1" x14ac:dyDescent="0.4">
      <c r="B39" s="2" t="s">
        <v>89</v>
      </c>
      <c r="C39" s="6"/>
      <c r="D39" s="6"/>
      <c r="U39" s="6"/>
      <c r="AK39" s="5"/>
      <c r="AL39" s="4"/>
      <c r="AM39" s="4"/>
      <c r="BF39" s="4"/>
    </row>
    <row r="40" spans="2:58" s="2" customFormat="1" ht="24.95" customHeight="1" x14ac:dyDescent="0.4">
      <c r="B40" s="2" t="s">
        <v>58</v>
      </c>
    </row>
    <row r="41" spans="2:58" s="2" customFormat="1" ht="24.95" customHeight="1" x14ac:dyDescent="0.4">
      <c r="B41" s="2" t="s">
        <v>59</v>
      </c>
    </row>
    <row r="42" spans="2:58" s="2" customFormat="1" ht="24.95" customHeight="1" x14ac:dyDescent="0.4">
      <c r="B42" s="2" t="s">
        <v>14</v>
      </c>
    </row>
    <row r="43" spans="2:58" s="2" customFormat="1" ht="24.95" customHeight="1" x14ac:dyDescent="0.4">
      <c r="B43" s="2" t="s">
        <v>60</v>
      </c>
    </row>
    <row r="44" spans="2:58" s="2" customFormat="1" ht="15" customHeight="1" x14ac:dyDescent="0.4"/>
    <row r="45" spans="2:58" s="2" customFormat="1" ht="24.95" customHeight="1" x14ac:dyDescent="0.4">
      <c r="C45" s="3" t="s">
        <v>13</v>
      </c>
      <c r="D45" s="226" t="s">
        <v>12</v>
      </c>
      <c r="E45" s="226"/>
      <c r="F45" s="226"/>
      <c r="G45" s="226"/>
      <c r="H45" s="226"/>
    </row>
    <row r="46" spans="2:58" s="2" customFormat="1" ht="24.95" customHeight="1" x14ac:dyDescent="0.4">
      <c r="C46" s="52" t="s">
        <v>11</v>
      </c>
      <c r="D46" s="226" t="s">
        <v>10</v>
      </c>
      <c r="E46" s="226"/>
      <c r="F46" s="226"/>
      <c r="G46" s="226"/>
      <c r="H46" s="226"/>
      <c r="I46" s="51"/>
    </row>
    <row r="47" spans="2:58" s="2" customFormat="1" ht="24.95" customHeight="1" x14ac:dyDescent="0.4">
      <c r="C47" s="52" t="s">
        <v>9</v>
      </c>
      <c r="D47" s="226" t="s">
        <v>8</v>
      </c>
      <c r="E47" s="226"/>
      <c r="F47" s="226"/>
      <c r="G47" s="226"/>
      <c r="H47" s="226"/>
    </row>
    <row r="48" spans="2:58" s="2" customFormat="1" ht="24.95" customHeight="1" x14ac:dyDescent="0.4">
      <c r="C48" s="52" t="s">
        <v>7</v>
      </c>
      <c r="D48" s="226" t="s">
        <v>6</v>
      </c>
      <c r="E48" s="226"/>
      <c r="F48" s="226"/>
      <c r="G48" s="226"/>
      <c r="H48" s="226"/>
      <c r="I48" s="51"/>
    </row>
    <row r="49" spans="2:48" s="2" customFormat="1" ht="24.95" customHeight="1" x14ac:dyDescent="0.4">
      <c r="C49" s="52" t="s">
        <v>5</v>
      </c>
      <c r="D49" s="226" t="s">
        <v>4</v>
      </c>
      <c r="E49" s="226"/>
      <c r="F49" s="226"/>
      <c r="G49" s="226"/>
      <c r="H49" s="226"/>
    </row>
    <row r="50" spans="2:48" s="2" customFormat="1" ht="12.75" customHeight="1" x14ac:dyDescent="0.4">
      <c r="C50" s="49"/>
      <c r="D50" s="49"/>
      <c r="E50" s="49"/>
      <c r="F50" s="49"/>
      <c r="G50" s="49"/>
      <c r="H50" s="49"/>
    </row>
    <row r="51" spans="2:48" s="2" customFormat="1" ht="24.95" customHeight="1" x14ac:dyDescent="0.4">
      <c r="C51" s="2" t="s">
        <v>68</v>
      </c>
    </row>
    <row r="52" spans="2:48" s="2" customFormat="1" ht="24.95" customHeight="1" x14ac:dyDescent="0.4">
      <c r="C52" s="2" t="s">
        <v>3</v>
      </c>
    </row>
    <row r="53" spans="2:48" s="2" customFormat="1" ht="24.95" customHeight="1" x14ac:dyDescent="0.4">
      <c r="C53" s="2" t="s">
        <v>2</v>
      </c>
    </row>
    <row r="54" spans="2:48" s="2" customFormat="1" ht="24.95" customHeight="1" x14ac:dyDescent="0.4">
      <c r="D54" s="2" t="s">
        <v>69</v>
      </c>
    </row>
    <row r="55" spans="2:48" s="2" customFormat="1" ht="24.95" customHeight="1" x14ac:dyDescent="0.4">
      <c r="D55" s="2" t="s">
        <v>72</v>
      </c>
    </row>
    <row r="56" spans="2:48" s="2" customFormat="1" ht="24.95" customHeight="1" x14ac:dyDescent="0.4">
      <c r="D56" s="2" t="s">
        <v>70</v>
      </c>
    </row>
    <row r="57" spans="2:48" s="2" customFormat="1" ht="24.95" customHeight="1" x14ac:dyDescent="0.4"/>
    <row r="58" spans="2:48" s="2" customFormat="1" ht="24.95" customHeight="1" x14ac:dyDescent="0.4">
      <c r="B58" s="2" t="s">
        <v>61</v>
      </c>
    </row>
    <row r="59" spans="2:48" s="2" customFormat="1" ht="24.95" customHeight="1" x14ac:dyDescent="0.4">
      <c r="B59" s="2" t="s">
        <v>1</v>
      </c>
    </row>
    <row r="60" spans="2:48" s="2" customFormat="1" ht="24.95" customHeight="1" x14ac:dyDescent="0.4">
      <c r="B60" s="2" t="s">
        <v>62</v>
      </c>
    </row>
    <row r="61" spans="2:48" s="2" customFormat="1" ht="24.95" customHeight="1" x14ac:dyDescent="0.4">
      <c r="B61" s="2" t="s">
        <v>90</v>
      </c>
    </row>
    <row r="62" spans="2:48" s="2" customFormat="1" ht="15" customHeight="1" x14ac:dyDescent="0.4"/>
    <row r="63" spans="2:48" s="51" customFormat="1" ht="24.6" customHeight="1" x14ac:dyDescent="0.4">
      <c r="B63" s="2"/>
      <c r="C63" s="225" t="s">
        <v>91</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
      <c r="AP63" s="2"/>
      <c r="AQ63" s="2"/>
      <c r="AR63" s="2"/>
      <c r="AS63" s="2"/>
      <c r="AT63" s="2"/>
      <c r="AU63" s="2"/>
      <c r="AV63" s="2"/>
    </row>
    <row r="64" spans="2:48" s="51" customFormat="1" ht="24.6" customHeight="1" x14ac:dyDescent="0.4">
      <c r="B64" s="2"/>
      <c r="C64" s="50" t="s">
        <v>76</v>
      </c>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2"/>
      <c r="AP64" s="2"/>
      <c r="AQ64" s="2"/>
      <c r="AR64" s="2"/>
      <c r="AS64" s="2"/>
      <c r="AT64" s="2"/>
      <c r="AU64" s="2"/>
      <c r="AV64" s="2"/>
    </row>
    <row r="65" spans="2:48" s="51" customFormat="1" ht="24.6" customHeight="1" x14ac:dyDescent="0.4">
      <c r="B65" s="2"/>
      <c r="C65" s="225" t="s">
        <v>71</v>
      </c>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row>
    <row r="66" spans="2:48" s="51" customFormat="1" ht="13.5" customHeight="1" x14ac:dyDescent="0.4">
      <c r="B66" s="2"/>
      <c r="C66" s="49"/>
      <c r="D66" s="50"/>
      <c r="E66" s="49"/>
      <c r="F66" s="49"/>
      <c r="G66" s="49"/>
      <c r="H66" s="49"/>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2:48" s="2" customFormat="1" ht="24.95" customHeight="1" x14ac:dyDescent="0.4">
      <c r="B67" s="2" t="s">
        <v>63</v>
      </c>
    </row>
    <row r="68" spans="2:48" s="2" customFormat="1" ht="24.95" customHeight="1" x14ac:dyDescent="0.4">
      <c r="B68" s="2" t="s">
        <v>0</v>
      </c>
    </row>
    <row r="69" spans="2:48" s="2" customFormat="1" ht="24.95" customHeight="1" x14ac:dyDescent="0.4">
      <c r="B69" s="121" t="s">
        <v>92</v>
      </c>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2:48" s="2" customFormat="1" ht="24.95" customHeight="1" x14ac:dyDescent="0.4">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2:48" ht="24.95" customHeight="1" x14ac:dyDescent="0.4">
      <c r="B71" s="2" t="s">
        <v>73</v>
      </c>
    </row>
    <row r="73" spans="2:48" ht="20.25" customHeight="1" x14ac:dyDescent="0.4">
      <c r="B73" s="2" t="s">
        <v>38</v>
      </c>
    </row>
    <row r="74" spans="2:48" ht="20.25" customHeight="1" x14ac:dyDescent="0.4">
      <c r="B74" s="48" t="s">
        <v>35</v>
      </c>
    </row>
    <row r="75" spans="2:48" ht="20.25" customHeight="1" x14ac:dyDescent="0.4">
      <c r="B75" s="2" t="s">
        <v>37</v>
      </c>
    </row>
    <row r="76" spans="2:48" ht="20.25" customHeight="1" x14ac:dyDescent="0.4">
      <c r="B76" s="2" t="s">
        <v>50</v>
      </c>
    </row>
    <row r="77" spans="2:48" ht="20.25" customHeight="1" x14ac:dyDescent="0.4">
      <c r="B77" s="2" t="s">
        <v>36</v>
      </c>
    </row>
  </sheetData>
  <sheetProtection insertRows="0"/>
  <mergeCells count="135">
    <mergeCell ref="AM1:BA1"/>
    <mergeCell ref="U2:V2"/>
    <mergeCell ref="X2:Y2"/>
    <mergeCell ref="AB2:AC2"/>
    <mergeCell ref="AM2:BA2"/>
    <mergeCell ref="AY6:BD10"/>
    <mergeCell ref="P7:V7"/>
    <mergeCell ref="W7:AC7"/>
    <mergeCell ref="AD7:AJ7"/>
    <mergeCell ref="AK7:AQ7"/>
    <mergeCell ref="AR7:AT7"/>
    <mergeCell ref="AV4:AW4"/>
    <mergeCell ref="B6:B10"/>
    <mergeCell ref="C6:D10"/>
    <mergeCell ref="E6:F10"/>
    <mergeCell ref="G6:K10"/>
    <mergeCell ref="L6:O10"/>
    <mergeCell ref="P6:AT6"/>
    <mergeCell ref="AU6:AV10"/>
    <mergeCell ref="AW6:AX10"/>
    <mergeCell ref="AY11:BD11"/>
    <mergeCell ref="C12:D12"/>
    <mergeCell ref="E12:F12"/>
    <mergeCell ref="G12:K12"/>
    <mergeCell ref="L12:O12"/>
    <mergeCell ref="AU12:AV12"/>
    <mergeCell ref="AW12:AX12"/>
    <mergeCell ref="AY12:BD12"/>
    <mergeCell ref="C11:D11"/>
    <mergeCell ref="E11:F11"/>
    <mergeCell ref="G11:K11"/>
    <mergeCell ref="L11:O11"/>
    <mergeCell ref="AU11:AV11"/>
    <mergeCell ref="AW11:AX11"/>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BE6:BE10"/>
    <mergeCell ref="C63:AN63"/>
    <mergeCell ref="C65:AV65"/>
    <mergeCell ref="AZ4:BA4"/>
    <mergeCell ref="AZ3:BC3"/>
    <mergeCell ref="AY25:BD25"/>
    <mergeCell ref="D45:H45"/>
    <mergeCell ref="D46:H46"/>
    <mergeCell ref="D47:H47"/>
    <mergeCell ref="D48:H48"/>
    <mergeCell ref="D49:H49"/>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s>
  <phoneticPr fontId="3"/>
  <conditionalFormatting sqref="AU11:AX35">
    <cfRule type="expression" dxfId="1" priority="1">
      <formula>INDIRECT(ADDRESS(ROW(),COLUMN()))=TRUNC(INDIRECT(ADDRESS(ROW(),COLUMN())))</formula>
    </cfRule>
  </conditionalFormatting>
  <dataValidations count="3">
    <dataValidation allowBlank="1" showInputMessage="1" sqref="AM1:BA1" xr:uid="{C7B7C0C8-B1AF-4BFE-8D37-D48648C832FD}"/>
    <dataValidation type="list" allowBlank="1" showInputMessage="1" showErrorMessage="1" sqref="AZ3" xr:uid="{30660205-9320-41B7-A531-697A69127F0F}">
      <formula1>"４週,暦月"</formula1>
    </dataValidation>
    <dataValidation type="decimal" allowBlank="1" showInputMessage="1" showErrorMessage="1" error="入力可能範囲　32～40" sqref="AV4" xr:uid="{5AA8B3B2-6178-41BA-84ED-46732B5C0F37}">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rowBreaks count="1" manualBreakCount="1">
    <brk id="36" max="16383" man="1"/>
  </rowBreaks>
  <colBreaks count="1" manualBreakCount="1">
    <brk id="5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97110-1B8B-4B32-959F-4E453476B21C}">
  <sheetPr>
    <pageSetUpPr fitToPage="1"/>
  </sheetPr>
  <dimension ref="B1:BF77"/>
  <sheetViews>
    <sheetView showGridLines="0" zoomScale="55" zoomScaleNormal="55" zoomScaleSheetLayoutView="55" workbookViewId="0">
      <selection activeCell="M31" sqref="M31"/>
    </sheetView>
  </sheetViews>
  <sheetFormatPr defaultColWidth="4.5" defaultRowHeight="20.25" customHeight="1" x14ac:dyDescent="0.4"/>
  <cols>
    <col min="1" max="1" width="1.375" style="1" customWidth="1"/>
    <col min="2" max="3" width="5.625" style="1" customWidth="1"/>
    <col min="4" max="4" width="20.625" style="1" customWidth="1"/>
    <col min="5" max="9" width="5.625" style="1" customWidth="1"/>
    <col min="10" max="10" width="5.375" style="1" customWidth="1"/>
    <col min="11" max="11" width="1.75" style="1" hidden="1" customWidth="1"/>
    <col min="12" max="14" width="5.625" style="1" customWidth="1"/>
    <col min="15" max="15" width="3.625" style="1" customWidth="1"/>
    <col min="16" max="50" width="5.625" style="1" customWidth="1"/>
    <col min="51" max="51" width="3.75" style="1" customWidth="1"/>
    <col min="52" max="52" width="2.625" style="1" customWidth="1"/>
    <col min="53" max="53" width="4.25" style="1" customWidth="1"/>
    <col min="54" max="54" width="4" style="1" customWidth="1"/>
    <col min="55" max="55" width="3.375" style="1" customWidth="1"/>
    <col min="56" max="56" width="1" style="1" customWidth="1"/>
    <col min="57" max="57" width="13.625" style="1" customWidth="1"/>
    <col min="58" max="16384" width="4.5" style="1"/>
  </cols>
  <sheetData>
    <row r="1" spans="2:58" s="2" customFormat="1" ht="20.25" customHeight="1" x14ac:dyDescent="0.4">
      <c r="C1" s="6" t="s">
        <v>34</v>
      </c>
      <c r="D1" s="6"/>
      <c r="G1" s="47" t="s">
        <v>33</v>
      </c>
      <c r="J1" s="6"/>
      <c r="K1" s="6"/>
      <c r="L1" s="6"/>
      <c r="M1" s="6"/>
      <c r="AK1" s="32" t="s">
        <v>32</v>
      </c>
      <c r="AL1" s="32" t="s">
        <v>26</v>
      </c>
      <c r="AM1" s="175" t="s">
        <v>75</v>
      </c>
      <c r="AN1" s="175"/>
      <c r="AO1" s="175"/>
      <c r="AP1" s="175"/>
      <c r="AQ1" s="175"/>
      <c r="AR1" s="175"/>
      <c r="AS1" s="175"/>
      <c r="AT1" s="175"/>
      <c r="AU1" s="175"/>
      <c r="AV1" s="175"/>
      <c r="AW1" s="175"/>
      <c r="AX1" s="175"/>
      <c r="AY1" s="175"/>
      <c r="AZ1" s="175"/>
      <c r="BA1" s="175"/>
      <c r="BB1" s="43" t="s">
        <v>25</v>
      </c>
    </row>
    <row r="2" spans="2:58" s="31" customFormat="1" ht="20.25" customHeight="1" x14ac:dyDescent="0.4">
      <c r="D2" s="47"/>
      <c r="H2" s="47"/>
      <c r="I2" s="32"/>
      <c r="J2" s="32"/>
      <c r="K2" s="32"/>
      <c r="L2" s="32"/>
      <c r="M2" s="32"/>
      <c r="T2" s="32" t="s">
        <v>31</v>
      </c>
      <c r="U2" s="176">
        <v>7</v>
      </c>
      <c r="V2" s="176"/>
      <c r="W2" s="32" t="s">
        <v>26</v>
      </c>
      <c r="X2" s="177">
        <f>IF(U2=0,"",YEAR(DATE(2018+U2,1,1)))</f>
        <v>2025</v>
      </c>
      <c r="Y2" s="177"/>
      <c r="Z2" s="31" t="s">
        <v>30</v>
      </c>
      <c r="AA2" s="31" t="s">
        <v>29</v>
      </c>
      <c r="AB2" s="176">
        <v>5</v>
      </c>
      <c r="AC2" s="176"/>
      <c r="AD2" s="31" t="s">
        <v>28</v>
      </c>
      <c r="AJ2" s="43"/>
      <c r="AK2" s="32" t="s">
        <v>27</v>
      </c>
      <c r="AL2" s="32" t="s">
        <v>26</v>
      </c>
      <c r="AM2" s="175"/>
      <c r="AN2" s="175"/>
      <c r="AO2" s="175"/>
      <c r="AP2" s="175"/>
      <c r="AQ2" s="175"/>
      <c r="AR2" s="175"/>
      <c r="AS2" s="175"/>
      <c r="AT2" s="175"/>
      <c r="AU2" s="175"/>
      <c r="AV2" s="175"/>
      <c r="AW2" s="175"/>
      <c r="AX2" s="175"/>
      <c r="AY2" s="175"/>
      <c r="AZ2" s="175"/>
      <c r="BA2" s="175"/>
      <c r="BB2" s="43" t="s">
        <v>25</v>
      </c>
      <c r="BC2" s="32"/>
      <c r="BD2" s="32"/>
      <c r="BE2" s="32"/>
    </row>
    <row r="3" spans="2:58" s="31" customFormat="1" ht="20.25" customHeight="1" x14ac:dyDescent="0.4">
      <c r="D3" s="47"/>
      <c r="H3" s="47"/>
      <c r="I3" s="32"/>
      <c r="J3" s="32"/>
      <c r="K3" s="32"/>
      <c r="L3" s="32"/>
      <c r="M3" s="32"/>
      <c r="T3" s="46"/>
      <c r="U3" s="36"/>
      <c r="V3" s="36"/>
      <c r="W3" s="45"/>
      <c r="X3" s="36"/>
      <c r="Y3" s="36"/>
      <c r="Z3" s="37"/>
      <c r="AA3" s="37"/>
      <c r="AB3" s="36"/>
      <c r="AC3" s="36"/>
      <c r="AD3" s="44"/>
      <c r="AJ3" s="43"/>
      <c r="AK3" s="32"/>
      <c r="AL3" s="32"/>
      <c r="AM3" s="86"/>
      <c r="AN3" s="86"/>
      <c r="AO3" s="86"/>
      <c r="AP3" s="86"/>
      <c r="AQ3" s="86"/>
      <c r="AR3" s="86"/>
      <c r="AS3" s="86"/>
      <c r="AT3" s="86"/>
      <c r="AU3" s="86"/>
      <c r="AV3" s="86"/>
      <c r="AW3" s="86"/>
      <c r="AX3" s="42" t="s">
        <v>24</v>
      </c>
      <c r="AZ3" s="178" t="s">
        <v>88</v>
      </c>
      <c r="BA3" s="179"/>
      <c r="BB3" s="179"/>
      <c r="BC3" s="180"/>
      <c r="BD3" s="32"/>
      <c r="BE3" s="32"/>
    </row>
    <row r="4" spans="2:58" s="31" customFormat="1" ht="20.25" customHeight="1" x14ac:dyDescent="0.4">
      <c r="B4" s="38"/>
      <c r="C4" s="38"/>
      <c r="D4" s="38"/>
      <c r="E4" s="38"/>
      <c r="F4" s="38"/>
      <c r="G4" s="38"/>
      <c r="H4" s="38"/>
      <c r="I4" s="38"/>
      <c r="J4" s="41"/>
      <c r="K4" s="40"/>
      <c r="L4" s="39"/>
      <c r="M4" s="39"/>
      <c r="N4" s="39"/>
      <c r="O4" s="39"/>
      <c r="P4" s="38"/>
      <c r="Q4" s="34"/>
      <c r="R4" s="34"/>
      <c r="S4" s="2"/>
      <c r="Z4" s="37"/>
      <c r="AA4" s="37"/>
      <c r="AB4" s="36"/>
      <c r="AC4" s="36"/>
      <c r="AD4" s="2"/>
      <c r="AE4" s="2"/>
      <c r="AF4" s="2"/>
      <c r="AG4" s="2"/>
      <c r="AJ4" s="2" t="s">
        <v>51</v>
      </c>
      <c r="AK4" s="2"/>
      <c r="AL4" s="2"/>
      <c r="AM4" s="2"/>
      <c r="AN4" s="2"/>
      <c r="AO4" s="2"/>
      <c r="AP4" s="2"/>
      <c r="AQ4" s="2"/>
      <c r="AR4" s="34"/>
      <c r="AS4" s="34"/>
      <c r="AT4" s="33"/>
      <c r="AU4" s="2"/>
      <c r="AV4" s="191">
        <v>40</v>
      </c>
      <c r="AW4" s="192"/>
      <c r="AX4" s="35" t="s">
        <v>23</v>
      </c>
      <c r="AY4" s="34"/>
      <c r="AZ4" s="191">
        <v>160</v>
      </c>
      <c r="BA4" s="192"/>
      <c r="BB4" s="33" t="s">
        <v>22</v>
      </c>
      <c r="BC4" s="2"/>
      <c r="BE4" s="32"/>
    </row>
    <row r="5" spans="2:58" ht="20.25" customHeight="1" thickBot="1" x14ac:dyDescent="0.45">
      <c r="C5" s="7"/>
      <c r="D5" s="7"/>
      <c r="S5" s="7"/>
      <c r="AJ5" s="7"/>
      <c r="BC5" s="30"/>
      <c r="BD5" s="30"/>
      <c r="BE5" s="116"/>
    </row>
    <row r="6" spans="2:58" ht="20.25" customHeight="1" thickBot="1" x14ac:dyDescent="0.45">
      <c r="B6" s="150" t="s">
        <v>21</v>
      </c>
      <c r="C6" s="153" t="s">
        <v>52</v>
      </c>
      <c r="D6" s="154"/>
      <c r="E6" s="159" t="s">
        <v>53</v>
      </c>
      <c r="F6" s="154"/>
      <c r="G6" s="159" t="s">
        <v>54</v>
      </c>
      <c r="H6" s="153"/>
      <c r="I6" s="153"/>
      <c r="J6" s="153"/>
      <c r="K6" s="154"/>
      <c r="L6" s="159" t="s">
        <v>55</v>
      </c>
      <c r="M6" s="153"/>
      <c r="N6" s="153"/>
      <c r="O6" s="162"/>
      <c r="P6" s="165" t="s">
        <v>56</v>
      </c>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7" t="str">
        <f>IF(AZ3="４週","(8)1～4週目の勤務時間数合計","(8)1か月の勤務時間数合計")</f>
        <v>(8)1～4週目の勤務時間数合計</v>
      </c>
      <c r="AV6" s="168"/>
      <c r="AW6" s="167" t="s">
        <v>57</v>
      </c>
      <c r="AX6" s="168"/>
      <c r="AY6" s="181" t="s">
        <v>67</v>
      </c>
      <c r="AZ6" s="181"/>
      <c r="BA6" s="181"/>
      <c r="BB6" s="181"/>
      <c r="BC6" s="181"/>
      <c r="BD6" s="182"/>
      <c r="BE6" s="185" t="s">
        <v>74</v>
      </c>
      <c r="BF6" s="117"/>
    </row>
    <row r="7" spans="2:58" ht="20.25" customHeight="1" thickBot="1" x14ac:dyDescent="0.45">
      <c r="B7" s="151"/>
      <c r="C7" s="155"/>
      <c r="D7" s="156"/>
      <c r="E7" s="160"/>
      <c r="F7" s="156"/>
      <c r="G7" s="160"/>
      <c r="H7" s="155"/>
      <c r="I7" s="155"/>
      <c r="J7" s="155"/>
      <c r="K7" s="156"/>
      <c r="L7" s="160"/>
      <c r="M7" s="155"/>
      <c r="N7" s="155"/>
      <c r="O7" s="163"/>
      <c r="P7" s="188" t="s">
        <v>20</v>
      </c>
      <c r="Q7" s="189"/>
      <c r="R7" s="189"/>
      <c r="S7" s="189"/>
      <c r="T7" s="189"/>
      <c r="U7" s="189"/>
      <c r="V7" s="190"/>
      <c r="W7" s="188" t="s">
        <v>19</v>
      </c>
      <c r="X7" s="189"/>
      <c r="Y7" s="189"/>
      <c r="Z7" s="189"/>
      <c r="AA7" s="189"/>
      <c r="AB7" s="189"/>
      <c r="AC7" s="190"/>
      <c r="AD7" s="188" t="s">
        <v>18</v>
      </c>
      <c r="AE7" s="189"/>
      <c r="AF7" s="189"/>
      <c r="AG7" s="189"/>
      <c r="AH7" s="189"/>
      <c r="AI7" s="189"/>
      <c r="AJ7" s="190"/>
      <c r="AK7" s="188" t="s">
        <v>17</v>
      </c>
      <c r="AL7" s="189"/>
      <c r="AM7" s="189"/>
      <c r="AN7" s="189"/>
      <c r="AO7" s="189"/>
      <c r="AP7" s="189"/>
      <c r="AQ7" s="190"/>
      <c r="AR7" s="188" t="s">
        <v>16</v>
      </c>
      <c r="AS7" s="189"/>
      <c r="AT7" s="190"/>
      <c r="AU7" s="169"/>
      <c r="AV7" s="170"/>
      <c r="AW7" s="169"/>
      <c r="AX7" s="170"/>
      <c r="AY7" s="181"/>
      <c r="AZ7" s="181"/>
      <c r="BA7" s="181"/>
      <c r="BB7" s="181"/>
      <c r="BC7" s="181"/>
      <c r="BD7" s="182"/>
      <c r="BE7" s="186"/>
      <c r="BF7" s="117"/>
    </row>
    <row r="8" spans="2:58" ht="20.25" customHeight="1" thickBot="1" x14ac:dyDescent="0.45">
      <c r="B8" s="151"/>
      <c r="C8" s="155"/>
      <c r="D8" s="156"/>
      <c r="E8" s="160"/>
      <c r="F8" s="156"/>
      <c r="G8" s="160"/>
      <c r="H8" s="155"/>
      <c r="I8" s="155"/>
      <c r="J8" s="155"/>
      <c r="K8" s="156"/>
      <c r="L8" s="160"/>
      <c r="M8" s="155"/>
      <c r="N8" s="155"/>
      <c r="O8" s="163"/>
      <c r="P8" s="28">
        <f>DAY(DATE($X$2,$AB$2,1))</f>
        <v>1</v>
      </c>
      <c r="Q8" s="27">
        <f>DAY(DATE($X$2,$AB$2,2))</f>
        <v>2</v>
      </c>
      <c r="R8" s="27">
        <f>DAY(DATE($X$2,$AB$2,3))</f>
        <v>3</v>
      </c>
      <c r="S8" s="27">
        <f>DAY(DATE($X$2,$AB$2,4))</f>
        <v>4</v>
      </c>
      <c r="T8" s="27">
        <f>DAY(DATE($X$2,$AB$2,5))</f>
        <v>5</v>
      </c>
      <c r="U8" s="27">
        <f>DAY(DATE($X$2,$AB$2,6))</f>
        <v>6</v>
      </c>
      <c r="V8" s="29">
        <f>DAY(DATE($X$2,$AB$2,7))</f>
        <v>7</v>
      </c>
      <c r="W8" s="28">
        <f>DAY(DATE($X$2,$AB$2,8))</f>
        <v>8</v>
      </c>
      <c r="X8" s="27">
        <f>DAY(DATE($X$2,$AB$2,9))</f>
        <v>9</v>
      </c>
      <c r="Y8" s="27">
        <f>DAY(DATE($X$2,$AB$2,10))</f>
        <v>10</v>
      </c>
      <c r="Z8" s="27">
        <f>DAY(DATE($X$2,$AB$2,11))</f>
        <v>11</v>
      </c>
      <c r="AA8" s="27">
        <f>DAY(DATE($X$2,$AB$2,12))</f>
        <v>12</v>
      </c>
      <c r="AB8" s="27">
        <f>DAY(DATE($X$2,$AB$2,13))</f>
        <v>13</v>
      </c>
      <c r="AC8" s="29">
        <f>DAY(DATE($X$2,$AB$2,14))</f>
        <v>14</v>
      </c>
      <c r="AD8" s="28">
        <f>DAY(DATE($X$2,$AB$2,15))</f>
        <v>15</v>
      </c>
      <c r="AE8" s="27">
        <f>DAY(DATE($X$2,$AB$2,16))</f>
        <v>16</v>
      </c>
      <c r="AF8" s="27">
        <f>DAY(DATE($X$2,$AB$2,17))</f>
        <v>17</v>
      </c>
      <c r="AG8" s="27">
        <f>DAY(DATE($X$2,$AB$2,18))</f>
        <v>18</v>
      </c>
      <c r="AH8" s="27">
        <f>DAY(DATE($X$2,$AB$2,19))</f>
        <v>19</v>
      </c>
      <c r="AI8" s="27">
        <f>DAY(DATE($X$2,$AB$2,20))</f>
        <v>20</v>
      </c>
      <c r="AJ8" s="29">
        <f>DAY(DATE($X$2,$AB$2,21))</f>
        <v>21</v>
      </c>
      <c r="AK8" s="28">
        <f>DAY(DATE($X$2,$AB$2,22))</f>
        <v>22</v>
      </c>
      <c r="AL8" s="27">
        <f>DAY(DATE($X$2,$AB$2,23))</f>
        <v>23</v>
      </c>
      <c r="AM8" s="27">
        <f>DAY(DATE($X$2,$AB$2,24))</f>
        <v>24</v>
      </c>
      <c r="AN8" s="27">
        <f>DAY(DATE($X$2,$AB$2,25))</f>
        <v>25</v>
      </c>
      <c r="AO8" s="27">
        <f>DAY(DATE($X$2,$AB$2,26))</f>
        <v>26</v>
      </c>
      <c r="AP8" s="27">
        <f>DAY(DATE($X$2,$AB$2,27))</f>
        <v>27</v>
      </c>
      <c r="AQ8" s="29">
        <f>DAY(DATE($X$2,$AB$2,28))</f>
        <v>28</v>
      </c>
      <c r="AR8" s="28" t="str">
        <f>IF(AZ3="暦月",IF(DAY(DATE($X$2,$AB$2,29))=29,29,""),"")</f>
        <v/>
      </c>
      <c r="AS8" s="27" t="str">
        <f>IF(AZ3="暦月",IF(DAY(DATE($X$2,$AB$2,30))=30,30,""),"")</f>
        <v/>
      </c>
      <c r="AT8" s="26" t="str">
        <f>IF(AZ3="暦月",IF(DAY(DATE($X$2,$AB$2,31))=31,31,""),"")</f>
        <v/>
      </c>
      <c r="AU8" s="169"/>
      <c r="AV8" s="170"/>
      <c r="AW8" s="169"/>
      <c r="AX8" s="170"/>
      <c r="AY8" s="181"/>
      <c r="AZ8" s="181"/>
      <c r="BA8" s="181"/>
      <c r="BB8" s="181"/>
      <c r="BC8" s="181"/>
      <c r="BD8" s="182"/>
      <c r="BE8" s="186"/>
      <c r="BF8" s="117"/>
    </row>
    <row r="9" spans="2:58" ht="20.25" hidden="1" customHeight="1" thickBot="1" x14ac:dyDescent="0.45">
      <c r="B9" s="151"/>
      <c r="C9" s="155"/>
      <c r="D9" s="156"/>
      <c r="E9" s="160"/>
      <c r="F9" s="156"/>
      <c r="G9" s="160"/>
      <c r="H9" s="155"/>
      <c r="I9" s="155"/>
      <c r="J9" s="155"/>
      <c r="K9" s="156"/>
      <c r="L9" s="160"/>
      <c r="M9" s="155"/>
      <c r="N9" s="155"/>
      <c r="O9" s="163"/>
      <c r="P9" s="28">
        <f>WEEKDAY(DATE($X$2,$AB$2,1))</f>
        <v>5</v>
      </c>
      <c r="Q9" s="27">
        <f>WEEKDAY(DATE($X$2,$AB$2,2))</f>
        <v>6</v>
      </c>
      <c r="R9" s="27">
        <f>WEEKDAY(DATE($X$2,$AB$2,3))</f>
        <v>7</v>
      </c>
      <c r="S9" s="27">
        <f>WEEKDAY(DATE($X$2,$AB$2,4))</f>
        <v>1</v>
      </c>
      <c r="T9" s="27">
        <f>WEEKDAY(DATE($X$2,$AB$2,5))</f>
        <v>2</v>
      </c>
      <c r="U9" s="27">
        <f>WEEKDAY(DATE($X$2,$AB$2,6))</f>
        <v>3</v>
      </c>
      <c r="V9" s="29">
        <f>WEEKDAY(DATE($X$2,$AB$2,7))</f>
        <v>4</v>
      </c>
      <c r="W9" s="28">
        <f>WEEKDAY(DATE($X$2,$AB$2,8))</f>
        <v>5</v>
      </c>
      <c r="X9" s="27">
        <f>WEEKDAY(DATE($X$2,$AB$2,9))</f>
        <v>6</v>
      </c>
      <c r="Y9" s="27">
        <f>WEEKDAY(DATE($X$2,$AB$2,10))</f>
        <v>7</v>
      </c>
      <c r="Z9" s="27">
        <f>WEEKDAY(DATE($X$2,$AB$2,11))</f>
        <v>1</v>
      </c>
      <c r="AA9" s="27">
        <f>WEEKDAY(DATE($X$2,$AB$2,12))</f>
        <v>2</v>
      </c>
      <c r="AB9" s="27">
        <f>WEEKDAY(DATE($X$2,$AB$2,13))</f>
        <v>3</v>
      </c>
      <c r="AC9" s="29">
        <f>WEEKDAY(DATE($X$2,$AB$2,14))</f>
        <v>4</v>
      </c>
      <c r="AD9" s="28">
        <f>WEEKDAY(DATE($X$2,$AB$2,15))</f>
        <v>5</v>
      </c>
      <c r="AE9" s="27">
        <f>WEEKDAY(DATE($X$2,$AB$2,16))</f>
        <v>6</v>
      </c>
      <c r="AF9" s="27">
        <f>WEEKDAY(DATE($X$2,$AB$2,17))</f>
        <v>7</v>
      </c>
      <c r="AG9" s="27">
        <f>WEEKDAY(DATE($X$2,$AB$2,18))</f>
        <v>1</v>
      </c>
      <c r="AH9" s="27">
        <f>WEEKDAY(DATE($X$2,$AB$2,19))</f>
        <v>2</v>
      </c>
      <c r="AI9" s="27">
        <f>WEEKDAY(DATE($X$2,$AB$2,20))</f>
        <v>3</v>
      </c>
      <c r="AJ9" s="29">
        <f>WEEKDAY(DATE($X$2,$AB$2,21))</f>
        <v>4</v>
      </c>
      <c r="AK9" s="28">
        <f>WEEKDAY(DATE($X$2,$AB$2,22))</f>
        <v>5</v>
      </c>
      <c r="AL9" s="27">
        <f>WEEKDAY(DATE($X$2,$AB$2,23))</f>
        <v>6</v>
      </c>
      <c r="AM9" s="27">
        <f>WEEKDAY(DATE($X$2,$AB$2,24))</f>
        <v>7</v>
      </c>
      <c r="AN9" s="27">
        <f>WEEKDAY(DATE($X$2,$AB$2,25))</f>
        <v>1</v>
      </c>
      <c r="AO9" s="27">
        <f>WEEKDAY(DATE($X$2,$AB$2,26))</f>
        <v>2</v>
      </c>
      <c r="AP9" s="27">
        <f>WEEKDAY(DATE($X$2,$AB$2,27))</f>
        <v>3</v>
      </c>
      <c r="AQ9" s="29">
        <f>WEEKDAY(DATE($X$2,$AB$2,28))</f>
        <v>4</v>
      </c>
      <c r="AR9" s="28">
        <f>IF(AR8=29,WEEKDAY(DATE($X$2,$AB$2,29)),0)</f>
        <v>0</v>
      </c>
      <c r="AS9" s="27">
        <f>IF(AS8=30,WEEKDAY(DATE($X$2,$AB$2,30)),0)</f>
        <v>0</v>
      </c>
      <c r="AT9" s="26">
        <f>IF(AT8=31,WEEKDAY(DATE($X$2,$AB$2,31)),0)</f>
        <v>0</v>
      </c>
      <c r="AU9" s="171"/>
      <c r="AV9" s="172"/>
      <c r="AW9" s="171"/>
      <c r="AX9" s="172"/>
      <c r="AY9" s="183"/>
      <c r="AZ9" s="183"/>
      <c r="BA9" s="183"/>
      <c r="BB9" s="183"/>
      <c r="BC9" s="183"/>
      <c r="BD9" s="184"/>
      <c r="BE9" s="186"/>
      <c r="BF9" s="117"/>
    </row>
    <row r="10" spans="2:58" ht="20.25" customHeight="1" thickBot="1" x14ac:dyDescent="0.45">
      <c r="B10" s="152"/>
      <c r="C10" s="157"/>
      <c r="D10" s="158"/>
      <c r="E10" s="161"/>
      <c r="F10" s="158"/>
      <c r="G10" s="161"/>
      <c r="H10" s="157"/>
      <c r="I10" s="157"/>
      <c r="J10" s="157"/>
      <c r="K10" s="158"/>
      <c r="L10" s="161"/>
      <c r="M10" s="157"/>
      <c r="N10" s="157"/>
      <c r="O10" s="164"/>
      <c r="P10" s="25" t="str">
        <f t="shared" ref="P10:AQ10" si="0">IF(P9=1,"日",IF(P9=2,"月",IF(P9=3,"火",IF(P9=4,"水",IF(P9=5,"木",IF(P9=6,"金","土"))))))</f>
        <v>木</v>
      </c>
      <c r="Q10" s="23" t="str">
        <f t="shared" si="0"/>
        <v>金</v>
      </c>
      <c r="R10" s="23" t="str">
        <f t="shared" si="0"/>
        <v>土</v>
      </c>
      <c r="S10" s="23" t="str">
        <f t="shared" si="0"/>
        <v>日</v>
      </c>
      <c r="T10" s="23" t="str">
        <f t="shared" si="0"/>
        <v>月</v>
      </c>
      <c r="U10" s="23" t="str">
        <f t="shared" si="0"/>
        <v>火</v>
      </c>
      <c r="V10" s="24" t="str">
        <f t="shared" si="0"/>
        <v>水</v>
      </c>
      <c r="W10" s="25" t="str">
        <f t="shared" si="0"/>
        <v>木</v>
      </c>
      <c r="X10" s="23" t="str">
        <f t="shared" si="0"/>
        <v>金</v>
      </c>
      <c r="Y10" s="23" t="str">
        <f t="shared" si="0"/>
        <v>土</v>
      </c>
      <c r="Z10" s="23" t="str">
        <f t="shared" si="0"/>
        <v>日</v>
      </c>
      <c r="AA10" s="23" t="str">
        <f t="shared" si="0"/>
        <v>月</v>
      </c>
      <c r="AB10" s="23" t="str">
        <f t="shared" si="0"/>
        <v>火</v>
      </c>
      <c r="AC10" s="24" t="str">
        <f t="shared" si="0"/>
        <v>水</v>
      </c>
      <c r="AD10" s="25" t="str">
        <f t="shared" si="0"/>
        <v>木</v>
      </c>
      <c r="AE10" s="23" t="str">
        <f t="shared" si="0"/>
        <v>金</v>
      </c>
      <c r="AF10" s="23" t="str">
        <f t="shared" si="0"/>
        <v>土</v>
      </c>
      <c r="AG10" s="23" t="str">
        <f t="shared" si="0"/>
        <v>日</v>
      </c>
      <c r="AH10" s="23" t="str">
        <f t="shared" si="0"/>
        <v>月</v>
      </c>
      <c r="AI10" s="23" t="str">
        <f t="shared" si="0"/>
        <v>火</v>
      </c>
      <c r="AJ10" s="24" t="str">
        <f t="shared" si="0"/>
        <v>水</v>
      </c>
      <c r="AK10" s="25" t="str">
        <f t="shared" si="0"/>
        <v>木</v>
      </c>
      <c r="AL10" s="23" t="str">
        <f t="shared" si="0"/>
        <v>金</v>
      </c>
      <c r="AM10" s="23" t="str">
        <f t="shared" si="0"/>
        <v>土</v>
      </c>
      <c r="AN10" s="23" t="str">
        <f t="shared" si="0"/>
        <v>日</v>
      </c>
      <c r="AO10" s="23" t="str">
        <f t="shared" si="0"/>
        <v>月</v>
      </c>
      <c r="AP10" s="23" t="str">
        <f t="shared" si="0"/>
        <v>火</v>
      </c>
      <c r="AQ10" s="24" t="str">
        <f t="shared" si="0"/>
        <v>水</v>
      </c>
      <c r="AR10" s="23" t="str">
        <f>IF(AR9=1,"日",IF(AR9=2,"月",IF(AR9=3,"火",IF(AR9=4,"水",IF(AR9=5,"木",IF(AR9=6,"金",IF(AR9=0,"","土")))))))</f>
        <v/>
      </c>
      <c r="AS10" s="23" t="str">
        <f>IF(AS9=1,"日",IF(AS9=2,"月",IF(AS9=3,"火",IF(AS9=4,"水",IF(AS9=5,"木",IF(AS9=6,"金",IF(AS9=0,"","土")))))))</f>
        <v/>
      </c>
      <c r="AT10" s="22" t="str">
        <f>IF(AT9=1,"日",IF(AT9=2,"月",IF(AT9=3,"火",IF(AT9=4,"水",IF(AT9=5,"木",IF(AT9=6,"金",IF(AT9=0,"","土")))))))</f>
        <v/>
      </c>
      <c r="AU10" s="173"/>
      <c r="AV10" s="174"/>
      <c r="AW10" s="173"/>
      <c r="AX10" s="174"/>
      <c r="AY10" s="183"/>
      <c r="AZ10" s="183"/>
      <c r="BA10" s="183"/>
      <c r="BB10" s="183"/>
      <c r="BC10" s="183"/>
      <c r="BD10" s="184"/>
      <c r="BE10" s="187"/>
      <c r="BF10" s="117"/>
    </row>
    <row r="11" spans="2:58" ht="36.75" customHeight="1" x14ac:dyDescent="0.4">
      <c r="B11" s="21">
        <v>1</v>
      </c>
      <c r="C11" s="211" t="s">
        <v>64</v>
      </c>
      <c r="D11" s="212"/>
      <c r="E11" s="213" t="s">
        <v>40</v>
      </c>
      <c r="F11" s="212"/>
      <c r="G11" s="214" t="s">
        <v>41</v>
      </c>
      <c r="H11" s="215"/>
      <c r="I11" s="215"/>
      <c r="J11" s="215"/>
      <c r="K11" s="216"/>
      <c r="L11" s="213" t="s">
        <v>42</v>
      </c>
      <c r="M11" s="217"/>
      <c r="N11" s="217"/>
      <c r="O11" s="218"/>
      <c r="P11" s="20"/>
      <c r="Q11" s="19" t="s">
        <v>85</v>
      </c>
      <c r="R11" s="19" t="s">
        <v>85</v>
      </c>
      <c r="S11" s="19"/>
      <c r="T11" s="19" t="s">
        <v>85</v>
      </c>
      <c r="U11" s="19" t="s">
        <v>85</v>
      </c>
      <c r="V11" s="19" t="s">
        <v>85</v>
      </c>
      <c r="W11" s="19"/>
      <c r="X11" s="19" t="s">
        <v>85</v>
      </c>
      <c r="Y11" s="19" t="s">
        <v>85</v>
      </c>
      <c r="Z11" s="19"/>
      <c r="AA11" s="19" t="s">
        <v>85</v>
      </c>
      <c r="AB11" s="19" t="s">
        <v>85</v>
      </c>
      <c r="AC11" s="19" t="s">
        <v>85</v>
      </c>
      <c r="AD11" s="19"/>
      <c r="AE11" s="19" t="s">
        <v>85</v>
      </c>
      <c r="AF11" s="19" t="s">
        <v>85</v>
      </c>
      <c r="AG11" s="19"/>
      <c r="AH11" s="19" t="s">
        <v>85</v>
      </c>
      <c r="AI11" s="19" t="s">
        <v>85</v>
      </c>
      <c r="AJ11" s="19" t="s">
        <v>85</v>
      </c>
      <c r="AK11" s="19"/>
      <c r="AL11" s="19" t="s">
        <v>85</v>
      </c>
      <c r="AM11" s="19" t="s">
        <v>85</v>
      </c>
      <c r="AN11" s="19"/>
      <c r="AO11" s="19" t="s">
        <v>85</v>
      </c>
      <c r="AP11" s="19" t="s">
        <v>85</v>
      </c>
      <c r="AQ11" s="19" t="s">
        <v>85</v>
      </c>
      <c r="AR11" s="19"/>
      <c r="AS11" s="19"/>
      <c r="AT11" s="19"/>
      <c r="AU11" s="219">
        <v>160</v>
      </c>
      <c r="AV11" s="220"/>
      <c r="AW11" s="221">
        <v>40</v>
      </c>
      <c r="AX11" s="222"/>
      <c r="AY11" s="193">
        <v>1</v>
      </c>
      <c r="AZ11" s="194"/>
      <c r="BA11" s="194"/>
      <c r="BB11" s="194"/>
      <c r="BC11" s="194"/>
      <c r="BD11" s="195"/>
      <c r="BE11" s="120"/>
      <c r="BF11" s="117"/>
    </row>
    <row r="12" spans="2:58" ht="36.75" customHeight="1" x14ac:dyDescent="0.4">
      <c r="B12" s="17">
        <f t="shared" ref="B12:B35" si="1">B11+1</f>
        <v>2</v>
      </c>
      <c r="C12" s="196" t="s">
        <v>77</v>
      </c>
      <c r="D12" s="197"/>
      <c r="E12" s="198" t="s">
        <v>40</v>
      </c>
      <c r="F12" s="197"/>
      <c r="G12" s="199" t="s">
        <v>41</v>
      </c>
      <c r="H12" s="200"/>
      <c r="I12" s="200"/>
      <c r="J12" s="200"/>
      <c r="K12" s="201"/>
      <c r="L12" s="198" t="s">
        <v>43</v>
      </c>
      <c r="M12" s="202"/>
      <c r="N12" s="202"/>
      <c r="O12" s="203"/>
      <c r="P12" s="16" t="s">
        <v>85</v>
      </c>
      <c r="Q12" s="15" t="s">
        <v>84</v>
      </c>
      <c r="R12" s="15"/>
      <c r="S12" s="15"/>
      <c r="T12" s="15" t="s">
        <v>84</v>
      </c>
      <c r="U12" s="15" t="s">
        <v>84</v>
      </c>
      <c r="V12" s="15" t="s">
        <v>84</v>
      </c>
      <c r="W12" s="16" t="s">
        <v>85</v>
      </c>
      <c r="X12" s="15" t="s">
        <v>84</v>
      </c>
      <c r="Y12" s="15"/>
      <c r="Z12" s="15"/>
      <c r="AA12" s="15" t="s">
        <v>84</v>
      </c>
      <c r="AB12" s="15" t="s">
        <v>84</v>
      </c>
      <c r="AC12" s="15" t="s">
        <v>84</v>
      </c>
      <c r="AD12" s="16" t="s">
        <v>85</v>
      </c>
      <c r="AE12" s="15" t="s">
        <v>84</v>
      </c>
      <c r="AF12" s="15"/>
      <c r="AG12" s="15"/>
      <c r="AH12" s="15" t="s">
        <v>84</v>
      </c>
      <c r="AI12" s="15" t="s">
        <v>84</v>
      </c>
      <c r="AJ12" s="15" t="s">
        <v>84</v>
      </c>
      <c r="AK12" s="16" t="s">
        <v>85</v>
      </c>
      <c r="AL12" s="15" t="s">
        <v>84</v>
      </c>
      <c r="AM12" s="15"/>
      <c r="AN12" s="15"/>
      <c r="AO12" s="15" t="s">
        <v>84</v>
      </c>
      <c r="AP12" s="15" t="s">
        <v>84</v>
      </c>
      <c r="AQ12" s="15" t="s">
        <v>84</v>
      </c>
      <c r="AR12" s="16"/>
      <c r="AS12" s="15"/>
      <c r="AT12" s="15"/>
      <c r="AU12" s="204">
        <v>160</v>
      </c>
      <c r="AV12" s="205"/>
      <c r="AW12" s="206">
        <v>40</v>
      </c>
      <c r="AX12" s="207"/>
      <c r="AY12" s="208">
        <v>1</v>
      </c>
      <c r="AZ12" s="209"/>
      <c r="BA12" s="209"/>
      <c r="BB12" s="209"/>
      <c r="BC12" s="209"/>
      <c r="BD12" s="210"/>
      <c r="BE12" s="119"/>
      <c r="BF12" s="117"/>
    </row>
    <row r="13" spans="2:58" ht="36.75" customHeight="1" x14ac:dyDescent="0.4">
      <c r="B13" s="17">
        <f t="shared" si="1"/>
        <v>3</v>
      </c>
      <c r="C13" s="196" t="s">
        <v>77</v>
      </c>
      <c r="D13" s="197"/>
      <c r="E13" s="198" t="s">
        <v>45</v>
      </c>
      <c r="F13" s="197"/>
      <c r="G13" s="199" t="s">
        <v>41</v>
      </c>
      <c r="H13" s="200"/>
      <c r="I13" s="200"/>
      <c r="J13" s="200"/>
      <c r="K13" s="201"/>
      <c r="L13" s="198" t="s">
        <v>49</v>
      </c>
      <c r="M13" s="202"/>
      <c r="N13" s="202"/>
      <c r="O13" s="203"/>
      <c r="P13" s="16"/>
      <c r="Q13" s="15"/>
      <c r="R13" s="15" t="s">
        <v>85</v>
      </c>
      <c r="S13" s="15"/>
      <c r="T13" s="15"/>
      <c r="U13" s="15"/>
      <c r="V13" s="14"/>
      <c r="W13" s="16"/>
      <c r="X13" s="15"/>
      <c r="Y13" s="15" t="s">
        <v>85</v>
      </c>
      <c r="Z13" s="15"/>
      <c r="AA13" s="15"/>
      <c r="AB13" s="15"/>
      <c r="AC13" s="14"/>
      <c r="AD13" s="16"/>
      <c r="AE13" s="15"/>
      <c r="AF13" s="15" t="s">
        <v>85</v>
      </c>
      <c r="AG13" s="15"/>
      <c r="AH13" s="15"/>
      <c r="AI13" s="15"/>
      <c r="AJ13" s="14"/>
      <c r="AK13" s="16"/>
      <c r="AL13" s="15"/>
      <c r="AM13" s="15" t="s">
        <v>85</v>
      </c>
      <c r="AN13" s="15"/>
      <c r="AO13" s="15"/>
      <c r="AP13" s="15"/>
      <c r="AQ13" s="14"/>
      <c r="AR13" s="16"/>
      <c r="AS13" s="15"/>
      <c r="AT13" s="14"/>
      <c r="AU13" s="204">
        <v>32</v>
      </c>
      <c r="AV13" s="205"/>
      <c r="AW13" s="206">
        <v>8</v>
      </c>
      <c r="AX13" s="207"/>
      <c r="AY13" s="208">
        <v>0.2</v>
      </c>
      <c r="AZ13" s="209"/>
      <c r="BA13" s="209"/>
      <c r="BB13" s="209"/>
      <c r="BC13" s="209"/>
      <c r="BD13" s="210"/>
      <c r="BE13" s="119"/>
      <c r="BF13" s="117"/>
    </row>
    <row r="14" spans="2:58" ht="36.75" customHeight="1" x14ac:dyDescent="0.4">
      <c r="B14" s="17">
        <f t="shared" si="1"/>
        <v>4</v>
      </c>
      <c r="C14" s="196" t="s">
        <v>78</v>
      </c>
      <c r="D14" s="197"/>
      <c r="E14" s="198" t="s">
        <v>40</v>
      </c>
      <c r="F14" s="197"/>
      <c r="G14" s="199" t="s">
        <v>81</v>
      </c>
      <c r="H14" s="200"/>
      <c r="I14" s="200"/>
      <c r="J14" s="200"/>
      <c r="K14" s="201"/>
      <c r="L14" s="198" t="s">
        <v>47</v>
      </c>
      <c r="M14" s="202"/>
      <c r="N14" s="202"/>
      <c r="O14" s="203"/>
      <c r="P14" s="16" t="s">
        <v>85</v>
      </c>
      <c r="Q14" s="15" t="s">
        <v>84</v>
      </c>
      <c r="R14" s="15"/>
      <c r="S14" s="15"/>
      <c r="T14" s="15" t="s">
        <v>84</v>
      </c>
      <c r="U14" s="15" t="s">
        <v>84</v>
      </c>
      <c r="V14" s="15" t="s">
        <v>84</v>
      </c>
      <c r="W14" s="16" t="s">
        <v>85</v>
      </c>
      <c r="X14" s="15" t="s">
        <v>84</v>
      </c>
      <c r="Y14" s="15"/>
      <c r="Z14" s="15"/>
      <c r="AA14" s="15" t="s">
        <v>84</v>
      </c>
      <c r="AB14" s="15" t="s">
        <v>84</v>
      </c>
      <c r="AC14" s="15" t="s">
        <v>84</v>
      </c>
      <c r="AD14" s="16" t="s">
        <v>85</v>
      </c>
      <c r="AE14" s="15" t="s">
        <v>84</v>
      </c>
      <c r="AF14" s="15"/>
      <c r="AG14" s="15"/>
      <c r="AH14" s="15" t="s">
        <v>84</v>
      </c>
      <c r="AI14" s="15" t="s">
        <v>84</v>
      </c>
      <c r="AJ14" s="15" t="s">
        <v>84</v>
      </c>
      <c r="AK14" s="16" t="s">
        <v>85</v>
      </c>
      <c r="AL14" s="15" t="s">
        <v>84</v>
      </c>
      <c r="AM14" s="15"/>
      <c r="AN14" s="15"/>
      <c r="AO14" s="15" t="s">
        <v>84</v>
      </c>
      <c r="AP14" s="15" t="s">
        <v>84</v>
      </c>
      <c r="AQ14" s="15" t="s">
        <v>84</v>
      </c>
      <c r="AR14" s="16"/>
      <c r="AS14" s="15"/>
      <c r="AT14" s="15"/>
      <c r="AU14" s="204">
        <v>160</v>
      </c>
      <c r="AV14" s="205"/>
      <c r="AW14" s="206">
        <v>40</v>
      </c>
      <c r="AX14" s="207"/>
      <c r="AY14" s="208">
        <v>1</v>
      </c>
      <c r="AZ14" s="209"/>
      <c r="BA14" s="209"/>
      <c r="BB14" s="209"/>
      <c r="BC14" s="209"/>
      <c r="BD14" s="210"/>
      <c r="BE14" s="119"/>
      <c r="BF14" s="117"/>
    </row>
    <row r="15" spans="2:58" ht="36.75" customHeight="1" x14ac:dyDescent="0.4">
      <c r="B15" s="17">
        <f t="shared" si="1"/>
        <v>5</v>
      </c>
      <c r="C15" s="196" t="s">
        <v>79</v>
      </c>
      <c r="D15" s="197"/>
      <c r="E15" s="198" t="s">
        <v>46</v>
      </c>
      <c r="F15" s="197"/>
      <c r="G15" s="199" t="s">
        <v>81</v>
      </c>
      <c r="H15" s="200"/>
      <c r="I15" s="200"/>
      <c r="J15" s="200"/>
      <c r="K15" s="201"/>
      <c r="L15" s="198" t="s">
        <v>48</v>
      </c>
      <c r="M15" s="202"/>
      <c r="N15" s="202"/>
      <c r="O15" s="203"/>
      <c r="P15" s="16" t="s">
        <v>86</v>
      </c>
      <c r="Q15" s="15" t="s">
        <v>86</v>
      </c>
      <c r="R15" s="15" t="s">
        <v>86</v>
      </c>
      <c r="S15" s="15"/>
      <c r="T15" s="15" t="s">
        <v>86</v>
      </c>
      <c r="U15" s="15" t="s">
        <v>86</v>
      </c>
      <c r="V15" s="15" t="s">
        <v>86</v>
      </c>
      <c r="W15" s="16" t="s">
        <v>86</v>
      </c>
      <c r="X15" s="15" t="s">
        <v>86</v>
      </c>
      <c r="Y15" s="15" t="s">
        <v>86</v>
      </c>
      <c r="Z15" s="15"/>
      <c r="AA15" s="15" t="s">
        <v>86</v>
      </c>
      <c r="AB15" s="15" t="s">
        <v>86</v>
      </c>
      <c r="AC15" s="15" t="s">
        <v>86</v>
      </c>
      <c r="AD15" s="16" t="s">
        <v>86</v>
      </c>
      <c r="AE15" s="15" t="s">
        <v>86</v>
      </c>
      <c r="AF15" s="15" t="s">
        <v>86</v>
      </c>
      <c r="AG15" s="15"/>
      <c r="AH15" s="15" t="s">
        <v>86</v>
      </c>
      <c r="AI15" s="15" t="s">
        <v>86</v>
      </c>
      <c r="AJ15" s="15" t="s">
        <v>86</v>
      </c>
      <c r="AK15" s="16" t="s">
        <v>86</v>
      </c>
      <c r="AL15" s="15" t="s">
        <v>86</v>
      </c>
      <c r="AM15" s="15" t="s">
        <v>86</v>
      </c>
      <c r="AN15" s="15"/>
      <c r="AO15" s="15" t="s">
        <v>86</v>
      </c>
      <c r="AP15" s="15" t="s">
        <v>86</v>
      </c>
      <c r="AQ15" s="15" t="s">
        <v>86</v>
      </c>
      <c r="AR15" s="16"/>
      <c r="AS15" s="15"/>
      <c r="AT15" s="15"/>
      <c r="AU15" s="204">
        <v>84</v>
      </c>
      <c r="AV15" s="205"/>
      <c r="AW15" s="206">
        <v>21</v>
      </c>
      <c r="AX15" s="207"/>
      <c r="AY15" s="208">
        <v>0.5</v>
      </c>
      <c r="AZ15" s="209"/>
      <c r="BA15" s="209"/>
      <c r="BB15" s="209"/>
      <c r="BC15" s="209"/>
      <c r="BD15" s="210"/>
      <c r="BE15" s="119"/>
      <c r="BF15" s="117"/>
    </row>
    <row r="16" spans="2:58" ht="36.75" customHeight="1" x14ac:dyDescent="0.4">
      <c r="B16" s="17">
        <f t="shared" si="1"/>
        <v>6</v>
      </c>
      <c r="C16" s="196" t="s">
        <v>80</v>
      </c>
      <c r="D16" s="197"/>
      <c r="E16" s="198" t="s">
        <v>45</v>
      </c>
      <c r="F16" s="197"/>
      <c r="G16" s="199" t="s">
        <v>41</v>
      </c>
      <c r="H16" s="200"/>
      <c r="I16" s="200"/>
      <c r="J16" s="200"/>
      <c r="K16" s="201"/>
      <c r="L16" s="198" t="s">
        <v>49</v>
      </c>
      <c r="M16" s="202"/>
      <c r="N16" s="202"/>
      <c r="O16" s="203"/>
      <c r="P16" s="16" t="s">
        <v>85</v>
      </c>
      <c r="Q16" s="15" t="s">
        <v>85</v>
      </c>
      <c r="R16" s="15"/>
      <c r="S16" s="15"/>
      <c r="T16" s="15"/>
      <c r="U16" s="15" t="s">
        <v>85</v>
      </c>
      <c r="V16" s="14" t="s">
        <v>85</v>
      </c>
      <c r="W16" s="16" t="s">
        <v>85</v>
      </c>
      <c r="X16" s="15" t="s">
        <v>85</v>
      </c>
      <c r="Y16" s="15"/>
      <c r="Z16" s="15"/>
      <c r="AA16" s="15"/>
      <c r="AB16" s="15" t="s">
        <v>85</v>
      </c>
      <c r="AC16" s="14" t="s">
        <v>85</v>
      </c>
      <c r="AD16" s="16" t="s">
        <v>85</v>
      </c>
      <c r="AE16" s="15" t="s">
        <v>85</v>
      </c>
      <c r="AF16" s="15"/>
      <c r="AG16" s="15"/>
      <c r="AH16" s="15"/>
      <c r="AI16" s="15" t="s">
        <v>85</v>
      </c>
      <c r="AJ16" s="14" t="s">
        <v>85</v>
      </c>
      <c r="AK16" s="16" t="s">
        <v>85</v>
      </c>
      <c r="AL16" s="15" t="s">
        <v>85</v>
      </c>
      <c r="AM16" s="15"/>
      <c r="AN16" s="15"/>
      <c r="AO16" s="15"/>
      <c r="AP16" s="15" t="s">
        <v>85</v>
      </c>
      <c r="AQ16" s="14" t="s">
        <v>85</v>
      </c>
      <c r="AR16" s="16"/>
      <c r="AS16" s="15"/>
      <c r="AT16" s="15"/>
      <c r="AU16" s="204">
        <v>128</v>
      </c>
      <c r="AV16" s="205"/>
      <c r="AW16" s="206">
        <v>32</v>
      </c>
      <c r="AX16" s="207"/>
      <c r="AY16" s="208">
        <v>0.8</v>
      </c>
      <c r="AZ16" s="209"/>
      <c r="BA16" s="209"/>
      <c r="BB16" s="209"/>
      <c r="BC16" s="209"/>
      <c r="BD16" s="210"/>
      <c r="BE16" s="119"/>
      <c r="BF16" s="117"/>
    </row>
    <row r="17" spans="2:57" ht="36.75" customHeight="1" x14ac:dyDescent="0.4">
      <c r="B17" s="17">
        <f t="shared" si="1"/>
        <v>7</v>
      </c>
      <c r="C17" s="196" t="s">
        <v>80</v>
      </c>
      <c r="D17" s="197"/>
      <c r="E17" s="198" t="s">
        <v>46</v>
      </c>
      <c r="F17" s="197"/>
      <c r="G17" s="199" t="s">
        <v>82</v>
      </c>
      <c r="H17" s="200"/>
      <c r="I17" s="200"/>
      <c r="J17" s="200"/>
      <c r="K17" s="201"/>
      <c r="L17" s="198" t="s">
        <v>83</v>
      </c>
      <c r="M17" s="202"/>
      <c r="N17" s="202"/>
      <c r="O17" s="203"/>
      <c r="P17" s="16"/>
      <c r="Q17" s="15"/>
      <c r="R17" s="15" t="s">
        <v>87</v>
      </c>
      <c r="S17" s="15"/>
      <c r="T17" s="15" t="s">
        <v>87</v>
      </c>
      <c r="U17" s="15"/>
      <c r="V17" s="14"/>
      <c r="W17" s="16"/>
      <c r="X17" s="15"/>
      <c r="Y17" s="15" t="s">
        <v>87</v>
      </c>
      <c r="Z17" s="15"/>
      <c r="AA17" s="15" t="s">
        <v>87</v>
      </c>
      <c r="AB17" s="15"/>
      <c r="AC17" s="14"/>
      <c r="AD17" s="16"/>
      <c r="AE17" s="15"/>
      <c r="AF17" s="15" t="s">
        <v>87</v>
      </c>
      <c r="AG17" s="15"/>
      <c r="AH17" s="15" t="s">
        <v>87</v>
      </c>
      <c r="AI17" s="15"/>
      <c r="AJ17" s="14"/>
      <c r="AK17" s="16"/>
      <c r="AL17" s="15"/>
      <c r="AM17" s="15" t="s">
        <v>87</v>
      </c>
      <c r="AN17" s="15"/>
      <c r="AO17" s="15" t="s">
        <v>87</v>
      </c>
      <c r="AP17" s="15"/>
      <c r="AQ17" s="14"/>
      <c r="AR17" s="16"/>
      <c r="AS17" s="15"/>
      <c r="AT17" s="14"/>
      <c r="AU17" s="204">
        <v>48</v>
      </c>
      <c r="AV17" s="205"/>
      <c r="AW17" s="206">
        <v>12</v>
      </c>
      <c r="AX17" s="207"/>
      <c r="AY17" s="208">
        <v>0.3</v>
      </c>
      <c r="AZ17" s="209"/>
      <c r="BA17" s="209"/>
      <c r="BB17" s="209"/>
      <c r="BC17" s="209"/>
      <c r="BD17" s="210"/>
      <c r="BE17" s="118"/>
    </row>
    <row r="18" spans="2:57" ht="36.75" customHeight="1" x14ac:dyDescent="0.4">
      <c r="B18" s="17">
        <f t="shared" si="1"/>
        <v>8</v>
      </c>
      <c r="C18" s="223"/>
      <c r="D18" s="224"/>
      <c r="E18" s="198"/>
      <c r="F18" s="197"/>
      <c r="G18" s="199"/>
      <c r="H18" s="200"/>
      <c r="I18" s="200"/>
      <c r="J18" s="200"/>
      <c r="K18" s="201"/>
      <c r="L18" s="198"/>
      <c r="M18" s="202"/>
      <c r="N18" s="202"/>
      <c r="O18" s="203"/>
      <c r="P18" s="16"/>
      <c r="Q18" s="15"/>
      <c r="R18" s="15"/>
      <c r="S18" s="15"/>
      <c r="T18" s="15"/>
      <c r="U18" s="15"/>
      <c r="V18" s="14"/>
      <c r="W18" s="16"/>
      <c r="X18" s="15"/>
      <c r="Y18" s="15"/>
      <c r="Z18" s="15"/>
      <c r="AA18" s="15"/>
      <c r="AB18" s="15"/>
      <c r="AC18" s="14"/>
      <c r="AD18" s="16"/>
      <c r="AE18" s="15"/>
      <c r="AF18" s="15"/>
      <c r="AG18" s="15"/>
      <c r="AH18" s="15"/>
      <c r="AI18" s="15"/>
      <c r="AJ18" s="14"/>
      <c r="AK18" s="16"/>
      <c r="AL18" s="15"/>
      <c r="AM18" s="15"/>
      <c r="AN18" s="15"/>
      <c r="AO18" s="15"/>
      <c r="AP18" s="15"/>
      <c r="AQ18" s="14"/>
      <c r="AR18" s="16"/>
      <c r="AS18" s="15"/>
      <c r="AT18" s="14"/>
      <c r="AU18" s="204"/>
      <c r="AV18" s="205"/>
      <c r="AW18" s="206"/>
      <c r="AX18" s="207"/>
      <c r="AY18" s="208"/>
      <c r="AZ18" s="209"/>
      <c r="BA18" s="209"/>
      <c r="BB18" s="209"/>
      <c r="BC18" s="209"/>
      <c r="BD18" s="210"/>
      <c r="BE18" s="118"/>
    </row>
    <row r="19" spans="2:57" ht="36.75" customHeight="1" x14ac:dyDescent="0.4">
      <c r="B19" s="17">
        <f t="shared" si="1"/>
        <v>9</v>
      </c>
      <c r="C19" s="223"/>
      <c r="D19" s="224"/>
      <c r="E19" s="198"/>
      <c r="F19" s="197"/>
      <c r="G19" s="199"/>
      <c r="H19" s="200"/>
      <c r="I19" s="200"/>
      <c r="J19" s="200"/>
      <c r="K19" s="201"/>
      <c r="L19" s="198"/>
      <c r="M19" s="202"/>
      <c r="N19" s="202"/>
      <c r="O19" s="203"/>
      <c r="P19" s="16"/>
      <c r="Q19" s="15"/>
      <c r="R19" s="15"/>
      <c r="S19" s="15"/>
      <c r="T19" s="15"/>
      <c r="U19" s="15"/>
      <c r="V19" s="14"/>
      <c r="W19" s="16"/>
      <c r="X19" s="15"/>
      <c r="Y19" s="15"/>
      <c r="Z19" s="15"/>
      <c r="AA19" s="15"/>
      <c r="AB19" s="15"/>
      <c r="AC19" s="14"/>
      <c r="AD19" s="16"/>
      <c r="AE19" s="15"/>
      <c r="AF19" s="15"/>
      <c r="AG19" s="15"/>
      <c r="AH19" s="15"/>
      <c r="AI19" s="15"/>
      <c r="AJ19" s="14"/>
      <c r="AK19" s="16"/>
      <c r="AL19" s="15"/>
      <c r="AM19" s="15"/>
      <c r="AN19" s="15"/>
      <c r="AO19" s="15"/>
      <c r="AP19" s="15"/>
      <c r="AQ19" s="14"/>
      <c r="AR19" s="16"/>
      <c r="AS19" s="15"/>
      <c r="AT19" s="14"/>
      <c r="AU19" s="204"/>
      <c r="AV19" s="205"/>
      <c r="AW19" s="206"/>
      <c r="AX19" s="207"/>
      <c r="AY19" s="208"/>
      <c r="AZ19" s="209"/>
      <c r="BA19" s="209"/>
      <c r="BB19" s="209"/>
      <c r="BC19" s="209"/>
      <c r="BD19" s="210"/>
      <c r="BE19" s="118"/>
    </row>
    <row r="20" spans="2:57" ht="36.75" customHeight="1" x14ac:dyDescent="0.4">
      <c r="B20" s="17">
        <f t="shared" si="1"/>
        <v>10</v>
      </c>
      <c r="C20" s="223"/>
      <c r="D20" s="224"/>
      <c r="E20" s="198"/>
      <c r="F20" s="197"/>
      <c r="G20" s="199"/>
      <c r="H20" s="200"/>
      <c r="I20" s="200"/>
      <c r="J20" s="200"/>
      <c r="K20" s="201"/>
      <c r="L20" s="198"/>
      <c r="M20" s="202"/>
      <c r="N20" s="202"/>
      <c r="O20" s="203"/>
      <c r="P20" s="16"/>
      <c r="Q20" s="15"/>
      <c r="R20" s="15"/>
      <c r="S20" s="15"/>
      <c r="T20" s="15"/>
      <c r="U20" s="15"/>
      <c r="V20" s="14"/>
      <c r="W20" s="16"/>
      <c r="X20" s="15"/>
      <c r="Y20" s="15"/>
      <c r="Z20" s="15"/>
      <c r="AA20" s="15"/>
      <c r="AB20" s="15"/>
      <c r="AC20" s="14"/>
      <c r="AD20" s="16"/>
      <c r="AE20" s="15"/>
      <c r="AF20" s="15"/>
      <c r="AG20" s="15"/>
      <c r="AH20" s="15"/>
      <c r="AI20" s="15"/>
      <c r="AJ20" s="14"/>
      <c r="AK20" s="16"/>
      <c r="AL20" s="15"/>
      <c r="AM20" s="15"/>
      <c r="AN20" s="15"/>
      <c r="AO20" s="15"/>
      <c r="AP20" s="15"/>
      <c r="AQ20" s="14"/>
      <c r="AR20" s="16"/>
      <c r="AS20" s="15"/>
      <c r="AT20" s="14"/>
      <c r="AU20" s="204"/>
      <c r="AV20" s="205"/>
      <c r="AW20" s="206"/>
      <c r="AX20" s="207"/>
      <c r="AY20" s="208"/>
      <c r="AZ20" s="209"/>
      <c r="BA20" s="209"/>
      <c r="BB20" s="209"/>
      <c r="BC20" s="209"/>
      <c r="BD20" s="210"/>
      <c r="BE20" s="118"/>
    </row>
    <row r="21" spans="2:57" ht="36.75" customHeight="1" x14ac:dyDescent="0.4">
      <c r="B21" s="17">
        <f t="shared" si="1"/>
        <v>11</v>
      </c>
      <c r="C21" s="223"/>
      <c r="D21" s="224"/>
      <c r="E21" s="198"/>
      <c r="F21" s="197"/>
      <c r="G21" s="199"/>
      <c r="H21" s="200"/>
      <c r="I21" s="200"/>
      <c r="J21" s="200"/>
      <c r="K21" s="201"/>
      <c r="L21" s="198"/>
      <c r="M21" s="202"/>
      <c r="N21" s="202"/>
      <c r="O21" s="203"/>
      <c r="P21" s="16"/>
      <c r="Q21" s="15"/>
      <c r="R21" s="15"/>
      <c r="S21" s="15"/>
      <c r="T21" s="15"/>
      <c r="U21" s="15"/>
      <c r="V21" s="14"/>
      <c r="W21" s="16"/>
      <c r="X21" s="15"/>
      <c r="Y21" s="15"/>
      <c r="Z21" s="15"/>
      <c r="AA21" s="15"/>
      <c r="AB21" s="15"/>
      <c r="AC21" s="14"/>
      <c r="AD21" s="16"/>
      <c r="AE21" s="15"/>
      <c r="AF21" s="15"/>
      <c r="AG21" s="15"/>
      <c r="AH21" s="15"/>
      <c r="AI21" s="15"/>
      <c r="AJ21" s="14"/>
      <c r="AK21" s="16"/>
      <c r="AL21" s="15"/>
      <c r="AM21" s="15"/>
      <c r="AN21" s="15"/>
      <c r="AO21" s="15"/>
      <c r="AP21" s="15"/>
      <c r="AQ21" s="14"/>
      <c r="AR21" s="16"/>
      <c r="AS21" s="15"/>
      <c r="AT21" s="14"/>
      <c r="AU21" s="204"/>
      <c r="AV21" s="205"/>
      <c r="AW21" s="206"/>
      <c r="AX21" s="207"/>
      <c r="AY21" s="208"/>
      <c r="AZ21" s="209"/>
      <c r="BA21" s="209"/>
      <c r="BB21" s="209"/>
      <c r="BC21" s="209"/>
      <c r="BD21" s="210"/>
      <c r="BE21" s="118"/>
    </row>
    <row r="22" spans="2:57" ht="36.75" customHeight="1" x14ac:dyDescent="0.4">
      <c r="B22" s="17">
        <f t="shared" si="1"/>
        <v>12</v>
      </c>
      <c r="C22" s="223"/>
      <c r="D22" s="224"/>
      <c r="E22" s="198"/>
      <c r="F22" s="197"/>
      <c r="G22" s="199"/>
      <c r="H22" s="200"/>
      <c r="I22" s="200"/>
      <c r="J22" s="200"/>
      <c r="K22" s="201"/>
      <c r="L22" s="198"/>
      <c r="M22" s="202"/>
      <c r="N22" s="202"/>
      <c r="O22" s="203"/>
      <c r="P22" s="16"/>
      <c r="Q22" s="15"/>
      <c r="R22" s="15"/>
      <c r="S22" s="15"/>
      <c r="T22" s="15"/>
      <c r="U22" s="15"/>
      <c r="V22" s="14"/>
      <c r="W22" s="16"/>
      <c r="X22" s="15"/>
      <c r="Y22" s="15"/>
      <c r="Z22" s="15"/>
      <c r="AA22" s="15"/>
      <c r="AB22" s="15"/>
      <c r="AC22" s="14"/>
      <c r="AD22" s="16"/>
      <c r="AE22" s="15"/>
      <c r="AF22" s="15"/>
      <c r="AG22" s="15"/>
      <c r="AH22" s="15"/>
      <c r="AI22" s="15"/>
      <c r="AJ22" s="14"/>
      <c r="AK22" s="16"/>
      <c r="AL22" s="15"/>
      <c r="AM22" s="15"/>
      <c r="AN22" s="15"/>
      <c r="AO22" s="15"/>
      <c r="AP22" s="15"/>
      <c r="AQ22" s="14"/>
      <c r="AR22" s="16"/>
      <c r="AS22" s="15"/>
      <c r="AT22" s="14"/>
      <c r="AU22" s="204"/>
      <c r="AV22" s="205"/>
      <c r="AW22" s="206"/>
      <c r="AX22" s="207"/>
      <c r="AY22" s="208"/>
      <c r="AZ22" s="209"/>
      <c r="BA22" s="209"/>
      <c r="BB22" s="209"/>
      <c r="BC22" s="209"/>
      <c r="BD22" s="210"/>
      <c r="BE22" s="118"/>
    </row>
    <row r="23" spans="2:57" ht="36.75" customHeight="1" x14ac:dyDescent="0.4">
      <c r="B23" s="17">
        <f t="shared" si="1"/>
        <v>13</v>
      </c>
      <c r="C23" s="223"/>
      <c r="D23" s="224"/>
      <c r="E23" s="198"/>
      <c r="F23" s="197"/>
      <c r="G23" s="199"/>
      <c r="H23" s="200"/>
      <c r="I23" s="200"/>
      <c r="J23" s="200"/>
      <c r="K23" s="201"/>
      <c r="L23" s="198"/>
      <c r="M23" s="202"/>
      <c r="N23" s="202"/>
      <c r="O23" s="203"/>
      <c r="P23" s="16"/>
      <c r="Q23" s="15"/>
      <c r="R23" s="15"/>
      <c r="S23" s="15"/>
      <c r="T23" s="15"/>
      <c r="U23" s="15"/>
      <c r="V23" s="14"/>
      <c r="W23" s="16"/>
      <c r="X23" s="15"/>
      <c r="Y23" s="15"/>
      <c r="Z23" s="15"/>
      <c r="AA23" s="15"/>
      <c r="AB23" s="15"/>
      <c r="AC23" s="14"/>
      <c r="AD23" s="16"/>
      <c r="AE23" s="15"/>
      <c r="AF23" s="15"/>
      <c r="AG23" s="15"/>
      <c r="AH23" s="15"/>
      <c r="AI23" s="15"/>
      <c r="AJ23" s="14"/>
      <c r="AK23" s="16"/>
      <c r="AL23" s="15"/>
      <c r="AM23" s="15"/>
      <c r="AN23" s="15"/>
      <c r="AO23" s="15"/>
      <c r="AP23" s="15"/>
      <c r="AQ23" s="14"/>
      <c r="AR23" s="16"/>
      <c r="AS23" s="15"/>
      <c r="AT23" s="14"/>
      <c r="AU23" s="204"/>
      <c r="AV23" s="205"/>
      <c r="AW23" s="206"/>
      <c r="AX23" s="207"/>
      <c r="AY23" s="208"/>
      <c r="AZ23" s="209"/>
      <c r="BA23" s="209"/>
      <c r="BB23" s="209"/>
      <c r="BC23" s="209"/>
      <c r="BD23" s="210"/>
      <c r="BE23" s="118"/>
    </row>
    <row r="24" spans="2:57" ht="36.75" customHeight="1" x14ac:dyDescent="0.4">
      <c r="B24" s="17">
        <f t="shared" si="1"/>
        <v>14</v>
      </c>
      <c r="C24" s="223"/>
      <c r="D24" s="224"/>
      <c r="E24" s="198"/>
      <c r="F24" s="197"/>
      <c r="G24" s="199"/>
      <c r="H24" s="200"/>
      <c r="I24" s="200"/>
      <c r="J24" s="200"/>
      <c r="K24" s="201"/>
      <c r="L24" s="198"/>
      <c r="M24" s="202"/>
      <c r="N24" s="202"/>
      <c r="O24" s="203"/>
      <c r="P24" s="16"/>
      <c r="Q24" s="15"/>
      <c r="R24" s="15"/>
      <c r="S24" s="15"/>
      <c r="T24" s="15"/>
      <c r="U24" s="15"/>
      <c r="V24" s="14"/>
      <c r="W24" s="16"/>
      <c r="X24" s="15"/>
      <c r="Y24" s="15"/>
      <c r="Z24" s="15"/>
      <c r="AA24" s="15"/>
      <c r="AB24" s="15"/>
      <c r="AC24" s="14"/>
      <c r="AD24" s="16"/>
      <c r="AE24" s="15"/>
      <c r="AF24" s="15"/>
      <c r="AG24" s="15"/>
      <c r="AH24" s="15"/>
      <c r="AI24" s="15"/>
      <c r="AJ24" s="14"/>
      <c r="AK24" s="16"/>
      <c r="AL24" s="15"/>
      <c r="AM24" s="15"/>
      <c r="AN24" s="15"/>
      <c r="AO24" s="15"/>
      <c r="AP24" s="15"/>
      <c r="AQ24" s="14"/>
      <c r="AR24" s="16"/>
      <c r="AS24" s="15"/>
      <c r="AT24" s="14"/>
      <c r="AU24" s="204"/>
      <c r="AV24" s="205"/>
      <c r="AW24" s="206"/>
      <c r="AX24" s="207"/>
      <c r="AY24" s="208"/>
      <c r="AZ24" s="209"/>
      <c r="BA24" s="209"/>
      <c r="BB24" s="209"/>
      <c r="BC24" s="209"/>
      <c r="BD24" s="210"/>
      <c r="BE24" s="118"/>
    </row>
    <row r="25" spans="2:57" ht="36.75" customHeight="1" x14ac:dyDescent="0.4">
      <c r="B25" s="17">
        <f t="shared" si="1"/>
        <v>15</v>
      </c>
      <c r="C25" s="223"/>
      <c r="D25" s="224"/>
      <c r="E25" s="198"/>
      <c r="F25" s="197"/>
      <c r="G25" s="199"/>
      <c r="H25" s="200"/>
      <c r="I25" s="200"/>
      <c r="J25" s="200"/>
      <c r="K25" s="201"/>
      <c r="L25" s="198"/>
      <c r="M25" s="202"/>
      <c r="N25" s="202"/>
      <c r="O25" s="203"/>
      <c r="P25" s="16"/>
      <c r="Q25" s="15"/>
      <c r="R25" s="15"/>
      <c r="S25" s="15"/>
      <c r="T25" s="15"/>
      <c r="U25" s="15"/>
      <c r="V25" s="14"/>
      <c r="W25" s="16"/>
      <c r="X25" s="15"/>
      <c r="Y25" s="15"/>
      <c r="Z25" s="15"/>
      <c r="AA25" s="15"/>
      <c r="AB25" s="15"/>
      <c r="AC25" s="14"/>
      <c r="AD25" s="16"/>
      <c r="AE25" s="15"/>
      <c r="AF25" s="15"/>
      <c r="AG25" s="15"/>
      <c r="AH25" s="15"/>
      <c r="AI25" s="15"/>
      <c r="AJ25" s="14"/>
      <c r="AK25" s="16"/>
      <c r="AL25" s="15"/>
      <c r="AM25" s="15"/>
      <c r="AN25" s="15"/>
      <c r="AO25" s="15"/>
      <c r="AP25" s="15"/>
      <c r="AQ25" s="14"/>
      <c r="AR25" s="16"/>
      <c r="AS25" s="15"/>
      <c r="AT25" s="14"/>
      <c r="AU25" s="204"/>
      <c r="AV25" s="205"/>
      <c r="AW25" s="206"/>
      <c r="AX25" s="207"/>
      <c r="AY25" s="208"/>
      <c r="AZ25" s="209"/>
      <c r="BA25" s="209"/>
      <c r="BB25" s="209"/>
      <c r="BC25" s="209"/>
      <c r="BD25" s="210"/>
      <c r="BE25" s="118"/>
    </row>
    <row r="26" spans="2:57" ht="36.75" customHeight="1" x14ac:dyDescent="0.4">
      <c r="B26" s="17">
        <f t="shared" si="1"/>
        <v>16</v>
      </c>
      <c r="C26" s="73"/>
      <c r="D26" s="74"/>
      <c r="E26" s="75"/>
      <c r="F26" s="76"/>
      <c r="G26" s="77"/>
      <c r="H26" s="78"/>
      <c r="I26" s="78"/>
      <c r="J26" s="78"/>
      <c r="K26" s="79"/>
      <c r="L26" s="75"/>
      <c r="M26" s="80"/>
      <c r="N26" s="80"/>
      <c r="O26" s="81"/>
      <c r="P26" s="16"/>
      <c r="Q26" s="15"/>
      <c r="R26" s="15"/>
      <c r="S26" s="15"/>
      <c r="T26" s="15"/>
      <c r="U26" s="15"/>
      <c r="V26" s="14"/>
      <c r="W26" s="16"/>
      <c r="X26" s="15"/>
      <c r="Y26" s="15"/>
      <c r="Z26" s="15"/>
      <c r="AA26" s="15"/>
      <c r="AB26" s="15"/>
      <c r="AC26" s="14"/>
      <c r="AD26" s="16"/>
      <c r="AE26" s="15"/>
      <c r="AF26" s="15"/>
      <c r="AG26" s="15"/>
      <c r="AH26" s="15"/>
      <c r="AI26" s="15"/>
      <c r="AJ26" s="14"/>
      <c r="AK26" s="16"/>
      <c r="AL26" s="15"/>
      <c r="AM26" s="15"/>
      <c r="AN26" s="15"/>
      <c r="AO26" s="15"/>
      <c r="AP26" s="15"/>
      <c r="AQ26" s="14"/>
      <c r="AR26" s="16"/>
      <c r="AS26" s="15"/>
      <c r="AT26" s="14"/>
      <c r="AU26" s="82"/>
      <c r="AV26" s="83"/>
      <c r="AW26" s="84"/>
      <c r="AX26" s="85"/>
      <c r="AY26" s="87"/>
      <c r="AZ26" s="88"/>
      <c r="BA26" s="88"/>
      <c r="BB26" s="88"/>
      <c r="BC26" s="88"/>
      <c r="BD26" s="89"/>
      <c r="BE26" s="118"/>
    </row>
    <row r="27" spans="2:57" ht="36.75" customHeight="1" x14ac:dyDescent="0.4">
      <c r="B27" s="17">
        <f t="shared" si="1"/>
        <v>17</v>
      </c>
      <c r="C27" s="73"/>
      <c r="D27" s="74"/>
      <c r="E27" s="75"/>
      <c r="F27" s="76"/>
      <c r="G27" s="77"/>
      <c r="H27" s="78"/>
      <c r="I27" s="78"/>
      <c r="J27" s="78"/>
      <c r="K27" s="79"/>
      <c r="L27" s="75"/>
      <c r="M27" s="80"/>
      <c r="N27" s="80"/>
      <c r="O27" s="81"/>
      <c r="P27" s="16"/>
      <c r="Q27" s="15"/>
      <c r="R27" s="15"/>
      <c r="S27" s="15"/>
      <c r="T27" s="15"/>
      <c r="U27" s="15"/>
      <c r="V27" s="14"/>
      <c r="W27" s="16"/>
      <c r="X27" s="15"/>
      <c r="Y27" s="15"/>
      <c r="Z27" s="15"/>
      <c r="AA27" s="15"/>
      <c r="AB27" s="15"/>
      <c r="AC27" s="14"/>
      <c r="AD27" s="16"/>
      <c r="AE27" s="15"/>
      <c r="AF27" s="15"/>
      <c r="AG27" s="15"/>
      <c r="AH27" s="15"/>
      <c r="AI27" s="15"/>
      <c r="AJ27" s="14"/>
      <c r="AK27" s="16"/>
      <c r="AL27" s="15"/>
      <c r="AM27" s="15"/>
      <c r="AN27" s="15"/>
      <c r="AO27" s="15"/>
      <c r="AP27" s="15"/>
      <c r="AQ27" s="14"/>
      <c r="AR27" s="16"/>
      <c r="AS27" s="15"/>
      <c r="AT27" s="14"/>
      <c r="AU27" s="82"/>
      <c r="AV27" s="83"/>
      <c r="AW27" s="84"/>
      <c r="AX27" s="85"/>
      <c r="AY27" s="87"/>
      <c r="AZ27" s="88"/>
      <c r="BA27" s="88"/>
      <c r="BB27" s="88"/>
      <c r="BC27" s="88"/>
      <c r="BD27" s="89"/>
      <c r="BE27" s="118"/>
    </row>
    <row r="28" spans="2:57" ht="36.75" customHeight="1" x14ac:dyDescent="0.4">
      <c r="B28" s="17">
        <f t="shared" si="1"/>
        <v>18</v>
      </c>
      <c r="C28" s="73"/>
      <c r="D28" s="74"/>
      <c r="E28" s="75"/>
      <c r="F28" s="76"/>
      <c r="G28" s="77"/>
      <c r="H28" s="78"/>
      <c r="I28" s="78"/>
      <c r="J28" s="78"/>
      <c r="K28" s="79"/>
      <c r="L28" s="75"/>
      <c r="M28" s="80"/>
      <c r="N28" s="80"/>
      <c r="O28" s="81"/>
      <c r="P28" s="16"/>
      <c r="Q28" s="15"/>
      <c r="R28" s="15"/>
      <c r="S28" s="15"/>
      <c r="T28" s="15"/>
      <c r="U28" s="15"/>
      <c r="V28" s="14"/>
      <c r="W28" s="16"/>
      <c r="X28" s="15"/>
      <c r="Y28" s="15"/>
      <c r="Z28" s="15"/>
      <c r="AA28" s="15"/>
      <c r="AB28" s="15"/>
      <c r="AC28" s="14"/>
      <c r="AD28" s="16"/>
      <c r="AE28" s="15"/>
      <c r="AF28" s="15"/>
      <c r="AG28" s="15"/>
      <c r="AH28" s="15"/>
      <c r="AI28" s="15"/>
      <c r="AJ28" s="14"/>
      <c r="AK28" s="16"/>
      <c r="AL28" s="15"/>
      <c r="AM28" s="15"/>
      <c r="AN28" s="15"/>
      <c r="AO28" s="15"/>
      <c r="AP28" s="15"/>
      <c r="AQ28" s="14"/>
      <c r="AR28" s="16"/>
      <c r="AS28" s="15"/>
      <c r="AT28" s="14"/>
      <c r="AU28" s="82"/>
      <c r="AV28" s="83"/>
      <c r="AW28" s="84"/>
      <c r="AX28" s="85"/>
      <c r="AY28" s="87"/>
      <c r="AZ28" s="88"/>
      <c r="BA28" s="88"/>
      <c r="BB28" s="88"/>
      <c r="BC28" s="88"/>
      <c r="BD28" s="89"/>
      <c r="BE28" s="118"/>
    </row>
    <row r="29" spans="2:57" ht="36.75" customHeight="1" x14ac:dyDescent="0.4">
      <c r="B29" s="17">
        <f t="shared" si="1"/>
        <v>19</v>
      </c>
      <c r="C29" s="73"/>
      <c r="D29" s="74"/>
      <c r="E29" s="75"/>
      <c r="F29" s="76"/>
      <c r="G29" s="77"/>
      <c r="H29" s="78"/>
      <c r="I29" s="78"/>
      <c r="J29" s="78"/>
      <c r="K29" s="79"/>
      <c r="L29" s="75"/>
      <c r="M29" s="80"/>
      <c r="N29" s="80"/>
      <c r="O29" s="81"/>
      <c r="P29" s="16"/>
      <c r="Q29" s="15"/>
      <c r="R29" s="15"/>
      <c r="S29" s="15"/>
      <c r="T29" s="15"/>
      <c r="U29" s="15"/>
      <c r="V29" s="14"/>
      <c r="W29" s="16"/>
      <c r="X29" s="15"/>
      <c r="Y29" s="15"/>
      <c r="Z29" s="15"/>
      <c r="AA29" s="15"/>
      <c r="AB29" s="15"/>
      <c r="AC29" s="14"/>
      <c r="AD29" s="16"/>
      <c r="AE29" s="15"/>
      <c r="AF29" s="15"/>
      <c r="AG29" s="15"/>
      <c r="AH29" s="15"/>
      <c r="AI29" s="15"/>
      <c r="AJ29" s="14"/>
      <c r="AK29" s="16"/>
      <c r="AL29" s="15"/>
      <c r="AM29" s="15"/>
      <c r="AN29" s="15"/>
      <c r="AO29" s="15"/>
      <c r="AP29" s="15"/>
      <c r="AQ29" s="14"/>
      <c r="AR29" s="16"/>
      <c r="AS29" s="15"/>
      <c r="AT29" s="14"/>
      <c r="AU29" s="82"/>
      <c r="AV29" s="83"/>
      <c r="AW29" s="84"/>
      <c r="AX29" s="85"/>
      <c r="AY29" s="87"/>
      <c r="AZ29" s="88"/>
      <c r="BA29" s="88"/>
      <c r="BB29" s="88"/>
      <c r="BC29" s="88"/>
      <c r="BD29" s="89"/>
      <c r="BE29" s="118"/>
    </row>
    <row r="30" spans="2:57" ht="36.75" customHeight="1" x14ac:dyDescent="0.4">
      <c r="B30" s="17">
        <f t="shared" si="1"/>
        <v>20</v>
      </c>
      <c r="C30" s="73"/>
      <c r="D30" s="74"/>
      <c r="E30" s="75"/>
      <c r="F30" s="76"/>
      <c r="G30" s="77"/>
      <c r="H30" s="78"/>
      <c r="I30" s="78"/>
      <c r="J30" s="78"/>
      <c r="K30" s="79"/>
      <c r="L30" s="75"/>
      <c r="M30" s="80"/>
      <c r="N30" s="80"/>
      <c r="O30" s="81"/>
      <c r="P30" s="16"/>
      <c r="Q30" s="15"/>
      <c r="R30" s="15"/>
      <c r="S30" s="15"/>
      <c r="T30" s="15"/>
      <c r="U30" s="15"/>
      <c r="V30" s="14"/>
      <c r="W30" s="16"/>
      <c r="X30" s="15"/>
      <c r="Y30" s="15"/>
      <c r="Z30" s="15"/>
      <c r="AA30" s="15"/>
      <c r="AB30" s="15"/>
      <c r="AC30" s="14"/>
      <c r="AD30" s="16"/>
      <c r="AE30" s="15"/>
      <c r="AF30" s="15"/>
      <c r="AG30" s="15"/>
      <c r="AH30" s="15"/>
      <c r="AI30" s="15"/>
      <c r="AJ30" s="14"/>
      <c r="AK30" s="16"/>
      <c r="AL30" s="15"/>
      <c r="AM30" s="15"/>
      <c r="AN30" s="15"/>
      <c r="AO30" s="15"/>
      <c r="AP30" s="15"/>
      <c r="AQ30" s="14"/>
      <c r="AR30" s="16"/>
      <c r="AS30" s="15"/>
      <c r="AT30" s="14"/>
      <c r="AU30" s="82"/>
      <c r="AV30" s="83"/>
      <c r="AW30" s="84"/>
      <c r="AX30" s="85"/>
      <c r="AY30" s="87"/>
      <c r="AZ30" s="88"/>
      <c r="BA30" s="88"/>
      <c r="BB30" s="88"/>
      <c r="BC30" s="88"/>
      <c r="BD30" s="89"/>
      <c r="BE30" s="118"/>
    </row>
    <row r="31" spans="2:57" ht="36.75" customHeight="1" x14ac:dyDescent="0.4">
      <c r="B31" s="17">
        <f t="shared" si="1"/>
        <v>21</v>
      </c>
      <c r="C31" s="73"/>
      <c r="D31" s="74"/>
      <c r="E31" s="75"/>
      <c r="F31" s="76"/>
      <c r="G31" s="77"/>
      <c r="H31" s="78"/>
      <c r="I31" s="78"/>
      <c r="J31" s="78"/>
      <c r="K31" s="79"/>
      <c r="L31" s="75"/>
      <c r="M31" s="80"/>
      <c r="N31" s="80"/>
      <c r="O31" s="81"/>
      <c r="P31" s="16"/>
      <c r="Q31" s="15"/>
      <c r="R31" s="15"/>
      <c r="S31" s="15"/>
      <c r="T31" s="15"/>
      <c r="U31" s="15"/>
      <c r="V31" s="14"/>
      <c r="W31" s="16"/>
      <c r="X31" s="15"/>
      <c r="Y31" s="15"/>
      <c r="Z31" s="15"/>
      <c r="AA31" s="15"/>
      <c r="AB31" s="15"/>
      <c r="AC31" s="14"/>
      <c r="AD31" s="16"/>
      <c r="AE31" s="15"/>
      <c r="AF31" s="15"/>
      <c r="AG31" s="15"/>
      <c r="AH31" s="15"/>
      <c r="AI31" s="15"/>
      <c r="AJ31" s="14"/>
      <c r="AK31" s="16"/>
      <c r="AL31" s="15"/>
      <c r="AM31" s="15"/>
      <c r="AN31" s="15"/>
      <c r="AO31" s="15"/>
      <c r="AP31" s="15"/>
      <c r="AQ31" s="14"/>
      <c r="AR31" s="16"/>
      <c r="AS31" s="15"/>
      <c r="AT31" s="14"/>
      <c r="AU31" s="82"/>
      <c r="AV31" s="83"/>
      <c r="AW31" s="84"/>
      <c r="AX31" s="85"/>
      <c r="AY31" s="87"/>
      <c r="AZ31" s="88"/>
      <c r="BA31" s="88"/>
      <c r="BB31" s="88"/>
      <c r="BC31" s="88"/>
      <c r="BD31" s="89"/>
      <c r="BE31" s="118"/>
    </row>
    <row r="32" spans="2:57" ht="36.75" customHeight="1" x14ac:dyDescent="0.4">
      <c r="B32" s="17">
        <f t="shared" si="1"/>
        <v>22</v>
      </c>
      <c r="C32" s="73"/>
      <c r="D32" s="74"/>
      <c r="E32" s="75"/>
      <c r="F32" s="76"/>
      <c r="G32" s="77"/>
      <c r="H32" s="78"/>
      <c r="I32" s="78"/>
      <c r="J32" s="78"/>
      <c r="K32" s="79"/>
      <c r="L32" s="75"/>
      <c r="M32" s="80"/>
      <c r="N32" s="80"/>
      <c r="O32" s="81"/>
      <c r="P32" s="16"/>
      <c r="Q32" s="15"/>
      <c r="R32" s="15"/>
      <c r="S32" s="15"/>
      <c r="T32" s="15"/>
      <c r="U32" s="15"/>
      <c r="V32" s="14"/>
      <c r="W32" s="16"/>
      <c r="X32" s="15"/>
      <c r="Y32" s="15"/>
      <c r="Z32" s="15"/>
      <c r="AA32" s="15"/>
      <c r="AB32" s="15"/>
      <c r="AC32" s="14"/>
      <c r="AD32" s="16"/>
      <c r="AE32" s="15"/>
      <c r="AF32" s="15"/>
      <c r="AG32" s="15"/>
      <c r="AH32" s="15"/>
      <c r="AI32" s="15"/>
      <c r="AJ32" s="14"/>
      <c r="AK32" s="16"/>
      <c r="AL32" s="15"/>
      <c r="AM32" s="15"/>
      <c r="AN32" s="15"/>
      <c r="AO32" s="15"/>
      <c r="AP32" s="15"/>
      <c r="AQ32" s="14"/>
      <c r="AR32" s="16"/>
      <c r="AS32" s="15"/>
      <c r="AT32" s="14"/>
      <c r="AU32" s="82"/>
      <c r="AV32" s="83"/>
      <c r="AW32" s="84"/>
      <c r="AX32" s="85"/>
      <c r="AY32" s="87"/>
      <c r="AZ32" s="88"/>
      <c r="BA32" s="88"/>
      <c r="BB32" s="88"/>
      <c r="BC32" s="88"/>
      <c r="BD32" s="89"/>
      <c r="BE32" s="118"/>
    </row>
    <row r="33" spans="2:58" ht="36.75" customHeight="1" x14ac:dyDescent="0.4">
      <c r="B33" s="17">
        <f t="shared" si="1"/>
        <v>23</v>
      </c>
      <c r="C33" s="136"/>
      <c r="D33" s="137"/>
      <c r="E33" s="123"/>
      <c r="F33" s="122"/>
      <c r="G33" s="124"/>
      <c r="H33" s="125"/>
      <c r="I33" s="125"/>
      <c r="J33" s="125"/>
      <c r="K33" s="126"/>
      <c r="L33" s="123"/>
      <c r="M33" s="127"/>
      <c r="N33" s="127"/>
      <c r="O33" s="128"/>
      <c r="P33" s="16"/>
      <c r="Q33" s="15"/>
      <c r="R33" s="15"/>
      <c r="S33" s="15"/>
      <c r="T33" s="15"/>
      <c r="U33" s="15"/>
      <c r="V33" s="14"/>
      <c r="W33" s="16"/>
      <c r="X33" s="15"/>
      <c r="Y33" s="15"/>
      <c r="Z33" s="15"/>
      <c r="AA33" s="15"/>
      <c r="AB33" s="15"/>
      <c r="AC33" s="14"/>
      <c r="AD33" s="16"/>
      <c r="AE33" s="15"/>
      <c r="AF33" s="15"/>
      <c r="AG33" s="15"/>
      <c r="AH33" s="15"/>
      <c r="AI33" s="15"/>
      <c r="AJ33" s="14"/>
      <c r="AK33" s="16"/>
      <c r="AL33" s="15"/>
      <c r="AM33" s="15"/>
      <c r="AN33" s="15"/>
      <c r="AO33" s="15"/>
      <c r="AP33" s="15"/>
      <c r="AQ33" s="14"/>
      <c r="AR33" s="16"/>
      <c r="AS33" s="15"/>
      <c r="AT33" s="14"/>
      <c r="AU33" s="129"/>
      <c r="AV33" s="130"/>
      <c r="AW33" s="131"/>
      <c r="AX33" s="132"/>
      <c r="AY33" s="133"/>
      <c r="AZ33" s="134"/>
      <c r="BA33" s="134"/>
      <c r="BB33" s="134"/>
      <c r="BC33" s="134"/>
      <c r="BD33" s="135"/>
      <c r="BE33" s="118"/>
    </row>
    <row r="34" spans="2:58" ht="36.75" customHeight="1" x14ac:dyDescent="0.4">
      <c r="B34" s="17">
        <f t="shared" si="1"/>
        <v>24</v>
      </c>
      <c r="C34" s="73"/>
      <c r="D34" s="74"/>
      <c r="E34" s="75"/>
      <c r="F34" s="76"/>
      <c r="G34" s="77"/>
      <c r="H34" s="78"/>
      <c r="I34" s="78"/>
      <c r="J34" s="78"/>
      <c r="K34" s="79"/>
      <c r="L34" s="75"/>
      <c r="M34" s="80"/>
      <c r="N34" s="80"/>
      <c r="O34" s="81"/>
      <c r="P34" s="16"/>
      <c r="Q34" s="15"/>
      <c r="R34" s="15"/>
      <c r="S34" s="15"/>
      <c r="T34" s="15"/>
      <c r="U34" s="15"/>
      <c r="V34" s="14"/>
      <c r="W34" s="16"/>
      <c r="X34" s="15"/>
      <c r="Y34" s="15"/>
      <c r="Z34" s="15"/>
      <c r="AA34" s="15"/>
      <c r="AB34" s="15"/>
      <c r="AC34" s="14"/>
      <c r="AD34" s="16"/>
      <c r="AE34" s="15"/>
      <c r="AF34" s="15"/>
      <c r="AG34" s="15"/>
      <c r="AH34" s="15"/>
      <c r="AI34" s="15"/>
      <c r="AJ34" s="14"/>
      <c r="AK34" s="16"/>
      <c r="AL34" s="15"/>
      <c r="AM34" s="15"/>
      <c r="AN34" s="15"/>
      <c r="AO34" s="15"/>
      <c r="AP34" s="15"/>
      <c r="AQ34" s="14"/>
      <c r="AR34" s="16"/>
      <c r="AS34" s="15"/>
      <c r="AT34" s="14"/>
      <c r="AU34" s="82"/>
      <c r="AV34" s="83"/>
      <c r="AW34" s="84"/>
      <c r="AX34" s="85"/>
      <c r="AY34" s="87"/>
      <c r="AZ34" s="88"/>
      <c r="BA34" s="88"/>
      <c r="BB34" s="88"/>
      <c r="BC34" s="88"/>
      <c r="BD34" s="89"/>
      <c r="BE34" s="118"/>
    </row>
    <row r="35" spans="2:58" ht="36.75" customHeight="1" thickBot="1" x14ac:dyDescent="0.45">
      <c r="B35" s="138">
        <f t="shared" si="1"/>
        <v>25</v>
      </c>
      <c r="C35" s="73"/>
      <c r="D35" s="74"/>
      <c r="E35" s="108"/>
      <c r="F35" s="109"/>
      <c r="G35" s="141"/>
      <c r="H35" s="110"/>
      <c r="I35" s="142"/>
      <c r="J35" s="142"/>
      <c r="K35" s="79"/>
      <c r="L35" s="139"/>
      <c r="M35" s="143"/>
      <c r="N35" s="143"/>
      <c r="O35" s="144"/>
      <c r="P35" s="13"/>
      <c r="Q35" s="12"/>
      <c r="R35" s="12"/>
      <c r="S35" s="12"/>
      <c r="T35" s="12"/>
      <c r="U35" s="12"/>
      <c r="V35" s="11"/>
      <c r="W35" s="13"/>
      <c r="X35" s="12"/>
      <c r="Y35" s="12"/>
      <c r="Z35" s="12"/>
      <c r="AA35" s="12"/>
      <c r="AB35" s="12"/>
      <c r="AC35" s="11"/>
      <c r="AD35" s="16"/>
      <c r="AE35" s="15"/>
      <c r="AF35" s="15"/>
      <c r="AG35" s="12"/>
      <c r="AH35" s="12"/>
      <c r="AI35" s="12"/>
      <c r="AJ35" s="11"/>
      <c r="AK35" s="13"/>
      <c r="AL35" s="12"/>
      <c r="AM35" s="12"/>
      <c r="AN35" s="12"/>
      <c r="AO35" s="12"/>
      <c r="AP35" s="12"/>
      <c r="AQ35" s="11"/>
      <c r="AR35" s="13"/>
      <c r="AS35" s="12"/>
      <c r="AT35" s="11"/>
      <c r="AU35" s="147"/>
      <c r="AV35" s="83"/>
      <c r="AW35" s="148"/>
      <c r="AX35" s="149"/>
      <c r="AY35" s="87"/>
      <c r="AZ35" s="88"/>
      <c r="BA35" s="88"/>
      <c r="BB35" s="88"/>
      <c r="BC35" s="88"/>
      <c r="BD35" s="89"/>
      <c r="BE35" s="118"/>
    </row>
    <row r="36" spans="2:58" ht="20.25" customHeight="1" x14ac:dyDescent="0.4">
      <c r="B36" s="70"/>
      <c r="C36" s="67"/>
      <c r="D36" s="115"/>
      <c r="E36" s="8"/>
      <c r="G36" s="70"/>
      <c r="I36" s="70"/>
      <c r="J36" s="70"/>
      <c r="L36" s="70"/>
      <c r="M36" s="70"/>
      <c r="N36" s="70"/>
      <c r="O36" s="70"/>
      <c r="AC36" s="7"/>
      <c r="AD36" s="70"/>
      <c r="AE36" s="70"/>
      <c r="AF36" s="70"/>
      <c r="AU36" s="70"/>
      <c r="AV36" s="70"/>
      <c r="AW36" s="70"/>
      <c r="AX36" s="70"/>
      <c r="AY36" s="70"/>
      <c r="AZ36" s="70"/>
      <c r="BA36" s="70"/>
      <c r="BB36" s="70"/>
      <c r="BC36" s="70"/>
      <c r="BD36" s="70"/>
      <c r="BE36" s="70"/>
    </row>
    <row r="37" spans="2:58" ht="12" customHeight="1" x14ac:dyDescent="0.4">
      <c r="C37" s="10"/>
      <c r="D37" s="9"/>
      <c r="E37" s="8"/>
      <c r="AC37" s="7"/>
    </row>
    <row r="38" spans="2:58" s="2" customFormat="1" ht="24.95" customHeight="1" x14ac:dyDescent="0.4">
      <c r="B38" s="2" t="s">
        <v>15</v>
      </c>
      <c r="C38" s="6"/>
      <c r="D38" s="6"/>
      <c r="U38" s="6"/>
      <c r="AK38" s="5"/>
      <c r="AL38" s="4"/>
      <c r="AM38" s="4"/>
      <c r="BF38" s="4"/>
    </row>
    <row r="39" spans="2:58" s="2" customFormat="1" ht="24.95" customHeight="1" x14ac:dyDescent="0.4">
      <c r="B39" s="2" t="s">
        <v>89</v>
      </c>
      <c r="C39" s="6"/>
      <c r="D39" s="6"/>
      <c r="U39" s="6"/>
      <c r="AK39" s="5"/>
      <c r="AL39" s="4"/>
      <c r="AM39" s="4"/>
      <c r="BF39" s="4"/>
    </row>
    <row r="40" spans="2:58" s="2" customFormat="1" ht="24.95" customHeight="1" x14ac:dyDescent="0.4">
      <c r="B40" s="2" t="s">
        <v>58</v>
      </c>
    </row>
    <row r="41" spans="2:58" s="2" customFormat="1" ht="24.95" customHeight="1" x14ac:dyDescent="0.4">
      <c r="B41" s="2" t="s">
        <v>59</v>
      </c>
    </row>
    <row r="42" spans="2:58" s="2" customFormat="1" ht="24.95" customHeight="1" x14ac:dyDescent="0.4">
      <c r="B42" s="2" t="s">
        <v>14</v>
      </c>
    </row>
    <row r="43" spans="2:58" s="2" customFormat="1" ht="24.95" customHeight="1" x14ac:dyDescent="0.4">
      <c r="B43" s="2" t="s">
        <v>60</v>
      </c>
    </row>
    <row r="44" spans="2:58" s="2" customFormat="1" ht="15" customHeight="1" x14ac:dyDescent="0.4"/>
    <row r="45" spans="2:58" s="2" customFormat="1" ht="24.95" customHeight="1" x14ac:dyDescent="0.4">
      <c r="C45" s="3" t="s">
        <v>13</v>
      </c>
      <c r="D45" s="226" t="s">
        <v>12</v>
      </c>
      <c r="E45" s="226"/>
      <c r="F45" s="226"/>
      <c r="G45" s="226"/>
      <c r="H45" s="226"/>
    </row>
    <row r="46" spans="2:58" s="2" customFormat="1" ht="24.95" customHeight="1" x14ac:dyDescent="0.4">
      <c r="C46" s="104" t="s">
        <v>11</v>
      </c>
      <c r="D46" s="226" t="s">
        <v>10</v>
      </c>
      <c r="E46" s="226"/>
      <c r="F46" s="226"/>
      <c r="G46" s="226"/>
      <c r="H46" s="226"/>
    </row>
    <row r="47" spans="2:58" s="2" customFormat="1" ht="24.95" customHeight="1" x14ac:dyDescent="0.4">
      <c r="C47" s="104" t="s">
        <v>9</v>
      </c>
      <c r="D47" s="226" t="s">
        <v>8</v>
      </c>
      <c r="E47" s="226"/>
      <c r="F47" s="226"/>
      <c r="G47" s="226"/>
      <c r="H47" s="226"/>
    </row>
    <row r="48" spans="2:58" s="2" customFormat="1" ht="24.95" customHeight="1" x14ac:dyDescent="0.4">
      <c r="C48" s="104" t="s">
        <v>7</v>
      </c>
      <c r="D48" s="226" t="s">
        <v>6</v>
      </c>
      <c r="E48" s="226"/>
      <c r="F48" s="226"/>
      <c r="G48" s="226"/>
      <c r="H48" s="226"/>
    </row>
    <row r="49" spans="2:48" s="2" customFormat="1" ht="24.95" customHeight="1" x14ac:dyDescent="0.4">
      <c r="C49" s="104" t="s">
        <v>5</v>
      </c>
      <c r="D49" s="226" t="s">
        <v>4</v>
      </c>
      <c r="E49" s="226"/>
      <c r="F49" s="226"/>
      <c r="G49" s="226"/>
      <c r="H49" s="226"/>
    </row>
    <row r="50" spans="2:48" s="2" customFormat="1" ht="12.75" customHeight="1" x14ac:dyDescent="0.4">
      <c r="C50" s="49"/>
      <c r="D50" s="49"/>
      <c r="E50" s="49"/>
      <c r="F50" s="49"/>
      <c r="G50" s="49"/>
      <c r="H50" s="49"/>
    </row>
    <row r="51" spans="2:48" s="2" customFormat="1" ht="24.95" customHeight="1" x14ac:dyDescent="0.4">
      <c r="C51" s="2" t="s">
        <v>68</v>
      </c>
    </row>
    <row r="52" spans="2:48" s="2" customFormat="1" ht="24.95" customHeight="1" x14ac:dyDescent="0.4">
      <c r="C52" s="2" t="s">
        <v>3</v>
      </c>
    </row>
    <row r="53" spans="2:48" s="2" customFormat="1" ht="24.95" customHeight="1" x14ac:dyDescent="0.4">
      <c r="C53" s="2" t="s">
        <v>2</v>
      </c>
    </row>
    <row r="54" spans="2:48" s="2" customFormat="1" ht="24.95" customHeight="1" x14ac:dyDescent="0.4">
      <c r="D54" s="2" t="s">
        <v>69</v>
      </c>
    </row>
    <row r="55" spans="2:48" s="2" customFormat="1" ht="24.95" customHeight="1" x14ac:dyDescent="0.4">
      <c r="D55" s="2" t="s">
        <v>72</v>
      </c>
    </row>
    <row r="56" spans="2:48" s="2" customFormat="1" ht="24.95" customHeight="1" x14ac:dyDescent="0.4">
      <c r="D56" s="2" t="s">
        <v>70</v>
      </c>
    </row>
    <row r="57" spans="2:48" s="2" customFormat="1" ht="24.95" customHeight="1" x14ac:dyDescent="0.4"/>
    <row r="58" spans="2:48" s="2" customFormat="1" ht="24.95" customHeight="1" x14ac:dyDescent="0.4">
      <c r="B58" s="2" t="s">
        <v>61</v>
      </c>
    </row>
    <row r="59" spans="2:48" s="2" customFormat="1" ht="24.95" customHeight="1" x14ac:dyDescent="0.4">
      <c r="B59" s="2" t="s">
        <v>1</v>
      </c>
    </row>
    <row r="60" spans="2:48" s="2" customFormat="1" ht="24.95" customHeight="1" x14ac:dyDescent="0.4">
      <c r="B60" s="2" t="s">
        <v>62</v>
      </c>
    </row>
    <row r="61" spans="2:48" s="2" customFormat="1" ht="24.95" customHeight="1" x14ac:dyDescent="0.4">
      <c r="B61" s="2" t="s">
        <v>90</v>
      </c>
    </row>
    <row r="62" spans="2:48" s="2" customFormat="1" ht="15" customHeight="1" x14ac:dyDescent="0.4"/>
    <row r="63" spans="2:48" s="51" customFormat="1" ht="24.6" customHeight="1" x14ac:dyDescent="0.4">
      <c r="C63" s="225" t="s">
        <v>91</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
      <c r="AP63" s="2"/>
      <c r="AQ63" s="2"/>
      <c r="AR63" s="2"/>
      <c r="AS63" s="2"/>
      <c r="AT63" s="2"/>
      <c r="AU63" s="2"/>
      <c r="AV63" s="2"/>
    </row>
    <row r="64" spans="2:48" s="51" customFormat="1" ht="24.6" customHeight="1" x14ac:dyDescent="0.4">
      <c r="C64" s="50" t="s">
        <v>76</v>
      </c>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2"/>
      <c r="AP64" s="2"/>
      <c r="AQ64" s="2"/>
      <c r="AR64" s="2"/>
      <c r="AS64" s="2"/>
      <c r="AT64" s="2"/>
      <c r="AU64" s="2"/>
      <c r="AV64" s="2"/>
    </row>
    <row r="65" spans="2:48" s="51" customFormat="1" ht="24.6" customHeight="1" x14ac:dyDescent="0.4">
      <c r="C65" s="225" t="s">
        <v>71</v>
      </c>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row>
    <row r="66" spans="2:48" s="51" customFormat="1" ht="13.5" customHeight="1" x14ac:dyDescent="0.4">
      <c r="C66" s="49"/>
      <c r="D66" s="50"/>
      <c r="E66" s="49"/>
      <c r="F66" s="49"/>
      <c r="G66" s="49"/>
      <c r="H66" s="49"/>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2:48" s="2" customFormat="1" ht="24.95" customHeight="1" x14ac:dyDescent="0.4">
      <c r="B67" s="2" t="s">
        <v>63</v>
      </c>
    </row>
    <row r="68" spans="2:48" s="2" customFormat="1" ht="24.95" customHeight="1" x14ac:dyDescent="0.4">
      <c r="B68" s="2" t="s">
        <v>0</v>
      </c>
    </row>
    <row r="69" spans="2:48" s="2" customFormat="1" ht="24.95" customHeight="1" x14ac:dyDescent="0.4">
      <c r="B69" s="121" t="s">
        <v>92</v>
      </c>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2:48" s="2" customFormat="1" ht="24.95" customHeight="1" x14ac:dyDescent="0.4">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2:48" ht="24.95" customHeight="1" x14ac:dyDescent="0.4">
      <c r="B71" s="2" t="s">
        <v>73</v>
      </c>
    </row>
    <row r="73" spans="2:48" ht="20.25" customHeight="1" x14ac:dyDescent="0.4">
      <c r="B73" s="2" t="s">
        <v>38</v>
      </c>
    </row>
    <row r="74" spans="2:48" ht="20.25" customHeight="1" x14ac:dyDescent="0.4">
      <c r="B74" s="48" t="s">
        <v>35</v>
      </c>
    </row>
    <row r="75" spans="2:48" ht="20.25" customHeight="1" x14ac:dyDescent="0.4">
      <c r="B75" s="2" t="s">
        <v>37</v>
      </c>
    </row>
    <row r="76" spans="2:48" ht="20.25" customHeight="1" x14ac:dyDescent="0.4">
      <c r="B76" s="2" t="s">
        <v>50</v>
      </c>
    </row>
    <row r="77" spans="2:48" ht="20.25" customHeight="1" x14ac:dyDescent="0.4">
      <c r="B77" s="2" t="s">
        <v>36</v>
      </c>
    </row>
  </sheetData>
  <sheetProtection insertRows="0"/>
  <mergeCells count="135">
    <mergeCell ref="B6:B10"/>
    <mergeCell ref="C6:D10"/>
    <mergeCell ref="E6:F10"/>
    <mergeCell ref="G6:K10"/>
    <mergeCell ref="L6:O10"/>
    <mergeCell ref="P6:AT6"/>
    <mergeCell ref="AU6:AV10"/>
    <mergeCell ref="AW6:AX10"/>
    <mergeCell ref="AM1:BA1"/>
    <mergeCell ref="U2:V2"/>
    <mergeCell ref="X2:Y2"/>
    <mergeCell ref="AB2:AC2"/>
    <mergeCell ref="AM2:BA2"/>
    <mergeCell ref="AZ3:BC3"/>
    <mergeCell ref="AY6:BD10"/>
    <mergeCell ref="BE6:BE10"/>
    <mergeCell ref="P7:V7"/>
    <mergeCell ref="W7:AC7"/>
    <mergeCell ref="AD7:AJ7"/>
    <mergeCell ref="AK7:AQ7"/>
    <mergeCell ref="AR7:AT7"/>
    <mergeCell ref="AV4:AW4"/>
    <mergeCell ref="AZ4:BA4"/>
    <mergeCell ref="AY11:BD11"/>
    <mergeCell ref="C12:D12"/>
    <mergeCell ref="E12:F12"/>
    <mergeCell ref="G12:K12"/>
    <mergeCell ref="L12:O12"/>
    <mergeCell ref="AU12:AV12"/>
    <mergeCell ref="AW12:AX12"/>
    <mergeCell ref="AY12:BD12"/>
    <mergeCell ref="C11:D11"/>
    <mergeCell ref="E11:F11"/>
    <mergeCell ref="G11:K11"/>
    <mergeCell ref="L11:O11"/>
    <mergeCell ref="AU11:AV11"/>
    <mergeCell ref="AW11:AX11"/>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C63:AN63"/>
    <mergeCell ref="C65:AV65"/>
    <mergeCell ref="AY25:BD25"/>
    <mergeCell ref="D45:H45"/>
    <mergeCell ref="D46:H46"/>
    <mergeCell ref="D47:H47"/>
    <mergeCell ref="D48:H48"/>
    <mergeCell ref="D49:H49"/>
    <mergeCell ref="C25:D25"/>
    <mergeCell ref="E25:F25"/>
    <mergeCell ref="G25:K25"/>
    <mergeCell ref="L25:O25"/>
    <mergeCell ref="AU25:AV25"/>
    <mergeCell ref="AW25:AX25"/>
  </mergeCells>
  <phoneticPr fontId="3"/>
  <conditionalFormatting sqref="AU11:AX35">
    <cfRule type="expression" dxfId="0" priority="1">
      <formula>INDIRECT(ADDRESS(ROW(),COLUMN()))=TRUNC(INDIRECT(ADDRESS(ROW(),COLUMN())))</formula>
    </cfRule>
  </conditionalFormatting>
  <dataValidations count="3">
    <dataValidation type="decimal" allowBlank="1" showInputMessage="1" showErrorMessage="1" error="入力可能範囲　32～40" sqref="AV4" xr:uid="{DF897282-FA6E-4085-839C-707AA8F1CE1A}">
      <formula1>32</formula1>
      <formula2>40</formula2>
    </dataValidation>
    <dataValidation type="list" allowBlank="1" showInputMessage="1" showErrorMessage="1" sqref="AZ3" xr:uid="{3BDA42F7-6C32-4C4F-A183-CA356E8F0AEB}">
      <formula1>"４週,暦月"</formula1>
    </dataValidation>
    <dataValidation allowBlank="1" showInputMessage="1" sqref="AM1:BA1" xr:uid="{0E244132-7355-4CF3-8BA1-283A0086C560}"/>
  </dataValidations>
  <printOptions horizontalCentered="1"/>
  <pageMargins left="0.23622047244094491" right="0.23622047244094491" top="0.43307086614173229" bottom="0.27559055118110237" header="0.31496062992125984" footer="0.31496062992125984"/>
  <pageSetup paperSize="9" scale="40" fitToHeight="0" orientation="landscape" r:id="rId1"/>
  <rowBreaks count="1" manualBreakCount="1">
    <brk id="35" max="16383" man="1"/>
  </rowBreaks>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勤務表</vt:lpstr>
      <vt:lpstr>記載例（訪問系)</vt:lpstr>
      <vt:lpstr>記載例（通所系) </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Kyoto</cp:lastModifiedBy>
  <cp:lastPrinted>2025-05-13T00:00:35Z</cp:lastPrinted>
  <dcterms:created xsi:type="dcterms:W3CDTF">2024-02-28T05:05:57Z</dcterms:created>
  <dcterms:modified xsi:type="dcterms:W3CDTF">2025-05-13T00:26:14Z</dcterms:modified>
</cp:coreProperties>
</file>