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DD97AB69-4B7F-4567-9324-B188013920B8}" xr6:coauthVersionLast="47" xr6:coauthVersionMax="47" xr10:uidLastSave="{00000000-0000-0000-0000-000000000000}"/>
  <bookViews>
    <workbookView xWindow="-28920" yWindow="-8100" windowWidth="29040" windowHeight="15720" tabRatio="796" firstSheet="1" activeTab="1" xr2:uid="{00000000-000D-0000-FFFF-FFFF00000000}"/>
  </bookViews>
  <sheets>
    <sheet name="付表３－２" sheetId="27" state="hidden" r:id="rId1"/>
    <sheet name="様式５－１" sheetId="109" r:id="rId2"/>
    <sheet name="記載例" sheetId="137" r:id="rId3"/>
    <sheet name="様式５－２ (記入例)" sheetId="140" r:id="rId4"/>
    <sheet name="様式５－２" sheetId="139" r:id="rId5"/>
    <sheet name="選択肢" sheetId="90" r:id="rId6"/>
  </sheets>
  <externalReferences>
    <externalReference r:id="rId7"/>
    <externalReference r:id="rId8"/>
    <externalReference r:id="rId9"/>
    <externalReference r:id="rId10"/>
  </externalReferences>
  <definedNames>
    <definedName name="___kk06">#REF!</definedName>
    <definedName name="___kk29">#REF!</definedName>
    <definedName name="__kk06">#REF!</definedName>
    <definedName name="__kk29">#REF!</definedName>
    <definedName name="_xlnm._FilterDatabase" localSheetId="2" hidden="1">記載例!$AK$6:$AK$7</definedName>
    <definedName name="_xlnm._FilterDatabase" localSheetId="1" hidden="1">'様式５－１'!$AK$6:$AK$7</definedName>
    <definedName name="_kk06">#REF!</definedName>
    <definedName name="_kk29">#REF!</definedName>
    <definedName name="Avrg">#REF!</definedName>
    <definedName name="avrg1">#REF!</definedName>
    <definedName name="jiritu">#REF!</definedName>
    <definedName name="ｋ">#N/A</definedName>
    <definedName name="KK_03">#REF!</definedName>
    <definedName name="kk_04">#REF!</definedName>
    <definedName name="KK_06">#REF!</definedName>
    <definedName name="kk_07">#REF!</definedName>
    <definedName name="KK2_3">#REF!</definedName>
    <definedName name="_xlnm.Print_Area" localSheetId="2">記載例!$A$1:$AN$77</definedName>
    <definedName name="_xlnm.Print_Area" localSheetId="1">'様式５－１'!$A$1:$AN$77</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確認">#N/A</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4">#REF!</definedName>
    <definedName name="食事">#REF!</definedName>
    <definedName name="生活介護">選択肢!$B$7:$K$7</definedName>
    <definedName name="生活訓練">選択肢!$B$17:$K$17</definedName>
    <definedName name="台帳">[4]D台帳!$A$6:$AF$3439</definedName>
    <definedName name="短期入所・空床利用型">選択肢!$B$9:$K$9</definedName>
    <definedName name="短期入所・単独型">選択肢!$B$10:$K$10</definedName>
    <definedName name="短期入所・併設型">選択肢!$B$8:$K$8</definedName>
    <definedName name="町っ油" localSheetId="4">#REF!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0" i="137" l="1"/>
  <c r="AG40" i="137"/>
  <c r="AA40" i="137"/>
  <c r="U40" i="137"/>
  <c r="O40" i="137"/>
  <c r="I40" i="137"/>
  <c r="E40" i="137"/>
  <c r="C40" i="137"/>
  <c r="AO14" i="137" s="1"/>
  <c r="AJ33" i="137"/>
  <c r="AI33" i="137"/>
  <c r="AH33" i="137"/>
  <c r="AG33" i="137"/>
  <c r="AF33" i="137"/>
  <c r="AE33" i="137"/>
  <c r="AD33" i="137"/>
  <c r="AC33" i="137"/>
  <c r="AB33" i="137"/>
  <c r="AA33" i="137"/>
  <c r="Z33" i="137"/>
  <c r="Y33" i="137"/>
  <c r="X33" i="137"/>
  <c r="W33" i="137"/>
  <c r="V33" i="137"/>
  <c r="U33" i="137"/>
  <c r="T33" i="137"/>
  <c r="S33" i="137"/>
  <c r="R33" i="137"/>
  <c r="Q33" i="137"/>
  <c r="P33" i="137"/>
  <c r="O33" i="137"/>
  <c r="N33" i="137"/>
  <c r="M33" i="137"/>
  <c r="L33" i="137"/>
  <c r="K33" i="137"/>
  <c r="J33" i="137"/>
  <c r="I33" i="137"/>
  <c r="H33" i="137"/>
  <c r="G33" i="137"/>
  <c r="F33" i="137"/>
  <c r="AO32" i="137"/>
  <c r="AK32" i="137"/>
  <c r="AO31" i="137"/>
  <c r="AK31" i="137"/>
  <c r="AO30" i="137"/>
  <c r="AK30" i="137"/>
  <c r="AO29" i="137"/>
  <c r="AK29" i="137"/>
  <c r="AO28" i="137"/>
  <c r="AK28" i="137"/>
  <c r="AO27" i="137"/>
  <c r="AK27" i="137"/>
  <c r="AO26" i="137"/>
  <c r="AK26" i="137"/>
  <c r="AO25" i="137"/>
  <c r="AK25" i="137"/>
  <c r="AO24" i="137"/>
  <c r="AK24" i="137"/>
  <c r="AO23" i="137"/>
  <c r="AK23" i="137"/>
  <c r="AO22" i="137"/>
  <c r="AK22" i="137"/>
  <c r="AO21" i="137"/>
  <c r="AK21" i="137"/>
  <c r="AK20" i="137"/>
  <c r="AK19" i="137"/>
  <c r="AK18" i="137"/>
  <c r="AK17" i="137"/>
  <c r="AK16" i="137"/>
  <c r="AK15" i="137"/>
  <c r="AK14" i="137"/>
  <c r="AK13" i="137"/>
  <c r="AG12" i="137"/>
  <c r="AF12" i="137"/>
  <c r="AE12" i="137"/>
  <c r="AD12" i="137"/>
  <c r="AC12" i="137"/>
  <c r="AB12" i="137"/>
  <c r="AA12" i="137"/>
  <c r="Z12" i="137"/>
  <c r="Y12" i="137"/>
  <c r="X12" i="137"/>
  <c r="W12" i="137"/>
  <c r="V12" i="137"/>
  <c r="U12" i="137"/>
  <c r="T12" i="137"/>
  <c r="S12" i="137"/>
  <c r="R12" i="137"/>
  <c r="Q12" i="137"/>
  <c r="P12" i="137"/>
  <c r="O12" i="137"/>
  <c r="N12" i="137"/>
  <c r="M12" i="137"/>
  <c r="L12" i="137"/>
  <c r="K12" i="137"/>
  <c r="J12" i="137"/>
  <c r="I12" i="137"/>
  <c r="H12" i="137"/>
  <c r="G12" i="137"/>
  <c r="F12" i="137"/>
  <c r="AI12" i="137" s="1"/>
  <c r="AG11" i="137"/>
  <c r="AF11" i="137"/>
  <c r="AE11" i="137"/>
  <c r="AD11" i="137"/>
  <c r="AC11" i="137"/>
  <c r="AB11" i="137"/>
  <c r="AA11" i="137"/>
  <c r="Z11" i="137"/>
  <c r="Y11" i="137"/>
  <c r="X11" i="137"/>
  <c r="W11" i="137"/>
  <c r="V11" i="137"/>
  <c r="U11" i="137"/>
  <c r="T11" i="137"/>
  <c r="S11" i="137"/>
  <c r="R11" i="137"/>
  <c r="Q11" i="137"/>
  <c r="P11" i="137"/>
  <c r="O11" i="137"/>
  <c r="N11" i="137"/>
  <c r="M11" i="137"/>
  <c r="L11" i="137"/>
  <c r="K11" i="137"/>
  <c r="J11" i="137"/>
  <c r="I11" i="137"/>
  <c r="H11" i="137"/>
  <c r="G11" i="137"/>
  <c r="F11" i="137"/>
  <c r="AL28" i="137" s="1"/>
  <c r="AO19" i="137" l="1"/>
  <c r="AA43" i="137" s="1"/>
  <c r="AO16" i="137"/>
  <c r="AO20" i="137"/>
  <c r="AO13" i="137"/>
  <c r="AO18" i="137"/>
  <c r="AK33" i="137"/>
  <c r="AL33" i="137" s="1"/>
  <c r="AJ12" i="137"/>
  <c r="AL32" i="137"/>
  <c r="AL16" i="137"/>
  <c r="AL24" i="137"/>
  <c r="AL13" i="137"/>
  <c r="AI11" i="137"/>
  <c r="AL18" i="137"/>
  <c r="AL25" i="137"/>
  <c r="AL29" i="137"/>
  <c r="AJ11" i="137"/>
  <c r="AL22" i="137"/>
  <c r="AL14" i="137"/>
  <c r="AL19" i="137"/>
  <c r="AL26" i="137"/>
  <c r="AL21" i="137"/>
  <c r="AL30" i="137"/>
  <c r="AL23" i="137"/>
  <c r="AL27" i="137"/>
  <c r="AL15" i="137"/>
  <c r="AL31" i="137"/>
  <c r="AL17" i="137"/>
  <c r="AH12" i="137"/>
  <c r="AO15" i="137"/>
  <c r="AH11" i="137"/>
  <c r="AO17" i="137"/>
  <c r="AL42" i="137" s="1"/>
  <c r="AL20" i="137"/>
  <c r="L43" i="137"/>
  <c r="AG40" i="109"/>
  <c r="AL44" i="109"/>
  <c r="AG44" i="109"/>
  <c r="AA44" i="109"/>
  <c r="U44" i="109"/>
  <c r="O44" i="109"/>
  <c r="I44" i="109"/>
  <c r="E44" i="109"/>
  <c r="C44" i="109"/>
  <c r="AO18" i="109"/>
  <c r="AO19" i="109"/>
  <c r="AO20" i="109"/>
  <c r="AO21" i="109"/>
  <c r="AO22" i="109"/>
  <c r="AO23" i="109"/>
  <c r="AO24" i="109"/>
  <c r="AO25" i="109"/>
  <c r="AO26" i="109"/>
  <c r="AO27" i="109"/>
  <c r="AO28" i="109"/>
  <c r="AO29" i="109"/>
  <c r="AO30" i="109"/>
  <c r="AO31" i="109"/>
  <c r="AO32" i="109"/>
  <c r="AJ42" i="137" l="1"/>
  <c r="R43" i="137"/>
  <c r="R42" i="137"/>
  <c r="X42" i="137"/>
  <c r="O42" i="137"/>
  <c r="D42" i="137"/>
  <c r="I43" i="137"/>
  <c r="I42" i="137"/>
  <c r="AG43" i="137"/>
  <c r="AM43" i="137"/>
  <c r="AG44" i="137"/>
  <c r="AA44" i="137"/>
  <c r="U44" i="137"/>
  <c r="AL44" i="137"/>
  <c r="L42" i="137"/>
  <c r="AA42" i="137"/>
  <c r="AJ43" i="137"/>
  <c r="O44" i="137"/>
  <c r="I44" i="137"/>
  <c r="C44" i="137"/>
  <c r="E44" i="137"/>
  <c r="AM42" i="137"/>
  <c r="AL43" i="137"/>
  <c r="F42" i="137"/>
  <c r="AG42" i="137"/>
  <c r="F43" i="137"/>
  <c r="E42" i="137"/>
  <c r="AD42" i="137"/>
  <c r="AD43" i="137"/>
  <c r="U43" i="137"/>
  <c r="X43" i="137"/>
  <c r="C43" i="137"/>
  <c r="O43" i="137"/>
  <c r="U42" i="137"/>
  <c r="D43" i="137"/>
  <c r="C42" i="137"/>
  <c r="E43" i="137"/>
  <c r="AL40" i="109" l="1"/>
  <c r="AA40" i="109"/>
  <c r="U40" i="109"/>
  <c r="O40" i="109"/>
  <c r="I40" i="109"/>
  <c r="E40" i="109"/>
  <c r="C40" i="109"/>
  <c r="AJ33" i="109"/>
  <c r="AI33" i="109"/>
  <c r="AH33" i="109"/>
  <c r="AG33" i="109"/>
  <c r="AF33" i="109"/>
  <c r="AE33" i="109"/>
  <c r="AD33" i="109"/>
  <c r="AC33" i="109"/>
  <c r="AB33" i="109"/>
  <c r="AA33" i="109"/>
  <c r="Z33" i="109"/>
  <c r="Y33" i="109"/>
  <c r="X33" i="109"/>
  <c r="W33" i="109"/>
  <c r="V33" i="109"/>
  <c r="U33" i="109"/>
  <c r="T33" i="109"/>
  <c r="S33" i="109"/>
  <c r="R33" i="109"/>
  <c r="Q33" i="109"/>
  <c r="P33" i="109"/>
  <c r="O33" i="109"/>
  <c r="N33" i="109"/>
  <c r="M33" i="109"/>
  <c r="L33" i="109"/>
  <c r="K33" i="109"/>
  <c r="J33" i="109"/>
  <c r="I33" i="109"/>
  <c r="H33" i="109"/>
  <c r="G33" i="109"/>
  <c r="F33" i="109"/>
  <c r="AK32" i="109"/>
  <c r="AK31" i="109"/>
  <c r="AK30" i="109"/>
  <c r="AK29" i="109"/>
  <c r="AK28" i="109"/>
  <c r="AK27" i="109"/>
  <c r="AK26" i="109"/>
  <c r="AK25" i="109"/>
  <c r="AK24" i="109"/>
  <c r="AK23" i="109"/>
  <c r="AK22" i="109"/>
  <c r="AK21" i="109"/>
  <c r="AK20" i="109"/>
  <c r="AK19" i="109"/>
  <c r="AK18" i="109"/>
  <c r="AK17" i="109"/>
  <c r="AK16" i="109"/>
  <c r="AK15" i="109"/>
  <c r="AK14" i="109"/>
  <c r="AK13" i="109"/>
  <c r="AG12" i="109"/>
  <c r="AF12" i="109"/>
  <c r="AE12" i="109"/>
  <c r="AD12" i="109"/>
  <c r="AC12" i="109"/>
  <c r="AB12" i="109"/>
  <c r="AA12" i="109"/>
  <c r="Z12" i="109"/>
  <c r="Y12" i="109"/>
  <c r="X12" i="109"/>
  <c r="W12" i="109"/>
  <c r="V12" i="109"/>
  <c r="U12" i="109"/>
  <c r="T12" i="109"/>
  <c r="S12" i="109"/>
  <c r="R12" i="109"/>
  <c r="Q12" i="109"/>
  <c r="P12" i="109"/>
  <c r="O12" i="109"/>
  <c r="N12" i="109"/>
  <c r="M12" i="109"/>
  <c r="L12" i="109"/>
  <c r="K12" i="109"/>
  <c r="J12" i="109"/>
  <c r="I12" i="109"/>
  <c r="H12" i="109"/>
  <c r="G12" i="109"/>
  <c r="F12" i="109"/>
  <c r="AH12" i="109" s="1"/>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L29" i="109" s="1"/>
  <c r="AI11" i="109" l="1"/>
  <c r="AO13" i="109"/>
  <c r="AO16" i="109"/>
  <c r="AO14" i="109"/>
  <c r="AA42" i="109" s="1"/>
  <c r="AO15" i="109"/>
  <c r="AO17" i="109"/>
  <c r="AL25" i="109"/>
  <c r="AL24" i="109"/>
  <c r="AL32" i="109"/>
  <c r="AL15" i="109"/>
  <c r="AL14" i="109"/>
  <c r="AL17" i="109"/>
  <c r="AJ11" i="109"/>
  <c r="AH11" i="109"/>
  <c r="AL26" i="109"/>
  <c r="AK33" i="109"/>
  <c r="AL33" i="109" s="1"/>
  <c r="AL20" i="109"/>
  <c r="AL27" i="109"/>
  <c r="AI12" i="109"/>
  <c r="AJ12" i="109"/>
  <c r="AL19" i="109"/>
  <c r="AL28" i="109"/>
  <c r="AL21" i="109"/>
  <c r="AL22" i="109"/>
  <c r="AL30" i="109"/>
  <c r="AL16" i="109"/>
  <c r="AL31" i="109"/>
  <c r="AL18" i="109"/>
  <c r="AL13" i="109"/>
  <c r="AL23" i="109"/>
  <c r="R43" i="109" l="1"/>
  <c r="X43" i="109"/>
  <c r="O42" i="109"/>
  <c r="L42" i="109"/>
  <c r="L43" i="109"/>
  <c r="AM42" i="109"/>
  <c r="E42" i="109"/>
  <c r="AA43" i="109"/>
  <c r="AD42" i="109"/>
  <c r="C42" i="109"/>
  <c r="D43" i="109"/>
  <c r="U43" i="109"/>
  <c r="C43" i="109"/>
  <c r="AL42" i="109"/>
  <c r="U42" i="109"/>
  <c r="D42" i="109"/>
  <c r="AL43" i="109"/>
  <c r="R42" i="109"/>
  <c r="I42" i="109"/>
  <c r="AM43" i="109"/>
  <c r="X42" i="109"/>
  <c r="E43" i="109"/>
  <c r="AD43" i="109"/>
  <c r="O43" i="109"/>
  <c r="F42" i="109"/>
  <c r="F43" i="109"/>
  <c r="I43" i="109"/>
  <c r="AG42" i="109"/>
  <c r="AJ42" i="109"/>
  <c r="AG43" i="109"/>
  <c r="AJ43" i="10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3" authorId="0" shapeId="0" xr:uid="{3D5A8435-2738-41F1-8F7F-8101F0C06D18}">
      <text>
        <r>
          <rPr>
            <sz val="9"/>
            <color indexed="81"/>
            <rFont val="MS P ゴシック"/>
            <family val="3"/>
            <charset val="128"/>
          </rPr>
          <t>その職務に従事する時間数を記載してください。</t>
        </r>
      </text>
    </comment>
    <comment ref="A34" authorId="0" shapeId="0" xr:uid="{655540EB-4CE0-41AB-8399-693032AB7CCD}">
      <text>
        <r>
          <rPr>
            <sz val="9"/>
            <color indexed="81"/>
            <rFont val="MS P ゴシック"/>
            <family val="3"/>
            <charset val="128"/>
          </rPr>
          <t>標準的なサービス提供時間の時間数を記載してください。</t>
        </r>
      </text>
    </comment>
  </commentList>
</comments>
</file>

<file path=xl/sharedStrings.xml><?xml version="1.0" encoding="utf-8"?>
<sst xmlns="http://schemas.openxmlformats.org/spreadsheetml/2006/main" count="529" uniqueCount="267">
  <si>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</si>
  <si>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</si>
  <si>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</si>
  <si>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</si>
  <si>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</si>
  <si>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</si>
  <si>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</si>
  <si>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</si>
  <si>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</si>
  <si>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</si>
  <si>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</si>
  <si>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</si>
  <si>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</si>
  <si>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</si>
  <si>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</si>
  <si>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</si>
  <si>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</si>
  <si>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</si>
  <si>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</si>
  <si>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</si>
  <si>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</si>
  <si>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</si>
  <si>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</si>
  <si>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</si>
  <si>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</si>
  <si>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</si>
  <si>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</si>
  <si>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</si>
  <si>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</si>
  <si>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</si>
  <si>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</si>
  <si>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</si>
  <si>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</si>
  <si>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</si>
  <si>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</si>
  <si>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</si>
  <si>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</si>
  <si>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</si>
  <si>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</si>
  <si>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</si>
  <si>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</si>
  <si>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</si>
  <si>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</si>
  <si>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</si>
  <si>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</si>
  <si>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</si>
  <si>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</si>
  <si>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</si>
  <si>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</si>
  <si>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</si>
  <si>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</si>
  <si>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</si>
  <si>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</si>
  <si>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</si>
  <si>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</si>
  <si>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</si>
  <si>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</si>
  <si>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</si>
  <si>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</si>
  <si>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</si>
  <si>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</si>
  <si>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</si>
  <si>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</si>
  <si>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</si>
  <si>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</si>
  <si>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</si>
  <si>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</si>
  <si>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</si>
  <si>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</si>
  <si>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</si>
  <si>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</si>
  <si>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</si>
  <si>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</si>
  <si>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</si>
  <si>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</si>
  <si>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</si>
  <si>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</si>
  <si>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</si>
  <si>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</si>
  <si>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</si>
  <si>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</si>
  <si>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</si>
  <si>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</si>
  <si>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</si>
  <si>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</si>
  <si>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</si>
  <si>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</si>
  <si>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</si>
  <si>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</si>
  <si>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</si>
  <si>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</si>
  <si>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</si>
  <si>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</si>
  <si>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</si>
  <si>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</si>
  <si>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</si>
  <si>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</si>
  <si>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</si>
  <si>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</si>
  <si>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</si>
  <si>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</si>
  <si>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</si>
  <si>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</si>
  <si>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</si>
  <si>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</si>
  <si>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</si>
  <si>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</si>
  <si>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</si>
  <si>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</si>
  <si>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</si>
  <si>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</si>
  <si>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</si>
  <si>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</si>
  <si>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</si>
  <si>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</si>
  <si>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</si>
  <si>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</si>
  <si>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</si>
  <si>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</si>
  <si>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</si>
  <si>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</si>
  <si>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</si>
  <si>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</si>
  <si>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</si>
  <si>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</si>
  <si>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</si>
  <si>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</si>
  <si>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</si>
  <si>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</si>
  <si>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</si>
  <si>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</si>
  <si>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</si>
  <si>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</si>
  <si>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</si>
  <si>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</si>
  <si>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</si>
  <si>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</si>
  <si>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</si>
  <si>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</si>
  <si>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</si>
  <si>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</si>
  <si>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</si>
  <si>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</si>
  <si>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</si>
  <si>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</si>
  <si>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</si>
  <si>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</si>
  <si>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</si>
  <si>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</si>
  <si>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</si>
  <si>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</si>
  <si>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</si>
  <si>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</si>
  <si>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</si>
  <si>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</si>
  <si>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</si>
  <si>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</si>
  <si>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</si>
  <si>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</si>
  <si>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</si>
  <si>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</si>
  <si>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</si>
  <si>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</si>
  <si>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</si>
  <si>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</si>
  <si>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</si>
  <si>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</si>
  <si>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</si>
  <si>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</si>
  <si>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</si>
  <si>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</si>
  <si>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</si>
  <si>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</si>
  <si>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</si>
  <si>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</si>
  <si>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</si>
  <si>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</si>
  <si>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</si>
  <si>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</si>
  <si>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</si>
  <si>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</si>
  <si>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</si>
  <si>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</si>
  <si>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</si>
  <si>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</si>
  <si>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</si>
  <si>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</si>
  <si>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</si>
  <si>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</si>
  <si>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</si>
  <si>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</si>
  <si>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</si>
  <si>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</si>
  <si>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</si>
  <si>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</si>
  <si>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</si>
  <si>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</si>
  <si>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</si>
  <si>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</si>
  <si>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</si>
  <si>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</si>
  <si>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</si>
  <si>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</si>
  <si>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</si>
  <si>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</si>
  <si>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</si>
  <si>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</si>
  <si>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</si>
  <si>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</si>
  <si>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</si>
  <si>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</si>
  <si>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</si>
  <si>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</si>
  <si>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</si>
  <si>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</si>
  <si>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</si>
  <si>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</si>
  <si>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</si>
  <si>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</si>
  <si>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</si>
  <si>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</si>
  <si>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</si>
  <si>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</si>
  <si>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</si>
  <si>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</si>
  <si>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</si>
  <si>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</si>
  <si>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</si>
  <si>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</si>
  <si>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</si>
  <si>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</si>
  <si>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</si>
  <si>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</si>
  <si>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</si>
  <si>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</si>
  <si>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</si>
  <si>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</si>
  <si>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</si>
  <si>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</si>
  <si>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</si>
  <si>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</si>
  <si>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</si>
  <si>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きょうとし</t>
    <phoneticPr fontId="29"/>
  </si>
  <si>
    <t>４週</t>
  </si>
  <si>
    <t>予定</t>
  </si>
  <si>
    <t>保育士</t>
    <rPh sb="0" eb="3">
      <t>ホイクシ</t>
    </rPh>
    <phoneticPr fontId="29"/>
  </si>
  <si>
    <t>幼稚園教諭</t>
    <rPh sb="0" eb="3">
      <t>ヨウチエン</t>
    </rPh>
    <rPh sb="3" eb="5">
      <t>キョウユ</t>
    </rPh>
    <phoneticPr fontId="29"/>
  </si>
  <si>
    <t>社会福祉士</t>
    <rPh sb="0" eb="2">
      <t>シャカイ</t>
    </rPh>
    <rPh sb="2" eb="4">
      <t>フクシ</t>
    </rPh>
    <rPh sb="4" eb="5">
      <t>シ</t>
    </rPh>
    <phoneticPr fontId="29"/>
  </si>
  <si>
    <t>京都　太郎</t>
    <rPh sb="0" eb="2">
      <t>キョウト</t>
    </rPh>
    <rPh sb="3" eb="5">
      <t>タロウ</t>
    </rPh>
    <phoneticPr fontId="29"/>
  </si>
  <si>
    <t>京都　二郎</t>
    <rPh sb="0" eb="2">
      <t>キョウト</t>
    </rPh>
    <rPh sb="3" eb="5">
      <t>ジロウ</t>
    </rPh>
    <phoneticPr fontId="29"/>
  </si>
  <si>
    <t>高卒+2年</t>
    <rPh sb="0" eb="2">
      <t>コウソツ</t>
    </rPh>
    <rPh sb="4" eb="5">
      <t>ネン</t>
    </rPh>
    <phoneticPr fontId="29"/>
  </si>
  <si>
    <t>東山　じゅん</t>
    <rPh sb="0" eb="2">
      <t>ヒガシヤマ</t>
    </rPh>
    <phoneticPr fontId="3"/>
  </si>
  <si>
    <t>洛西　みき</t>
    <rPh sb="0" eb="2">
      <t>ラクサイ</t>
    </rPh>
    <phoneticPr fontId="29"/>
  </si>
  <si>
    <t>理学療法士</t>
    <rPh sb="0" eb="2">
      <t>リガク</t>
    </rPh>
    <rPh sb="2" eb="5">
      <t>リョウホウシ</t>
    </rPh>
    <phoneticPr fontId="29"/>
  </si>
  <si>
    <t>伏見　もも</t>
    <rPh sb="0" eb="2">
      <t>フシミ</t>
    </rPh>
    <phoneticPr fontId="29"/>
  </si>
  <si>
    <t>作業療法士</t>
    <rPh sb="0" eb="2">
      <t>サギョウ</t>
    </rPh>
    <rPh sb="2" eb="5">
      <t>リョウホウシ</t>
    </rPh>
    <phoneticPr fontId="29"/>
  </si>
  <si>
    <t>南　とうじろう</t>
    <rPh sb="0" eb="1">
      <t>ミナミ</t>
    </rPh>
    <phoneticPr fontId="29"/>
  </si>
  <si>
    <t>左京　大</t>
    <rPh sb="0" eb="2">
      <t>サキョウ</t>
    </rPh>
    <rPh sb="3" eb="4">
      <t>ダイ</t>
    </rPh>
    <phoneticPr fontId="29"/>
  </si>
  <si>
    <t>児童発達支援</t>
    <rPh sb="0" eb="2">
      <t>ジドウ</t>
    </rPh>
    <rPh sb="2" eb="4">
      <t>ハッタツ</t>
    </rPh>
    <rPh sb="4" eb="6">
      <t>シエン</t>
    </rPh>
    <phoneticPr fontId="1"/>
  </si>
  <si>
    <t>（様式５－１）</t>
    <phoneticPr fontId="3"/>
  </si>
  <si>
    <t>（様式５－２）</t>
    <rPh sb="1" eb="3">
      <t>ヨウシキ</t>
    </rPh>
    <phoneticPr fontId="8"/>
  </si>
  <si>
    <t>組織体制図</t>
    <rPh sb="0" eb="2">
      <t>ソシキ</t>
    </rPh>
    <rPh sb="2" eb="4">
      <t>タイセイ</t>
    </rPh>
    <rPh sb="4" eb="5">
      <t>ズ</t>
    </rPh>
    <phoneticPr fontId="8"/>
  </si>
  <si>
    <t>事業所の名称</t>
    <rPh sb="0" eb="3">
      <t>ジギョウショ</t>
    </rPh>
    <rPh sb="4" eb="6">
      <t>メイショウ</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</si>
  <si>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</si>
  <si>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</si>
  <si>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（様式５－１）</t>
    <phoneticPr fontId="29"/>
  </si>
  <si>
    <t>児童発達支援事業所きょうと</t>
    <rPh sb="0" eb="6">
      <t>ジ</t>
    </rPh>
    <rPh sb="6" eb="9">
      <t>ジギョウショ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</si>
</sst>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_ "/>
    <numFmt numFmtId="177" formatCode="[$-409]d;@"/>
    <numFmt numFmtId="178" formatCode="aaa"/>
  </numFmts>
  <fonts count="32">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
      <sz val="6"/>
      <name val="游ゴシック"/>
      <family val="3"/>
      <charset val="128"/>
      <scheme val="minor"/>
    </font>
    <font>
      <sz val="9"/>
      <color indexed="81"/>
      <name val="MS P ゴシック"/>
      <family val="3"/>
      <charset val="128"/>
    </font>
    <font>
      <sz val="14"/>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1">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cellStyleXfs>
  <cellXfs count="289">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0" xfId="7" applyFont="1" applyAlignment="1">
      <alignment horizontal="center" vertical="center"/>
    </xf>
    <xf numFmtId="0" fontId="5" fillId="0" borderId="17" xfId="7" applyFont="1" applyBorder="1" applyAlignment="1">
      <alignment horizontal="righ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0" fontId="5" fillId="3" borderId="25" xfId="7" applyFont="1" applyFill="1" applyBorder="1" applyAlignment="1">
      <alignment horizontal="center" vertical="center"/>
    </xf>
    <xf numFmtId="0" fontId="5" fillId="3" borderId="17" xfId="7" applyFont="1" applyFill="1" applyBorder="1" applyAlignment="1">
      <alignment horizontal="left" vertical="center" shrinkToFit="1"/>
    </xf>
    <xf numFmtId="0" fontId="5" fillId="5" borderId="25" xfId="7" applyFont="1" applyFill="1" applyBorder="1" applyAlignment="1">
      <alignment vertical="center" shrinkToFit="1"/>
    </xf>
    <xf numFmtId="0" fontId="5" fillId="5" borderId="17" xfId="7" applyFont="1" applyFill="1" applyBorder="1" applyAlignment="1">
      <alignment vertical="center" shrinkToFit="1"/>
    </xf>
    <xf numFmtId="0" fontId="13" fillId="0" borderId="0" xfId="7" applyFont="1">
      <alignment vertical="center"/>
    </xf>
    <xf numFmtId="0" fontId="12" fillId="0" borderId="0" xfId="10" applyFont="1"/>
    <xf numFmtId="0" fontId="31" fillId="0" borderId="0" xfId="10" applyFont="1"/>
    <xf numFmtId="0" fontId="12" fillId="0" borderId="3" xfId="10" applyFont="1" applyBorder="1"/>
    <xf numFmtId="0" fontId="12" fillId="0" borderId="4" xfId="10" applyFont="1" applyBorder="1"/>
    <xf numFmtId="0" fontId="12" fillId="0" borderId="21" xfId="10" applyFont="1" applyBorder="1"/>
    <xf numFmtId="0" fontId="12" fillId="0" borderId="19" xfId="10" applyFont="1" applyBorder="1"/>
    <xf numFmtId="0" fontId="12" fillId="0" borderId="36" xfId="10" applyFont="1" applyBorder="1"/>
    <xf numFmtId="0" fontId="12" fillId="0" borderId="9" xfId="10" applyFont="1" applyBorder="1"/>
    <xf numFmtId="0" fontId="12" fillId="0" borderId="10" xfId="10" applyFont="1" applyBorder="1"/>
    <xf numFmtId="0" fontId="12" fillId="0" borderId="24" xfId="10" applyFont="1" applyBorder="1"/>
    <xf numFmtId="0" fontId="2" fillId="0" borderId="0" xfId="10" applyFont="1"/>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3" borderId="17" xfId="7" applyFont="1" applyFill="1" applyBorder="1" applyAlignment="1">
      <alignment horizontal="center" vertical="center"/>
    </xf>
    <xf numFmtId="0" fontId="19" fillId="6" borderId="17" xfId="0" applyFont="1" applyFill="1" applyBorder="1" applyAlignment="1">
      <alignment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lignment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5" fillId="0" borderId="17" xfId="7" applyFont="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7" applyFont="1" applyBorder="1" applyAlignment="1">
      <alignment vertical="center"/>
    </xf>
    <xf numFmtId="0" fontId="2" fillId="3" borderId="17" xfId="7" applyFont="1" applyFill="1" applyBorder="1" applyAlignment="1">
      <alignment horizontal="center" vertical="center" shrinkToFit="1"/>
    </xf>
    <xf numFmtId="0" fontId="12" fillId="0" borderId="25" xfId="10" applyFont="1" applyBorder="1" applyAlignment="1">
      <alignment horizontal="center" vertical="center"/>
    </xf>
    <xf numFmtId="0" fontId="12" fillId="0" borderId="23" xfId="10" applyFont="1" applyBorder="1" applyAlignment="1">
      <alignment horizontal="center" vertical="center"/>
    </xf>
    <xf numFmtId="0" fontId="12" fillId="0" borderId="16" xfId="10" applyFont="1" applyBorder="1" applyAlignment="1">
      <alignment horizontal="center" vertical="center"/>
    </xf>
    <xf numFmtId="0" fontId="12" fillId="0" borderId="25" xfId="10" applyFont="1" applyBorder="1" applyAlignment="1">
      <alignment horizontal="left" vertical="center"/>
    </xf>
    <xf numFmtId="0" fontId="12" fillId="0" borderId="23" xfId="10" applyFont="1" applyBorder="1" applyAlignment="1">
      <alignment horizontal="left" vertical="center"/>
    </xf>
    <xf numFmtId="0" fontId="12" fillId="0" borderId="16" xfId="10" applyFont="1" applyBorder="1" applyAlignment="1">
      <alignment horizontal="left" vertical="center"/>
    </xf>
  </cellXfs>
  <cellStyles count="11">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指定申請一式（申請書・付表・参考様式等）" xfId="10" xr:uid="{D75576EE-95E8-487B-B726-546586A9E732}"/>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304800</xdr:colOff>
      <xdr:row>2</xdr:row>
      <xdr:rowOff>219075</xdr:rowOff>
    </xdr:from>
    <xdr:to>
      <xdr:col>6</xdr:col>
      <xdr:colOff>123825</xdr:colOff>
      <xdr:row>5</xdr:row>
      <xdr:rowOff>123825</xdr:rowOff>
    </xdr:to>
    <xdr:sp macro="" textlink="">
      <xdr:nvSpPr>
        <xdr:cNvPr id="2" name="テキスト ボックス 1">
          <a:extLst>
            <a:ext uri="{FF2B5EF4-FFF2-40B4-BE49-F238E27FC236}">
              <a16:creationId xmlns:a16="http://schemas.microsoft.com/office/drawing/2014/main" id="{818643CF-BD54-A091-EE8A-66AC12C49723}"/>
            </a:ext>
          </a:extLst>
        </xdr:cNvPr>
        <xdr:cNvSpPr txBox="1"/>
      </xdr:nvSpPr>
      <xdr:spPr>
        <a:xfrm>
          <a:off x="1666875" y="466725"/>
          <a:ext cx="1685925" cy="5905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342900</xdr:colOff>
      <xdr:row>9</xdr:row>
      <xdr:rowOff>38100</xdr:rowOff>
    </xdr:from>
    <xdr:to>
      <xdr:col>28</xdr:col>
      <xdr:colOff>85725</xdr:colOff>
      <xdr:row>13</xdr:row>
      <xdr:rowOff>180975</xdr:rowOff>
    </xdr:to>
    <xdr:sp macro="" textlink="">
      <xdr:nvSpPr>
        <xdr:cNvPr id="2" name="正方形/長方形 1">
          <a:extLst>
            <a:ext uri="{FF2B5EF4-FFF2-40B4-BE49-F238E27FC236}">
              <a16:creationId xmlns:a16="http://schemas.microsoft.com/office/drawing/2014/main" id="{785AD34D-D879-4472-BE1B-B00A39BB43C1}"/>
            </a:ext>
          </a:extLst>
        </xdr:cNvPr>
        <xdr:cNvSpPr/>
      </xdr:nvSpPr>
      <xdr:spPr>
        <a:xfrm>
          <a:off x="59817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17</xdr:col>
      <xdr:colOff>9525</xdr:colOff>
      <xdr:row>14</xdr:row>
      <xdr:rowOff>114300</xdr:rowOff>
    </xdr:from>
    <xdr:to>
      <xdr:col>22</xdr:col>
      <xdr:colOff>152399</xdr:colOff>
      <xdr:row>24</xdr:row>
      <xdr:rowOff>142875</xdr:rowOff>
    </xdr:to>
    <xdr:sp macro="" textlink="">
      <xdr:nvSpPr>
        <xdr:cNvPr id="3" name="正方形/長方形 2">
          <a:extLst>
            <a:ext uri="{FF2B5EF4-FFF2-40B4-BE49-F238E27FC236}">
              <a16:creationId xmlns:a16="http://schemas.microsoft.com/office/drawing/2014/main" id="{7AEDA0DA-CCC3-4EC8-BBA0-CDE2B15032A1}"/>
            </a:ext>
          </a:extLst>
        </xdr:cNvPr>
        <xdr:cNvSpPr/>
      </xdr:nvSpPr>
      <xdr:spPr>
        <a:xfrm>
          <a:off x="6000750" y="2914650"/>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22</xdr:col>
      <xdr:colOff>152400</xdr:colOff>
      <xdr:row>14</xdr:row>
      <xdr:rowOff>104775</xdr:rowOff>
    </xdr:from>
    <xdr:to>
      <xdr:col>28</xdr:col>
      <xdr:colOff>76200</xdr:colOff>
      <xdr:row>24</xdr:row>
      <xdr:rowOff>142875</xdr:rowOff>
    </xdr:to>
    <xdr:sp macro="" textlink="">
      <xdr:nvSpPr>
        <xdr:cNvPr id="4" name="正方形/長方形 3">
          <a:extLst>
            <a:ext uri="{FF2B5EF4-FFF2-40B4-BE49-F238E27FC236}">
              <a16:creationId xmlns:a16="http://schemas.microsoft.com/office/drawing/2014/main" id="{15F974F5-FDE5-457A-9635-24FB043516B8}"/>
            </a:ext>
          </a:extLst>
        </xdr:cNvPr>
        <xdr:cNvSpPr/>
      </xdr:nvSpPr>
      <xdr:spPr>
        <a:xfrm>
          <a:off x="7905750" y="290512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endParaRPr kumimoji="1" lang="en-US" altLang="ja-JP" sz="1000"/>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0</xdr:col>
      <xdr:colOff>142876</xdr:colOff>
      <xdr:row>9</xdr:row>
      <xdr:rowOff>9525</xdr:rowOff>
    </xdr:from>
    <xdr:to>
      <xdr:col>7</xdr:col>
      <xdr:colOff>304801</xdr:colOff>
      <xdr:row>20</xdr:row>
      <xdr:rowOff>57150</xdr:rowOff>
    </xdr:to>
    <xdr:sp macro="" textlink="">
      <xdr:nvSpPr>
        <xdr:cNvPr id="5" name="正方形/長方形 4">
          <a:extLst>
            <a:ext uri="{FF2B5EF4-FFF2-40B4-BE49-F238E27FC236}">
              <a16:creationId xmlns:a16="http://schemas.microsoft.com/office/drawing/2014/main" id="{06E15EFE-6DEA-4D6F-9175-C1EE735A9BFB}"/>
            </a:ext>
          </a:extLst>
        </xdr:cNvPr>
        <xdr:cNvSpPr/>
      </xdr:nvSpPr>
      <xdr:spPr>
        <a:xfrm>
          <a:off x="142876" y="1809750"/>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児童発達支援事業所きょうと</a:t>
          </a:r>
          <a:endParaRPr kumimoji="1" lang="en-US" altLang="ja-JP" sz="1000"/>
        </a:p>
        <a:p>
          <a:pPr algn="ctr"/>
          <a:r>
            <a:rPr kumimoji="1" lang="ja-JP" altLang="en-US" sz="1000"/>
            <a:t>（児童発達支援）</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r>
            <a:rPr kumimoji="1" lang="ja-JP" altLang="ja-JP" sz="1100">
              <a:solidFill>
                <a:schemeClr val="dk1"/>
              </a:solidFill>
              <a:latin typeface="+mn-lt"/>
              <a:ea typeface="+mn-ea"/>
              <a:cs typeface="+mn-cs"/>
            </a:rPr>
            <a:t>○○</a:t>
          </a:r>
          <a:r>
            <a:rPr kumimoji="1" lang="en-US" altLang="ja-JP" sz="1100">
              <a:solidFill>
                <a:schemeClr val="dk1"/>
              </a:solidFill>
              <a:latin typeface="+mn-lt"/>
              <a:ea typeface="+mn-ea"/>
              <a:cs typeface="+mn-cs"/>
            </a:rPr>
            <a:t>××</a:t>
          </a:r>
          <a:r>
            <a:rPr kumimoji="1" lang="ja-JP" altLang="en-US" sz="1000"/>
            <a:t>　</a:t>
          </a:r>
          <a:endParaRPr kumimoji="1" lang="en-US" altLang="ja-JP" sz="1000"/>
        </a:p>
        <a:p>
          <a:pPr algn="ctr"/>
          <a:r>
            <a:rPr kumimoji="1" lang="ja-JP" altLang="en-US" sz="1000"/>
            <a:t>指導員（非常勤）　</a:t>
          </a:r>
          <a:r>
            <a:rPr kumimoji="1" lang="ja-JP" altLang="ja-JP" sz="1100">
              <a:solidFill>
                <a:schemeClr val="dk1"/>
              </a:solidFill>
              <a:latin typeface="+mn-lt"/>
              <a:ea typeface="+mn-ea"/>
              <a:cs typeface="+mn-cs"/>
            </a:rPr>
            <a:t>△△□□</a:t>
          </a:r>
          <a:endParaRPr kumimoji="1" lang="en-US" altLang="ja-JP" sz="1000"/>
        </a:p>
        <a:p>
          <a:pPr algn="ctr"/>
          <a:r>
            <a:rPr kumimoji="1" lang="ja-JP" altLang="en-US" sz="1000"/>
            <a:t>保育士（非常勤）　</a:t>
          </a:r>
          <a:r>
            <a:rPr kumimoji="1" lang="ja-JP" altLang="ja-JP" sz="1100">
              <a:solidFill>
                <a:schemeClr val="dk1"/>
              </a:solidFill>
              <a:latin typeface="+mn-lt"/>
              <a:ea typeface="+mn-ea"/>
              <a:cs typeface="+mn-cs"/>
            </a:rPr>
            <a:t>■■▲▲</a:t>
          </a:r>
          <a:endParaRPr kumimoji="1" lang="en-US" altLang="ja-JP" sz="1000"/>
        </a:p>
        <a:p>
          <a:pPr algn="ctr"/>
          <a:endParaRPr kumimoji="1" lang="ja-JP" altLang="en-US" sz="1000"/>
        </a:p>
      </xdr:txBody>
    </xdr:sp>
    <xdr:clientData/>
  </xdr:twoCellAnchor>
  <xdr:twoCellAnchor>
    <xdr:from>
      <xdr:col>9</xdr:col>
      <xdr:colOff>1</xdr:colOff>
      <xdr:row>9</xdr:row>
      <xdr:rowOff>28575</xdr:rowOff>
    </xdr:from>
    <xdr:to>
      <xdr:col>16</xdr:col>
      <xdr:colOff>161926</xdr:colOff>
      <xdr:row>20</xdr:row>
      <xdr:rowOff>76200</xdr:rowOff>
    </xdr:to>
    <xdr:sp macro="" textlink="">
      <xdr:nvSpPr>
        <xdr:cNvPr id="6" name="正方形/長方形 5">
          <a:extLst>
            <a:ext uri="{FF2B5EF4-FFF2-40B4-BE49-F238E27FC236}">
              <a16:creationId xmlns:a16="http://schemas.microsoft.com/office/drawing/2014/main" id="{C431CF30-6B9C-408F-B363-5DD053092C6B}"/>
            </a:ext>
          </a:extLst>
        </xdr:cNvPr>
        <xdr:cNvSpPr/>
      </xdr:nvSpPr>
      <xdr:spPr>
        <a:xfrm>
          <a:off x="3171826" y="1828800"/>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11</xdr:col>
      <xdr:colOff>66675</xdr:colOff>
      <xdr:row>26</xdr:row>
      <xdr:rowOff>133350</xdr:rowOff>
    </xdr:from>
    <xdr:to>
      <xdr:col>19</xdr:col>
      <xdr:colOff>57150</xdr:colOff>
      <xdr:row>31</xdr:row>
      <xdr:rowOff>38100</xdr:rowOff>
    </xdr:to>
    <xdr:sp macro="" textlink="">
      <xdr:nvSpPr>
        <xdr:cNvPr id="7" name="線吹き出し 1 (枠付き) 6">
          <a:extLst>
            <a:ext uri="{FF2B5EF4-FFF2-40B4-BE49-F238E27FC236}">
              <a16:creationId xmlns:a16="http://schemas.microsoft.com/office/drawing/2014/main" id="{2F105A7C-1595-4058-BE52-003CDE77941F}"/>
            </a:ext>
          </a:extLst>
        </xdr:cNvPr>
        <xdr:cNvSpPr/>
      </xdr:nvSpPr>
      <xdr:spPr>
        <a:xfrm>
          <a:off x="3943350" y="5334000"/>
          <a:ext cx="2809875" cy="904875"/>
        </a:xfrm>
        <a:prstGeom prst="borderCallout1">
          <a:avLst>
            <a:gd name="adj1" fmla="val 22961"/>
            <a:gd name="adj2" fmla="val -38"/>
            <a:gd name="adj3" fmla="val -155921"/>
            <a:gd name="adj4" fmla="val -10302"/>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管理者・従業者が兼務しているものについて，障害者総合支援法や介護保険法に基づく事業所・施設も含めて記載してください。</a:t>
          </a:r>
        </a:p>
      </xdr:txBody>
    </xdr:sp>
    <xdr:clientData/>
  </xdr:twoCellAnchor>
  <xdr:twoCellAnchor>
    <xdr:from>
      <xdr:col>17</xdr:col>
      <xdr:colOff>219075</xdr:colOff>
      <xdr:row>24</xdr:row>
      <xdr:rowOff>9525</xdr:rowOff>
    </xdr:from>
    <xdr:to>
      <xdr:col>19</xdr:col>
      <xdr:colOff>152400</xdr:colOff>
      <xdr:row>26</xdr:row>
      <xdr:rowOff>133350</xdr:rowOff>
    </xdr:to>
    <xdr:cxnSp macro="">
      <xdr:nvCxnSpPr>
        <xdr:cNvPr id="8" name="直線矢印コネクタ 7">
          <a:extLst>
            <a:ext uri="{FF2B5EF4-FFF2-40B4-BE49-F238E27FC236}">
              <a16:creationId xmlns:a16="http://schemas.microsoft.com/office/drawing/2014/main" id="{13EC5135-84E3-46AD-AA81-BD2E31CD1B21}"/>
            </a:ext>
          </a:extLst>
        </xdr:cNvPr>
        <xdr:cNvCxnSpPr/>
      </xdr:nvCxnSpPr>
      <xdr:spPr>
        <a:xfrm flipV="1">
          <a:off x="6210300" y="4810125"/>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342900</xdr:colOff>
      <xdr:row>27</xdr:row>
      <xdr:rowOff>142875</xdr:rowOff>
    </xdr:from>
    <xdr:to>
      <xdr:col>28</xdr:col>
      <xdr:colOff>76200</xdr:colOff>
      <xdr:row>32</xdr:row>
      <xdr:rowOff>47625</xdr:rowOff>
    </xdr:to>
    <xdr:sp macro="" textlink="">
      <xdr:nvSpPr>
        <xdr:cNvPr id="9" name="線吹き出し 1 (枠付き) 8">
          <a:extLst>
            <a:ext uri="{FF2B5EF4-FFF2-40B4-BE49-F238E27FC236}">
              <a16:creationId xmlns:a16="http://schemas.microsoft.com/office/drawing/2014/main" id="{3B240FA9-17E8-428C-BD81-6171A84C2009}"/>
            </a:ext>
          </a:extLst>
        </xdr:cNvPr>
        <xdr:cNvSpPr/>
      </xdr:nvSpPr>
      <xdr:spPr>
        <a:xfrm>
          <a:off x="7391400" y="5543550"/>
          <a:ext cx="2438400" cy="904875"/>
        </a:xfrm>
        <a:prstGeom prst="borderCallout1">
          <a:avLst>
            <a:gd name="adj1" fmla="val -2303"/>
            <a:gd name="adj2" fmla="val 55366"/>
            <a:gd name="adj3" fmla="val -206447"/>
            <a:gd name="adj4" fmla="val 66722"/>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37"/>
      <c r="B3" s="3"/>
      <c r="C3" s="3"/>
      <c r="D3" s="3"/>
      <c r="E3" s="3"/>
      <c r="F3" s="3"/>
      <c r="G3" s="3"/>
      <c r="H3" s="3"/>
      <c r="I3" s="179"/>
    </row>
    <row r="4" spans="1:20" ht="12.75" customHeight="1" thickBot="1">
      <c r="A4" s="237"/>
      <c r="B4" s="3"/>
      <c r="C4" s="3"/>
      <c r="D4" s="3"/>
      <c r="E4" s="3"/>
      <c r="F4" s="3"/>
      <c r="G4" s="3"/>
      <c r="H4" s="3"/>
      <c r="I4" s="179"/>
      <c r="N4" s="238" t="s">
        <v>2</v>
      </c>
      <c r="O4" s="239"/>
      <c r="P4" s="240"/>
      <c r="Q4" s="240"/>
      <c r="R4" s="240"/>
      <c r="S4" s="240"/>
      <c r="T4" s="241"/>
    </row>
    <row r="5" spans="1:20" ht="12.75" customHeight="1" thickBot="1">
      <c r="B5" s="32"/>
      <c r="C5" s="33"/>
      <c r="D5" s="33"/>
      <c r="E5" s="33"/>
      <c r="F5" s="33"/>
      <c r="G5" s="33"/>
      <c r="H5" s="33"/>
    </row>
    <row r="6" spans="1:20" ht="12.75" customHeight="1">
      <c r="A6" s="4"/>
      <c r="B6" s="242" t="s">
        <v>3</v>
      </c>
      <c r="C6" s="243"/>
      <c r="D6" s="244"/>
      <c r="E6" s="245"/>
      <c r="F6" s="245"/>
      <c r="G6" s="245"/>
      <c r="H6" s="245"/>
      <c r="I6" s="245"/>
      <c r="J6" s="245"/>
      <c r="K6" s="245"/>
      <c r="L6" s="245"/>
      <c r="M6" s="245"/>
      <c r="N6" s="245"/>
      <c r="O6" s="245"/>
      <c r="P6" s="245"/>
      <c r="Q6" s="245"/>
      <c r="R6" s="246"/>
      <c r="S6" s="246"/>
      <c r="T6" s="247"/>
    </row>
    <row r="7" spans="1:20" ht="12.75" customHeight="1">
      <c r="A7" s="5" t="s">
        <v>4</v>
      </c>
      <c r="B7" s="149" t="s">
        <v>5</v>
      </c>
      <c r="C7" s="174"/>
      <c r="D7" s="224"/>
      <c r="E7" s="153"/>
      <c r="F7" s="153"/>
      <c r="G7" s="153"/>
      <c r="H7" s="153"/>
      <c r="I7" s="153"/>
      <c r="J7" s="153"/>
      <c r="K7" s="153"/>
      <c r="L7" s="153"/>
      <c r="M7" s="153"/>
      <c r="N7" s="153"/>
      <c r="O7" s="153"/>
      <c r="P7" s="153"/>
      <c r="Q7" s="153"/>
      <c r="R7" s="154"/>
      <c r="S7" s="154"/>
      <c r="T7" s="225"/>
    </row>
    <row r="8" spans="1:20" ht="12.75" customHeight="1">
      <c r="A8" s="5"/>
      <c r="B8" s="213" t="s">
        <v>6</v>
      </c>
      <c r="C8" s="212"/>
      <c r="D8" s="6" t="s">
        <v>7</v>
      </c>
      <c r="E8" s="7"/>
      <c r="F8" s="7"/>
      <c r="G8" s="7"/>
      <c r="H8" s="7"/>
      <c r="I8" s="7"/>
      <c r="J8" s="7"/>
      <c r="K8" s="7"/>
      <c r="L8" s="7"/>
      <c r="M8" s="7"/>
      <c r="N8" s="7"/>
      <c r="O8" s="7"/>
      <c r="P8" s="7"/>
      <c r="Q8" s="7"/>
      <c r="R8" s="7"/>
      <c r="S8" s="7"/>
      <c r="T8" s="8"/>
    </row>
    <row r="9" spans="1:20" ht="12.75" customHeight="1">
      <c r="A9" s="5" t="s">
        <v>8</v>
      </c>
      <c r="B9" s="248"/>
      <c r="C9" s="230"/>
      <c r="D9" s="9"/>
      <c r="E9" s="10"/>
      <c r="F9" s="11" t="s">
        <v>9</v>
      </c>
      <c r="G9" s="12"/>
      <c r="H9" s="12"/>
      <c r="I9" s="249" t="s">
        <v>10</v>
      </c>
      <c r="J9" s="249"/>
      <c r="K9" s="10"/>
      <c r="L9" s="10"/>
      <c r="M9" s="10"/>
      <c r="N9" s="10"/>
      <c r="O9" s="10"/>
      <c r="P9" s="10"/>
      <c r="Q9" s="10"/>
      <c r="R9" s="10"/>
      <c r="S9" s="10"/>
      <c r="T9" s="13"/>
    </row>
    <row r="10" spans="1:20" ht="12.75" customHeight="1">
      <c r="A10" s="14"/>
      <c r="B10" s="144"/>
      <c r="C10" s="145"/>
      <c r="D10" s="15"/>
      <c r="E10" s="16"/>
      <c r="F10" s="16"/>
      <c r="G10" s="16"/>
      <c r="H10" s="16"/>
      <c r="I10" s="16"/>
      <c r="J10" s="16"/>
      <c r="K10" s="16"/>
      <c r="L10" s="16"/>
      <c r="M10" s="16"/>
      <c r="N10" s="16"/>
      <c r="O10" s="16"/>
      <c r="P10" s="16"/>
      <c r="Q10" s="16"/>
      <c r="R10" s="16"/>
      <c r="S10" s="16"/>
      <c r="T10" s="17"/>
    </row>
    <row r="11" spans="1:20" ht="12.75" customHeight="1">
      <c r="A11" s="18"/>
      <c r="B11" s="149" t="s">
        <v>11</v>
      </c>
      <c r="C11" s="174"/>
      <c r="D11" s="174" t="s">
        <v>12</v>
      </c>
      <c r="E11" s="174"/>
      <c r="F11" s="221"/>
      <c r="G11" s="221"/>
      <c r="H11" s="221"/>
      <c r="I11" s="221"/>
      <c r="J11" s="222"/>
      <c r="K11" s="223" t="s">
        <v>13</v>
      </c>
      <c r="L11" s="223"/>
      <c r="M11" s="224"/>
      <c r="N11" s="153"/>
      <c r="O11" s="153"/>
      <c r="P11" s="153"/>
      <c r="Q11" s="153"/>
      <c r="R11" s="154"/>
      <c r="S11" s="154"/>
      <c r="T11" s="225"/>
    </row>
    <row r="12" spans="1:20" ht="12.75" customHeight="1">
      <c r="A12" s="226" t="s">
        <v>14</v>
      </c>
      <c r="B12" s="191"/>
      <c r="C12" s="191"/>
      <c r="D12" s="191"/>
      <c r="E12" s="191"/>
      <c r="F12" s="191"/>
      <c r="G12" s="191"/>
      <c r="H12" s="191"/>
      <c r="I12" s="227"/>
      <c r="J12" s="140" t="s">
        <v>15</v>
      </c>
      <c r="K12" s="141"/>
      <c r="L12" s="141"/>
      <c r="M12" s="141"/>
      <c r="N12" s="141"/>
      <c r="O12" s="141"/>
      <c r="P12" s="141"/>
      <c r="Q12" s="141"/>
      <c r="R12" s="147"/>
      <c r="S12" s="147"/>
      <c r="T12" s="148"/>
    </row>
    <row r="13" spans="1:20" ht="13.5">
      <c r="A13" s="228" t="s">
        <v>16</v>
      </c>
      <c r="B13" s="229"/>
      <c r="C13" s="174" t="s">
        <v>3</v>
      </c>
      <c r="D13" s="140"/>
      <c r="E13" s="19"/>
      <c r="F13" s="20"/>
      <c r="G13" s="20"/>
      <c r="H13" s="20"/>
      <c r="I13" s="21"/>
      <c r="J13" s="152" t="s">
        <v>17</v>
      </c>
      <c r="K13" s="230"/>
      <c r="L13" s="231" t="s">
        <v>18</v>
      </c>
      <c r="M13" s="232"/>
      <c r="N13" s="232"/>
      <c r="O13" s="232"/>
      <c r="P13" s="232"/>
      <c r="Q13" s="232"/>
      <c r="R13" s="154"/>
      <c r="S13" s="154"/>
      <c r="T13" s="225"/>
    </row>
    <row r="14" spans="1:20" ht="20.25" customHeight="1">
      <c r="A14" s="233" t="s">
        <v>19</v>
      </c>
      <c r="B14" s="234"/>
      <c r="C14" s="174" t="s">
        <v>20</v>
      </c>
      <c r="D14" s="140"/>
      <c r="E14" s="143"/>
      <c r="F14" s="235"/>
      <c r="G14" s="235"/>
      <c r="H14" s="235"/>
      <c r="I14" s="236"/>
      <c r="J14" s="143"/>
      <c r="K14" s="144"/>
      <c r="L14" s="22"/>
      <c r="M14" s="23"/>
      <c r="N14" s="23"/>
      <c r="O14" s="23"/>
      <c r="P14" s="23"/>
      <c r="Q14" s="23"/>
      <c r="R14" s="23"/>
      <c r="S14" s="23"/>
      <c r="T14" s="24"/>
    </row>
    <row r="15" spans="1:20" ht="12.75" customHeight="1">
      <c r="A15" s="217" t="s">
        <v>21</v>
      </c>
      <c r="B15" s="213"/>
      <c r="C15" s="213"/>
      <c r="D15" s="213"/>
      <c r="E15" s="212"/>
      <c r="F15" s="174" t="s">
        <v>22</v>
      </c>
      <c r="G15" s="174"/>
      <c r="H15" s="174"/>
      <c r="I15" s="190" t="s">
        <v>23</v>
      </c>
      <c r="J15" s="191"/>
      <c r="K15" s="192"/>
      <c r="L15" s="174" t="s">
        <v>24</v>
      </c>
      <c r="M15" s="174"/>
      <c r="N15" s="174"/>
      <c r="O15" s="174" t="s">
        <v>25</v>
      </c>
      <c r="P15" s="174"/>
      <c r="Q15" s="140"/>
      <c r="R15" s="219" t="s">
        <v>26</v>
      </c>
      <c r="S15" s="219"/>
      <c r="T15" s="220"/>
    </row>
    <row r="16" spans="1:20" ht="12.75" customHeight="1">
      <c r="A16" s="218"/>
      <c r="B16" s="144"/>
      <c r="C16" s="144"/>
      <c r="D16" s="144"/>
      <c r="E16" s="145"/>
      <c r="F16" s="25" t="s">
        <v>27</v>
      </c>
      <c r="G16" s="140" t="s">
        <v>28</v>
      </c>
      <c r="H16" s="149"/>
      <c r="I16" s="26" t="s">
        <v>27</v>
      </c>
      <c r="J16" s="140" t="s">
        <v>28</v>
      </c>
      <c r="K16" s="149"/>
      <c r="L16" s="26" t="s">
        <v>27</v>
      </c>
      <c r="M16" s="140" t="s">
        <v>28</v>
      </c>
      <c r="N16" s="149"/>
      <c r="O16" s="26" t="s">
        <v>27</v>
      </c>
      <c r="P16" s="140" t="s">
        <v>28</v>
      </c>
      <c r="Q16" s="141"/>
      <c r="R16" s="26" t="s">
        <v>27</v>
      </c>
      <c r="S16" s="140" t="s">
        <v>28</v>
      </c>
      <c r="T16" s="214"/>
    </row>
    <row r="17" spans="1:20" ht="12.75" customHeight="1">
      <c r="A17" s="27"/>
      <c r="B17" s="211" t="s">
        <v>29</v>
      </c>
      <c r="C17" s="212"/>
      <c r="D17" s="190" t="s">
        <v>30</v>
      </c>
      <c r="E17" s="192"/>
      <c r="F17" s="26"/>
      <c r="G17" s="140"/>
      <c r="H17" s="149"/>
      <c r="I17" s="26"/>
      <c r="J17" s="140"/>
      <c r="K17" s="149"/>
      <c r="L17" s="26"/>
      <c r="M17" s="140"/>
      <c r="N17" s="149"/>
      <c r="O17" s="26"/>
      <c r="P17" s="140"/>
      <c r="Q17" s="141"/>
      <c r="R17" s="26"/>
      <c r="S17" s="140"/>
      <c r="T17" s="214"/>
    </row>
    <row r="18" spans="1:20" ht="12.75" customHeight="1">
      <c r="A18" s="27"/>
      <c r="B18" s="143"/>
      <c r="C18" s="145"/>
      <c r="D18" s="190" t="s">
        <v>31</v>
      </c>
      <c r="E18" s="192"/>
      <c r="F18" s="26"/>
      <c r="G18" s="140"/>
      <c r="H18" s="149"/>
      <c r="I18" s="26"/>
      <c r="J18" s="140"/>
      <c r="K18" s="149"/>
      <c r="L18" s="26"/>
      <c r="M18" s="140"/>
      <c r="N18" s="149"/>
      <c r="O18" s="26"/>
      <c r="P18" s="140"/>
      <c r="Q18" s="141"/>
      <c r="R18" s="26"/>
      <c r="S18" s="140"/>
      <c r="T18" s="214"/>
    </row>
    <row r="19" spans="1:20" ht="12.75" customHeight="1">
      <c r="A19" s="27"/>
      <c r="B19" s="190" t="s">
        <v>32</v>
      </c>
      <c r="C19" s="191"/>
      <c r="D19" s="191"/>
      <c r="E19" s="192"/>
      <c r="F19" s="140"/>
      <c r="G19" s="141"/>
      <c r="H19" s="149"/>
      <c r="I19" s="140"/>
      <c r="J19" s="141"/>
      <c r="K19" s="149"/>
      <c r="L19" s="140"/>
      <c r="M19" s="141"/>
      <c r="N19" s="149"/>
      <c r="O19" s="140"/>
      <c r="P19" s="141"/>
      <c r="Q19" s="141"/>
      <c r="R19" s="140"/>
      <c r="S19" s="141"/>
      <c r="T19" s="214"/>
    </row>
    <row r="20" spans="1:20" ht="12.75" customHeight="1">
      <c r="A20" s="27"/>
      <c r="B20" s="190" t="s">
        <v>33</v>
      </c>
      <c r="C20" s="191"/>
      <c r="D20" s="191"/>
      <c r="E20" s="192"/>
      <c r="F20" s="133"/>
      <c r="G20" s="134"/>
      <c r="H20" s="215"/>
      <c r="I20" s="133"/>
      <c r="J20" s="134"/>
      <c r="K20" s="215"/>
      <c r="L20" s="133"/>
      <c r="M20" s="134"/>
      <c r="N20" s="215"/>
      <c r="O20" s="133"/>
      <c r="P20" s="134"/>
      <c r="Q20" s="134"/>
      <c r="R20" s="133"/>
      <c r="S20" s="134"/>
      <c r="T20" s="216"/>
    </row>
    <row r="21" spans="1:20" ht="12.75" customHeight="1">
      <c r="A21" s="27"/>
      <c r="B21" s="213"/>
      <c r="C21" s="213"/>
      <c r="D21" s="213"/>
      <c r="E21" s="212"/>
      <c r="F21" s="174" t="s">
        <v>34</v>
      </c>
      <c r="G21" s="174"/>
      <c r="H21" s="174"/>
      <c r="I21" s="140" t="s">
        <v>35</v>
      </c>
      <c r="J21" s="141"/>
      <c r="K21" s="149"/>
      <c r="L21" s="190" t="s">
        <v>36</v>
      </c>
      <c r="M21" s="191"/>
      <c r="N21" s="192"/>
      <c r="O21" s="140" t="s">
        <v>37</v>
      </c>
      <c r="P21" s="141"/>
      <c r="Q21" s="141"/>
      <c r="R21" s="34"/>
      <c r="T21" s="35"/>
    </row>
    <row r="22" spans="1:20" ht="12.75" customHeight="1">
      <c r="A22" s="27"/>
      <c r="B22" s="144"/>
      <c r="C22" s="144"/>
      <c r="D22" s="144"/>
      <c r="E22" s="145"/>
      <c r="F22" s="25" t="s">
        <v>27</v>
      </c>
      <c r="G22" s="140" t="s">
        <v>28</v>
      </c>
      <c r="H22" s="149"/>
      <c r="I22" s="26" t="s">
        <v>27</v>
      </c>
      <c r="J22" s="140" t="s">
        <v>28</v>
      </c>
      <c r="K22" s="149"/>
      <c r="L22" s="26" t="s">
        <v>27</v>
      </c>
      <c r="M22" s="140" t="s">
        <v>28</v>
      </c>
      <c r="N22" s="149"/>
      <c r="O22" s="26" t="s">
        <v>27</v>
      </c>
      <c r="P22" s="140" t="s">
        <v>28</v>
      </c>
      <c r="Q22" s="141"/>
      <c r="R22" s="34"/>
      <c r="T22" s="35"/>
    </row>
    <row r="23" spans="1:20" ht="12.75" customHeight="1">
      <c r="A23" s="27"/>
      <c r="B23" s="211" t="s">
        <v>29</v>
      </c>
      <c r="C23" s="212"/>
      <c r="D23" s="190" t="s">
        <v>30</v>
      </c>
      <c r="E23" s="192"/>
      <c r="F23" s="26"/>
      <c r="G23" s="140"/>
      <c r="H23" s="149"/>
      <c r="I23" s="26"/>
      <c r="J23" s="140"/>
      <c r="K23" s="149"/>
      <c r="L23" s="26"/>
      <c r="M23" s="140"/>
      <c r="N23" s="149"/>
      <c r="O23" s="26"/>
      <c r="P23" s="140"/>
      <c r="Q23" s="141"/>
      <c r="R23" s="34"/>
      <c r="T23" s="35"/>
    </row>
    <row r="24" spans="1:20" ht="12.75" customHeight="1">
      <c r="A24" s="27"/>
      <c r="B24" s="143"/>
      <c r="C24" s="145"/>
      <c r="D24" s="190" t="s">
        <v>31</v>
      </c>
      <c r="E24" s="192"/>
      <c r="F24" s="26"/>
      <c r="G24" s="140"/>
      <c r="H24" s="149"/>
      <c r="I24" s="26"/>
      <c r="J24" s="140"/>
      <c r="K24" s="149"/>
      <c r="L24" s="26"/>
      <c r="M24" s="140"/>
      <c r="N24" s="149"/>
      <c r="O24" s="26"/>
      <c r="P24" s="140"/>
      <c r="Q24" s="141"/>
      <c r="R24" s="34"/>
      <c r="T24" s="35"/>
    </row>
    <row r="25" spans="1:20" ht="12.75" customHeight="1">
      <c r="A25" s="27"/>
      <c r="B25" s="190" t="s">
        <v>32</v>
      </c>
      <c r="C25" s="191"/>
      <c r="D25" s="191"/>
      <c r="E25" s="192"/>
      <c r="F25" s="140"/>
      <c r="G25" s="141"/>
      <c r="H25" s="149"/>
      <c r="I25" s="140"/>
      <c r="J25" s="141"/>
      <c r="K25" s="149"/>
      <c r="L25" s="140"/>
      <c r="M25" s="141"/>
      <c r="N25" s="149"/>
      <c r="O25" s="174"/>
      <c r="P25" s="174"/>
      <c r="Q25" s="140"/>
      <c r="R25" s="34"/>
      <c r="T25" s="35"/>
    </row>
    <row r="26" spans="1:20" ht="12.75" customHeight="1">
      <c r="A26" s="27"/>
      <c r="B26" s="190" t="s">
        <v>33</v>
      </c>
      <c r="C26" s="191"/>
      <c r="D26" s="191"/>
      <c r="E26" s="192"/>
      <c r="F26" s="193"/>
      <c r="G26" s="194"/>
      <c r="H26" s="195"/>
      <c r="I26" s="193"/>
      <c r="J26" s="194"/>
      <c r="K26" s="195"/>
      <c r="L26" s="193"/>
      <c r="M26" s="194"/>
      <c r="N26" s="195"/>
      <c r="O26" s="196"/>
      <c r="P26" s="196"/>
      <c r="Q26" s="193"/>
      <c r="R26" s="34"/>
      <c r="T26" s="35"/>
    </row>
    <row r="27" spans="1:20" s="37" customFormat="1" ht="13.5" customHeight="1">
      <c r="A27" s="36"/>
      <c r="B27" s="197" t="s">
        <v>38</v>
      </c>
      <c r="C27" s="198"/>
      <c r="D27" s="198"/>
      <c r="E27" s="199"/>
      <c r="F27" s="205" t="s">
        <v>39</v>
      </c>
      <c r="G27" s="146"/>
      <c r="H27" s="146"/>
      <c r="I27" s="146"/>
      <c r="J27" s="146"/>
      <c r="K27" s="146"/>
      <c r="L27" s="146"/>
      <c r="M27" s="146"/>
      <c r="N27" s="146"/>
      <c r="O27" s="146"/>
      <c r="P27" s="146"/>
      <c r="Q27" s="146"/>
      <c r="R27" s="146"/>
      <c r="S27" s="146"/>
      <c r="T27" s="206"/>
    </row>
    <row r="28" spans="1:20" s="37" customFormat="1" ht="13.5" customHeight="1">
      <c r="A28" s="36"/>
      <c r="B28" s="200"/>
      <c r="C28" s="154"/>
      <c r="D28" s="154"/>
      <c r="E28" s="201"/>
      <c r="F28" s="38" t="s">
        <v>40</v>
      </c>
      <c r="G28" s="39"/>
      <c r="H28" s="39"/>
      <c r="I28" s="207" t="s">
        <v>41</v>
      </c>
      <c r="J28" s="207"/>
      <c r="K28" s="207"/>
      <c r="L28" s="207"/>
      <c r="M28" s="207" t="s">
        <v>42</v>
      </c>
      <c r="N28" s="207"/>
      <c r="O28" s="207"/>
      <c r="P28" s="207"/>
      <c r="Q28" s="207" t="s">
        <v>43</v>
      </c>
      <c r="R28" s="207"/>
      <c r="S28" s="207"/>
      <c r="T28" s="208"/>
    </row>
    <row r="29" spans="1:20" s="37" customFormat="1" ht="13.5" customHeight="1">
      <c r="A29" s="36"/>
      <c r="B29" s="200"/>
      <c r="C29" s="154"/>
      <c r="D29" s="154"/>
      <c r="E29" s="201"/>
      <c r="F29" s="38" t="s">
        <v>44</v>
      </c>
      <c r="G29" s="39"/>
      <c r="H29" s="39"/>
      <c r="I29" s="205"/>
      <c r="J29" s="209"/>
      <c r="K29" s="209"/>
      <c r="L29" s="210"/>
      <c r="M29" s="205"/>
      <c r="N29" s="209"/>
      <c r="O29" s="209"/>
      <c r="P29" s="210"/>
      <c r="Q29" s="205"/>
      <c r="R29" s="147"/>
      <c r="S29" s="147"/>
      <c r="T29" s="148"/>
    </row>
    <row r="30" spans="1:20" s="37" customFormat="1" ht="13.5" customHeight="1">
      <c r="A30" s="36"/>
      <c r="B30" s="200"/>
      <c r="C30" s="154"/>
      <c r="D30" s="154"/>
      <c r="E30" s="201"/>
      <c r="F30" s="38" t="s">
        <v>45</v>
      </c>
      <c r="G30" s="39"/>
      <c r="H30" s="39"/>
      <c r="I30" s="205"/>
      <c r="J30" s="209"/>
      <c r="K30" s="209"/>
      <c r="L30" s="210"/>
      <c r="M30" s="205"/>
      <c r="N30" s="209"/>
      <c r="O30" s="209"/>
      <c r="P30" s="210"/>
      <c r="Q30" s="205"/>
      <c r="R30" s="147"/>
      <c r="S30" s="147"/>
      <c r="T30" s="148"/>
    </row>
    <row r="31" spans="1:20" s="37" customFormat="1" ht="13.5" customHeight="1">
      <c r="A31" s="40"/>
      <c r="B31" s="202"/>
      <c r="C31" s="203"/>
      <c r="D31" s="203"/>
      <c r="E31" s="204"/>
      <c r="F31" s="38" t="s">
        <v>46</v>
      </c>
      <c r="G31" s="39"/>
      <c r="H31" s="39"/>
      <c r="I31" s="205"/>
      <c r="J31" s="209"/>
      <c r="K31" s="209"/>
      <c r="L31" s="210"/>
      <c r="M31" s="205"/>
      <c r="N31" s="209"/>
      <c r="O31" s="209"/>
      <c r="P31" s="210"/>
      <c r="Q31" s="205"/>
      <c r="R31" s="147"/>
      <c r="S31" s="147"/>
      <c r="T31" s="148"/>
    </row>
    <row r="32" spans="1:20" ht="12.75" customHeight="1">
      <c r="A32" s="173" t="s">
        <v>47</v>
      </c>
      <c r="B32" s="174"/>
      <c r="C32" s="174"/>
      <c r="D32" s="174"/>
      <c r="E32" s="174"/>
      <c r="F32" s="140"/>
      <c r="G32" s="141"/>
      <c r="H32" s="141"/>
      <c r="I32" s="141"/>
      <c r="J32" s="141"/>
      <c r="K32" s="141"/>
      <c r="L32" s="141"/>
      <c r="M32" s="141"/>
      <c r="N32" s="141"/>
      <c r="O32" s="141"/>
      <c r="P32" s="141"/>
      <c r="Q32" s="141"/>
      <c r="R32" s="135"/>
      <c r="S32" s="135"/>
      <c r="T32" s="136"/>
    </row>
    <row r="33" spans="1:21" ht="12.75" customHeight="1">
      <c r="A33" s="173"/>
      <c r="B33" s="132" t="s">
        <v>48</v>
      </c>
      <c r="C33" s="132"/>
      <c r="D33" s="132"/>
      <c r="E33" s="132"/>
      <c r="F33" s="137" t="s">
        <v>49</v>
      </c>
      <c r="G33" s="138"/>
      <c r="H33" s="138"/>
      <c r="I33" s="138"/>
      <c r="J33" s="138"/>
      <c r="K33" s="138"/>
      <c r="L33" s="138"/>
      <c r="M33" s="138"/>
      <c r="N33" s="138"/>
      <c r="O33" s="138"/>
      <c r="P33" s="138"/>
      <c r="Q33" s="138"/>
      <c r="R33" s="135"/>
      <c r="S33" s="135"/>
      <c r="T33" s="136"/>
    </row>
    <row r="34" spans="1:21" ht="12.75" customHeight="1">
      <c r="A34" s="173"/>
      <c r="B34" s="132" t="s">
        <v>50</v>
      </c>
      <c r="C34" s="132"/>
      <c r="D34" s="132"/>
      <c r="E34" s="132"/>
      <c r="F34" s="137" t="s">
        <v>51</v>
      </c>
      <c r="G34" s="138"/>
      <c r="H34" s="138"/>
      <c r="I34" s="138"/>
      <c r="J34" s="138"/>
      <c r="K34" s="138"/>
      <c r="L34" s="138"/>
      <c r="M34" s="138"/>
      <c r="N34" s="138"/>
      <c r="O34" s="138"/>
      <c r="P34" s="138"/>
      <c r="Q34" s="138"/>
      <c r="R34" s="135"/>
      <c r="S34" s="135"/>
      <c r="T34" s="136"/>
    </row>
    <row r="35" spans="1:21" ht="12.75" customHeight="1">
      <c r="A35" s="173"/>
      <c r="B35" s="175" t="s">
        <v>52</v>
      </c>
      <c r="C35" s="176"/>
      <c r="D35" s="176"/>
      <c r="E35" s="177"/>
      <c r="F35" s="184" t="s">
        <v>53</v>
      </c>
      <c r="G35" s="185"/>
      <c r="H35" s="186" t="s">
        <v>54</v>
      </c>
      <c r="I35" s="186"/>
      <c r="J35" s="186"/>
      <c r="K35" s="186"/>
      <c r="L35" s="186"/>
      <c r="M35" s="186"/>
      <c r="N35" s="186"/>
      <c r="O35" s="186"/>
      <c r="P35" s="186"/>
      <c r="Q35" s="187"/>
      <c r="R35" s="41"/>
      <c r="S35" s="42"/>
      <c r="T35" s="43"/>
    </row>
    <row r="36" spans="1:21" ht="12.75" customHeight="1">
      <c r="A36" s="173"/>
      <c r="B36" s="178"/>
      <c r="C36" s="179"/>
      <c r="D36" s="179"/>
      <c r="E36" s="180"/>
      <c r="F36" s="184"/>
      <c r="G36" s="185"/>
      <c r="H36" s="188" t="s">
        <v>55</v>
      </c>
      <c r="I36" s="188"/>
      <c r="J36" s="188" t="s">
        <v>56</v>
      </c>
      <c r="K36" s="188"/>
      <c r="L36" s="188" t="s">
        <v>57</v>
      </c>
      <c r="M36" s="188"/>
      <c r="N36" s="188" t="s">
        <v>58</v>
      </c>
      <c r="O36" s="188"/>
      <c r="P36" s="188" t="s">
        <v>59</v>
      </c>
      <c r="Q36" s="189"/>
      <c r="R36" s="34"/>
      <c r="T36" s="35"/>
    </row>
    <row r="37" spans="1:21" ht="12.75" customHeight="1">
      <c r="A37" s="173"/>
      <c r="B37" s="178"/>
      <c r="C37" s="179"/>
      <c r="D37" s="179"/>
      <c r="E37" s="180"/>
      <c r="F37" s="168"/>
      <c r="G37" s="168"/>
      <c r="H37" s="168"/>
      <c r="I37" s="168"/>
      <c r="J37" s="168"/>
      <c r="K37" s="168"/>
      <c r="L37" s="168"/>
      <c r="M37" s="168"/>
      <c r="N37" s="168"/>
      <c r="O37" s="168"/>
      <c r="P37" s="168"/>
      <c r="Q37" s="169"/>
      <c r="R37" s="34"/>
      <c r="T37" s="35"/>
    </row>
    <row r="38" spans="1:21" ht="12.75" customHeight="1">
      <c r="A38" s="173"/>
      <c r="B38" s="178"/>
      <c r="C38" s="179"/>
      <c r="D38" s="179"/>
      <c r="E38" s="180"/>
      <c r="F38" s="168" t="s">
        <v>60</v>
      </c>
      <c r="G38" s="168"/>
      <c r="H38" s="168" t="s">
        <v>61</v>
      </c>
      <c r="I38" s="169"/>
      <c r="J38" s="170" t="s">
        <v>62</v>
      </c>
      <c r="K38" s="170"/>
      <c r="L38" s="44"/>
      <c r="M38" s="44"/>
      <c r="N38" s="44"/>
      <c r="O38" s="44"/>
      <c r="P38" s="44"/>
      <c r="Q38" s="44"/>
      <c r="R38" s="45"/>
      <c r="S38" s="45"/>
      <c r="T38" s="46"/>
      <c r="U38" s="45"/>
    </row>
    <row r="39" spans="1:21" ht="12.75" customHeight="1">
      <c r="A39" s="173"/>
      <c r="B39" s="178"/>
      <c r="C39" s="179"/>
      <c r="D39" s="179"/>
      <c r="E39" s="180"/>
      <c r="F39" s="168"/>
      <c r="G39" s="168"/>
      <c r="H39" s="168"/>
      <c r="I39" s="169"/>
      <c r="J39" s="170"/>
      <c r="K39" s="170"/>
      <c r="L39" s="45"/>
      <c r="M39" s="45"/>
      <c r="N39" s="45"/>
      <c r="O39" s="45"/>
      <c r="P39" s="45"/>
      <c r="Q39" s="45"/>
      <c r="R39" s="45"/>
      <c r="S39" s="45"/>
      <c r="T39" s="46"/>
      <c r="U39" s="45"/>
    </row>
    <row r="40" spans="1:21" ht="12.75" customHeight="1">
      <c r="A40" s="173"/>
      <c r="B40" s="181"/>
      <c r="C40" s="182"/>
      <c r="D40" s="182"/>
      <c r="E40" s="183"/>
      <c r="F40" s="169"/>
      <c r="G40" s="171"/>
      <c r="H40" s="169"/>
      <c r="I40" s="172"/>
      <c r="J40" s="168"/>
      <c r="K40" s="168"/>
      <c r="L40" s="47"/>
      <c r="M40" s="47"/>
      <c r="N40" s="47"/>
      <c r="O40" s="47"/>
      <c r="P40" s="47"/>
      <c r="Q40" s="47"/>
      <c r="R40" s="47"/>
      <c r="S40" s="47"/>
      <c r="T40" s="48"/>
      <c r="U40" s="45"/>
    </row>
    <row r="41" spans="1:21" ht="12.75" customHeight="1">
      <c r="A41" s="173"/>
      <c r="B41" s="137" t="s">
        <v>63</v>
      </c>
      <c r="C41" s="138"/>
      <c r="D41" s="138"/>
      <c r="E41" s="139"/>
      <c r="F41" s="140" t="s">
        <v>64</v>
      </c>
      <c r="G41" s="141"/>
      <c r="H41" s="141"/>
      <c r="I41" s="141"/>
      <c r="J41" s="141"/>
      <c r="K41" s="141"/>
      <c r="L41" s="141"/>
      <c r="M41" s="141"/>
      <c r="N41" s="141"/>
      <c r="O41" s="141"/>
      <c r="P41" s="141"/>
      <c r="Q41" s="141"/>
      <c r="R41" s="135"/>
      <c r="S41" s="135"/>
      <c r="T41" s="136"/>
    </row>
    <row r="42" spans="1:21" ht="12.75" customHeight="1">
      <c r="A42" s="173"/>
      <c r="B42" s="132" t="s">
        <v>65</v>
      </c>
      <c r="C42" s="132"/>
      <c r="D42" s="132"/>
      <c r="E42" s="132"/>
      <c r="F42" s="133"/>
      <c r="G42" s="134"/>
      <c r="H42" s="134"/>
      <c r="I42" s="134"/>
      <c r="J42" s="134"/>
      <c r="K42" s="134"/>
      <c r="L42" s="134"/>
      <c r="M42" s="134"/>
      <c r="N42" s="134"/>
      <c r="O42" s="134"/>
      <c r="P42" s="134"/>
      <c r="Q42" s="134"/>
      <c r="R42" s="135"/>
      <c r="S42" s="135"/>
      <c r="T42" s="136"/>
    </row>
    <row r="43" spans="1:21" ht="12.75" customHeight="1">
      <c r="A43" s="173"/>
      <c r="B43" s="137" t="s">
        <v>66</v>
      </c>
      <c r="C43" s="138"/>
      <c r="D43" s="138"/>
      <c r="E43" s="139"/>
      <c r="F43" s="140" t="s">
        <v>67</v>
      </c>
      <c r="G43" s="141"/>
      <c r="H43" s="141"/>
      <c r="I43" s="141"/>
      <c r="J43" s="141"/>
      <c r="K43" s="141"/>
      <c r="L43" s="141"/>
      <c r="M43" s="141"/>
      <c r="N43" s="141"/>
      <c r="O43" s="141"/>
      <c r="P43" s="141"/>
      <c r="Q43" s="141"/>
      <c r="R43" s="135"/>
      <c r="S43" s="135"/>
      <c r="T43" s="136"/>
    </row>
    <row r="44" spans="1:21" ht="12.75" customHeight="1">
      <c r="A44" s="173"/>
      <c r="B44" s="132" t="s">
        <v>68</v>
      </c>
      <c r="C44" s="132"/>
      <c r="D44" s="132"/>
      <c r="E44" s="132"/>
      <c r="F44" s="140"/>
      <c r="G44" s="141"/>
      <c r="H44" s="141"/>
      <c r="I44" s="141"/>
      <c r="J44" s="141"/>
      <c r="K44" s="141"/>
      <c r="L44" s="141"/>
      <c r="M44" s="141"/>
      <c r="N44" s="141"/>
      <c r="O44" s="141"/>
      <c r="P44" s="141"/>
      <c r="Q44" s="141"/>
      <c r="R44" s="135"/>
      <c r="S44" s="135"/>
      <c r="T44" s="136"/>
    </row>
    <row r="45" spans="1:21" ht="12.75" customHeight="1">
      <c r="A45" s="173"/>
      <c r="B45" s="132"/>
      <c r="C45" s="132"/>
      <c r="D45" s="132"/>
      <c r="E45" s="132"/>
      <c r="F45" s="140"/>
      <c r="G45" s="141"/>
      <c r="H45" s="141"/>
      <c r="I45" s="141"/>
      <c r="J45" s="141"/>
      <c r="K45" s="141"/>
      <c r="L45" s="141"/>
      <c r="M45" s="141"/>
      <c r="N45" s="141"/>
      <c r="O45" s="141"/>
      <c r="P45" s="141"/>
      <c r="Q45" s="141"/>
      <c r="R45" s="135"/>
      <c r="S45" s="135"/>
      <c r="T45" s="136"/>
    </row>
    <row r="46" spans="1:21" ht="12.75" customHeight="1">
      <c r="A46" s="173"/>
      <c r="B46" s="132" t="s">
        <v>69</v>
      </c>
      <c r="C46" s="132"/>
      <c r="D46" s="132"/>
      <c r="E46" s="132"/>
      <c r="F46" s="140"/>
      <c r="G46" s="141"/>
      <c r="H46" s="141"/>
      <c r="I46" s="141"/>
      <c r="J46" s="141"/>
      <c r="K46" s="141"/>
      <c r="L46" s="141"/>
      <c r="M46" s="141"/>
      <c r="N46" s="141"/>
      <c r="O46" s="141"/>
      <c r="P46" s="141"/>
      <c r="Q46" s="141"/>
      <c r="R46" s="135"/>
      <c r="S46" s="135"/>
      <c r="T46" s="136"/>
    </row>
    <row r="47" spans="1:21" ht="12.75" customHeight="1">
      <c r="A47" s="173"/>
      <c r="B47" s="132" t="s">
        <v>70</v>
      </c>
      <c r="C47" s="132"/>
      <c r="D47" s="132"/>
      <c r="E47" s="132"/>
      <c r="F47" s="143" t="s">
        <v>71</v>
      </c>
      <c r="G47" s="144"/>
      <c r="H47" s="144"/>
      <c r="I47" s="145"/>
      <c r="J47" s="143" t="s">
        <v>72</v>
      </c>
      <c r="K47" s="144"/>
      <c r="L47" s="144"/>
      <c r="M47" s="145"/>
      <c r="N47" s="140"/>
      <c r="O47" s="146"/>
      <c r="P47" s="146"/>
      <c r="Q47" s="146"/>
      <c r="R47" s="147"/>
      <c r="S47" s="147"/>
      <c r="T47" s="148"/>
    </row>
    <row r="48" spans="1:21" ht="12.75" customHeight="1">
      <c r="A48" s="173"/>
      <c r="B48" s="142"/>
      <c r="C48" s="142"/>
      <c r="D48" s="142"/>
      <c r="E48" s="142"/>
      <c r="F48" s="140" t="s">
        <v>73</v>
      </c>
      <c r="G48" s="141"/>
      <c r="H48" s="141"/>
      <c r="I48" s="149"/>
      <c r="J48" s="150" t="s">
        <v>74</v>
      </c>
      <c r="K48" s="151"/>
      <c r="L48" s="49"/>
      <c r="M48" s="50"/>
      <c r="N48" s="51" t="s">
        <v>75</v>
      </c>
      <c r="O48" s="152"/>
      <c r="P48" s="153"/>
      <c r="Q48" s="153"/>
      <c r="R48" s="154"/>
      <c r="S48" s="154"/>
      <c r="T48" s="35"/>
    </row>
    <row r="49" spans="1:20" ht="12.75" customHeight="1">
      <c r="A49" s="173"/>
      <c r="B49" s="142"/>
      <c r="C49" s="142"/>
      <c r="D49" s="142"/>
      <c r="E49" s="142"/>
      <c r="F49" s="140" t="s">
        <v>76</v>
      </c>
      <c r="G49" s="141"/>
      <c r="H49" s="141"/>
      <c r="I49" s="149"/>
      <c r="J49" s="140"/>
      <c r="K49" s="146"/>
      <c r="L49" s="146"/>
      <c r="M49" s="146"/>
      <c r="N49" s="146"/>
      <c r="O49" s="146"/>
      <c r="P49" s="146"/>
      <c r="Q49" s="146"/>
      <c r="R49" s="147"/>
      <c r="S49" s="147"/>
      <c r="T49" s="148"/>
    </row>
    <row r="50" spans="1:20" ht="12.75" customHeight="1">
      <c r="A50" s="155" t="s">
        <v>77</v>
      </c>
      <c r="B50" s="146"/>
      <c r="C50" s="146"/>
      <c r="D50" s="146"/>
      <c r="E50" s="156"/>
      <c r="F50" s="140" t="s">
        <v>78</v>
      </c>
      <c r="G50" s="149"/>
      <c r="H50" s="52"/>
      <c r="I50" s="52"/>
      <c r="J50" s="53"/>
      <c r="K50" s="54"/>
      <c r="L50" s="157" t="s">
        <v>79</v>
      </c>
      <c r="M50" s="157"/>
      <c r="N50" s="157"/>
      <c r="O50" s="55"/>
      <c r="P50" s="56"/>
      <c r="Q50" s="56"/>
      <c r="R50" s="56"/>
      <c r="S50" s="56"/>
      <c r="T50" s="57"/>
    </row>
    <row r="51" spans="1:20" ht="26.25" customHeight="1">
      <c r="A51" s="158" t="s">
        <v>80</v>
      </c>
      <c r="B51" s="135"/>
      <c r="C51" s="135"/>
      <c r="D51" s="135"/>
      <c r="E51" s="159"/>
      <c r="F51" s="140"/>
      <c r="G51" s="141"/>
      <c r="H51" s="141"/>
      <c r="I51" s="141"/>
      <c r="J51" s="141"/>
      <c r="K51" s="141"/>
      <c r="L51" s="141"/>
      <c r="M51" s="141"/>
      <c r="N51" s="141"/>
      <c r="O51" s="141"/>
      <c r="P51" s="141"/>
      <c r="Q51" s="141"/>
      <c r="R51" s="135"/>
      <c r="S51" s="135"/>
      <c r="T51" s="136"/>
    </row>
    <row r="52" spans="1:20" ht="39" customHeight="1" thickBot="1">
      <c r="A52" s="160" t="s">
        <v>81</v>
      </c>
      <c r="B52" s="161"/>
      <c r="C52" s="161"/>
      <c r="D52" s="161"/>
      <c r="E52" s="161"/>
      <c r="F52" s="162" t="s">
        <v>82</v>
      </c>
      <c r="G52" s="163"/>
      <c r="H52" s="163"/>
      <c r="I52" s="163"/>
      <c r="J52" s="163"/>
      <c r="K52" s="163"/>
      <c r="L52" s="163"/>
      <c r="M52" s="163"/>
      <c r="N52" s="163"/>
      <c r="O52" s="163"/>
      <c r="P52" s="163"/>
      <c r="Q52" s="163"/>
      <c r="R52" s="164"/>
      <c r="S52" s="164"/>
      <c r="T52" s="165"/>
    </row>
    <row r="53" spans="1:20" ht="12.75" customHeight="1">
      <c r="A53" s="29" t="s">
        <v>83</v>
      </c>
    </row>
    <row r="54" spans="1:20" ht="12.75" customHeight="1">
      <c r="A54" s="166" t="s">
        <v>84</v>
      </c>
      <c r="B54" s="167"/>
      <c r="C54" s="167"/>
      <c r="D54" s="167"/>
      <c r="E54" s="167"/>
      <c r="F54" s="167"/>
      <c r="G54" s="167"/>
      <c r="H54" s="167"/>
      <c r="I54" s="167"/>
      <c r="J54" s="167"/>
      <c r="K54" s="167"/>
      <c r="L54" s="167"/>
      <c r="M54" s="167"/>
      <c r="N54" s="167"/>
      <c r="O54" s="167"/>
      <c r="P54" s="167"/>
      <c r="Q54" s="167"/>
      <c r="R54" s="167"/>
      <c r="S54" s="167"/>
      <c r="T54" s="167"/>
    </row>
    <row r="55" spans="1:20" ht="12.75" customHeight="1">
      <c r="A55" s="166" t="s">
        <v>85</v>
      </c>
      <c r="B55" s="167"/>
      <c r="C55" s="167"/>
      <c r="D55" s="167"/>
      <c r="E55" s="167"/>
      <c r="F55" s="167"/>
      <c r="G55" s="167"/>
      <c r="H55" s="167"/>
      <c r="I55" s="167"/>
      <c r="J55" s="167"/>
      <c r="K55" s="167"/>
      <c r="L55" s="167"/>
      <c r="M55" s="167"/>
      <c r="N55" s="167"/>
      <c r="O55" s="167"/>
      <c r="P55" s="167"/>
      <c r="Q55" s="167"/>
      <c r="R55" s="167"/>
      <c r="S55" s="167"/>
      <c r="T55" s="167"/>
    </row>
    <row r="56" spans="1:20" ht="12.75" customHeight="1">
      <c r="A56" s="166" t="s">
        <v>86</v>
      </c>
      <c r="B56" s="167"/>
      <c r="C56" s="167"/>
      <c r="D56" s="167"/>
      <c r="E56" s="167"/>
      <c r="F56" s="167"/>
      <c r="G56" s="167"/>
      <c r="H56" s="167"/>
      <c r="I56" s="167"/>
      <c r="J56" s="167"/>
      <c r="K56" s="167"/>
      <c r="L56" s="167"/>
      <c r="M56" s="167"/>
      <c r="N56" s="167"/>
      <c r="O56" s="167"/>
      <c r="P56" s="167"/>
      <c r="Q56" s="167"/>
      <c r="R56" s="167"/>
      <c r="S56" s="167"/>
      <c r="T56" s="167"/>
    </row>
    <row r="57" spans="1:20" s="30" customFormat="1" ht="13.5" customHeight="1">
      <c r="A57" s="166" t="s">
        <v>87</v>
      </c>
      <c r="B57" s="166"/>
      <c r="C57" s="166"/>
      <c r="D57" s="166"/>
      <c r="E57" s="166"/>
      <c r="F57" s="166"/>
      <c r="G57" s="166"/>
      <c r="H57" s="166"/>
      <c r="I57" s="166"/>
      <c r="J57" s="166"/>
      <c r="K57" s="166"/>
      <c r="L57" s="166"/>
      <c r="M57" s="166"/>
      <c r="N57" s="166"/>
      <c r="O57" s="166"/>
      <c r="P57" s="166"/>
      <c r="Q57" s="166"/>
    </row>
    <row r="58" spans="1:20" ht="12.75" customHeight="1">
      <c r="A58" s="166" t="s">
        <v>88</v>
      </c>
      <c r="B58" s="167"/>
      <c r="C58" s="167"/>
      <c r="D58" s="167"/>
      <c r="E58" s="167"/>
      <c r="F58" s="167"/>
      <c r="G58" s="167"/>
      <c r="H58" s="167"/>
      <c r="I58" s="167"/>
      <c r="J58" s="167"/>
      <c r="K58" s="167"/>
      <c r="L58" s="167"/>
      <c r="M58" s="167"/>
      <c r="N58" s="167"/>
      <c r="O58" s="167"/>
      <c r="P58" s="167"/>
      <c r="Q58" s="167"/>
      <c r="R58" s="167"/>
      <c r="S58" s="167"/>
      <c r="T58" s="167"/>
    </row>
    <row r="59" spans="1:20" ht="12.75" customHeight="1">
      <c r="A59" s="166" t="s">
        <v>89</v>
      </c>
      <c r="B59" s="167"/>
      <c r="C59" s="167"/>
      <c r="D59" s="167"/>
      <c r="E59" s="167"/>
      <c r="F59" s="167"/>
      <c r="G59" s="167"/>
      <c r="H59" s="167"/>
      <c r="I59" s="167"/>
      <c r="J59" s="167"/>
      <c r="K59" s="167"/>
      <c r="L59" s="167"/>
      <c r="M59" s="167"/>
      <c r="N59" s="167"/>
      <c r="O59" s="167"/>
      <c r="P59" s="167"/>
      <c r="Q59" s="167"/>
      <c r="R59" s="167"/>
      <c r="S59" s="167"/>
      <c r="T59" s="167"/>
    </row>
    <row r="60" spans="1:20" ht="12.75" customHeight="1">
      <c r="A60" s="166" t="s">
        <v>90</v>
      </c>
      <c r="B60" s="167"/>
      <c r="C60" s="167"/>
      <c r="D60" s="167"/>
      <c r="E60" s="167"/>
      <c r="F60" s="167"/>
      <c r="G60" s="167"/>
      <c r="H60" s="167"/>
      <c r="I60" s="167"/>
      <c r="J60" s="167"/>
      <c r="K60" s="167"/>
      <c r="L60" s="167"/>
      <c r="M60" s="167"/>
      <c r="N60" s="167"/>
      <c r="O60" s="167"/>
      <c r="P60" s="167"/>
      <c r="Q60" s="167"/>
      <c r="R60" s="167"/>
      <c r="S60" s="167"/>
      <c r="T60" s="167"/>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31"/>
      <c r="B62" s="131"/>
      <c r="C62" s="131"/>
    </row>
    <row r="63" spans="1:20" ht="12.75" customHeight="1">
      <c r="A63" s="131"/>
      <c r="B63" s="131"/>
      <c r="C63" s="131"/>
    </row>
    <row r="64" spans="1:20" ht="12.75" customHeight="1">
      <c r="A64" s="131"/>
      <c r="B64" s="131"/>
      <c r="C64" s="131"/>
    </row>
    <row r="65" spans="1:3" ht="12.75" customHeight="1">
      <c r="A65" s="131"/>
      <c r="B65" s="131"/>
      <c r="C65" s="131"/>
    </row>
    <row r="66" spans="1:3" ht="12.75" customHeight="1">
      <c r="A66" s="131"/>
      <c r="B66" s="131"/>
      <c r="C66" s="13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AO77"/>
  <sheetViews>
    <sheetView showGridLines="0" tabSelected="1" view="pageBreakPreview" zoomScaleNormal="100" zoomScaleSheetLayoutView="100" workbookViewId="0">
      <selection activeCell="AM1" sqref="AM1"/>
    </sheetView>
  </sheetViews>
  <sheetFormatPr defaultColWidth="8.25" defaultRowHeight="21" customHeight="1"/>
  <cols>
    <col min="1" max="1" width="2.625" style="59" customWidth="1"/>
    <col min="2" max="2" width="15.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1" customHeight="1">
      <c r="AM1" s="119" t="s">
        <v>259</v>
      </c>
    </row>
    <row r="2" spans="1:41" ht="20.100000000000001" customHeight="1">
      <c r="A2" s="91" t="s">
        <v>91</v>
      </c>
      <c r="C2" s="78"/>
      <c r="D2" s="78"/>
      <c r="E2" s="78"/>
      <c r="F2" s="78"/>
      <c r="G2" s="78"/>
      <c r="H2" s="78"/>
      <c r="I2" s="78"/>
      <c r="J2" s="78"/>
      <c r="K2" s="78"/>
      <c r="L2" s="78"/>
      <c r="M2" s="78"/>
      <c r="N2" s="78"/>
      <c r="O2" s="78"/>
      <c r="P2" s="78"/>
      <c r="Q2" s="78"/>
      <c r="R2" s="78"/>
      <c r="S2" s="78"/>
      <c r="T2" s="78"/>
      <c r="U2" s="78"/>
      <c r="V2" s="78"/>
      <c r="W2" s="78"/>
      <c r="X2" s="67"/>
      <c r="Y2" s="67"/>
      <c r="Z2" s="62"/>
      <c r="AA2" s="62"/>
      <c r="AB2" s="62"/>
      <c r="AC2" s="62"/>
      <c r="AD2" s="84"/>
      <c r="AE2" s="84"/>
      <c r="AF2" s="84"/>
      <c r="AG2" s="84"/>
      <c r="AH2" s="84"/>
      <c r="AI2" s="79" t="s">
        <v>92</v>
      </c>
      <c r="AJ2" s="79"/>
      <c r="AK2" s="255" t="s">
        <v>258</v>
      </c>
      <c r="AL2" s="255"/>
      <c r="AM2" s="255"/>
      <c r="AN2" s="255"/>
    </row>
    <row r="3" spans="1:41" ht="18" customHeight="1">
      <c r="A3" s="62"/>
      <c r="B3" s="63"/>
      <c r="C3" s="63"/>
      <c r="D3" s="63"/>
      <c r="E3" s="63"/>
      <c r="F3" s="63"/>
      <c r="G3" s="63"/>
      <c r="H3" s="63"/>
      <c r="I3" s="63"/>
      <c r="J3" s="63"/>
      <c r="K3" s="63"/>
      <c r="L3" s="63"/>
      <c r="M3" s="256">
        <v>2026</v>
      </c>
      <c r="N3" s="256"/>
      <c r="O3" s="256"/>
      <c r="P3" s="256"/>
      <c r="Q3" s="257" t="s">
        <v>94</v>
      </c>
      <c r="R3" s="257"/>
      <c r="S3" s="256"/>
      <c r="T3" s="256"/>
      <c r="U3" s="257" t="s">
        <v>95</v>
      </c>
      <c r="V3" s="257"/>
      <c r="W3" s="63"/>
      <c r="X3" s="63"/>
      <c r="Y3" s="63"/>
      <c r="Z3" s="62"/>
      <c r="AA3" s="62"/>
      <c r="AC3" s="79"/>
      <c r="AD3" s="63"/>
      <c r="AE3" s="63"/>
      <c r="AF3" s="63"/>
      <c r="AG3" s="63"/>
      <c r="AH3" s="63"/>
      <c r="AI3" s="79" t="s">
        <v>96</v>
      </c>
      <c r="AJ3" s="79"/>
      <c r="AK3" s="258"/>
      <c r="AL3" s="258"/>
      <c r="AM3" s="258"/>
      <c r="AN3" s="258"/>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97</v>
      </c>
      <c r="AJ4" s="79"/>
      <c r="AK4" s="250"/>
      <c r="AL4" s="250"/>
      <c r="AM4" s="250"/>
      <c r="AN4" s="250"/>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85"/>
      <c r="AG5" s="85"/>
      <c r="AH5" s="85"/>
      <c r="AI5" s="86" t="s">
        <v>98</v>
      </c>
      <c r="AJ5" s="79"/>
      <c r="AK5" s="250"/>
      <c r="AL5" s="250"/>
      <c r="AM5" s="250"/>
      <c r="AN5" s="250"/>
    </row>
    <row r="6" spans="1:41" ht="18" customHeight="1">
      <c r="A6" s="82"/>
      <c r="B6" s="82"/>
      <c r="C6" s="82"/>
      <c r="D6" s="82"/>
      <c r="E6" s="82"/>
      <c r="F6" s="82"/>
      <c r="G6" s="82"/>
      <c r="H6" s="82"/>
      <c r="I6" s="82"/>
      <c r="J6" s="82"/>
      <c r="K6" s="82"/>
      <c r="L6" s="82"/>
      <c r="M6" s="82"/>
      <c r="N6" s="82"/>
      <c r="O6" s="82"/>
      <c r="P6" s="82"/>
      <c r="Q6" s="82"/>
      <c r="R6" s="82"/>
      <c r="S6" s="82"/>
      <c r="T6" s="82"/>
      <c r="U6" s="82"/>
      <c r="V6" s="82"/>
      <c r="W6" s="82"/>
      <c r="Y6" s="85"/>
      <c r="Z6" s="85"/>
      <c r="AA6" s="85"/>
      <c r="AB6" s="62"/>
      <c r="AC6" s="85"/>
      <c r="AD6" s="85"/>
      <c r="AE6" s="103"/>
      <c r="AF6" s="103"/>
      <c r="AG6" s="103"/>
      <c r="AH6" s="103"/>
      <c r="AI6" s="104" t="s">
        <v>198</v>
      </c>
      <c r="AJ6" s="79"/>
      <c r="AK6" s="250"/>
      <c r="AL6" s="250"/>
      <c r="AM6" s="250"/>
      <c r="AN6" s="250"/>
    </row>
    <row r="7" spans="1:41" ht="18" customHeight="1">
      <c r="A7" s="82"/>
      <c r="B7" s="82"/>
      <c r="C7" s="82"/>
      <c r="D7" s="82"/>
      <c r="E7" s="82"/>
      <c r="F7" s="82"/>
      <c r="G7" s="82"/>
      <c r="H7" s="82"/>
      <c r="I7" s="82"/>
      <c r="J7" s="82"/>
      <c r="K7" s="82"/>
      <c r="L7" s="82"/>
      <c r="M7" s="82"/>
      <c r="N7" s="82"/>
      <c r="O7" s="82"/>
      <c r="P7" s="82"/>
      <c r="Q7" s="82"/>
      <c r="R7" s="82"/>
      <c r="S7" s="82"/>
      <c r="U7" s="82"/>
      <c r="V7" s="82"/>
      <c r="W7" s="82"/>
      <c r="Y7" s="85"/>
      <c r="Z7" s="85"/>
      <c r="AA7" s="85"/>
      <c r="AB7" s="62"/>
      <c r="AC7" s="85"/>
      <c r="AD7" s="85"/>
      <c r="AE7" s="85"/>
      <c r="AF7" s="85"/>
      <c r="AG7" s="86" t="s">
        <v>99</v>
      </c>
      <c r="AH7" s="251"/>
      <c r="AI7" s="251"/>
      <c r="AJ7" s="251"/>
      <c r="AK7" s="85" t="s">
        <v>100</v>
      </c>
      <c r="AL7" s="102"/>
      <c r="AM7" s="85" t="s">
        <v>101</v>
      </c>
      <c r="AN7" s="62"/>
    </row>
    <row r="8" spans="1:41" ht="9.9499999999999993" customHeight="1">
      <c r="A8" s="62"/>
      <c r="B8" s="66"/>
      <c r="C8" s="66"/>
      <c r="D8" s="66"/>
      <c r="E8" s="66"/>
      <c r="F8" s="66"/>
      <c r="G8" s="66"/>
      <c r="H8" s="66"/>
      <c r="I8" s="66"/>
      <c r="J8" s="66"/>
      <c r="K8" s="66"/>
      <c r="L8" s="66"/>
      <c r="M8" s="66"/>
      <c r="N8" s="66"/>
      <c r="O8" s="66"/>
      <c r="P8" s="66"/>
      <c r="Q8" s="66"/>
      <c r="R8" s="66"/>
      <c r="S8" s="66"/>
      <c r="T8" s="66"/>
      <c r="U8" s="66"/>
      <c r="V8" s="66"/>
      <c r="W8" s="66"/>
      <c r="X8" s="63"/>
      <c r="Y8" s="63"/>
      <c r="Z8" s="63"/>
      <c r="AA8" s="63"/>
      <c r="AB8" s="63"/>
      <c r="AC8" s="63"/>
      <c r="AD8" s="63"/>
      <c r="AE8" s="63"/>
      <c r="AF8" s="63"/>
      <c r="AG8" s="63"/>
      <c r="AH8" s="63"/>
      <c r="AI8" s="63"/>
      <c r="AJ8" s="63"/>
      <c r="AK8" s="63"/>
      <c r="AL8" s="63"/>
      <c r="AM8" s="62"/>
      <c r="AN8" s="62"/>
    </row>
    <row r="9" spans="1:41" ht="15" customHeight="1">
      <c r="A9" s="260" t="s">
        <v>102</v>
      </c>
      <c r="B9" s="267" t="s">
        <v>103</v>
      </c>
      <c r="C9" s="261" t="s">
        <v>104</v>
      </c>
      <c r="D9" s="259" t="s">
        <v>105</v>
      </c>
      <c r="E9" s="264" t="s">
        <v>106</v>
      </c>
      <c r="F9" s="252" t="s">
        <v>107</v>
      </c>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3" t="s">
        <v>108</v>
      </c>
      <c r="AL9" s="265" t="s">
        <v>109</v>
      </c>
      <c r="AM9" s="266" t="s">
        <v>110</v>
      </c>
      <c r="AN9" s="266"/>
    </row>
    <row r="10" spans="1:41" ht="15" customHeight="1">
      <c r="A10" s="260"/>
      <c r="B10" s="268"/>
      <c r="C10" s="262"/>
      <c r="D10" s="259"/>
      <c r="E10" s="264"/>
      <c r="F10" s="259" t="s">
        <v>111</v>
      </c>
      <c r="G10" s="259"/>
      <c r="H10" s="259"/>
      <c r="I10" s="259"/>
      <c r="J10" s="259"/>
      <c r="K10" s="259"/>
      <c r="L10" s="259"/>
      <c r="M10" s="259" t="s">
        <v>112</v>
      </c>
      <c r="N10" s="259"/>
      <c r="O10" s="259"/>
      <c r="P10" s="259"/>
      <c r="Q10" s="259"/>
      <c r="R10" s="259"/>
      <c r="S10" s="259"/>
      <c r="T10" s="259" t="s">
        <v>113</v>
      </c>
      <c r="U10" s="259"/>
      <c r="V10" s="259"/>
      <c r="W10" s="259"/>
      <c r="X10" s="259"/>
      <c r="Y10" s="259"/>
      <c r="Z10" s="259"/>
      <c r="AA10" s="259" t="s">
        <v>114</v>
      </c>
      <c r="AB10" s="259"/>
      <c r="AC10" s="259"/>
      <c r="AD10" s="259"/>
      <c r="AE10" s="259"/>
      <c r="AF10" s="259"/>
      <c r="AG10" s="259"/>
      <c r="AH10" s="259" t="s">
        <v>115</v>
      </c>
      <c r="AI10" s="259"/>
      <c r="AJ10" s="259"/>
      <c r="AK10" s="253"/>
      <c r="AL10" s="265"/>
      <c r="AM10" s="266"/>
      <c r="AN10" s="266"/>
    </row>
    <row r="11" spans="1:41" ht="15" customHeight="1">
      <c r="A11" s="260"/>
      <c r="B11" s="269" t="s">
        <v>153</v>
      </c>
      <c r="C11" s="262"/>
      <c r="D11" s="259"/>
      <c r="E11" s="264"/>
      <c r="F11" s="64">
        <f>DATE($M$3,$S$3,1)</f>
        <v>45992</v>
      </c>
      <c r="G11" s="64">
        <f>DATE($M$3,$S$3,2)</f>
        <v>45993</v>
      </c>
      <c r="H11" s="64">
        <f>DATE($M$3,$S$3,3)</f>
        <v>45994</v>
      </c>
      <c r="I11" s="64">
        <f>DATE($M$3,$S$3,4)</f>
        <v>45995</v>
      </c>
      <c r="J11" s="64">
        <f>DATE($M$3,$S$3,5)</f>
        <v>45996</v>
      </c>
      <c r="K11" s="64">
        <f>DATE($M$3,$S$3,6)</f>
        <v>45997</v>
      </c>
      <c r="L11" s="64">
        <f>DATE($M$3,$S$3,7)</f>
        <v>45998</v>
      </c>
      <c r="M11" s="64">
        <f>DATE($M$3,$S$3,8)</f>
        <v>45999</v>
      </c>
      <c r="N11" s="64">
        <f>DATE($M$3,$S$3,9)</f>
        <v>46000</v>
      </c>
      <c r="O11" s="64">
        <f>DATE($M$3,$S$3,10)</f>
        <v>46001</v>
      </c>
      <c r="P11" s="64">
        <f>DATE($M$3,$S$3,11)</f>
        <v>46002</v>
      </c>
      <c r="Q11" s="64">
        <f>DATE($M$3,$S$3,12)</f>
        <v>46003</v>
      </c>
      <c r="R11" s="64">
        <f>DATE($M$3,$S$3,13)</f>
        <v>46004</v>
      </c>
      <c r="S11" s="64">
        <f>DATE($M$3,$S$3,14)</f>
        <v>46005</v>
      </c>
      <c r="T11" s="64">
        <f>DATE($M$3,$S$3,15)</f>
        <v>46006</v>
      </c>
      <c r="U11" s="64">
        <f>DATE($M$3,$S$3,16)</f>
        <v>46007</v>
      </c>
      <c r="V11" s="64">
        <f>DATE($M$3,$S$3,17)</f>
        <v>46008</v>
      </c>
      <c r="W11" s="64">
        <f>DATE($M$3,$S$3,18)</f>
        <v>46009</v>
      </c>
      <c r="X11" s="64">
        <f>DATE($M$3,$S$3,19)</f>
        <v>46010</v>
      </c>
      <c r="Y11" s="64">
        <f>DATE($M$3,$S$3,20)</f>
        <v>46011</v>
      </c>
      <c r="Z11" s="64">
        <f>DATE($M$3,$S$3,21)</f>
        <v>46012</v>
      </c>
      <c r="AA11" s="64">
        <f>DATE($M$3,$S$3,22)</f>
        <v>46013</v>
      </c>
      <c r="AB11" s="64">
        <f>DATE($M$3,$S$3,23)</f>
        <v>46014</v>
      </c>
      <c r="AC11" s="64">
        <f>DATE($M$3,$S$3,24)</f>
        <v>46015</v>
      </c>
      <c r="AD11" s="64">
        <f>DATE($M$3,$S$3,25)</f>
        <v>46016</v>
      </c>
      <c r="AE11" s="64">
        <f>DATE($M$3,$S$3,26)</f>
        <v>46017</v>
      </c>
      <c r="AF11" s="64">
        <f>DATE($M$3,$S$3,27)</f>
        <v>46018</v>
      </c>
      <c r="AG11" s="64">
        <f>DATE($M$3,$S$3,28)</f>
        <v>46019</v>
      </c>
      <c r="AH11" s="64">
        <f>IF(DAY(EOMONTH(F11,0))&lt;29,"",DATE($M$3,$S$3,29))</f>
        <v>46020</v>
      </c>
      <c r="AI11" s="64">
        <f>IF(DAY(EOMONTH(F11,0))&lt;30,"",DATE($M$3,$S$3,30))</f>
        <v>46021</v>
      </c>
      <c r="AJ11" s="64">
        <f>IF(DAY(EOMONTH(F11,0))&lt;31,"",DATE($M$3,$S$3,31))</f>
        <v>46022</v>
      </c>
      <c r="AK11" s="253"/>
      <c r="AL11" s="265"/>
      <c r="AM11" s="266"/>
      <c r="AN11" s="266"/>
    </row>
    <row r="12" spans="1:41" ht="15" customHeight="1">
      <c r="A12" s="260"/>
      <c r="B12" s="270"/>
      <c r="C12" s="263"/>
      <c r="D12" s="259"/>
      <c r="E12" s="264"/>
      <c r="F12" s="65">
        <f>DATE($M$3,$S$3,1)</f>
        <v>45992</v>
      </c>
      <c r="G12" s="65">
        <f>DATE($M$3,$S$3,2)</f>
        <v>45993</v>
      </c>
      <c r="H12" s="65">
        <f>DATE($M$3,$S$3,3)</f>
        <v>45994</v>
      </c>
      <c r="I12" s="65">
        <f>DATE($M$3,$S$3,4)</f>
        <v>45995</v>
      </c>
      <c r="J12" s="65">
        <f>DATE($M$3,$S$3,5)</f>
        <v>45996</v>
      </c>
      <c r="K12" s="65">
        <f>DATE($M$3,$S$3,6)</f>
        <v>45997</v>
      </c>
      <c r="L12" s="65">
        <f>DATE($M$3,$S$3,7)</f>
        <v>45998</v>
      </c>
      <c r="M12" s="65">
        <f>DATE($M$3,$S$3,8)</f>
        <v>45999</v>
      </c>
      <c r="N12" s="65">
        <f>DATE($M$3,$S$3,9)</f>
        <v>46000</v>
      </c>
      <c r="O12" s="65">
        <f>DATE($M$3,$S$3,10)</f>
        <v>46001</v>
      </c>
      <c r="P12" s="65">
        <f>DATE($M$3,$S$3,11)</f>
        <v>46002</v>
      </c>
      <c r="Q12" s="65">
        <f>DATE($M$3,$S$3,12)</f>
        <v>46003</v>
      </c>
      <c r="R12" s="65">
        <f>DATE($M$3,$S$3,13)</f>
        <v>46004</v>
      </c>
      <c r="S12" s="65">
        <f>DATE($M$3,$S$3,14)</f>
        <v>46005</v>
      </c>
      <c r="T12" s="65">
        <f>DATE($M$3,$S$3,15)</f>
        <v>46006</v>
      </c>
      <c r="U12" s="65">
        <f>DATE($M$3,$S$3,16)</f>
        <v>46007</v>
      </c>
      <c r="V12" s="65">
        <f>DATE($M$3,$S$3,17)</f>
        <v>46008</v>
      </c>
      <c r="W12" s="65">
        <f>DATE($M$3,$S$3,18)</f>
        <v>46009</v>
      </c>
      <c r="X12" s="65">
        <f>DATE($M$3,$S$3,19)</f>
        <v>46010</v>
      </c>
      <c r="Y12" s="65">
        <f>DATE($M$3,$S$3,20)</f>
        <v>46011</v>
      </c>
      <c r="Z12" s="65">
        <f>DATE($M$3,$S$3,21)</f>
        <v>46012</v>
      </c>
      <c r="AA12" s="65">
        <f>DATE($M$3,$S$3,22)</f>
        <v>46013</v>
      </c>
      <c r="AB12" s="65">
        <f>DATE($M$3,$S$3,23)</f>
        <v>46014</v>
      </c>
      <c r="AC12" s="65">
        <f>DATE($M$3,$S$3,24)</f>
        <v>46015</v>
      </c>
      <c r="AD12" s="65">
        <f>DATE($M$3,$S$3,25)</f>
        <v>46016</v>
      </c>
      <c r="AE12" s="65">
        <f>DATE($M$3,$S$3,26)</f>
        <v>46017</v>
      </c>
      <c r="AF12" s="65">
        <f>DATE($M$3,$S$3,27)</f>
        <v>46018</v>
      </c>
      <c r="AG12" s="65">
        <f>DATE($M$3,$S$3,28)</f>
        <v>46019</v>
      </c>
      <c r="AH12" s="65">
        <f>IF(DAY(EOMONTH(F12,0))&lt;29,"",DATE($M$3,$S$3,29))</f>
        <v>46020</v>
      </c>
      <c r="AI12" s="65">
        <f>IF(DAY(EOMONTH(F12,0))&lt;30,"",DATE($M$3,$S$3,30))</f>
        <v>46021</v>
      </c>
      <c r="AJ12" s="65">
        <f>IF(DAY(EOMONTH(F12,0))&lt;31,"",DATE($M$3,$S$3,31))</f>
        <v>46022</v>
      </c>
      <c r="AK12" s="253"/>
      <c r="AL12" s="265"/>
      <c r="AM12" s="266"/>
      <c r="AN12" s="266"/>
    </row>
    <row r="13" spans="1:41" ht="18" customHeight="1">
      <c r="A13" s="73">
        <v>1</v>
      </c>
      <c r="B13" s="97" t="s">
        <v>154</v>
      </c>
      <c r="C13" s="81" t="s">
        <v>127</v>
      </c>
      <c r="D13" s="98"/>
      <c r="E13" s="99" t="s">
        <v>127</v>
      </c>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9">
        <f>+SUM(F13:AJ13)</f>
        <v>0</v>
      </c>
      <c r="AL13" s="70">
        <f t="shared" ref="AL13:AL33" si="0">IF($AK$4="４週",AK13/4,AK13/(DAY(EOMONTH($F$11,0))/7))</f>
        <v>0</v>
      </c>
      <c r="AM13" s="254"/>
      <c r="AN13" s="254"/>
      <c r="AO13" s="106" t="str">
        <f>IF(B13="","",IF(ISERROR(MATCH(B13,$C$40:$AM$40,0)),"その他職員",B13))</f>
        <v>その他職員</v>
      </c>
    </row>
    <row r="14" spans="1:41" ht="18" customHeight="1">
      <c r="A14" s="73">
        <v>2</v>
      </c>
      <c r="B14" s="97" t="s">
        <v>199</v>
      </c>
      <c r="C14" s="81" t="s">
        <v>129</v>
      </c>
      <c r="D14" s="98"/>
      <c r="E14" s="99" t="s">
        <v>129</v>
      </c>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f t="shared" ref="AK14:AK33" si="1">+SUM(F14:AJ14)</f>
        <v>0</v>
      </c>
      <c r="AL14" s="70">
        <f t="shared" si="0"/>
        <v>0</v>
      </c>
      <c r="AM14" s="254"/>
      <c r="AN14" s="254"/>
      <c r="AO14" s="106" t="str">
        <f t="shared" ref="AO14:AO32" si="2">IF(B14="","",IF(ISERROR(MATCH(B14,$C$40:$AM$40,0)),"その他職員",B14))</f>
        <v>その他職員</v>
      </c>
    </row>
    <row r="15" spans="1:41" ht="18" customHeight="1">
      <c r="A15" s="73">
        <v>3</v>
      </c>
      <c r="B15" s="97" t="s">
        <v>200</v>
      </c>
      <c r="C15" s="81" t="s">
        <v>131</v>
      </c>
      <c r="D15" s="98"/>
      <c r="E15" s="99" t="s">
        <v>131</v>
      </c>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9">
        <f t="shared" si="1"/>
        <v>0</v>
      </c>
      <c r="AL15" s="70">
        <f t="shared" si="0"/>
        <v>0</v>
      </c>
      <c r="AM15" s="254"/>
      <c r="AN15" s="254"/>
      <c r="AO15" s="106" t="str">
        <f t="shared" si="2"/>
        <v>その他職員</v>
      </c>
    </row>
    <row r="16" spans="1:41" ht="18" customHeight="1">
      <c r="A16" s="73">
        <v>4</v>
      </c>
      <c r="B16" s="97" t="s">
        <v>201</v>
      </c>
      <c r="C16" s="81" t="s">
        <v>133</v>
      </c>
      <c r="D16" s="98"/>
      <c r="E16" s="99" t="s">
        <v>133</v>
      </c>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9">
        <f t="shared" si="1"/>
        <v>0</v>
      </c>
      <c r="AL16" s="70">
        <f t="shared" si="0"/>
        <v>0</v>
      </c>
      <c r="AM16" s="254"/>
      <c r="AN16" s="254"/>
      <c r="AO16" s="106" t="str">
        <f t="shared" si="2"/>
        <v>その他職員</v>
      </c>
    </row>
    <row r="17" spans="1:41" ht="18" customHeight="1">
      <c r="A17" s="73">
        <v>5</v>
      </c>
      <c r="B17" s="97" t="s">
        <v>202</v>
      </c>
      <c r="C17" s="81" t="s">
        <v>127</v>
      </c>
      <c r="D17" s="98"/>
      <c r="E17" s="99" t="s">
        <v>192</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9">
        <f t="shared" si="1"/>
        <v>0</v>
      </c>
      <c r="AL17" s="70">
        <f t="shared" si="0"/>
        <v>0</v>
      </c>
      <c r="AM17" s="254"/>
      <c r="AN17" s="254"/>
      <c r="AO17" s="106" t="str">
        <f t="shared" si="2"/>
        <v>その他職員</v>
      </c>
    </row>
    <row r="18" spans="1:41" ht="18" customHeight="1">
      <c r="A18" s="73">
        <v>6</v>
      </c>
      <c r="B18" s="97"/>
      <c r="C18" s="81"/>
      <c r="D18" s="98"/>
      <c r="E18" s="99"/>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9">
        <f t="shared" si="1"/>
        <v>0</v>
      </c>
      <c r="AL18" s="70">
        <f t="shared" si="0"/>
        <v>0</v>
      </c>
      <c r="AM18" s="254"/>
      <c r="AN18" s="254"/>
      <c r="AO18" s="106" t="str">
        <f t="shared" si="2"/>
        <v/>
      </c>
    </row>
    <row r="19" spans="1:41" ht="18" customHeight="1">
      <c r="A19" s="73">
        <v>7</v>
      </c>
      <c r="B19" s="97"/>
      <c r="C19" s="81"/>
      <c r="D19" s="98"/>
      <c r="E19" s="99"/>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9">
        <f t="shared" si="1"/>
        <v>0</v>
      </c>
      <c r="AL19" s="70">
        <f t="shared" si="0"/>
        <v>0</v>
      </c>
      <c r="AM19" s="254"/>
      <c r="AN19" s="254"/>
      <c r="AO19" s="106" t="str">
        <f t="shared" si="2"/>
        <v/>
      </c>
    </row>
    <row r="20" spans="1:41" ht="18" customHeight="1">
      <c r="A20" s="73">
        <v>8</v>
      </c>
      <c r="B20" s="97"/>
      <c r="C20" s="81"/>
      <c r="D20" s="98"/>
      <c r="E20" s="99"/>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9">
        <f t="shared" si="1"/>
        <v>0</v>
      </c>
      <c r="AL20" s="70">
        <f t="shared" si="0"/>
        <v>0</v>
      </c>
      <c r="AM20" s="254"/>
      <c r="AN20" s="254"/>
      <c r="AO20" s="106" t="str">
        <f t="shared" si="2"/>
        <v/>
      </c>
    </row>
    <row r="21" spans="1:41" ht="18" customHeight="1">
      <c r="A21" s="73">
        <v>9</v>
      </c>
      <c r="B21" s="97"/>
      <c r="C21" s="81"/>
      <c r="D21" s="98"/>
      <c r="E21" s="99"/>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9">
        <f t="shared" si="1"/>
        <v>0</v>
      </c>
      <c r="AL21" s="70">
        <f t="shared" si="0"/>
        <v>0</v>
      </c>
      <c r="AM21" s="254"/>
      <c r="AN21" s="254"/>
      <c r="AO21" s="106" t="str">
        <f t="shared" si="2"/>
        <v/>
      </c>
    </row>
    <row r="22" spans="1:41" ht="18" customHeight="1">
      <c r="A22" s="73">
        <v>10</v>
      </c>
      <c r="B22" s="97"/>
      <c r="C22" s="81"/>
      <c r="D22" s="98"/>
      <c r="E22" s="99"/>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9">
        <f t="shared" si="1"/>
        <v>0</v>
      </c>
      <c r="AL22" s="70">
        <f t="shared" si="0"/>
        <v>0</v>
      </c>
      <c r="AM22" s="254"/>
      <c r="AN22" s="254"/>
      <c r="AO22" s="106" t="str">
        <f t="shared" si="2"/>
        <v/>
      </c>
    </row>
    <row r="23" spans="1:41" ht="18" customHeight="1">
      <c r="A23" s="73">
        <v>11</v>
      </c>
      <c r="B23" s="97"/>
      <c r="C23" s="81"/>
      <c r="D23" s="98"/>
      <c r="E23" s="99"/>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9">
        <f t="shared" si="1"/>
        <v>0</v>
      </c>
      <c r="AL23" s="70">
        <f t="shared" si="0"/>
        <v>0</v>
      </c>
      <c r="AM23" s="254"/>
      <c r="AN23" s="254"/>
      <c r="AO23" s="106" t="str">
        <f t="shared" si="2"/>
        <v/>
      </c>
    </row>
    <row r="24" spans="1:41" ht="18" customHeight="1">
      <c r="A24" s="73">
        <v>12</v>
      </c>
      <c r="B24" s="97"/>
      <c r="C24" s="81"/>
      <c r="D24" s="98"/>
      <c r="E24" s="99"/>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9">
        <f t="shared" si="1"/>
        <v>0</v>
      </c>
      <c r="AL24" s="70">
        <f t="shared" si="0"/>
        <v>0</v>
      </c>
      <c r="AM24" s="254"/>
      <c r="AN24" s="254"/>
      <c r="AO24" s="106" t="str">
        <f t="shared" si="2"/>
        <v/>
      </c>
    </row>
    <row r="25" spans="1:41" ht="18" customHeight="1">
      <c r="A25" s="73">
        <v>13</v>
      </c>
      <c r="B25" s="97"/>
      <c r="C25" s="81"/>
      <c r="D25" s="98"/>
      <c r="E25" s="9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9">
        <f t="shared" si="1"/>
        <v>0</v>
      </c>
      <c r="AL25" s="70">
        <f t="shared" si="0"/>
        <v>0</v>
      </c>
      <c r="AM25" s="254"/>
      <c r="AN25" s="254"/>
      <c r="AO25" s="106" t="str">
        <f t="shared" si="2"/>
        <v/>
      </c>
    </row>
    <row r="26" spans="1:41" ht="18" customHeight="1">
      <c r="A26" s="73">
        <v>14</v>
      </c>
      <c r="B26" s="97"/>
      <c r="C26" s="81"/>
      <c r="D26" s="98"/>
      <c r="E26" s="99"/>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9">
        <f t="shared" si="1"/>
        <v>0</v>
      </c>
      <c r="AL26" s="70">
        <f t="shared" si="0"/>
        <v>0</v>
      </c>
      <c r="AM26" s="254"/>
      <c r="AN26" s="254"/>
      <c r="AO26" s="106" t="str">
        <f t="shared" si="2"/>
        <v/>
      </c>
    </row>
    <row r="27" spans="1:41" ht="18" customHeight="1">
      <c r="A27" s="73">
        <v>15</v>
      </c>
      <c r="B27" s="97"/>
      <c r="C27" s="81"/>
      <c r="D27" s="98"/>
      <c r="E27" s="99"/>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9">
        <f t="shared" si="1"/>
        <v>0</v>
      </c>
      <c r="AL27" s="70">
        <f t="shared" si="0"/>
        <v>0</v>
      </c>
      <c r="AM27" s="254"/>
      <c r="AN27" s="254"/>
      <c r="AO27" s="106" t="str">
        <f t="shared" si="2"/>
        <v/>
      </c>
    </row>
    <row r="28" spans="1:41" ht="18" customHeight="1">
      <c r="A28" s="73">
        <v>16</v>
      </c>
      <c r="B28" s="97"/>
      <c r="C28" s="81"/>
      <c r="D28" s="98"/>
      <c r="E28" s="99"/>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9">
        <f t="shared" si="1"/>
        <v>0</v>
      </c>
      <c r="AL28" s="70">
        <f t="shared" si="0"/>
        <v>0</v>
      </c>
      <c r="AM28" s="254"/>
      <c r="AN28" s="254"/>
      <c r="AO28" s="106" t="str">
        <f t="shared" si="2"/>
        <v/>
      </c>
    </row>
    <row r="29" spans="1:41" ht="18" customHeight="1">
      <c r="A29" s="73">
        <v>17</v>
      </c>
      <c r="B29" s="97"/>
      <c r="C29" s="81"/>
      <c r="D29" s="98"/>
      <c r="E29" s="99"/>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9">
        <f t="shared" si="1"/>
        <v>0</v>
      </c>
      <c r="AL29" s="70">
        <f t="shared" si="0"/>
        <v>0</v>
      </c>
      <c r="AM29" s="254"/>
      <c r="AN29" s="254"/>
      <c r="AO29" s="106" t="str">
        <f t="shared" si="2"/>
        <v/>
      </c>
    </row>
    <row r="30" spans="1:41" ht="18" customHeight="1">
      <c r="A30" s="73">
        <v>18</v>
      </c>
      <c r="B30" s="97"/>
      <c r="C30" s="81"/>
      <c r="D30" s="98"/>
      <c r="E30" s="99"/>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9">
        <f t="shared" si="1"/>
        <v>0</v>
      </c>
      <c r="AL30" s="70">
        <f t="shared" si="0"/>
        <v>0</v>
      </c>
      <c r="AM30" s="254"/>
      <c r="AN30" s="254"/>
      <c r="AO30" s="106" t="str">
        <f t="shared" si="2"/>
        <v/>
      </c>
    </row>
    <row r="31" spans="1:41" ht="18" customHeight="1">
      <c r="A31" s="73">
        <v>19</v>
      </c>
      <c r="B31" s="97"/>
      <c r="C31" s="81"/>
      <c r="D31" s="98"/>
      <c r="E31" s="99"/>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9">
        <f t="shared" si="1"/>
        <v>0</v>
      </c>
      <c r="AL31" s="70">
        <f t="shared" si="0"/>
        <v>0</v>
      </c>
      <c r="AM31" s="254"/>
      <c r="AN31" s="254"/>
      <c r="AO31" s="106" t="str">
        <f t="shared" si="2"/>
        <v/>
      </c>
    </row>
    <row r="32" spans="1:41" ht="18" customHeight="1">
      <c r="A32" s="73">
        <v>20</v>
      </c>
      <c r="B32" s="97"/>
      <c r="C32" s="81"/>
      <c r="D32" s="98"/>
      <c r="E32" s="99"/>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9">
        <f t="shared" si="1"/>
        <v>0</v>
      </c>
      <c r="AL32" s="70">
        <f t="shared" si="0"/>
        <v>0</v>
      </c>
      <c r="AM32" s="254"/>
      <c r="AN32" s="254"/>
      <c r="AO32" s="106" t="str">
        <f t="shared" si="2"/>
        <v/>
      </c>
    </row>
    <row r="33" spans="1:41" ht="18" customHeight="1">
      <c r="A33" s="264" t="s">
        <v>116</v>
      </c>
      <c r="B33" s="279"/>
      <c r="C33" s="279"/>
      <c r="D33" s="279"/>
      <c r="E33" s="279"/>
      <c r="F33" s="71">
        <f>+SUM(F13:F32)</f>
        <v>0</v>
      </c>
      <c r="G33" s="71">
        <f t="shared" ref="G33:AJ33" si="3">+SUM(G13:G32)</f>
        <v>0</v>
      </c>
      <c r="H33" s="71">
        <f t="shared" si="3"/>
        <v>0</v>
      </c>
      <c r="I33" s="71">
        <f t="shared" si="3"/>
        <v>0</v>
      </c>
      <c r="J33" s="71">
        <f t="shared" si="3"/>
        <v>0</v>
      </c>
      <c r="K33" s="71">
        <f t="shared" si="3"/>
        <v>0</v>
      </c>
      <c r="L33" s="71">
        <f t="shared" si="3"/>
        <v>0</v>
      </c>
      <c r="M33" s="71">
        <f t="shared" si="3"/>
        <v>0</v>
      </c>
      <c r="N33" s="71">
        <f t="shared" si="3"/>
        <v>0</v>
      </c>
      <c r="O33" s="71">
        <f t="shared" si="3"/>
        <v>0</v>
      </c>
      <c r="P33" s="71">
        <f t="shared" si="3"/>
        <v>0</v>
      </c>
      <c r="Q33" s="71">
        <f t="shared" si="3"/>
        <v>0</v>
      </c>
      <c r="R33" s="71">
        <f t="shared" si="3"/>
        <v>0</v>
      </c>
      <c r="S33" s="71">
        <f t="shared" si="3"/>
        <v>0</v>
      </c>
      <c r="T33" s="71">
        <f t="shared" si="3"/>
        <v>0</v>
      </c>
      <c r="U33" s="71">
        <f t="shared" si="3"/>
        <v>0</v>
      </c>
      <c r="V33" s="71">
        <f t="shared" si="3"/>
        <v>0</v>
      </c>
      <c r="W33" s="71">
        <f t="shared" si="3"/>
        <v>0</v>
      </c>
      <c r="X33" s="71">
        <f t="shared" si="3"/>
        <v>0</v>
      </c>
      <c r="Y33" s="71">
        <f t="shared" si="3"/>
        <v>0</v>
      </c>
      <c r="Z33" s="71">
        <f t="shared" si="3"/>
        <v>0</v>
      </c>
      <c r="AA33" s="71">
        <f t="shared" si="3"/>
        <v>0</v>
      </c>
      <c r="AB33" s="71">
        <f t="shared" si="3"/>
        <v>0</v>
      </c>
      <c r="AC33" s="71">
        <f t="shared" si="3"/>
        <v>0</v>
      </c>
      <c r="AD33" s="71">
        <f t="shared" si="3"/>
        <v>0</v>
      </c>
      <c r="AE33" s="71">
        <f t="shared" si="3"/>
        <v>0</v>
      </c>
      <c r="AF33" s="71">
        <f t="shared" si="3"/>
        <v>0</v>
      </c>
      <c r="AG33" s="71">
        <f t="shared" si="3"/>
        <v>0</v>
      </c>
      <c r="AH33" s="71">
        <f t="shared" si="3"/>
        <v>0</v>
      </c>
      <c r="AI33" s="71">
        <f t="shared" si="3"/>
        <v>0</v>
      </c>
      <c r="AJ33" s="71">
        <f t="shared" si="3"/>
        <v>0</v>
      </c>
      <c r="AK33" s="69">
        <f t="shared" si="1"/>
        <v>0</v>
      </c>
      <c r="AL33" s="70">
        <f t="shared" si="0"/>
        <v>0</v>
      </c>
      <c r="AM33" s="260"/>
      <c r="AN33" s="260"/>
      <c r="AO33" s="105"/>
    </row>
    <row r="34" spans="1:41" ht="18" customHeight="1">
      <c r="A34" s="279" t="s">
        <v>117</v>
      </c>
      <c r="B34" s="279"/>
      <c r="C34" s="279"/>
      <c r="D34" s="279"/>
      <c r="E34" s="280"/>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71"/>
      <c r="AL34" s="72"/>
      <c r="AM34" s="260"/>
      <c r="AN34" s="260"/>
      <c r="AO34" s="105"/>
    </row>
    <row r="35" spans="1:41" ht="15" customHeight="1">
      <c r="A35" s="66"/>
      <c r="B35" s="66"/>
      <c r="C35" s="66"/>
      <c r="D35" s="66"/>
      <c r="E35" s="66"/>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6"/>
      <c r="AL35" s="66"/>
      <c r="AM35" s="62"/>
    </row>
    <row r="36" spans="1:41" ht="15" customHeight="1">
      <c r="A36" s="66"/>
      <c r="B36" s="66"/>
      <c r="C36" s="66"/>
      <c r="D36" s="66"/>
      <c r="E36" s="66"/>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6"/>
      <c r="AL36" s="66"/>
      <c r="AM36" s="62"/>
    </row>
    <row r="37" spans="1:41" ht="15" customHeight="1">
      <c r="A37" s="66"/>
      <c r="B37" s="66"/>
      <c r="C37" s="66"/>
      <c r="D37" s="66"/>
      <c r="E37" s="66"/>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6"/>
      <c r="AL37" s="66"/>
      <c r="AM37" s="62"/>
    </row>
    <row r="38" spans="1:41" ht="5.0999999999999996" customHeight="1">
      <c r="A38" s="83"/>
      <c r="B38" s="83"/>
      <c r="C38" s="83"/>
      <c r="D38" s="83"/>
      <c r="E38" s="83"/>
      <c r="F38" s="83"/>
      <c r="G38" s="83"/>
      <c r="H38" s="83"/>
      <c r="I38" s="83"/>
      <c r="J38" s="60"/>
      <c r="K38" s="60"/>
      <c r="L38" s="60"/>
      <c r="M38" s="100"/>
      <c r="N38" s="60"/>
      <c r="O38" s="60"/>
      <c r="P38" s="60"/>
      <c r="Q38"/>
      <c r="W38" s="66"/>
      <c r="X38" s="60"/>
      <c r="Y38" s="60"/>
      <c r="Z38" s="60"/>
      <c r="AA38" s="60"/>
      <c r="AB38" s="60"/>
      <c r="AC38" s="60"/>
      <c r="AD38" s="60"/>
      <c r="AE38" s="60"/>
      <c r="AF38" s="60"/>
      <c r="AG38" s="60"/>
      <c r="AH38" s="60"/>
      <c r="AI38" s="60"/>
      <c r="AJ38" s="100"/>
      <c r="AK38" s="60"/>
      <c r="AL38" s="66"/>
      <c r="AM38" s="66"/>
      <c r="AN38" s="62"/>
    </row>
    <row r="39" spans="1:41" ht="21" customHeight="1">
      <c r="A39" s="67" t="s">
        <v>203</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1" ht="24.95" customHeight="1">
      <c r="A40" s="62"/>
      <c r="B40" s="66"/>
      <c r="C40" s="275" t="e">
        <f>IF(VLOOKUP($AK$2,選択肢!$A$1:$J$32,C45,FALSE)=0,"-",VLOOKUP($AK$2,選択肢!$A$1:$J$32,C45,FALSE))</f>
        <v>#N/A</v>
      </c>
      <c r="D40" s="276"/>
      <c r="E40" s="274" t="e">
        <f>IF(VLOOKUP($AK$2,選択肢!$A$1:$J$32,E45,FALSE)=0,"-",VLOOKUP($AK$2,選択肢!$A$1:$J$32,E45,FALSE))</f>
        <v>#N/A</v>
      </c>
      <c r="F40" s="274"/>
      <c r="G40" s="274"/>
      <c r="H40" s="274"/>
      <c r="I40" s="275" t="e">
        <f>IF(VLOOKUP($AK$2,選択肢!$A$1:$J$32,I45,FALSE)=0,"-",VLOOKUP($AK$2,選択肢!$A$1:$J$32,I45,FALSE))</f>
        <v>#N/A</v>
      </c>
      <c r="J40" s="276"/>
      <c r="K40" s="276"/>
      <c r="L40" s="276"/>
      <c r="M40" s="276"/>
      <c r="N40" s="277"/>
      <c r="O40" s="275" t="e">
        <f>IF(VLOOKUP($AK$2,選択肢!$A$1:$J$32,O45,FALSE)=0,"-",VLOOKUP($AK$2,選択肢!$A$1:$J$32,O45,FALSE))</f>
        <v>#N/A</v>
      </c>
      <c r="P40" s="276"/>
      <c r="Q40" s="276"/>
      <c r="R40" s="276"/>
      <c r="S40" s="276"/>
      <c r="T40" s="277"/>
      <c r="U40" s="275" t="e">
        <f>IF(VLOOKUP($AK$2,選択肢!$A$1:$J$32,U45,FALSE)=0,"-",VLOOKUP($AK$2,選択肢!$A$1:$J$32,U45,FALSE))</f>
        <v>#N/A</v>
      </c>
      <c r="V40" s="276"/>
      <c r="W40" s="276"/>
      <c r="X40" s="276"/>
      <c r="Y40" s="276"/>
      <c r="Z40" s="277"/>
      <c r="AA40" s="275" t="e">
        <f>IF(VLOOKUP($AK$2,選択肢!$A$1:$J$32,AA45,FALSE)=0,"-",VLOOKUP($AK$2,選択肢!$A$1:$J$32,AA45,FALSE))</f>
        <v>#N/A</v>
      </c>
      <c r="AB40" s="276"/>
      <c r="AC40" s="276"/>
      <c r="AD40" s="276"/>
      <c r="AE40" s="276"/>
      <c r="AF40" s="277"/>
      <c r="AG40" s="274" t="e">
        <f>IF(VLOOKUP($AK$2,選択肢!$A$1:$J$32,AG45,FALSE)=0,"-",VLOOKUP($AK$2,選択肢!$A$1:$J$32,AG45,FALSE))</f>
        <v>#N/A</v>
      </c>
      <c r="AH40" s="274"/>
      <c r="AI40" s="274"/>
      <c r="AJ40" s="274"/>
      <c r="AK40" s="274"/>
      <c r="AL40" s="274" t="e">
        <f>IF(VLOOKUP($AK$2,選択肢!$A$1:$J$32,AL45,FALSE)=0,"-",VLOOKUP($AK$2,選択肢!$A$1:$J$32,AL45,FALSE))</f>
        <v>#N/A</v>
      </c>
      <c r="AM40" s="274"/>
      <c r="AN40" s="62"/>
    </row>
    <row r="41" spans="1:41" ht="18" customHeight="1">
      <c r="A41" s="62"/>
      <c r="B41" s="66"/>
      <c r="C41" s="96" t="s">
        <v>157</v>
      </c>
      <c r="D41" s="96" t="s">
        <v>158</v>
      </c>
      <c r="E41" s="95" t="s">
        <v>157</v>
      </c>
      <c r="F41" s="278" t="s">
        <v>158</v>
      </c>
      <c r="G41" s="278"/>
      <c r="H41" s="278"/>
      <c r="I41" s="271" t="s">
        <v>157</v>
      </c>
      <c r="J41" s="272"/>
      <c r="K41" s="273"/>
      <c r="L41" s="271" t="s">
        <v>158</v>
      </c>
      <c r="M41" s="272"/>
      <c r="N41" s="273"/>
      <c r="O41" s="271" t="s">
        <v>157</v>
      </c>
      <c r="P41" s="272"/>
      <c r="Q41" s="273"/>
      <c r="R41" s="271" t="s">
        <v>158</v>
      </c>
      <c r="S41" s="272"/>
      <c r="T41" s="273"/>
      <c r="U41" s="271" t="s">
        <v>157</v>
      </c>
      <c r="V41" s="272"/>
      <c r="W41" s="273"/>
      <c r="X41" s="271" t="s">
        <v>158</v>
      </c>
      <c r="Y41" s="272"/>
      <c r="Z41" s="273"/>
      <c r="AA41" s="271" t="s">
        <v>157</v>
      </c>
      <c r="AB41" s="272"/>
      <c r="AC41" s="273"/>
      <c r="AD41" s="271" t="s">
        <v>158</v>
      </c>
      <c r="AE41" s="272"/>
      <c r="AF41" s="273"/>
      <c r="AG41" s="271" t="s">
        <v>157</v>
      </c>
      <c r="AH41" s="272"/>
      <c r="AI41" s="273"/>
      <c r="AJ41" s="271" t="s">
        <v>158</v>
      </c>
      <c r="AK41" s="273"/>
      <c r="AL41" s="95" t="s">
        <v>27</v>
      </c>
      <c r="AM41" s="95" t="s">
        <v>170</v>
      </c>
      <c r="AN41" s="62"/>
    </row>
    <row r="42" spans="1:41" ht="18" customHeight="1">
      <c r="A42" s="62"/>
      <c r="B42" s="74" t="s">
        <v>159</v>
      </c>
      <c r="C42" s="95">
        <f>COUNTIFS($AO$13:$AO$32,C$40,$C$13:$C$32,"A",$E$13:$E$32,"*")</f>
        <v>0</v>
      </c>
      <c r="D42" s="95">
        <f>COUNTIFS($AO$13:$AO$32,C$40,$C$13:$C$32,"B",$E$13:$E$32,"*")</f>
        <v>0</v>
      </c>
      <c r="E42" s="95">
        <f>COUNTIFS($AO$13:$AO$32,E$40,$C$13:$C$32,"A",$E$13:$E$32,"*")</f>
        <v>0</v>
      </c>
      <c r="F42" s="271">
        <f>COUNTIFS($AO$13:$AO$32,E$40,$C$13:$C$32,"B",$E$13:$E$32,"*")</f>
        <v>0</v>
      </c>
      <c r="G42" s="272"/>
      <c r="H42" s="273"/>
      <c r="I42" s="271">
        <f>COUNTIFS($AO$13:$AO$32,I$40,$C$13:$C$32,"A",$E$13:$E$32,"*")</f>
        <v>0</v>
      </c>
      <c r="J42" s="272"/>
      <c r="K42" s="273"/>
      <c r="L42" s="271">
        <f>COUNTIFS($AO$13:$AO$32,I$40,$C$13:$C$32,"B",$E$13:$E$32,"*")</f>
        <v>0</v>
      </c>
      <c r="M42" s="272"/>
      <c r="N42" s="273"/>
      <c r="O42" s="271">
        <f>COUNTIFS($AO$13:$AO$32,O$40,$C$13:$C$32,"A",$E$13:$E$32,"*")</f>
        <v>0</v>
      </c>
      <c r="P42" s="272"/>
      <c r="Q42" s="273"/>
      <c r="R42" s="271">
        <f>COUNTIFS($AO$13:$AO$32,O$40,$C$13:$C$32,"B",$E$13:$E$32,"*")</f>
        <v>0</v>
      </c>
      <c r="S42" s="272"/>
      <c r="T42" s="273"/>
      <c r="U42" s="271">
        <f>COUNTIFS($AO$13:$AO$32,U$40,$C$13:$C$32,"A",$E$13:$E$32,"*")</f>
        <v>0</v>
      </c>
      <c r="V42" s="272"/>
      <c r="W42" s="273"/>
      <c r="X42" s="271">
        <f>COUNTIFS($AO$13:$AO$32,U$40,$C$13:$C$32,"B",$E$13:$E$32,"*")</f>
        <v>0</v>
      </c>
      <c r="Y42" s="272"/>
      <c r="Z42" s="273"/>
      <c r="AA42" s="271">
        <f>COUNTIFS($AO$13:$AO$32,AA$40,$C$13:$C$32,"A",$E$13:$E$32,"*")</f>
        <v>0</v>
      </c>
      <c r="AB42" s="272"/>
      <c r="AC42" s="273"/>
      <c r="AD42" s="271">
        <f>COUNTIFS($AO$13:$AO$32,AA$40,$C$13:$C$32,"B",$E$13:$E$32,"*")</f>
        <v>0</v>
      </c>
      <c r="AE42" s="272"/>
      <c r="AF42" s="273"/>
      <c r="AG42" s="271">
        <f>COUNTIFS($AO$13:$AO$32,AG$40,$C$13:$C$32,"A",$E$13:$E$32,"*")</f>
        <v>0</v>
      </c>
      <c r="AH42" s="272"/>
      <c r="AI42" s="273"/>
      <c r="AJ42" s="271">
        <f>COUNTIFS($AO$13:$AO$32,AG$40,$C$13:$C$32,"B",$E$13:$E$32,"*")</f>
        <v>0</v>
      </c>
      <c r="AK42" s="273"/>
      <c r="AL42" s="95">
        <f>COUNTIFS($AO$13:$AO$32,AL$40,$C$13:$C$32,"A",$E$13:$E$32,"*")</f>
        <v>0</v>
      </c>
      <c r="AM42" s="95">
        <f>COUNTIFS($AO$13:$AO$32,AL$40,$C$13:$C$32,"B",$E$13:$E$32,"*")</f>
        <v>0</v>
      </c>
      <c r="AN42" s="62"/>
    </row>
    <row r="43" spans="1:41" ht="18" customHeight="1">
      <c r="A43" s="62"/>
      <c r="B43" s="80" t="s">
        <v>160</v>
      </c>
      <c r="C43" s="95">
        <f>COUNTIFS($AO$13:$AO$32,C$40,$C$13:$C$32,"C",$E$13:$E$32,"*")</f>
        <v>0</v>
      </c>
      <c r="D43" s="95">
        <f>COUNTIFS($AO$13:$AO$32,C$40,$C$13:$C$32,"D",$E$13:$E$32,"*")</f>
        <v>0</v>
      </c>
      <c r="E43" s="95">
        <f>COUNTIFS($AO$13:$AO$32,E$40,$C$13:$C$32,"C",$E$13:$E$32,"*")</f>
        <v>0</v>
      </c>
      <c r="F43" s="271">
        <f>COUNTIFS($AO$13:$AO$32,E$40,$C$13:$C$32,"D",$E$13:$E$32,"*")</f>
        <v>0</v>
      </c>
      <c r="G43" s="272"/>
      <c r="H43" s="273"/>
      <c r="I43" s="271">
        <f>COUNTIFS($AO$13:$AO$32,I$40,$C$13:$C$32,"C",$E$13:$E$32,"*")</f>
        <v>0</v>
      </c>
      <c r="J43" s="272"/>
      <c r="K43" s="273"/>
      <c r="L43" s="271">
        <f>COUNTIFS($AO$13:$AO$32,I$40,$C$13:$C$32,"D",$E$13:$E$32,"*")</f>
        <v>0</v>
      </c>
      <c r="M43" s="272"/>
      <c r="N43" s="273"/>
      <c r="O43" s="271">
        <f>COUNTIFS($AO$13:$AO$32,O$40,$C$13:$C$32,"C",$E$13:$E$32,"*")</f>
        <v>0</v>
      </c>
      <c r="P43" s="272"/>
      <c r="Q43" s="273"/>
      <c r="R43" s="271">
        <f>COUNTIFS($AO$13:$AO$32,O$40,$C$13:$C$32,"D",$E$13:$E$32,"*")</f>
        <v>0</v>
      </c>
      <c r="S43" s="272"/>
      <c r="T43" s="273"/>
      <c r="U43" s="271">
        <f>COUNTIFS($AO$13:$AO$32,U$40,$C$13:$C$32,"C",$E$13:$E$32,"*")</f>
        <v>0</v>
      </c>
      <c r="V43" s="272"/>
      <c r="W43" s="273"/>
      <c r="X43" s="271">
        <f>COUNTIFS($AO$13:$AO$32,U$40,$C$13:$C$32,"D",$E$13:$E$32,"*")</f>
        <v>0</v>
      </c>
      <c r="Y43" s="272"/>
      <c r="Z43" s="273"/>
      <c r="AA43" s="271">
        <f>COUNTIFS($AO$13:$AO$32,AA$40,$C$13:$C$32,"C",$E$13:$E$32,"*")</f>
        <v>0</v>
      </c>
      <c r="AB43" s="272"/>
      <c r="AC43" s="273"/>
      <c r="AD43" s="271">
        <f>COUNTIFS($AO$13:$AO$32,AA$40,$C$13:$C$32,"D",$E$13:$E$32,"*")</f>
        <v>0</v>
      </c>
      <c r="AE43" s="272"/>
      <c r="AF43" s="273"/>
      <c r="AG43" s="271">
        <f>COUNTIFS($AO$13:$AO$32,AG$40,$C$13:$C$32,"C",$E$13:$E$32,"*")</f>
        <v>0</v>
      </c>
      <c r="AH43" s="272"/>
      <c r="AI43" s="273"/>
      <c r="AJ43" s="271">
        <f>COUNTIFS($AO$13:$AO$32,AG$40,$C$13:$C$32,"D",$E$13:$E$32,"*")</f>
        <v>0</v>
      </c>
      <c r="AK43" s="273"/>
      <c r="AL43" s="95">
        <f>COUNTIFS($AO$13:$AO$32,AL$40,$C$13:$C$32,"C",$E$13:$E$32,"*")</f>
        <v>0</v>
      </c>
      <c r="AM43" s="95">
        <f>COUNTIFS($AO$13:$AO$32,AL$40,$C$13:$C$32,"D",$E$13:$E$32,"*")</f>
        <v>0</v>
      </c>
      <c r="AN43" s="62"/>
    </row>
    <row r="44" spans="1:41" ht="24.95" customHeight="1">
      <c r="A44" s="62"/>
      <c r="B44" s="80" t="s">
        <v>161</v>
      </c>
      <c r="C44" s="275" t="str">
        <f>IF($AK$4="４週",SUMIFS($AK$13:$AK$32,$AO$13:$AO$32,C40)/4/$AH$7,IF($AK$4="歴月",SUMIFS($AK$13:$AK$32,$AO$13:$AO$32,C40)/$AL$7,"記載する期間を選択してください"))</f>
        <v>記載する期間を選択してください</v>
      </c>
      <c r="D44" s="277"/>
      <c r="E44" s="275" t="str">
        <f>IF($AK$4="４週",SUMIFS($AK$13:$AK$32,$AO$13:$AO$32,E40)/4/$AH$7,IF($AK$4="歴月",SUMIFS($AK$13:$AK$32,$AO$13:$AO$32,E40)/$AL$7,"記載する期間を選択してください"))</f>
        <v>記載する期間を選択してください</v>
      </c>
      <c r="F44" s="276"/>
      <c r="G44" s="276"/>
      <c r="H44" s="277"/>
      <c r="I44" s="275" t="str">
        <f>IF($AK$4="４週",SUMIFS($AK$13:$AK$32,$AO$13:$AO$32,I40)/4/$AH$7,IF($AK$4="歴月",SUMIFS($AK$13:$AK$32,$AO$13:$AO$32,I40)/$AL$7,"記載する期間を選択してください"))</f>
        <v>記載する期間を選択してください</v>
      </c>
      <c r="J44" s="276"/>
      <c r="K44" s="276"/>
      <c r="L44" s="276"/>
      <c r="M44" s="276"/>
      <c r="N44" s="277"/>
      <c r="O44" s="275" t="str">
        <f>IF($AK$4="４週",SUMIFS($AK$13:$AK$32,$AO$13:$AO$32,O40)/4/$AH$7,IF($AK$4="歴月",SUMIFS($AK$13:$AK$32,$AO$13:$AO$32,O40)/$AL$7,"記載する期間を選択してください"))</f>
        <v>記載する期間を選択してください</v>
      </c>
      <c r="P44" s="276"/>
      <c r="Q44" s="276"/>
      <c r="R44" s="276"/>
      <c r="S44" s="276"/>
      <c r="T44" s="277"/>
      <c r="U44" s="275" t="str">
        <f>IF($AK$4="４週",SUMIFS($AK$13:$AK$32,$AO$13:$AO$32,U40)/4/$AH$7,IF($AK$4="歴月",SUMIFS($AK$13:$AK$32,$AO$13:$AO$32,U40)/$AL$7,"記載する期間を選択してください"))</f>
        <v>記載する期間を選択してください</v>
      </c>
      <c r="V44" s="276"/>
      <c r="W44" s="276"/>
      <c r="X44" s="276"/>
      <c r="Y44" s="276"/>
      <c r="Z44" s="277"/>
      <c r="AA44" s="275" t="str">
        <f>IF($AK$4="４週",SUMIFS($AK$13:$AK$32,$AO$13:$AO$32,AA40)/4/$AH$7,IF($AK$4="歴月",SUMIFS($AK$13:$AK$32,$AO$13:$AO$32,AA40)/$AL$7,"記載する期間を選択してください"))</f>
        <v>記載する期間を選択してください</v>
      </c>
      <c r="AB44" s="276"/>
      <c r="AC44" s="276"/>
      <c r="AD44" s="276"/>
      <c r="AE44" s="276"/>
      <c r="AF44" s="277"/>
      <c r="AG44" s="275" t="str">
        <f>IF($AK$4="４週",SUMIFS($AK$13:$AK$32,$AO$13:$AO$32,AG40)/4/$AH$7,IF($AK$4="歴月",SUMIFS($AK$13:$AK$32,$AO$13:$AO$32,AG40)/$AL$7,"記載する期間を選択してください"))</f>
        <v>記載する期間を選択してください</v>
      </c>
      <c r="AH44" s="276"/>
      <c r="AI44" s="276"/>
      <c r="AJ44" s="276"/>
      <c r="AK44" s="277"/>
      <c r="AL44" s="275" t="str">
        <f>IF($AK$4="４週",SUMIFS($AK$13:$AK$32,$AO$13:$AO$32,AL40)/4/$AH$7,IF($AK$4="歴月",SUMIFS($AK$13:$AK$32,$AO$13:$AO$32,AL40)/$AL$7,"記載する期間を選択してください"))</f>
        <v>記載する期間を選択してください</v>
      </c>
      <c r="AM44" s="277"/>
      <c r="AN44" s="62"/>
    </row>
    <row r="45" spans="1:41" ht="5.0999999999999996" customHeight="1">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4"/>
      <c r="AN45" s="62"/>
    </row>
    <row r="46" spans="1:41" ht="15" customHeight="1">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1" s="60" customFormat="1" ht="15" customHeight="1">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1" s="60" customFormat="1" ht="15" customHeight="1">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83" t="s">
        <v>204</v>
      </c>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121</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s="60" customFormat="1" ht="15" customHeight="1">
      <c r="A51" s="60" t="s">
        <v>122</v>
      </c>
      <c r="B51" s="83"/>
      <c r="C51" s="83"/>
      <c r="D51" s="83"/>
      <c r="E51" s="83"/>
      <c r="F51" s="83"/>
      <c r="G51" s="83"/>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row>
    <row r="52" spans="1:39" ht="15" customHeight="1">
      <c r="A52" s="60" t="s">
        <v>123</v>
      </c>
      <c r="B52" s="90"/>
      <c r="C52" s="60"/>
      <c r="D52" s="60"/>
      <c r="E52" s="60"/>
      <c r="F52" s="60"/>
      <c r="G52" s="60"/>
    </row>
    <row r="53" spans="1:39" ht="15" customHeight="1">
      <c r="A53" s="60" t="s">
        <v>124</v>
      </c>
      <c r="B53" s="90"/>
      <c r="C53" s="60"/>
      <c r="D53" s="60"/>
      <c r="E53" s="60"/>
      <c r="F53" s="60"/>
      <c r="G53" s="60"/>
    </row>
    <row r="54" spans="1:39" ht="15" customHeight="1">
      <c r="A54" s="60"/>
      <c r="B54" s="74" t="s">
        <v>125</v>
      </c>
      <c r="C54" s="259" t="s">
        <v>126</v>
      </c>
      <c r="D54" s="259"/>
      <c r="E54" s="259"/>
      <c r="F54" s="60"/>
      <c r="G54" s="60"/>
    </row>
    <row r="55" spans="1:39" ht="15" customHeight="1">
      <c r="A55" s="60"/>
      <c r="B55" s="93" t="s">
        <v>127</v>
      </c>
      <c r="C55" s="281" t="s">
        <v>128</v>
      </c>
      <c r="D55" s="281"/>
      <c r="E55" s="281"/>
      <c r="F55" s="60"/>
      <c r="G55" s="60"/>
    </row>
    <row r="56" spans="1:39" ht="15" customHeight="1">
      <c r="A56" s="60"/>
      <c r="B56" s="93" t="s">
        <v>129</v>
      </c>
      <c r="C56" s="281" t="s">
        <v>130</v>
      </c>
      <c r="D56" s="281"/>
      <c r="E56" s="281"/>
      <c r="F56" s="60"/>
      <c r="G56" s="60"/>
    </row>
    <row r="57" spans="1:39" ht="15" customHeight="1">
      <c r="A57" s="60"/>
      <c r="B57" s="93" t="s">
        <v>131</v>
      </c>
      <c r="C57" s="281" t="s">
        <v>132</v>
      </c>
      <c r="D57" s="281"/>
      <c r="E57" s="281"/>
      <c r="F57" s="60"/>
      <c r="G57" s="60"/>
    </row>
    <row r="58" spans="1:39" ht="15" customHeight="1">
      <c r="A58" s="60"/>
      <c r="B58" s="93" t="s">
        <v>133</v>
      </c>
      <c r="C58" s="281" t="s">
        <v>134</v>
      </c>
      <c r="D58" s="281"/>
      <c r="E58" s="281"/>
      <c r="F58" s="60"/>
      <c r="G58" s="60"/>
    </row>
    <row r="59" spans="1:39" ht="15" customHeight="1">
      <c r="A59" s="60"/>
      <c r="B59" s="60" t="s">
        <v>135</v>
      </c>
      <c r="C59" s="60"/>
      <c r="D59" s="60"/>
      <c r="E59" s="60"/>
      <c r="F59" s="60"/>
      <c r="G59" s="60"/>
    </row>
    <row r="60" spans="1:39" ht="15" customHeight="1">
      <c r="A60" s="60"/>
      <c r="B60" s="60" t="s">
        <v>136</v>
      </c>
      <c r="C60" s="60"/>
      <c r="D60" s="60"/>
      <c r="E60" s="60"/>
      <c r="F60" s="60"/>
      <c r="G60" s="60"/>
    </row>
    <row r="61" spans="1:39" ht="15" customHeight="1">
      <c r="A61" s="60"/>
      <c r="B61" s="60" t="s">
        <v>137</v>
      </c>
      <c r="C61" s="60"/>
      <c r="D61" s="60"/>
      <c r="E61" s="60"/>
      <c r="F61" s="60"/>
      <c r="G61" s="60"/>
    </row>
    <row r="62" spans="1:39" ht="15" customHeight="1">
      <c r="A62" s="60" t="s">
        <v>138</v>
      </c>
      <c r="B62" s="90"/>
      <c r="C62" s="60"/>
      <c r="D62" s="60"/>
      <c r="E62" s="60"/>
      <c r="F62" s="60"/>
      <c r="G62" s="60"/>
    </row>
    <row r="63" spans="1:39" ht="15" customHeight="1">
      <c r="A63" s="60" t="s">
        <v>205</v>
      </c>
      <c r="B63" s="90"/>
      <c r="C63" s="60"/>
      <c r="D63" s="60"/>
      <c r="E63" s="60"/>
      <c r="F63" s="60"/>
      <c r="G63" s="60"/>
    </row>
    <row r="64" spans="1:39" ht="15" customHeight="1">
      <c r="A64" s="60" t="s">
        <v>139</v>
      </c>
      <c r="B64" s="90"/>
      <c r="C64" s="60"/>
      <c r="D64" s="60"/>
      <c r="E64" s="60"/>
      <c r="F64" s="60"/>
      <c r="G64" s="60"/>
    </row>
    <row r="65" spans="1:7" ht="15" customHeight="1">
      <c r="A65" s="60" t="s">
        <v>140</v>
      </c>
      <c r="B65" s="90"/>
      <c r="C65" s="60"/>
      <c r="D65" s="60"/>
      <c r="E65" s="60"/>
      <c r="F65" s="60"/>
      <c r="G65" s="60"/>
    </row>
    <row r="66" spans="1:7" ht="15" customHeight="1">
      <c r="A66" s="60" t="s">
        <v>141</v>
      </c>
      <c r="B66" s="90"/>
      <c r="C66" s="60"/>
      <c r="D66" s="60"/>
      <c r="E66" s="60"/>
      <c r="F66" s="60"/>
      <c r="G66" s="60"/>
    </row>
    <row r="67" spans="1:7" ht="15" customHeight="1">
      <c r="A67" s="60" t="s">
        <v>142</v>
      </c>
      <c r="B67" s="90"/>
      <c r="C67" s="60"/>
      <c r="D67" s="60"/>
      <c r="E67" s="60"/>
      <c r="F67" s="60"/>
      <c r="G67" s="60"/>
    </row>
    <row r="68" spans="1:7" ht="15" customHeight="1">
      <c r="A68" s="60"/>
      <c r="B68" s="60" t="s">
        <v>143</v>
      </c>
      <c r="C68" s="60"/>
      <c r="D68" s="60"/>
      <c r="E68" s="60"/>
      <c r="F68" s="60"/>
      <c r="G68" s="60"/>
    </row>
    <row r="69" spans="1:7" ht="15" customHeight="1">
      <c r="A69" s="60"/>
      <c r="B69" s="60" t="s">
        <v>144</v>
      </c>
      <c r="C69" s="60"/>
      <c r="D69" s="60"/>
      <c r="E69" s="60"/>
      <c r="F69" s="60"/>
      <c r="G69" s="60"/>
    </row>
    <row r="70" spans="1:7" ht="15" customHeight="1">
      <c r="A70" s="60" t="s">
        <v>145</v>
      </c>
      <c r="B70" s="90"/>
      <c r="C70" s="60"/>
      <c r="D70" s="60"/>
      <c r="E70" s="60"/>
      <c r="F70" s="60"/>
      <c r="G70" s="60"/>
    </row>
    <row r="71" spans="1:7" ht="15" customHeight="1">
      <c r="A71" s="60" t="s">
        <v>146</v>
      </c>
      <c r="B71" s="90"/>
      <c r="C71" s="60"/>
      <c r="D71" s="60"/>
      <c r="E71" s="60"/>
      <c r="F71" s="60"/>
      <c r="G71" s="60"/>
    </row>
    <row r="72" spans="1:7" ht="15" customHeight="1">
      <c r="A72" s="60" t="s">
        <v>147</v>
      </c>
      <c r="B72" s="90"/>
      <c r="C72" s="60"/>
      <c r="D72" s="60"/>
      <c r="E72" s="60"/>
      <c r="F72" s="60"/>
      <c r="G72" s="60"/>
    </row>
    <row r="73" spans="1:7" ht="15" customHeight="1">
      <c r="A73" s="60" t="s">
        <v>148</v>
      </c>
      <c r="B73" s="90"/>
      <c r="C73" s="60"/>
      <c r="D73" s="60"/>
      <c r="E73" s="60"/>
      <c r="F73" s="60"/>
      <c r="G73" s="60"/>
    </row>
    <row r="74" spans="1:7" ht="15" customHeight="1">
      <c r="A74" s="60" t="s">
        <v>149</v>
      </c>
      <c r="B74" s="90"/>
      <c r="C74" s="60"/>
      <c r="D74" s="60"/>
      <c r="E74" s="60"/>
      <c r="F74" s="60"/>
      <c r="G74" s="60"/>
    </row>
    <row r="75" spans="1:7" ht="15" customHeight="1">
      <c r="A75" s="60" t="s">
        <v>150</v>
      </c>
      <c r="B75" s="90"/>
      <c r="C75" s="60"/>
      <c r="D75" s="60"/>
      <c r="E75" s="60"/>
      <c r="F75" s="60"/>
      <c r="G75" s="60"/>
    </row>
    <row r="76" spans="1:7" ht="15" customHeight="1">
      <c r="A76" s="60" t="s">
        <v>151</v>
      </c>
      <c r="B76" s="90"/>
      <c r="C76" s="60"/>
      <c r="D76" s="60"/>
      <c r="E76" s="60"/>
      <c r="F76" s="60"/>
      <c r="G76" s="60"/>
    </row>
    <row r="77" spans="1:7" ht="15" customHeight="1">
      <c r="A77" s="60" t="s">
        <v>152</v>
      </c>
      <c r="B77" s="90"/>
      <c r="C77" s="60"/>
      <c r="D77" s="60"/>
      <c r="E77" s="60"/>
      <c r="F77" s="60"/>
      <c r="G77" s="60"/>
    </row>
  </sheetData>
  <mergeCells count="102">
    <mergeCell ref="C58:E58"/>
    <mergeCell ref="AA44:AF44"/>
    <mergeCell ref="AG44:AK44"/>
    <mergeCell ref="AL44:AM44"/>
    <mergeCell ref="C54:E54"/>
    <mergeCell ref="C55:E55"/>
    <mergeCell ref="C56:E56"/>
    <mergeCell ref="C57:E57"/>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 ref="X43:Z43"/>
    <mergeCell ref="AM28:AN28"/>
    <mergeCell ref="AM29:AN29"/>
    <mergeCell ref="AM30:AN30"/>
    <mergeCell ref="AM31:AN31"/>
    <mergeCell ref="AM32:AN32"/>
    <mergeCell ref="AA41:AC41"/>
    <mergeCell ref="AD41:AF41"/>
    <mergeCell ref="AG41:AI41"/>
    <mergeCell ref="C40:D40"/>
    <mergeCell ref="E40:H40"/>
    <mergeCell ref="I40:N40"/>
    <mergeCell ref="O40:T40"/>
    <mergeCell ref="U40:Z40"/>
    <mergeCell ref="AA40:AF40"/>
    <mergeCell ref="F41:H41"/>
    <mergeCell ref="I41:K41"/>
    <mergeCell ref="L41:N41"/>
    <mergeCell ref="O41:Q41"/>
    <mergeCell ref="R41:T41"/>
    <mergeCell ref="U41:W41"/>
    <mergeCell ref="X41:Z41"/>
    <mergeCell ref="A33:E33"/>
    <mergeCell ref="AM33:AN34"/>
    <mergeCell ref="A34:E34"/>
    <mergeCell ref="F42:H42"/>
    <mergeCell ref="I42:K42"/>
    <mergeCell ref="AL40:AM40"/>
    <mergeCell ref="AJ42:AK42"/>
    <mergeCell ref="AJ41:AK41"/>
    <mergeCell ref="AD42:AF42"/>
    <mergeCell ref="AG40:AK40"/>
    <mergeCell ref="L42:N42"/>
    <mergeCell ref="O42:Q42"/>
    <mergeCell ref="R42:T42"/>
    <mergeCell ref="U42:W42"/>
    <mergeCell ref="X42:Z42"/>
    <mergeCell ref="AA42:AC42"/>
    <mergeCell ref="AG42:AI42"/>
    <mergeCell ref="AM19:AN19"/>
    <mergeCell ref="AM20:AN20"/>
    <mergeCell ref="AM21:AN21"/>
    <mergeCell ref="AM22:AN22"/>
    <mergeCell ref="AM23:AN23"/>
    <mergeCell ref="AM24:AN24"/>
    <mergeCell ref="AM25:AN25"/>
    <mergeCell ref="AM26:AN26"/>
    <mergeCell ref="AM27:AN27"/>
    <mergeCell ref="A9:A12"/>
    <mergeCell ref="C9:C12"/>
    <mergeCell ref="D9:D12"/>
    <mergeCell ref="E9:E12"/>
    <mergeCell ref="AM15:AN15"/>
    <mergeCell ref="AM16:AN16"/>
    <mergeCell ref="AM17:AN17"/>
    <mergeCell ref="AM18:AN18"/>
    <mergeCell ref="AL9:AL12"/>
    <mergeCell ref="AM9:AN12"/>
    <mergeCell ref="B9:B10"/>
    <mergeCell ref="B11:B12"/>
    <mergeCell ref="AK4:AN4"/>
    <mergeCell ref="AK5:AN5"/>
    <mergeCell ref="AH7:AJ7"/>
    <mergeCell ref="F9:AJ9"/>
    <mergeCell ref="AK9:AK12"/>
    <mergeCell ref="AM13:AN13"/>
    <mergeCell ref="AM14:AN14"/>
    <mergeCell ref="AK2:AN2"/>
    <mergeCell ref="M3:P3"/>
    <mergeCell ref="Q3:R3"/>
    <mergeCell ref="S3:T3"/>
    <mergeCell ref="U3:V3"/>
    <mergeCell ref="AK3:AN3"/>
    <mergeCell ref="F10:L10"/>
    <mergeCell ref="M10:S10"/>
    <mergeCell ref="T10:Z10"/>
    <mergeCell ref="AA10:AG10"/>
    <mergeCell ref="AH10:AJ10"/>
    <mergeCell ref="AK6:AN6"/>
  </mergeCells>
  <phoneticPr fontId="3"/>
  <dataValidations count="6">
    <dataValidation type="list" allowBlank="1" showInputMessage="1" sqref="B15:B32" xr:uid="{00000000-0002-0000-1700-000000000000}">
      <formula1>INDIRECT($AK$2)</formula1>
    </dataValidation>
    <dataValidation type="list" allowBlank="1" showInputMessage="1" showErrorMessage="1" sqref="AK4:AN4" xr:uid="{00000000-0002-0000-1700-000001000000}">
      <formula1>"４週,歴月"</formula1>
    </dataValidation>
    <dataValidation type="list" allowBlank="1" showInputMessage="1" showErrorMessage="1" sqref="AK5:AN5" xr:uid="{00000000-0002-0000-1700-000002000000}">
      <formula1>"予定,実績"</formula1>
    </dataValidation>
    <dataValidation operator="greaterThanOrEqual" allowBlank="1" showInputMessage="1" showErrorMessage="1" sqref="I38 L38" xr:uid="{00000000-0002-0000-1700-000004000000}"/>
    <dataValidation type="list" allowBlank="1" showInputMessage="1" showErrorMessage="1" sqref="C13:C32" xr:uid="{00000000-0002-0000-1700-000005000000}">
      <formula1>"A,B,C,D"</formula1>
    </dataValidation>
    <dataValidation allowBlank="1" showInputMessage="1" sqref="B13:B14"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D6E81-71C1-48AB-9C6B-27B5601B732A}">
  <dimension ref="A1:AO77"/>
  <sheetViews>
    <sheetView showGridLines="0" view="pageBreakPreview" zoomScaleNormal="100" zoomScaleSheetLayoutView="100" workbookViewId="0">
      <selection activeCell="AR14" sqref="AR14"/>
    </sheetView>
  </sheetViews>
  <sheetFormatPr defaultColWidth="8.25" defaultRowHeight="21" customHeight="1"/>
  <cols>
    <col min="1" max="1" width="2.625" style="59" customWidth="1"/>
    <col min="2" max="2" width="15.25" style="61" customWidth="1"/>
    <col min="3" max="3" width="6.625" style="59" customWidth="1"/>
    <col min="4" max="4" width="7.625" style="59" customWidth="1"/>
    <col min="5" max="5" width="13.5" style="59" customWidth="1"/>
    <col min="6" max="36" width="2.625" style="59" customWidth="1"/>
    <col min="37" max="37" width="6.625" style="59" customWidth="1"/>
    <col min="38" max="39" width="7.625" style="59" customWidth="1"/>
    <col min="40" max="40" width="5.625" style="59" customWidth="1"/>
    <col min="41" max="16384" width="8.25" style="59"/>
  </cols>
  <sheetData>
    <row r="1" spans="1:41" ht="21" customHeight="1">
      <c r="AM1" s="59" t="s">
        <v>265</v>
      </c>
    </row>
    <row r="2" spans="1:41" ht="20.100000000000001" customHeight="1">
      <c r="A2" s="91" t="s">
        <v>91</v>
      </c>
      <c r="C2" s="78"/>
      <c r="D2" s="78"/>
      <c r="E2" s="78"/>
      <c r="F2" s="78"/>
      <c r="G2" s="78"/>
      <c r="H2" s="78"/>
      <c r="I2" s="78"/>
      <c r="J2" s="78"/>
      <c r="K2" s="78"/>
      <c r="L2" s="78"/>
      <c r="M2" s="78"/>
      <c r="N2" s="78"/>
      <c r="O2" s="78"/>
      <c r="P2" s="78"/>
      <c r="Q2" s="78"/>
      <c r="R2" s="78"/>
      <c r="S2" s="78"/>
      <c r="T2" s="78"/>
      <c r="U2" s="78"/>
      <c r="V2" s="78"/>
      <c r="W2" s="78"/>
      <c r="X2" s="67"/>
      <c r="Y2" s="67"/>
      <c r="Z2" s="62"/>
      <c r="AA2" s="62"/>
      <c r="AB2" s="62"/>
      <c r="AC2" s="62"/>
      <c r="AD2" s="84"/>
      <c r="AE2" s="84"/>
      <c r="AF2" s="84"/>
      <c r="AG2" s="84"/>
      <c r="AH2" s="84"/>
      <c r="AI2" s="79" t="s">
        <v>92</v>
      </c>
      <c r="AJ2" s="79"/>
      <c r="AK2" s="282" t="s">
        <v>258</v>
      </c>
      <c r="AL2" s="282"/>
      <c r="AM2" s="282"/>
      <c r="AN2" s="282"/>
    </row>
    <row r="3" spans="1:41" ht="18" customHeight="1">
      <c r="A3" s="62"/>
      <c r="B3" s="63"/>
      <c r="C3" s="63"/>
      <c r="D3" s="63"/>
      <c r="E3" s="63"/>
      <c r="F3" s="63"/>
      <c r="G3" s="63"/>
      <c r="H3" s="63"/>
      <c r="I3" s="63"/>
      <c r="J3" s="63"/>
      <c r="K3" s="63"/>
      <c r="L3" s="63"/>
      <c r="M3" s="256">
        <v>2026</v>
      </c>
      <c r="N3" s="256"/>
      <c r="O3" s="256"/>
      <c r="P3" s="256"/>
      <c r="Q3" s="257" t="s">
        <v>94</v>
      </c>
      <c r="R3" s="257"/>
      <c r="S3" s="256">
        <v>4</v>
      </c>
      <c r="T3" s="256"/>
      <c r="U3" s="257" t="s">
        <v>95</v>
      </c>
      <c r="V3" s="257"/>
      <c r="W3" s="63"/>
      <c r="X3" s="63"/>
      <c r="Y3" s="63"/>
      <c r="Z3" s="62"/>
      <c r="AA3" s="62"/>
      <c r="AC3" s="79"/>
      <c r="AD3" s="63"/>
      <c r="AE3" s="63"/>
      <c r="AF3" s="63"/>
      <c r="AG3" s="63"/>
      <c r="AH3" s="63"/>
      <c r="AI3" s="79" t="s">
        <v>96</v>
      </c>
      <c r="AJ3" s="79"/>
      <c r="AK3" s="258" t="s">
        <v>242</v>
      </c>
      <c r="AL3" s="258"/>
      <c r="AM3" s="258"/>
      <c r="AN3" s="258"/>
    </row>
    <row r="4" spans="1:41" ht="18" customHeight="1">
      <c r="A4" s="82"/>
      <c r="B4" s="82"/>
      <c r="C4" s="82"/>
      <c r="D4" s="82"/>
      <c r="E4" s="82"/>
      <c r="F4" s="82"/>
      <c r="G4" s="82"/>
      <c r="H4" s="82"/>
      <c r="I4" s="82"/>
      <c r="J4" s="82"/>
      <c r="K4" s="82"/>
      <c r="L4" s="82"/>
      <c r="M4" s="82"/>
      <c r="N4" s="82"/>
      <c r="O4" s="82"/>
      <c r="P4" s="82"/>
      <c r="Q4" s="82"/>
      <c r="R4" s="82"/>
      <c r="S4" s="82"/>
      <c r="T4" s="82"/>
      <c r="U4" s="82"/>
      <c r="V4" s="82"/>
      <c r="W4" s="82"/>
      <c r="Y4" s="85"/>
      <c r="Z4" s="85"/>
      <c r="AA4" s="85"/>
      <c r="AB4" s="62"/>
      <c r="AC4" s="85"/>
      <c r="AD4" s="85"/>
      <c r="AE4" s="85"/>
      <c r="AF4" s="85"/>
      <c r="AG4" s="85"/>
      <c r="AH4" s="85"/>
      <c r="AI4" s="86" t="s">
        <v>97</v>
      </c>
      <c r="AJ4" s="79"/>
      <c r="AK4" s="250" t="s">
        <v>243</v>
      </c>
      <c r="AL4" s="250"/>
      <c r="AM4" s="250"/>
      <c r="AN4" s="250"/>
    </row>
    <row r="5" spans="1:41" ht="18" customHeight="1">
      <c r="A5" s="82"/>
      <c r="B5" s="82"/>
      <c r="C5" s="82"/>
      <c r="D5" s="82"/>
      <c r="E5" s="82"/>
      <c r="F5" s="82"/>
      <c r="G5" s="82"/>
      <c r="H5" s="82"/>
      <c r="I5" s="82"/>
      <c r="J5" s="82"/>
      <c r="K5" s="82"/>
      <c r="L5" s="82"/>
      <c r="M5" s="82"/>
      <c r="N5" s="82"/>
      <c r="O5" s="82"/>
      <c r="P5" s="82"/>
      <c r="Q5" s="82"/>
      <c r="R5" s="82"/>
      <c r="S5" s="82"/>
      <c r="T5" s="82"/>
      <c r="U5" s="82"/>
      <c r="V5" s="82"/>
      <c r="W5" s="82"/>
      <c r="Y5" s="85"/>
      <c r="Z5" s="85"/>
      <c r="AA5" s="85"/>
      <c r="AB5" s="62"/>
      <c r="AC5" s="85"/>
      <c r="AD5" s="85"/>
      <c r="AE5" s="85"/>
      <c r="AF5" s="85"/>
      <c r="AG5" s="85"/>
      <c r="AH5" s="85"/>
      <c r="AI5" s="86" t="s">
        <v>98</v>
      </c>
      <c r="AJ5" s="79"/>
      <c r="AK5" s="250" t="s">
        <v>244</v>
      </c>
      <c r="AL5" s="250"/>
      <c r="AM5" s="250"/>
      <c r="AN5" s="250"/>
    </row>
    <row r="6" spans="1:41" ht="18" customHeight="1">
      <c r="A6" s="82"/>
      <c r="B6" s="82"/>
      <c r="C6" s="82"/>
      <c r="D6" s="82"/>
      <c r="E6" s="82"/>
      <c r="F6" s="82"/>
      <c r="G6" s="82"/>
      <c r="H6" s="82"/>
      <c r="I6" s="82"/>
      <c r="J6" s="82"/>
      <c r="K6" s="82"/>
      <c r="L6" s="82"/>
      <c r="M6" s="82"/>
      <c r="N6" s="82"/>
      <c r="O6" s="82"/>
      <c r="P6" s="82"/>
      <c r="Q6" s="82"/>
      <c r="R6" s="82"/>
      <c r="S6" s="82"/>
      <c r="T6" s="82"/>
      <c r="U6" s="82"/>
      <c r="V6" s="82"/>
      <c r="W6" s="82"/>
      <c r="Y6" s="85"/>
      <c r="Z6" s="85"/>
      <c r="AA6" s="85"/>
      <c r="AB6" s="62"/>
      <c r="AC6" s="85"/>
      <c r="AD6" s="85"/>
      <c r="AE6" s="103"/>
      <c r="AF6" s="103"/>
      <c r="AG6" s="103"/>
      <c r="AH6" s="103"/>
      <c r="AI6" s="104" t="s">
        <v>198</v>
      </c>
      <c r="AJ6" s="79"/>
      <c r="AK6" s="250">
        <v>10</v>
      </c>
      <c r="AL6" s="250"/>
      <c r="AM6" s="250"/>
      <c r="AN6" s="250"/>
    </row>
    <row r="7" spans="1:41" ht="18" customHeight="1">
      <c r="A7" s="82"/>
      <c r="B7" s="82"/>
      <c r="C7" s="82"/>
      <c r="D7" s="82"/>
      <c r="E7" s="82"/>
      <c r="F7" s="82"/>
      <c r="G7" s="82"/>
      <c r="H7" s="82"/>
      <c r="I7" s="82"/>
      <c r="J7" s="82"/>
      <c r="K7" s="82"/>
      <c r="L7" s="82"/>
      <c r="M7" s="82"/>
      <c r="N7" s="82"/>
      <c r="O7" s="82"/>
      <c r="P7" s="82"/>
      <c r="Q7" s="82"/>
      <c r="R7" s="82"/>
      <c r="S7" s="82"/>
      <c r="U7" s="82"/>
      <c r="V7" s="82"/>
      <c r="W7" s="82"/>
      <c r="Y7" s="85"/>
      <c r="Z7" s="85"/>
      <c r="AA7" s="85"/>
      <c r="AB7" s="62"/>
      <c r="AC7" s="85"/>
      <c r="AD7" s="85"/>
      <c r="AE7" s="85"/>
      <c r="AF7" s="85"/>
      <c r="AG7" s="86" t="s">
        <v>99</v>
      </c>
      <c r="AH7" s="251">
        <v>40</v>
      </c>
      <c r="AI7" s="251"/>
      <c r="AJ7" s="251"/>
      <c r="AK7" s="85" t="s">
        <v>100</v>
      </c>
      <c r="AL7" s="102">
        <v>160</v>
      </c>
      <c r="AM7" s="85" t="s">
        <v>101</v>
      </c>
      <c r="AN7" s="62"/>
    </row>
    <row r="8" spans="1:41" ht="9.9499999999999993" customHeight="1">
      <c r="A8" s="62"/>
      <c r="B8" s="111"/>
      <c r="C8" s="111"/>
      <c r="D8" s="111"/>
      <c r="E8" s="111"/>
      <c r="F8" s="111"/>
      <c r="G8" s="111"/>
      <c r="H8" s="111"/>
      <c r="I8" s="111"/>
      <c r="J8" s="111"/>
      <c r="K8" s="111"/>
      <c r="L8" s="111"/>
      <c r="M8" s="111"/>
      <c r="N8" s="111"/>
      <c r="O8" s="111"/>
      <c r="P8" s="111"/>
      <c r="Q8" s="111"/>
      <c r="R8" s="111"/>
      <c r="S8" s="111"/>
      <c r="T8" s="111"/>
      <c r="U8" s="111"/>
      <c r="V8" s="111"/>
      <c r="W8" s="111"/>
      <c r="X8" s="63"/>
      <c r="Y8" s="63"/>
      <c r="Z8" s="63"/>
      <c r="AA8" s="63"/>
      <c r="AB8" s="63"/>
      <c r="AC8" s="63"/>
      <c r="AD8" s="63"/>
      <c r="AE8" s="63"/>
      <c r="AF8" s="63"/>
      <c r="AG8" s="63"/>
      <c r="AH8" s="63"/>
      <c r="AI8" s="63"/>
      <c r="AJ8" s="63"/>
      <c r="AK8" s="63"/>
      <c r="AL8" s="63"/>
      <c r="AM8" s="62"/>
      <c r="AN8" s="62"/>
    </row>
    <row r="9" spans="1:41" ht="15" customHeight="1">
      <c r="A9" s="260" t="s">
        <v>102</v>
      </c>
      <c r="B9" s="267" t="s">
        <v>103</v>
      </c>
      <c r="C9" s="261" t="s">
        <v>104</v>
      </c>
      <c r="D9" s="259" t="s">
        <v>105</v>
      </c>
      <c r="E9" s="264" t="s">
        <v>106</v>
      </c>
      <c r="F9" s="252" t="s">
        <v>107</v>
      </c>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3" t="s">
        <v>108</v>
      </c>
      <c r="AL9" s="265" t="s">
        <v>109</v>
      </c>
      <c r="AM9" s="266" t="s">
        <v>110</v>
      </c>
      <c r="AN9" s="266"/>
    </row>
    <row r="10" spans="1:41" ht="15" customHeight="1">
      <c r="A10" s="260"/>
      <c r="B10" s="268"/>
      <c r="C10" s="262"/>
      <c r="D10" s="259"/>
      <c r="E10" s="264"/>
      <c r="F10" s="259" t="s">
        <v>111</v>
      </c>
      <c r="G10" s="259"/>
      <c r="H10" s="259"/>
      <c r="I10" s="259"/>
      <c r="J10" s="259"/>
      <c r="K10" s="259"/>
      <c r="L10" s="259"/>
      <c r="M10" s="259" t="s">
        <v>112</v>
      </c>
      <c r="N10" s="259"/>
      <c r="O10" s="259"/>
      <c r="P10" s="259"/>
      <c r="Q10" s="259"/>
      <c r="R10" s="259"/>
      <c r="S10" s="259"/>
      <c r="T10" s="259" t="s">
        <v>113</v>
      </c>
      <c r="U10" s="259"/>
      <c r="V10" s="259"/>
      <c r="W10" s="259"/>
      <c r="X10" s="259"/>
      <c r="Y10" s="259"/>
      <c r="Z10" s="259"/>
      <c r="AA10" s="259" t="s">
        <v>114</v>
      </c>
      <c r="AB10" s="259"/>
      <c r="AC10" s="259"/>
      <c r="AD10" s="259"/>
      <c r="AE10" s="259"/>
      <c r="AF10" s="259"/>
      <c r="AG10" s="259"/>
      <c r="AH10" s="259" t="s">
        <v>115</v>
      </c>
      <c r="AI10" s="259"/>
      <c r="AJ10" s="259"/>
      <c r="AK10" s="253"/>
      <c r="AL10" s="265"/>
      <c r="AM10" s="266"/>
      <c r="AN10" s="266"/>
    </row>
    <row r="11" spans="1:41" ht="15" customHeight="1">
      <c r="A11" s="260"/>
      <c r="B11" s="269" t="s">
        <v>153</v>
      </c>
      <c r="C11" s="262"/>
      <c r="D11" s="259"/>
      <c r="E11" s="264"/>
      <c r="F11" s="64">
        <f>DATE($M$3,$S$3,1)</f>
        <v>46113</v>
      </c>
      <c r="G11" s="64">
        <f>DATE($M$3,$S$3,2)</f>
        <v>46114</v>
      </c>
      <c r="H11" s="64">
        <f>DATE($M$3,$S$3,3)</f>
        <v>46115</v>
      </c>
      <c r="I11" s="64">
        <f>DATE($M$3,$S$3,4)</f>
        <v>46116</v>
      </c>
      <c r="J11" s="64">
        <f>DATE($M$3,$S$3,5)</f>
        <v>46117</v>
      </c>
      <c r="K11" s="64">
        <f>DATE($M$3,$S$3,6)</f>
        <v>46118</v>
      </c>
      <c r="L11" s="64">
        <f>DATE($M$3,$S$3,7)</f>
        <v>46119</v>
      </c>
      <c r="M11" s="64">
        <f>DATE($M$3,$S$3,8)</f>
        <v>46120</v>
      </c>
      <c r="N11" s="64">
        <f>DATE($M$3,$S$3,9)</f>
        <v>46121</v>
      </c>
      <c r="O11" s="64">
        <f>DATE($M$3,$S$3,10)</f>
        <v>46122</v>
      </c>
      <c r="P11" s="64">
        <f>DATE($M$3,$S$3,11)</f>
        <v>46123</v>
      </c>
      <c r="Q11" s="64">
        <f>DATE($M$3,$S$3,12)</f>
        <v>46124</v>
      </c>
      <c r="R11" s="64">
        <f>DATE($M$3,$S$3,13)</f>
        <v>46125</v>
      </c>
      <c r="S11" s="64">
        <f>DATE($M$3,$S$3,14)</f>
        <v>46126</v>
      </c>
      <c r="T11" s="64">
        <f>DATE($M$3,$S$3,15)</f>
        <v>46127</v>
      </c>
      <c r="U11" s="64">
        <f>DATE($M$3,$S$3,16)</f>
        <v>46128</v>
      </c>
      <c r="V11" s="64">
        <f>DATE($M$3,$S$3,17)</f>
        <v>46129</v>
      </c>
      <c r="W11" s="64">
        <f>DATE($M$3,$S$3,18)</f>
        <v>46130</v>
      </c>
      <c r="X11" s="64">
        <f>DATE($M$3,$S$3,19)</f>
        <v>46131</v>
      </c>
      <c r="Y11" s="64">
        <f>DATE($M$3,$S$3,20)</f>
        <v>46132</v>
      </c>
      <c r="Z11" s="64">
        <f>DATE($M$3,$S$3,21)</f>
        <v>46133</v>
      </c>
      <c r="AA11" s="64">
        <f>DATE($M$3,$S$3,22)</f>
        <v>46134</v>
      </c>
      <c r="AB11" s="64">
        <f>DATE($M$3,$S$3,23)</f>
        <v>46135</v>
      </c>
      <c r="AC11" s="64">
        <f>DATE($M$3,$S$3,24)</f>
        <v>46136</v>
      </c>
      <c r="AD11" s="64">
        <f>DATE($M$3,$S$3,25)</f>
        <v>46137</v>
      </c>
      <c r="AE11" s="64">
        <f>DATE($M$3,$S$3,26)</f>
        <v>46138</v>
      </c>
      <c r="AF11" s="64">
        <f>DATE($M$3,$S$3,27)</f>
        <v>46139</v>
      </c>
      <c r="AG11" s="64">
        <f>DATE($M$3,$S$3,28)</f>
        <v>46140</v>
      </c>
      <c r="AH11" s="64">
        <f>IF(DAY(EOMONTH(F11,0))&lt;29,"",DATE($M$3,$S$3,29))</f>
        <v>46141</v>
      </c>
      <c r="AI11" s="64">
        <f>IF(DAY(EOMONTH(F11,0))&lt;30,"",DATE($M$3,$S$3,30))</f>
        <v>46142</v>
      </c>
      <c r="AJ11" s="64" t="str">
        <f>IF(DAY(EOMONTH(F11,0))&lt;31,"",DATE($M$3,$S$3,31))</f>
        <v/>
      </c>
      <c r="AK11" s="253"/>
      <c r="AL11" s="265"/>
      <c r="AM11" s="266"/>
      <c r="AN11" s="266"/>
    </row>
    <row r="12" spans="1:41" ht="15" customHeight="1">
      <c r="A12" s="260"/>
      <c r="B12" s="270"/>
      <c r="C12" s="263"/>
      <c r="D12" s="259"/>
      <c r="E12" s="264"/>
      <c r="F12" s="65">
        <f>DATE($M$3,$S$3,1)</f>
        <v>46113</v>
      </c>
      <c r="G12" s="65">
        <f>DATE($M$3,$S$3,2)</f>
        <v>46114</v>
      </c>
      <c r="H12" s="65">
        <f>DATE($M$3,$S$3,3)</f>
        <v>46115</v>
      </c>
      <c r="I12" s="65">
        <f>DATE($M$3,$S$3,4)</f>
        <v>46116</v>
      </c>
      <c r="J12" s="65">
        <f>DATE($M$3,$S$3,5)</f>
        <v>46117</v>
      </c>
      <c r="K12" s="65">
        <f>DATE($M$3,$S$3,6)</f>
        <v>46118</v>
      </c>
      <c r="L12" s="65">
        <f>DATE($M$3,$S$3,7)</f>
        <v>46119</v>
      </c>
      <c r="M12" s="65">
        <f>DATE($M$3,$S$3,8)</f>
        <v>46120</v>
      </c>
      <c r="N12" s="65">
        <f>DATE($M$3,$S$3,9)</f>
        <v>46121</v>
      </c>
      <c r="O12" s="65">
        <f>DATE($M$3,$S$3,10)</f>
        <v>46122</v>
      </c>
      <c r="P12" s="65">
        <f>DATE($M$3,$S$3,11)</f>
        <v>46123</v>
      </c>
      <c r="Q12" s="65">
        <f>DATE($M$3,$S$3,12)</f>
        <v>46124</v>
      </c>
      <c r="R12" s="65">
        <f>DATE($M$3,$S$3,13)</f>
        <v>46125</v>
      </c>
      <c r="S12" s="65">
        <f>DATE($M$3,$S$3,14)</f>
        <v>46126</v>
      </c>
      <c r="T12" s="65">
        <f>DATE($M$3,$S$3,15)</f>
        <v>46127</v>
      </c>
      <c r="U12" s="65">
        <f>DATE($M$3,$S$3,16)</f>
        <v>46128</v>
      </c>
      <c r="V12" s="65">
        <f>DATE($M$3,$S$3,17)</f>
        <v>46129</v>
      </c>
      <c r="W12" s="65">
        <f>DATE($M$3,$S$3,18)</f>
        <v>46130</v>
      </c>
      <c r="X12" s="65">
        <f>DATE($M$3,$S$3,19)</f>
        <v>46131</v>
      </c>
      <c r="Y12" s="65">
        <f>DATE($M$3,$S$3,20)</f>
        <v>46132</v>
      </c>
      <c r="Z12" s="65">
        <f>DATE($M$3,$S$3,21)</f>
        <v>46133</v>
      </c>
      <c r="AA12" s="65">
        <f>DATE($M$3,$S$3,22)</f>
        <v>46134</v>
      </c>
      <c r="AB12" s="65">
        <f>DATE($M$3,$S$3,23)</f>
        <v>46135</v>
      </c>
      <c r="AC12" s="65">
        <f>DATE($M$3,$S$3,24)</f>
        <v>46136</v>
      </c>
      <c r="AD12" s="65">
        <f>DATE($M$3,$S$3,25)</f>
        <v>46137</v>
      </c>
      <c r="AE12" s="65">
        <f>DATE($M$3,$S$3,26)</f>
        <v>46138</v>
      </c>
      <c r="AF12" s="65">
        <f>DATE($M$3,$S$3,27)</f>
        <v>46139</v>
      </c>
      <c r="AG12" s="65">
        <f>DATE($M$3,$S$3,28)</f>
        <v>46140</v>
      </c>
      <c r="AH12" s="65">
        <f>IF(DAY(EOMONTH(F12,0))&lt;29,"",DATE($M$3,$S$3,29))</f>
        <v>46141</v>
      </c>
      <c r="AI12" s="65">
        <f>IF(DAY(EOMONTH(F12,0))&lt;30,"",DATE($M$3,$S$3,30))</f>
        <v>46142</v>
      </c>
      <c r="AJ12" s="65" t="str">
        <f>IF(DAY(EOMONTH(F12,0))&lt;31,"",DATE($M$3,$S$3,31))</f>
        <v/>
      </c>
      <c r="AK12" s="253"/>
      <c r="AL12" s="265"/>
      <c r="AM12" s="266"/>
      <c r="AN12" s="266"/>
    </row>
    <row r="13" spans="1:41" ht="18" customHeight="1">
      <c r="A13" s="73">
        <v>1</v>
      </c>
      <c r="B13" s="116" t="s">
        <v>154</v>
      </c>
      <c r="C13" s="115" t="s">
        <v>129</v>
      </c>
      <c r="D13" s="118"/>
      <c r="E13" s="117" t="s">
        <v>248</v>
      </c>
      <c r="F13" s="113">
        <v>2</v>
      </c>
      <c r="G13" s="113">
        <v>2</v>
      </c>
      <c r="H13" s="113">
        <v>2</v>
      </c>
      <c r="I13" s="113"/>
      <c r="J13" s="113"/>
      <c r="K13" s="113">
        <v>2</v>
      </c>
      <c r="L13" s="113">
        <v>2</v>
      </c>
      <c r="M13" s="113">
        <v>2</v>
      </c>
      <c r="N13" s="113">
        <v>2</v>
      </c>
      <c r="O13" s="113">
        <v>2</v>
      </c>
      <c r="P13" s="113"/>
      <c r="Q13" s="113"/>
      <c r="R13" s="113">
        <v>2</v>
      </c>
      <c r="S13" s="113">
        <v>2</v>
      </c>
      <c r="T13" s="113">
        <v>2</v>
      </c>
      <c r="U13" s="113">
        <v>2</v>
      </c>
      <c r="V13" s="113">
        <v>2</v>
      </c>
      <c r="W13" s="113"/>
      <c r="X13" s="113"/>
      <c r="Y13" s="113">
        <v>2</v>
      </c>
      <c r="Z13" s="113">
        <v>2</v>
      </c>
      <c r="AA13" s="113">
        <v>2</v>
      </c>
      <c r="AB13" s="113">
        <v>2</v>
      </c>
      <c r="AC13" s="113">
        <v>2</v>
      </c>
      <c r="AD13" s="113"/>
      <c r="AE13" s="113"/>
      <c r="AF13" s="113">
        <v>2</v>
      </c>
      <c r="AG13" s="113">
        <v>2</v>
      </c>
      <c r="AH13" s="113"/>
      <c r="AI13" s="113"/>
      <c r="AJ13" s="113"/>
      <c r="AK13" s="114">
        <f>+SUM(F13:AJ13)</f>
        <v>40</v>
      </c>
      <c r="AL13" s="70">
        <f t="shared" ref="AL13:AL33" si="0">IF($AK$4="４週",AK13/4,AK13/(DAY(EOMONTH($F$11,0))/7))</f>
        <v>10</v>
      </c>
      <c r="AM13" s="254"/>
      <c r="AN13" s="254"/>
      <c r="AO13" s="106" t="str">
        <f>IF(B13="","",IF(ISERROR(MATCH(B13,$C$40:$AM$40,0)),"その他職員",B13))</f>
        <v>その他職員</v>
      </c>
    </row>
    <row r="14" spans="1:41" ht="18" customHeight="1">
      <c r="A14" s="73">
        <v>2</v>
      </c>
      <c r="B14" s="116" t="s">
        <v>199</v>
      </c>
      <c r="C14" s="115" t="s">
        <v>129</v>
      </c>
      <c r="D14" s="118"/>
      <c r="E14" s="117" t="s">
        <v>248</v>
      </c>
      <c r="F14" s="113">
        <v>6</v>
      </c>
      <c r="G14" s="113">
        <v>6</v>
      </c>
      <c r="H14" s="113">
        <v>6</v>
      </c>
      <c r="I14" s="113"/>
      <c r="J14" s="113"/>
      <c r="K14" s="113">
        <v>6</v>
      </c>
      <c r="L14" s="113">
        <v>6</v>
      </c>
      <c r="M14" s="113">
        <v>6</v>
      </c>
      <c r="N14" s="113">
        <v>6</v>
      </c>
      <c r="O14" s="113">
        <v>6</v>
      </c>
      <c r="P14" s="113"/>
      <c r="Q14" s="113"/>
      <c r="R14" s="113">
        <v>6</v>
      </c>
      <c r="S14" s="113">
        <v>6</v>
      </c>
      <c r="T14" s="113">
        <v>6</v>
      </c>
      <c r="U14" s="113">
        <v>6</v>
      </c>
      <c r="V14" s="113">
        <v>6</v>
      </c>
      <c r="W14" s="113"/>
      <c r="X14" s="113"/>
      <c r="Y14" s="113">
        <v>6</v>
      </c>
      <c r="Z14" s="113">
        <v>6</v>
      </c>
      <c r="AA14" s="113">
        <v>6</v>
      </c>
      <c r="AB14" s="113">
        <v>6</v>
      </c>
      <c r="AC14" s="113">
        <v>6</v>
      </c>
      <c r="AD14" s="113"/>
      <c r="AE14" s="113"/>
      <c r="AF14" s="113">
        <v>8</v>
      </c>
      <c r="AG14" s="113">
        <v>8</v>
      </c>
      <c r="AH14" s="113"/>
      <c r="AI14" s="113"/>
      <c r="AJ14" s="113"/>
      <c r="AK14" s="114">
        <f t="shared" ref="AK14:AK33" si="1">+SUM(F14:AJ14)</f>
        <v>124</v>
      </c>
      <c r="AL14" s="70">
        <f t="shared" si="0"/>
        <v>31</v>
      </c>
      <c r="AM14" s="254"/>
      <c r="AN14" s="254"/>
      <c r="AO14" s="106" t="str">
        <f t="shared" ref="AO14:AO32" si="2">IF(B14="","",IF(ISERROR(MATCH(B14,$C$40:$AM$40,0)),"その他職員",B14))</f>
        <v>その他職員</v>
      </c>
    </row>
    <row r="15" spans="1:41" ht="18" customHeight="1">
      <c r="A15" s="73">
        <v>3</v>
      </c>
      <c r="B15" s="116" t="s">
        <v>200</v>
      </c>
      <c r="C15" s="115" t="s">
        <v>127</v>
      </c>
      <c r="D15" s="118" t="s">
        <v>246</v>
      </c>
      <c r="E15" s="117" t="s">
        <v>249</v>
      </c>
      <c r="F15" s="113">
        <v>8</v>
      </c>
      <c r="G15" s="113">
        <v>8</v>
      </c>
      <c r="H15" s="113">
        <v>8</v>
      </c>
      <c r="I15" s="113"/>
      <c r="J15" s="113"/>
      <c r="K15" s="113">
        <v>8</v>
      </c>
      <c r="L15" s="113">
        <v>8</v>
      </c>
      <c r="M15" s="113">
        <v>8</v>
      </c>
      <c r="N15" s="113">
        <v>8</v>
      </c>
      <c r="O15" s="113">
        <v>8</v>
      </c>
      <c r="P15" s="113"/>
      <c r="Q15" s="113"/>
      <c r="R15" s="113">
        <v>8</v>
      </c>
      <c r="S15" s="113">
        <v>8</v>
      </c>
      <c r="T15" s="113">
        <v>8</v>
      </c>
      <c r="U15" s="113">
        <v>8</v>
      </c>
      <c r="V15" s="113">
        <v>8</v>
      </c>
      <c r="W15" s="113"/>
      <c r="X15" s="113"/>
      <c r="Y15" s="113">
        <v>8</v>
      </c>
      <c r="Z15" s="113">
        <v>8</v>
      </c>
      <c r="AA15" s="113">
        <v>8</v>
      </c>
      <c r="AB15" s="113">
        <v>8</v>
      </c>
      <c r="AC15" s="113">
        <v>8</v>
      </c>
      <c r="AD15" s="113"/>
      <c r="AE15" s="113"/>
      <c r="AF15" s="113">
        <v>8</v>
      </c>
      <c r="AG15" s="113">
        <v>8</v>
      </c>
      <c r="AH15" s="113"/>
      <c r="AI15" s="113"/>
      <c r="AJ15" s="113"/>
      <c r="AK15" s="114">
        <f t="shared" si="1"/>
        <v>160</v>
      </c>
      <c r="AL15" s="70">
        <f t="shared" si="0"/>
        <v>40</v>
      </c>
      <c r="AM15" s="254"/>
      <c r="AN15" s="254"/>
      <c r="AO15" s="106" t="str">
        <f t="shared" si="2"/>
        <v>その他職員</v>
      </c>
    </row>
    <row r="16" spans="1:41" ht="18" customHeight="1">
      <c r="A16" s="73">
        <v>4</v>
      </c>
      <c r="B16" s="116" t="s">
        <v>201</v>
      </c>
      <c r="C16" s="115" t="s">
        <v>127</v>
      </c>
      <c r="D16" s="118" t="s">
        <v>245</v>
      </c>
      <c r="E16" s="117" t="s">
        <v>257</v>
      </c>
      <c r="F16" s="113">
        <v>8</v>
      </c>
      <c r="G16" s="113">
        <v>8</v>
      </c>
      <c r="H16" s="113">
        <v>8</v>
      </c>
      <c r="I16" s="113"/>
      <c r="J16" s="113"/>
      <c r="K16" s="113">
        <v>8</v>
      </c>
      <c r="L16" s="113">
        <v>8</v>
      </c>
      <c r="M16" s="113">
        <v>8</v>
      </c>
      <c r="N16" s="113">
        <v>8</v>
      </c>
      <c r="O16" s="113">
        <v>8</v>
      </c>
      <c r="P16" s="113"/>
      <c r="Q16" s="113"/>
      <c r="R16" s="113">
        <v>8</v>
      </c>
      <c r="S16" s="113">
        <v>8</v>
      </c>
      <c r="T16" s="113">
        <v>8</v>
      </c>
      <c r="U16" s="113">
        <v>8</v>
      </c>
      <c r="V16" s="113">
        <v>8</v>
      </c>
      <c r="W16" s="113"/>
      <c r="X16" s="113"/>
      <c r="Y16" s="113">
        <v>8</v>
      </c>
      <c r="Z16" s="113">
        <v>8</v>
      </c>
      <c r="AA16" s="113">
        <v>8</v>
      </c>
      <c r="AB16" s="113">
        <v>8</v>
      </c>
      <c r="AC16" s="113">
        <v>8</v>
      </c>
      <c r="AD16" s="113"/>
      <c r="AE16" s="113"/>
      <c r="AF16" s="113">
        <v>8</v>
      </c>
      <c r="AG16" s="113">
        <v>8</v>
      </c>
      <c r="AH16" s="113"/>
      <c r="AI16" s="113"/>
      <c r="AJ16" s="113"/>
      <c r="AK16" s="114">
        <f t="shared" si="1"/>
        <v>160</v>
      </c>
      <c r="AL16" s="70">
        <f t="shared" si="0"/>
        <v>40</v>
      </c>
      <c r="AM16" s="254"/>
      <c r="AN16" s="254"/>
      <c r="AO16" s="106" t="str">
        <f t="shared" si="2"/>
        <v>その他職員</v>
      </c>
    </row>
    <row r="17" spans="1:41" ht="18" customHeight="1">
      <c r="A17" s="73">
        <v>5</v>
      </c>
      <c r="B17" s="116" t="s">
        <v>200</v>
      </c>
      <c r="C17" s="115" t="s">
        <v>131</v>
      </c>
      <c r="D17" s="118" t="s">
        <v>247</v>
      </c>
      <c r="E17" s="117" t="s">
        <v>251</v>
      </c>
      <c r="F17" s="113">
        <v>8</v>
      </c>
      <c r="G17" s="113">
        <v>8</v>
      </c>
      <c r="H17" s="113"/>
      <c r="I17" s="113"/>
      <c r="J17" s="113"/>
      <c r="K17" s="113">
        <v>8</v>
      </c>
      <c r="L17" s="113"/>
      <c r="M17" s="113">
        <v>8</v>
      </c>
      <c r="N17" s="113">
        <v>8</v>
      </c>
      <c r="O17" s="113"/>
      <c r="P17" s="113"/>
      <c r="Q17" s="113"/>
      <c r="R17" s="113">
        <v>8</v>
      </c>
      <c r="S17" s="113"/>
      <c r="T17" s="113">
        <v>8</v>
      </c>
      <c r="U17" s="113">
        <v>8</v>
      </c>
      <c r="V17" s="113"/>
      <c r="W17" s="113"/>
      <c r="X17" s="113"/>
      <c r="Y17" s="113">
        <v>8</v>
      </c>
      <c r="Z17" s="113"/>
      <c r="AA17" s="113">
        <v>8</v>
      </c>
      <c r="AB17" s="113">
        <v>8</v>
      </c>
      <c r="AC17" s="113"/>
      <c r="AD17" s="113"/>
      <c r="AE17" s="113"/>
      <c r="AF17" s="113">
        <v>8</v>
      </c>
      <c r="AG17" s="113"/>
      <c r="AH17" s="113"/>
      <c r="AI17" s="113"/>
      <c r="AJ17" s="113"/>
      <c r="AK17" s="114">
        <f t="shared" si="1"/>
        <v>96</v>
      </c>
      <c r="AL17" s="70">
        <f t="shared" si="0"/>
        <v>24</v>
      </c>
      <c r="AM17" s="254"/>
      <c r="AN17" s="254"/>
      <c r="AO17" s="106" t="str">
        <f t="shared" si="2"/>
        <v>その他職員</v>
      </c>
    </row>
    <row r="18" spans="1:41" ht="18" customHeight="1">
      <c r="A18" s="73">
        <v>6</v>
      </c>
      <c r="B18" s="116" t="s">
        <v>200</v>
      </c>
      <c r="C18" s="115" t="s">
        <v>131</v>
      </c>
      <c r="D18" s="118" t="s">
        <v>250</v>
      </c>
      <c r="E18" s="117" t="s">
        <v>252</v>
      </c>
      <c r="F18" s="113"/>
      <c r="G18" s="113"/>
      <c r="H18" s="113">
        <v>8</v>
      </c>
      <c r="I18" s="113"/>
      <c r="J18" s="113"/>
      <c r="K18" s="113"/>
      <c r="L18" s="113">
        <v>8</v>
      </c>
      <c r="M18" s="113"/>
      <c r="N18" s="113"/>
      <c r="O18" s="113">
        <v>8</v>
      </c>
      <c r="P18" s="113"/>
      <c r="Q18" s="113"/>
      <c r="R18" s="113"/>
      <c r="S18" s="113">
        <v>8</v>
      </c>
      <c r="T18" s="113"/>
      <c r="U18" s="113"/>
      <c r="V18" s="113">
        <v>8</v>
      </c>
      <c r="W18" s="113"/>
      <c r="X18" s="113"/>
      <c r="Y18" s="113"/>
      <c r="Z18" s="113">
        <v>8</v>
      </c>
      <c r="AA18" s="113"/>
      <c r="AB18" s="113"/>
      <c r="AC18" s="113">
        <v>8</v>
      </c>
      <c r="AD18" s="113"/>
      <c r="AE18" s="113"/>
      <c r="AF18" s="113"/>
      <c r="AG18" s="113">
        <v>8</v>
      </c>
      <c r="AH18" s="113"/>
      <c r="AI18" s="113"/>
      <c r="AJ18" s="113"/>
      <c r="AK18" s="114">
        <f t="shared" si="1"/>
        <v>64</v>
      </c>
      <c r="AL18" s="70">
        <f t="shared" si="0"/>
        <v>16</v>
      </c>
      <c r="AM18" s="254"/>
      <c r="AN18" s="254"/>
      <c r="AO18" s="106" t="str">
        <f t="shared" si="2"/>
        <v>その他職員</v>
      </c>
    </row>
    <row r="19" spans="1:41" ht="18" customHeight="1">
      <c r="A19" s="73">
        <v>7</v>
      </c>
      <c r="B19" s="116" t="s">
        <v>237</v>
      </c>
      <c r="C19" s="115" t="s">
        <v>131</v>
      </c>
      <c r="D19" s="118" t="s">
        <v>253</v>
      </c>
      <c r="E19" s="117" t="s">
        <v>254</v>
      </c>
      <c r="F19" s="113">
        <v>2</v>
      </c>
      <c r="G19" s="113"/>
      <c r="H19" s="113">
        <v>2</v>
      </c>
      <c r="I19" s="113"/>
      <c r="J19" s="113"/>
      <c r="K19" s="113">
        <v>2</v>
      </c>
      <c r="L19" s="113"/>
      <c r="M19" s="113">
        <v>2</v>
      </c>
      <c r="N19" s="113"/>
      <c r="O19" s="113">
        <v>2</v>
      </c>
      <c r="P19" s="113"/>
      <c r="Q19" s="113"/>
      <c r="R19" s="113">
        <v>2</v>
      </c>
      <c r="S19" s="113"/>
      <c r="T19" s="113">
        <v>2</v>
      </c>
      <c r="U19" s="113"/>
      <c r="V19" s="113">
        <v>2</v>
      </c>
      <c r="W19" s="113"/>
      <c r="X19" s="113"/>
      <c r="Y19" s="113">
        <v>2</v>
      </c>
      <c r="Z19" s="113"/>
      <c r="AA19" s="113">
        <v>2</v>
      </c>
      <c r="AB19" s="113"/>
      <c r="AC19" s="113">
        <v>2</v>
      </c>
      <c r="AD19" s="113"/>
      <c r="AE19" s="113"/>
      <c r="AF19" s="113">
        <v>2</v>
      </c>
      <c r="AG19" s="113"/>
      <c r="AH19" s="113"/>
      <c r="AI19" s="113"/>
      <c r="AJ19" s="113"/>
      <c r="AK19" s="114">
        <f t="shared" si="1"/>
        <v>24</v>
      </c>
      <c r="AL19" s="70">
        <f t="shared" si="0"/>
        <v>6</v>
      </c>
      <c r="AM19" s="254"/>
      <c r="AN19" s="254"/>
      <c r="AO19" s="106" t="str">
        <f t="shared" si="2"/>
        <v>その他職員</v>
      </c>
    </row>
    <row r="20" spans="1:41" ht="18" customHeight="1">
      <c r="A20" s="73">
        <v>8</v>
      </c>
      <c r="B20" s="116" t="s">
        <v>237</v>
      </c>
      <c r="C20" s="115" t="s">
        <v>131</v>
      </c>
      <c r="D20" s="118" t="s">
        <v>255</v>
      </c>
      <c r="E20" s="117" t="s">
        <v>256</v>
      </c>
      <c r="F20" s="113"/>
      <c r="G20" s="113">
        <v>2</v>
      </c>
      <c r="H20" s="113"/>
      <c r="I20" s="113"/>
      <c r="J20" s="113"/>
      <c r="K20" s="113"/>
      <c r="L20" s="113">
        <v>2</v>
      </c>
      <c r="M20" s="113"/>
      <c r="N20" s="113">
        <v>2</v>
      </c>
      <c r="O20" s="113"/>
      <c r="P20" s="113"/>
      <c r="Q20" s="113"/>
      <c r="R20" s="113"/>
      <c r="S20" s="113">
        <v>2</v>
      </c>
      <c r="T20" s="113"/>
      <c r="U20" s="113">
        <v>2</v>
      </c>
      <c r="V20" s="113"/>
      <c r="W20" s="113"/>
      <c r="X20" s="113"/>
      <c r="Y20" s="113"/>
      <c r="Z20" s="113">
        <v>2</v>
      </c>
      <c r="AA20" s="113"/>
      <c r="AB20" s="113">
        <v>2</v>
      </c>
      <c r="AC20" s="113"/>
      <c r="AD20" s="113"/>
      <c r="AE20" s="113"/>
      <c r="AF20" s="113"/>
      <c r="AG20" s="113">
        <v>2</v>
      </c>
      <c r="AH20" s="113"/>
      <c r="AI20" s="113"/>
      <c r="AJ20" s="113"/>
      <c r="AK20" s="114">
        <f t="shared" si="1"/>
        <v>16</v>
      </c>
      <c r="AL20" s="70">
        <f t="shared" si="0"/>
        <v>4</v>
      </c>
      <c r="AM20" s="254"/>
      <c r="AN20" s="254"/>
      <c r="AO20" s="106" t="str">
        <f t="shared" si="2"/>
        <v>その他職員</v>
      </c>
    </row>
    <row r="21" spans="1:41" ht="18" customHeight="1">
      <c r="A21" s="73">
        <v>9</v>
      </c>
      <c r="B21" s="116"/>
      <c r="C21" s="115"/>
      <c r="D21" s="118"/>
      <c r="E21" s="117"/>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4">
        <f t="shared" si="1"/>
        <v>0</v>
      </c>
      <c r="AL21" s="70">
        <f t="shared" si="0"/>
        <v>0</v>
      </c>
      <c r="AM21" s="254"/>
      <c r="AN21" s="254"/>
      <c r="AO21" s="106" t="str">
        <f t="shared" si="2"/>
        <v/>
      </c>
    </row>
    <row r="22" spans="1:41" ht="18" customHeight="1">
      <c r="A22" s="73">
        <v>10</v>
      </c>
      <c r="B22" s="116"/>
      <c r="C22" s="115"/>
      <c r="D22" s="118"/>
      <c r="E22" s="117"/>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4">
        <f t="shared" si="1"/>
        <v>0</v>
      </c>
      <c r="AL22" s="70">
        <f t="shared" si="0"/>
        <v>0</v>
      </c>
      <c r="AM22" s="254"/>
      <c r="AN22" s="254"/>
      <c r="AO22" s="106" t="str">
        <f t="shared" si="2"/>
        <v/>
      </c>
    </row>
    <row r="23" spans="1:41" ht="18" customHeight="1">
      <c r="A23" s="73">
        <v>11</v>
      </c>
      <c r="B23" s="116"/>
      <c r="C23" s="115"/>
      <c r="D23" s="118"/>
      <c r="E23" s="117"/>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4">
        <f t="shared" si="1"/>
        <v>0</v>
      </c>
      <c r="AL23" s="70">
        <f t="shared" si="0"/>
        <v>0</v>
      </c>
      <c r="AM23" s="254"/>
      <c r="AN23" s="254"/>
      <c r="AO23" s="106" t="str">
        <f t="shared" si="2"/>
        <v/>
      </c>
    </row>
    <row r="24" spans="1:41" ht="18" customHeight="1">
      <c r="A24" s="73">
        <v>12</v>
      </c>
      <c r="B24" s="116"/>
      <c r="C24" s="115"/>
      <c r="D24" s="118"/>
      <c r="E24" s="117"/>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4">
        <f t="shared" si="1"/>
        <v>0</v>
      </c>
      <c r="AL24" s="70">
        <f t="shared" si="0"/>
        <v>0</v>
      </c>
      <c r="AM24" s="254"/>
      <c r="AN24" s="254"/>
      <c r="AO24" s="106" t="str">
        <f t="shared" si="2"/>
        <v/>
      </c>
    </row>
    <row r="25" spans="1:41" ht="18" customHeight="1">
      <c r="A25" s="73">
        <v>13</v>
      </c>
      <c r="B25" s="116"/>
      <c r="C25" s="115"/>
      <c r="D25" s="118"/>
      <c r="E25" s="117"/>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f t="shared" si="1"/>
        <v>0</v>
      </c>
      <c r="AL25" s="70">
        <f t="shared" si="0"/>
        <v>0</v>
      </c>
      <c r="AM25" s="254"/>
      <c r="AN25" s="254"/>
      <c r="AO25" s="106" t="str">
        <f t="shared" si="2"/>
        <v/>
      </c>
    </row>
    <row r="26" spans="1:41" ht="18" customHeight="1">
      <c r="A26" s="73">
        <v>14</v>
      </c>
      <c r="B26" s="116"/>
      <c r="C26" s="115"/>
      <c r="D26" s="118"/>
      <c r="E26" s="117"/>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4">
        <f t="shared" si="1"/>
        <v>0</v>
      </c>
      <c r="AL26" s="70">
        <f t="shared" si="0"/>
        <v>0</v>
      </c>
      <c r="AM26" s="254"/>
      <c r="AN26" s="254"/>
      <c r="AO26" s="106" t="str">
        <f t="shared" si="2"/>
        <v/>
      </c>
    </row>
    <row r="27" spans="1:41" ht="18" customHeight="1">
      <c r="A27" s="73">
        <v>15</v>
      </c>
      <c r="B27" s="116"/>
      <c r="C27" s="115"/>
      <c r="D27" s="118"/>
      <c r="E27" s="117"/>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4">
        <f t="shared" si="1"/>
        <v>0</v>
      </c>
      <c r="AL27" s="70">
        <f t="shared" si="0"/>
        <v>0</v>
      </c>
      <c r="AM27" s="254"/>
      <c r="AN27" s="254"/>
      <c r="AO27" s="106" t="str">
        <f t="shared" si="2"/>
        <v/>
      </c>
    </row>
    <row r="28" spans="1:41" ht="18" customHeight="1">
      <c r="A28" s="73">
        <v>16</v>
      </c>
      <c r="B28" s="116"/>
      <c r="C28" s="115"/>
      <c r="D28" s="118"/>
      <c r="E28" s="117"/>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4">
        <f t="shared" si="1"/>
        <v>0</v>
      </c>
      <c r="AL28" s="70">
        <f t="shared" si="0"/>
        <v>0</v>
      </c>
      <c r="AM28" s="254"/>
      <c r="AN28" s="254"/>
      <c r="AO28" s="106" t="str">
        <f t="shared" si="2"/>
        <v/>
      </c>
    </row>
    <row r="29" spans="1:41" ht="18" customHeight="1">
      <c r="A29" s="73">
        <v>17</v>
      </c>
      <c r="B29" s="116"/>
      <c r="C29" s="115"/>
      <c r="D29" s="118"/>
      <c r="E29" s="117"/>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4">
        <f t="shared" si="1"/>
        <v>0</v>
      </c>
      <c r="AL29" s="70">
        <f t="shared" si="0"/>
        <v>0</v>
      </c>
      <c r="AM29" s="254"/>
      <c r="AN29" s="254"/>
      <c r="AO29" s="106" t="str">
        <f t="shared" si="2"/>
        <v/>
      </c>
    </row>
    <row r="30" spans="1:41" ht="18" customHeight="1">
      <c r="A30" s="73">
        <v>18</v>
      </c>
      <c r="B30" s="116"/>
      <c r="C30" s="115"/>
      <c r="D30" s="118"/>
      <c r="E30" s="117"/>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4">
        <f t="shared" si="1"/>
        <v>0</v>
      </c>
      <c r="AL30" s="70">
        <f t="shared" si="0"/>
        <v>0</v>
      </c>
      <c r="AM30" s="254"/>
      <c r="AN30" s="254"/>
      <c r="AO30" s="106" t="str">
        <f t="shared" si="2"/>
        <v/>
      </c>
    </row>
    <row r="31" spans="1:41" ht="18" customHeight="1">
      <c r="A31" s="73">
        <v>19</v>
      </c>
      <c r="B31" s="116"/>
      <c r="C31" s="115"/>
      <c r="D31" s="118"/>
      <c r="E31" s="117"/>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4">
        <f t="shared" si="1"/>
        <v>0</v>
      </c>
      <c r="AL31" s="70">
        <f t="shared" si="0"/>
        <v>0</v>
      </c>
      <c r="AM31" s="254"/>
      <c r="AN31" s="254"/>
      <c r="AO31" s="106" t="str">
        <f t="shared" si="2"/>
        <v/>
      </c>
    </row>
    <row r="32" spans="1:41" ht="18" customHeight="1">
      <c r="A32" s="73">
        <v>20</v>
      </c>
      <c r="B32" s="116"/>
      <c r="C32" s="115"/>
      <c r="D32" s="118"/>
      <c r="E32" s="117"/>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4">
        <f t="shared" si="1"/>
        <v>0</v>
      </c>
      <c r="AL32" s="70">
        <f t="shared" si="0"/>
        <v>0</v>
      </c>
      <c r="AM32" s="254"/>
      <c r="AN32" s="254"/>
      <c r="AO32" s="106" t="str">
        <f t="shared" si="2"/>
        <v/>
      </c>
    </row>
    <row r="33" spans="1:41" ht="18" customHeight="1">
      <c r="A33" s="264" t="s">
        <v>116</v>
      </c>
      <c r="B33" s="279"/>
      <c r="C33" s="279"/>
      <c r="D33" s="279"/>
      <c r="E33" s="279"/>
      <c r="F33" s="112">
        <f>+SUM(F13:F32)</f>
        <v>34</v>
      </c>
      <c r="G33" s="112">
        <f t="shared" ref="G33:AJ33" si="3">+SUM(G13:G32)</f>
        <v>34</v>
      </c>
      <c r="H33" s="112">
        <f t="shared" si="3"/>
        <v>34</v>
      </c>
      <c r="I33" s="112">
        <f t="shared" si="3"/>
        <v>0</v>
      </c>
      <c r="J33" s="112">
        <f t="shared" si="3"/>
        <v>0</v>
      </c>
      <c r="K33" s="112">
        <f t="shared" si="3"/>
        <v>34</v>
      </c>
      <c r="L33" s="112">
        <f t="shared" si="3"/>
        <v>34</v>
      </c>
      <c r="M33" s="112">
        <f t="shared" si="3"/>
        <v>34</v>
      </c>
      <c r="N33" s="112">
        <f t="shared" si="3"/>
        <v>34</v>
      </c>
      <c r="O33" s="112">
        <f t="shared" si="3"/>
        <v>34</v>
      </c>
      <c r="P33" s="112">
        <f t="shared" si="3"/>
        <v>0</v>
      </c>
      <c r="Q33" s="112">
        <f t="shared" si="3"/>
        <v>0</v>
      </c>
      <c r="R33" s="112">
        <f t="shared" si="3"/>
        <v>34</v>
      </c>
      <c r="S33" s="112">
        <f t="shared" si="3"/>
        <v>34</v>
      </c>
      <c r="T33" s="112">
        <f t="shared" si="3"/>
        <v>34</v>
      </c>
      <c r="U33" s="112">
        <f t="shared" si="3"/>
        <v>34</v>
      </c>
      <c r="V33" s="112">
        <f t="shared" si="3"/>
        <v>34</v>
      </c>
      <c r="W33" s="112">
        <f t="shared" si="3"/>
        <v>0</v>
      </c>
      <c r="X33" s="112">
        <f t="shared" si="3"/>
        <v>0</v>
      </c>
      <c r="Y33" s="112">
        <f t="shared" si="3"/>
        <v>34</v>
      </c>
      <c r="Z33" s="112">
        <f t="shared" si="3"/>
        <v>34</v>
      </c>
      <c r="AA33" s="112">
        <f t="shared" si="3"/>
        <v>34</v>
      </c>
      <c r="AB33" s="112">
        <f t="shared" si="3"/>
        <v>34</v>
      </c>
      <c r="AC33" s="112">
        <f t="shared" si="3"/>
        <v>34</v>
      </c>
      <c r="AD33" s="112">
        <f t="shared" si="3"/>
        <v>0</v>
      </c>
      <c r="AE33" s="112">
        <f t="shared" si="3"/>
        <v>0</v>
      </c>
      <c r="AF33" s="112">
        <f t="shared" si="3"/>
        <v>36</v>
      </c>
      <c r="AG33" s="112">
        <f t="shared" si="3"/>
        <v>36</v>
      </c>
      <c r="AH33" s="112">
        <f t="shared" si="3"/>
        <v>0</v>
      </c>
      <c r="AI33" s="112">
        <f t="shared" si="3"/>
        <v>0</v>
      </c>
      <c r="AJ33" s="112">
        <f t="shared" si="3"/>
        <v>0</v>
      </c>
      <c r="AK33" s="114">
        <f t="shared" si="1"/>
        <v>684</v>
      </c>
      <c r="AL33" s="70">
        <f t="shared" si="0"/>
        <v>171</v>
      </c>
      <c r="AM33" s="260"/>
      <c r="AN33" s="260"/>
      <c r="AO33" s="105"/>
    </row>
    <row r="34" spans="1:41" ht="18" customHeight="1">
      <c r="A34" s="279" t="s">
        <v>117</v>
      </c>
      <c r="B34" s="279"/>
      <c r="C34" s="279"/>
      <c r="D34" s="279"/>
      <c r="E34" s="280"/>
      <c r="F34" s="92">
        <v>6</v>
      </c>
      <c r="G34" s="92">
        <v>6</v>
      </c>
      <c r="H34" s="92">
        <v>6</v>
      </c>
      <c r="I34" s="92"/>
      <c r="J34" s="92"/>
      <c r="K34" s="92">
        <v>6</v>
      </c>
      <c r="L34" s="92">
        <v>6</v>
      </c>
      <c r="M34" s="92">
        <v>6</v>
      </c>
      <c r="N34" s="92">
        <v>6</v>
      </c>
      <c r="O34" s="92">
        <v>6</v>
      </c>
      <c r="P34" s="92"/>
      <c r="Q34" s="92"/>
      <c r="R34" s="92">
        <v>6</v>
      </c>
      <c r="S34" s="92">
        <v>6</v>
      </c>
      <c r="T34" s="92">
        <v>6</v>
      </c>
      <c r="U34" s="92">
        <v>6</v>
      </c>
      <c r="V34" s="92">
        <v>6</v>
      </c>
      <c r="W34" s="92"/>
      <c r="X34" s="92"/>
      <c r="Y34" s="92">
        <v>6</v>
      </c>
      <c r="Z34" s="92">
        <v>6</v>
      </c>
      <c r="AA34" s="92">
        <v>6</v>
      </c>
      <c r="AB34" s="92">
        <v>6</v>
      </c>
      <c r="AC34" s="92">
        <v>6</v>
      </c>
      <c r="AD34" s="92"/>
      <c r="AE34" s="92"/>
      <c r="AF34" s="92">
        <v>6</v>
      </c>
      <c r="AG34" s="92">
        <v>6</v>
      </c>
      <c r="AH34" s="92"/>
      <c r="AI34" s="92"/>
      <c r="AJ34" s="92"/>
      <c r="AK34" s="112"/>
      <c r="AL34" s="72"/>
      <c r="AM34" s="260"/>
      <c r="AN34" s="260"/>
      <c r="AO34" s="105"/>
    </row>
    <row r="35" spans="1:41" ht="15" customHeight="1">
      <c r="A35" s="111"/>
      <c r="B35" s="111"/>
      <c r="C35" s="111"/>
      <c r="D35" s="111"/>
      <c r="E35" s="111"/>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111"/>
      <c r="AL35" s="111"/>
      <c r="AM35" s="62"/>
    </row>
    <row r="36" spans="1:41" ht="15" customHeight="1">
      <c r="A36" s="111"/>
      <c r="B36" s="111"/>
      <c r="C36" s="111"/>
      <c r="D36" s="111"/>
      <c r="E36" s="111"/>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111"/>
      <c r="AL36" s="111"/>
      <c r="AM36" s="62"/>
    </row>
    <row r="37" spans="1:41" ht="15" customHeight="1">
      <c r="A37" s="111"/>
      <c r="B37" s="111"/>
      <c r="C37" s="111"/>
      <c r="D37" s="111"/>
      <c r="E37" s="111"/>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111"/>
      <c r="AL37" s="111"/>
      <c r="AM37" s="62"/>
    </row>
    <row r="38" spans="1:41" ht="5.0999999999999996" customHeight="1">
      <c r="A38" s="83"/>
      <c r="B38" s="83"/>
      <c r="C38" s="83"/>
      <c r="D38" s="83"/>
      <c r="E38" s="83"/>
      <c r="F38" s="83"/>
      <c r="G38" s="83"/>
      <c r="H38" s="83"/>
      <c r="I38" s="83"/>
      <c r="J38" s="60"/>
      <c r="K38" s="60"/>
      <c r="L38" s="60"/>
      <c r="M38" s="100"/>
      <c r="N38" s="60"/>
      <c r="O38" s="60"/>
      <c r="P38" s="60"/>
      <c r="Q38"/>
      <c r="W38" s="111"/>
      <c r="X38" s="60"/>
      <c r="Y38" s="60"/>
      <c r="Z38" s="60"/>
      <c r="AA38" s="60"/>
      <c r="AB38" s="60"/>
      <c r="AC38" s="60"/>
      <c r="AD38" s="60"/>
      <c r="AE38" s="60"/>
      <c r="AF38" s="60"/>
      <c r="AG38" s="60"/>
      <c r="AH38" s="60"/>
      <c r="AI38" s="60"/>
      <c r="AJ38" s="100"/>
      <c r="AK38" s="60"/>
      <c r="AL38" s="111"/>
      <c r="AM38" s="111"/>
      <c r="AN38" s="62"/>
    </row>
    <row r="39" spans="1:41" ht="21" customHeight="1">
      <c r="A39" s="67" t="s">
        <v>203</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1" ht="24.95" customHeight="1">
      <c r="A40" s="62"/>
      <c r="B40" s="111"/>
      <c r="C40" s="275" t="e">
        <f>IF(VLOOKUP($AK$2,選択肢!$A$1:$J$32,C45,FALSE)=0,"-",VLOOKUP($AK$2,選択肢!$A$1:$J$32,C45,FALSE))</f>
        <v>#N/A</v>
      </c>
      <c r="D40" s="276"/>
      <c r="E40" s="274" t="e">
        <f>IF(VLOOKUP($AK$2,選択肢!$A$1:$J$32,E45,FALSE)=0,"-",VLOOKUP($AK$2,選択肢!$A$1:$J$32,E45,FALSE))</f>
        <v>#N/A</v>
      </c>
      <c r="F40" s="274"/>
      <c r="G40" s="274"/>
      <c r="H40" s="274"/>
      <c r="I40" s="275" t="e">
        <f>IF(VLOOKUP($AK$2,選択肢!$A$1:$J$32,I45,FALSE)=0,"-",VLOOKUP($AK$2,選択肢!$A$1:$J$32,I45,FALSE))</f>
        <v>#N/A</v>
      </c>
      <c r="J40" s="276"/>
      <c r="K40" s="276"/>
      <c r="L40" s="276"/>
      <c r="M40" s="276"/>
      <c r="N40" s="277"/>
      <c r="O40" s="275" t="e">
        <f>IF(VLOOKUP($AK$2,選択肢!$A$1:$J$32,O45,FALSE)=0,"-",VLOOKUP($AK$2,選択肢!$A$1:$J$32,O45,FALSE))</f>
        <v>#N/A</v>
      </c>
      <c r="P40" s="276"/>
      <c r="Q40" s="276"/>
      <c r="R40" s="276"/>
      <c r="S40" s="276"/>
      <c r="T40" s="277"/>
      <c r="U40" s="275" t="e">
        <f>IF(VLOOKUP($AK$2,選択肢!$A$1:$J$32,U45,FALSE)=0,"-",VLOOKUP($AK$2,選択肢!$A$1:$J$32,U45,FALSE))</f>
        <v>#N/A</v>
      </c>
      <c r="V40" s="276"/>
      <c r="W40" s="276"/>
      <c r="X40" s="276"/>
      <c r="Y40" s="276"/>
      <c r="Z40" s="277"/>
      <c r="AA40" s="275" t="e">
        <f>IF(VLOOKUP($AK$2,選択肢!$A$1:$J$32,AA45,FALSE)=0,"-",VLOOKUP($AK$2,選択肢!$A$1:$J$32,AA45,FALSE))</f>
        <v>#N/A</v>
      </c>
      <c r="AB40" s="276"/>
      <c r="AC40" s="276"/>
      <c r="AD40" s="276"/>
      <c r="AE40" s="276"/>
      <c r="AF40" s="277"/>
      <c r="AG40" s="274" t="e">
        <f>IF(VLOOKUP($AK$2,選択肢!$A$1:$J$32,AG45,FALSE)=0,"-",VLOOKUP($AK$2,選択肢!$A$1:$J$32,AG45,FALSE))</f>
        <v>#N/A</v>
      </c>
      <c r="AH40" s="274"/>
      <c r="AI40" s="274"/>
      <c r="AJ40" s="274"/>
      <c r="AK40" s="274"/>
      <c r="AL40" s="274" t="e">
        <f>IF(VLOOKUP($AK$2,選択肢!$A$1:$J$32,AL45,FALSE)=0,"-",VLOOKUP($AK$2,選択肢!$A$1:$J$32,AL45,FALSE))</f>
        <v>#N/A</v>
      </c>
      <c r="AM40" s="274"/>
      <c r="AN40" s="62"/>
    </row>
    <row r="41" spans="1:41" ht="18" customHeight="1">
      <c r="A41" s="62"/>
      <c r="B41" s="111"/>
      <c r="C41" s="109" t="s">
        <v>157</v>
      </c>
      <c r="D41" s="109" t="s">
        <v>158</v>
      </c>
      <c r="E41" s="110" t="s">
        <v>157</v>
      </c>
      <c r="F41" s="278" t="s">
        <v>158</v>
      </c>
      <c r="G41" s="278"/>
      <c r="H41" s="278"/>
      <c r="I41" s="271" t="s">
        <v>157</v>
      </c>
      <c r="J41" s="272"/>
      <c r="K41" s="273"/>
      <c r="L41" s="271" t="s">
        <v>158</v>
      </c>
      <c r="M41" s="272"/>
      <c r="N41" s="273"/>
      <c r="O41" s="271" t="s">
        <v>157</v>
      </c>
      <c r="P41" s="272"/>
      <c r="Q41" s="273"/>
      <c r="R41" s="271" t="s">
        <v>158</v>
      </c>
      <c r="S41" s="272"/>
      <c r="T41" s="273"/>
      <c r="U41" s="271" t="s">
        <v>157</v>
      </c>
      <c r="V41" s="272"/>
      <c r="W41" s="273"/>
      <c r="X41" s="271" t="s">
        <v>158</v>
      </c>
      <c r="Y41" s="272"/>
      <c r="Z41" s="273"/>
      <c r="AA41" s="271" t="s">
        <v>157</v>
      </c>
      <c r="AB41" s="272"/>
      <c r="AC41" s="273"/>
      <c r="AD41" s="271" t="s">
        <v>158</v>
      </c>
      <c r="AE41" s="272"/>
      <c r="AF41" s="273"/>
      <c r="AG41" s="271" t="s">
        <v>157</v>
      </c>
      <c r="AH41" s="272"/>
      <c r="AI41" s="273"/>
      <c r="AJ41" s="271" t="s">
        <v>158</v>
      </c>
      <c r="AK41" s="273"/>
      <c r="AL41" s="110" t="s">
        <v>27</v>
      </c>
      <c r="AM41" s="110" t="s">
        <v>170</v>
      </c>
      <c r="AN41" s="62"/>
    </row>
    <row r="42" spans="1:41" ht="18" customHeight="1">
      <c r="A42" s="62"/>
      <c r="B42" s="108" t="s">
        <v>159</v>
      </c>
      <c r="C42" s="110">
        <f>COUNTIFS($AO$13:$AO$32,C$40,$C$13:$C$32,"A",$E$13:$E$32,"*")</f>
        <v>0</v>
      </c>
      <c r="D42" s="110">
        <f>COUNTIFS($AO$13:$AO$32,C$40,$C$13:$C$32,"B",$E$13:$E$32,"*")</f>
        <v>0</v>
      </c>
      <c r="E42" s="110">
        <f>COUNTIFS($AO$13:$AO$32,E$40,$C$13:$C$32,"A",$E$13:$E$32,"*")</f>
        <v>0</v>
      </c>
      <c r="F42" s="271">
        <f>COUNTIFS($AO$13:$AO$32,E$40,$C$13:$C$32,"B",$E$13:$E$32,"*")</f>
        <v>0</v>
      </c>
      <c r="G42" s="272"/>
      <c r="H42" s="273"/>
      <c r="I42" s="271">
        <f>COUNTIFS($AO$13:$AO$32,I$40,$C$13:$C$32,"A",$E$13:$E$32,"*")</f>
        <v>0</v>
      </c>
      <c r="J42" s="272"/>
      <c r="K42" s="273"/>
      <c r="L42" s="271">
        <f>COUNTIFS($AO$13:$AO$32,I$40,$C$13:$C$32,"B",$E$13:$E$32,"*")</f>
        <v>0</v>
      </c>
      <c r="M42" s="272"/>
      <c r="N42" s="273"/>
      <c r="O42" s="271">
        <f>COUNTIFS($AO$13:$AO$32,O$40,$C$13:$C$32,"A",$E$13:$E$32,"*")</f>
        <v>0</v>
      </c>
      <c r="P42" s="272"/>
      <c r="Q42" s="273"/>
      <c r="R42" s="271">
        <f>COUNTIFS($AO$13:$AO$32,O$40,$C$13:$C$32,"B",$E$13:$E$32,"*")</f>
        <v>0</v>
      </c>
      <c r="S42" s="272"/>
      <c r="T42" s="273"/>
      <c r="U42" s="271">
        <f>COUNTIFS($AO$13:$AO$32,U$40,$C$13:$C$32,"A",$E$13:$E$32,"*")</f>
        <v>0</v>
      </c>
      <c r="V42" s="272"/>
      <c r="W42" s="273"/>
      <c r="X42" s="271">
        <f>COUNTIFS($AO$13:$AO$32,U$40,$C$13:$C$32,"B",$E$13:$E$32,"*")</f>
        <v>0</v>
      </c>
      <c r="Y42" s="272"/>
      <c r="Z42" s="273"/>
      <c r="AA42" s="271">
        <f>COUNTIFS($AO$13:$AO$32,AA$40,$C$13:$C$32,"A",$E$13:$E$32,"*")</f>
        <v>0</v>
      </c>
      <c r="AB42" s="272"/>
      <c r="AC42" s="273"/>
      <c r="AD42" s="271">
        <f>COUNTIFS($AO$13:$AO$32,AA$40,$C$13:$C$32,"B",$E$13:$E$32,"*")</f>
        <v>0</v>
      </c>
      <c r="AE42" s="272"/>
      <c r="AF42" s="273"/>
      <c r="AG42" s="271">
        <f>COUNTIFS($AO$13:$AO$32,AG$40,$C$13:$C$32,"A",$E$13:$E$32,"*")</f>
        <v>0</v>
      </c>
      <c r="AH42" s="272"/>
      <c r="AI42" s="273"/>
      <c r="AJ42" s="271">
        <f>COUNTIFS($AO$13:$AO$32,AG$40,$C$13:$C$32,"B",$E$13:$E$32,"*")</f>
        <v>0</v>
      </c>
      <c r="AK42" s="273"/>
      <c r="AL42" s="110">
        <f>COUNTIFS($AO$13:$AO$32,AL$40,$C$13:$C$32,"A",$E$13:$E$32,"*")</f>
        <v>0</v>
      </c>
      <c r="AM42" s="110">
        <f>COUNTIFS($AO$13:$AO$32,AL$40,$C$13:$C$32,"B",$E$13:$E$32,"*")</f>
        <v>0</v>
      </c>
      <c r="AN42" s="62"/>
    </row>
    <row r="43" spans="1:41" ht="18" customHeight="1">
      <c r="A43" s="62"/>
      <c r="B43" s="107" t="s">
        <v>160</v>
      </c>
      <c r="C43" s="110">
        <f>COUNTIFS($AO$13:$AO$32,C$40,$C$13:$C$32,"C",$E$13:$E$32,"*")</f>
        <v>0</v>
      </c>
      <c r="D43" s="110">
        <f>COUNTIFS($AO$13:$AO$32,C$40,$C$13:$C$32,"D",$E$13:$E$32,"*")</f>
        <v>0</v>
      </c>
      <c r="E43" s="110">
        <f>COUNTIFS($AO$13:$AO$32,E$40,$C$13:$C$32,"C",$E$13:$E$32,"*")</f>
        <v>0</v>
      </c>
      <c r="F43" s="271">
        <f>COUNTIFS($AO$13:$AO$32,E$40,$C$13:$C$32,"D",$E$13:$E$32,"*")</f>
        <v>0</v>
      </c>
      <c r="G43" s="272"/>
      <c r="H43" s="273"/>
      <c r="I43" s="271">
        <f>COUNTIFS($AO$13:$AO$32,I$40,$C$13:$C$32,"C",$E$13:$E$32,"*")</f>
        <v>0</v>
      </c>
      <c r="J43" s="272"/>
      <c r="K43" s="273"/>
      <c r="L43" s="271">
        <f>COUNTIFS($AO$13:$AO$32,I$40,$C$13:$C$32,"D",$E$13:$E$32,"*")</f>
        <v>0</v>
      </c>
      <c r="M43" s="272"/>
      <c r="N43" s="273"/>
      <c r="O43" s="271">
        <f>COUNTIFS($AO$13:$AO$32,O$40,$C$13:$C$32,"C",$E$13:$E$32,"*")</f>
        <v>0</v>
      </c>
      <c r="P43" s="272"/>
      <c r="Q43" s="273"/>
      <c r="R43" s="271">
        <f>COUNTIFS($AO$13:$AO$32,O$40,$C$13:$C$32,"D",$E$13:$E$32,"*")</f>
        <v>0</v>
      </c>
      <c r="S43" s="272"/>
      <c r="T43" s="273"/>
      <c r="U43" s="271">
        <f>COUNTIFS($AO$13:$AO$32,U$40,$C$13:$C$32,"C",$E$13:$E$32,"*")</f>
        <v>0</v>
      </c>
      <c r="V43" s="272"/>
      <c r="W43" s="273"/>
      <c r="X43" s="271">
        <f>COUNTIFS($AO$13:$AO$32,U$40,$C$13:$C$32,"D",$E$13:$E$32,"*")</f>
        <v>0</v>
      </c>
      <c r="Y43" s="272"/>
      <c r="Z43" s="273"/>
      <c r="AA43" s="271">
        <f>COUNTIFS($AO$13:$AO$32,AA$40,$C$13:$C$32,"C",$E$13:$E$32,"*")</f>
        <v>0</v>
      </c>
      <c r="AB43" s="272"/>
      <c r="AC43" s="273"/>
      <c r="AD43" s="271">
        <f>COUNTIFS($AO$13:$AO$32,AA$40,$C$13:$C$32,"D",$E$13:$E$32,"*")</f>
        <v>0</v>
      </c>
      <c r="AE43" s="272"/>
      <c r="AF43" s="273"/>
      <c r="AG43" s="271">
        <f>COUNTIFS($AO$13:$AO$32,AG$40,$C$13:$C$32,"C",$E$13:$E$32,"*")</f>
        <v>0</v>
      </c>
      <c r="AH43" s="272"/>
      <c r="AI43" s="273"/>
      <c r="AJ43" s="271">
        <f>COUNTIFS($AO$13:$AO$32,AG$40,$C$13:$C$32,"D",$E$13:$E$32,"*")</f>
        <v>0</v>
      </c>
      <c r="AK43" s="273"/>
      <c r="AL43" s="110">
        <f>COUNTIFS($AO$13:$AO$32,AL$40,$C$13:$C$32,"C",$E$13:$E$32,"*")</f>
        <v>0</v>
      </c>
      <c r="AM43" s="110">
        <f>COUNTIFS($AO$13:$AO$32,AL$40,$C$13:$C$32,"D",$E$13:$E$32,"*")</f>
        <v>0</v>
      </c>
      <c r="AN43" s="62"/>
    </row>
    <row r="44" spans="1:41" ht="24.95" customHeight="1">
      <c r="A44" s="62"/>
      <c r="B44" s="107" t="s">
        <v>161</v>
      </c>
      <c r="C44" s="275">
        <f>IF($AK$4="４週",SUMIFS($AK$13:$AK$32,$AO$13:$AO$32,C40)/4/$AH$7,IF($AK$4="歴月",SUMIFS($AK$13:$AK$32,$AO$13:$AO$32,C40)/$AL$7,"記載する期間を選択してください"))</f>
        <v>0</v>
      </c>
      <c r="D44" s="277"/>
      <c r="E44" s="275">
        <f>IF($AK$4="４週",SUMIFS($AK$13:$AK$32,$AO$13:$AO$32,E40)/4/$AH$7,IF($AK$4="歴月",SUMIFS($AK$13:$AK$32,$AO$13:$AO$32,E40)/$AL$7,"記載する期間を選択してください"))</f>
        <v>0</v>
      </c>
      <c r="F44" s="276"/>
      <c r="G44" s="276"/>
      <c r="H44" s="277"/>
      <c r="I44" s="275">
        <f>IF($AK$4="４週",SUMIFS($AK$13:$AK$32,$AO$13:$AO$32,I40)/4/$AH$7,IF($AK$4="歴月",SUMIFS($AK$13:$AK$32,$AO$13:$AO$32,I40)/$AL$7,"記載する期間を選択してください"))</f>
        <v>0</v>
      </c>
      <c r="J44" s="276"/>
      <c r="K44" s="276"/>
      <c r="L44" s="276"/>
      <c r="M44" s="276"/>
      <c r="N44" s="277"/>
      <c r="O44" s="275">
        <f>IF($AK$4="４週",SUMIFS($AK$13:$AK$32,$AO$13:$AO$32,O40)/4/$AH$7,IF($AK$4="歴月",SUMIFS($AK$13:$AK$32,$AO$13:$AO$32,O40)/$AL$7,"記載する期間を選択してください"))</f>
        <v>0</v>
      </c>
      <c r="P44" s="276"/>
      <c r="Q44" s="276"/>
      <c r="R44" s="276"/>
      <c r="S44" s="276"/>
      <c r="T44" s="277"/>
      <c r="U44" s="275">
        <f>IF($AK$4="４週",SUMIFS($AK$13:$AK$32,$AO$13:$AO$32,U40)/4/$AH$7,IF($AK$4="歴月",SUMIFS($AK$13:$AK$32,$AO$13:$AO$32,U40)/$AL$7,"記載する期間を選択してください"))</f>
        <v>0</v>
      </c>
      <c r="V44" s="276"/>
      <c r="W44" s="276"/>
      <c r="X44" s="276"/>
      <c r="Y44" s="276"/>
      <c r="Z44" s="277"/>
      <c r="AA44" s="275">
        <f>IF($AK$4="４週",SUMIFS($AK$13:$AK$32,$AO$13:$AO$32,AA40)/4/$AH$7,IF($AK$4="歴月",SUMIFS($AK$13:$AK$32,$AO$13:$AO$32,AA40)/$AL$7,"記載する期間を選択してください"))</f>
        <v>0</v>
      </c>
      <c r="AB44" s="276"/>
      <c r="AC44" s="276"/>
      <c r="AD44" s="276"/>
      <c r="AE44" s="276"/>
      <c r="AF44" s="277"/>
      <c r="AG44" s="275">
        <f>IF($AK$4="４週",SUMIFS($AK$13:$AK$32,$AO$13:$AO$32,AG40)/4/$AH$7,IF($AK$4="歴月",SUMIFS($AK$13:$AK$32,$AO$13:$AO$32,AG40)/$AL$7,"記載する期間を選択してください"))</f>
        <v>0</v>
      </c>
      <c r="AH44" s="276"/>
      <c r="AI44" s="276"/>
      <c r="AJ44" s="276"/>
      <c r="AK44" s="277"/>
      <c r="AL44" s="275">
        <f>IF($AK$4="４週",SUMIFS($AK$13:$AK$32,$AO$13:$AO$32,AL40)/4/$AH$7,IF($AK$4="歴月",SUMIFS($AK$13:$AK$32,$AO$13:$AO$32,AL40)/$AL$7,"記載する期間を選択してください"))</f>
        <v>0</v>
      </c>
      <c r="AM44" s="277"/>
      <c r="AN44" s="62"/>
    </row>
    <row r="45" spans="1:41" ht="5.0999999999999996" customHeight="1">
      <c r="A45" s="62"/>
      <c r="B45" s="59"/>
      <c r="C45" s="76">
        <v>2</v>
      </c>
      <c r="D45" s="76"/>
      <c r="E45" s="76">
        <v>3</v>
      </c>
      <c r="F45" s="76"/>
      <c r="G45" s="76"/>
      <c r="H45" s="76"/>
      <c r="I45" s="76">
        <v>4</v>
      </c>
      <c r="J45" s="76"/>
      <c r="K45" s="76"/>
      <c r="L45" s="76"/>
      <c r="M45" s="76"/>
      <c r="N45" s="76"/>
      <c r="O45" s="76">
        <v>5</v>
      </c>
      <c r="P45" s="76"/>
      <c r="Q45" s="76"/>
      <c r="R45" s="76"/>
      <c r="S45" s="76"/>
      <c r="T45" s="76"/>
      <c r="U45" s="76">
        <v>6</v>
      </c>
      <c r="V45" s="76"/>
      <c r="W45" s="76"/>
      <c r="X45" s="76"/>
      <c r="Y45" s="76"/>
      <c r="Z45" s="76"/>
      <c r="AA45" s="76">
        <v>7</v>
      </c>
      <c r="AB45" s="76"/>
      <c r="AC45" s="76"/>
      <c r="AD45" s="76"/>
      <c r="AE45" s="76"/>
      <c r="AF45" s="76"/>
      <c r="AG45" s="76">
        <v>8</v>
      </c>
      <c r="AH45" s="76"/>
      <c r="AI45" s="76"/>
      <c r="AJ45" s="76"/>
      <c r="AK45" s="76"/>
      <c r="AL45" s="76">
        <v>9</v>
      </c>
      <c r="AM45" s="94"/>
      <c r="AN45" s="62"/>
    </row>
    <row r="46" spans="1:41" ht="15" customHeight="1">
      <c r="A46" s="60" t="s">
        <v>118</v>
      </c>
      <c r="B46" s="87"/>
      <c r="C46" s="88"/>
      <c r="D46" s="88"/>
      <c r="E46" s="88"/>
      <c r="F46" s="89"/>
      <c r="G46" s="88"/>
      <c r="H46" s="76"/>
      <c r="I46" s="76"/>
      <c r="J46" s="76"/>
      <c r="K46" s="76"/>
      <c r="L46" s="76"/>
      <c r="M46" s="76"/>
      <c r="N46" s="76"/>
      <c r="O46" s="76"/>
      <c r="P46" s="76"/>
      <c r="Q46" s="76"/>
      <c r="R46" s="76">
        <v>6</v>
      </c>
      <c r="S46" s="76"/>
      <c r="T46" s="76"/>
      <c r="U46" s="76"/>
      <c r="V46" s="76"/>
      <c r="W46" s="76"/>
      <c r="X46" s="76">
        <v>7</v>
      </c>
      <c r="Y46" s="76"/>
      <c r="Z46" s="76"/>
      <c r="AA46" s="76"/>
      <c r="AB46" s="76"/>
      <c r="AC46" s="76"/>
      <c r="AD46" s="76">
        <v>8</v>
      </c>
      <c r="AE46" s="76"/>
      <c r="AF46" s="76"/>
      <c r="AG46" s="77"/>
      <c r="AH46" s="77"/>
      <c r="AI46" s="77"/>
      <c r="AJ46" s="77">
        <v>9</v>
      </c>
      <c r="AK46" s="75"/>
      <c r="AL46" s="75"/>
      <c r="AM46" s="62"/>
    </row>
    <row r="47" spans="1:41" s="60" customFormat="1" ht="15" customHeight="1">
      <c r="A47" s="60" t="s">
        <v>119</v>
      </c>
      <c r="B47" s="83"/>
      <c r="C47" s="83"/>
      <c r="D47" s="83"/>
      <c r="E47" s="83"/>
      <c r="F47" s="83"/>
      <c r="G47" s="83"/>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row>
    <row r="48" spans="1:41" s="60" customFormat="1" ht="15" customHeight="1">
      <c r="A48" s="60" t="s">
        <v>120</v>
      </c>
      <c r="B48" s="83"/>
      <c r="C48" s="83"/>
      <c r="D48" s="83"/>
      <c r="E48" s="83"/>
      <c r="F48" s="83"/>
      <c r="G48" s="83"/>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row>
    <row r="49" spans="1:39" s="60" customFormat="1" ht="15" customHeight="1">
      <c r="A49" s="83" t="s">
        <v>204</v>
      </c>
      <c r="C49" s="83"/>
      <c r="D49" s="83"/>
      <c r="E49" s="83"/>
      <c r="F49" s="83"/>
      <c r="G49" s="83"/>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row>
    <row r="50" spans="1:39" s="60" customFormat="1" ht="15" customHeight="1">
      <c r="A50" s="60" t="s">
        <v>121</v>
      </c>
      <c r="B50" s="83"/>
      <c r="C50" s="83"/>
      <c r="D50" s="83"/>
      <c r="E50" s="83"/>
      <c r="F50" s="83"/>
      <c r="G50" s="83"/>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row>
    <row r="51" spans="1:39" s="60" customFormat="1" ht="15" customHeight="1">
      <c r="A51" s="60" t="s">
        <v>122</v>
      </c>
      <c r="B51" s="83"/>
      <c r="C51" s="83"/>
      <c r="D51" s="83"/>
      <c r="E51" s="83"/>
      <c r="F51" s="83"/>
      <c r="G51" s="83"/>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row>
    <row r="52" spans="1:39" ht="15" customHeight="1">
      <c r="A52" s="60" t="s">
        <v>123</v>
      </c>
      <c r="B52" s="90"/>
      <c r="C52" s="60"/>
      <c r="D52" s="60"/>
      <c r="E52" s="60"/>
      <c r="F52" s="60"/>
      <c r="G52" s="60"/>
    </row>
    <row r="53" spans="1:39" ht="15" customHeight="1">
      <c r="A53" s="60" t="s">
        <v>124</v>
      </c>
      <c r="B53" s="90"/>
      <c r="C53" s="60"/>
      <c r="D53" s="60"/>
      <c r="E53" s="60"/>
      <c r="F53" s="60"/>
      <c r="G53" s="60"/>
    </row>
    <row r="54" spans="1:39" ht="15" customHeight="1">
      <c r="A54" s="60"/>
      <c r="B54" s="108" t="s">
        <v>125</v>
      </c>
      <c r="C54" s="259" t="s">
        <v>126</v>
      </c>
      <c r="D54" s="259"/>
      <c r="E54" s="259"/>
      <c r="F54" s="60"/>
      <c r="G54" s="60"/>
    </row>
    <row r="55" spans="1:39" ht="15" customHeight="1">
      <c r="A55" s="60"/>
      <c r="B55" s="93" t="s">
        <v>127</v>
      </c>
      <c r="C55" s="281" t="s">
        <v>128</v>
      </c>
      <c r="D55" s="281"/>
      <c r="E55" s="281"/>
      <c r="F55" s="60"/>
      <c r="G55" s="60"/>
    </row>
    <row r="56" spans="1:39" ht="15" customHeight="1">
      <c r="A56" s="60"/>
      <c r="B56" s="93" t="s">
        <v>129</v>
      </c>
      <c r="C56" s="281" t="s">
        <v>130</v>
      </c>
      <c r="D56" s="281"/>
      <c r="E56" s="281"/>
      <c r="F56" s="60"/>
      <c r="G56" s="60"/>
    </row>
    <row r="57" spans="1:39" ht="15" customHeight="1">
      <c r="A57" s="60"/>
      <c r="B57" s="93" t="s">
        <v>131</v>
      </c>
      <c r="C57" s="281" t="s">
        <v>132</v>
      </c>
      <c r="D57" s="281"/>
      <c r="E57" s="281"/>
      <c r="F57" s="60"/>
      <c r="G57" s="60"/>
    </row>
    <row r="58" spans="1:39" ht="15" customHeight="1">
      <c r="A58" s="60"/>
      <c r="B58" s="93" t="s">
        <v>133</v>
      </c>
      <c r="C58" s="281" t="s">
        <v>134</v>
      </c>
      <c r="D58" s="281"/>
      <c r="E58" s="281"/>
      <c r="F58" s="60"/>
      <c r="G58" s="60"/>
    </row>
    <row r="59" spans="1:39" ht="15" customHeight="1">
      <c r="A59" s="60"/>
      <c r="B59" s="60" t="s">
        <v>135</v>
      </c>
      <c r="C59" s="60"/>
      <c r="D59" s="60"/>
      <c r="E59" s="60"/>
      <c r="F59" s="60"/>
      <c r="G59" s="60"/>
    </row>
    <row r="60" spans="1:39" ht="15" customHeight="1">
      <c r="A60" s="60"/>
      <c r="B60" s="60" t="s">
        <v>136</v>
      </c>
      <c r="C60" s="60"/>
      <c r="D60" s="60"/>
      <c r="E60" s="60"/>
      <c r="F60" s="60"/>
      <c r="G60" s="60"/>
    </row>
    <row r="61" spans="1:39" ht="15" customHeight="1">
      <c r="A61" s="60"/>
      <c r="B61" s="60" t="s">
        <v>137</v>
      </c>
      <c r="C61" s="60"/>
      <c r="D61" s="60"/>
      <c r="E61" s="60"/>
      <c r="F61" s="60"/>
      <c r="G61" s="60"/>
    </row>
    <row r="62" spans="1:39" ht="15" customHeight="1">
      <c r="A62" s="60" t="s">
        <v>138</v>
      </c>
      <c r="B62" s="90"/>
      <c r="C62" s="60"/>
      <c r="D62" s="60"/>
      <c r="E62" s="60"/>
      <c r="F62" s="60"/>
      <c r="G62" s="60"/>
    </row>
    <row r="63" spans="1:39" ht="15" customHeight="1">
      <c r="A63" s="60" t="s">
        <v>205</v>
      </c>
      <c r="B63" s="90"/>
      <c r="C63" s="60"/>
      <c r="D63" s="60"/>
      <c r="E63" s="60"/>
      <c r="F63" s="60"/>
      <c r="G63" s="60"/>
    </row>
    <row r="64" spans="1:39" ht="15" customHeight="1">
      <c r="A64" s="60" t="s">
        <v>139</v>
      </c>
      <c r="B64" s="90"/>
      <c r="C64" s="60"/>
      <c r="D64" s="60"/>
      <c r="E64" s="60"/>
      <c r="F64" s="60"/>
      <c r="G64" s="60"/>
    </row>
    <row r="65" spans="1:7" ht="15" customHeight="1">
      <c r="A65" s="60" t="s">
        <v>140</v>
      </c>
      <c r="B65" s="90"/>
      <c r="C65" s="60"/>
      <c r="D65" s="60"/>
      <c r="E65" s="60"/>
      <c r="F65" s="60"/>
      <c r="G65" s="60"/>
    </row>
    <row r="66" spans="1:7" ht="15" customHeight="1">
      <c r="A66" s="60" t="s">
        <v>141</v>
      </c>
      <c r="B66" s="90"/>
      <c r="C66" s="60"/>
      <c r="D66" s="60"/>
      <c r="E66" s="60"/>
      <c r="F66" s="60"/>
      <c r="G66" s="60"/>
    </row>
    <row r="67" spans="1:7" ht="15" customHeight="1">
      <c r="A67" s="60" t="s">
        <v>142</v>
      </c>
      <c r="B67" s="90"/>
      <c r="C67" s="60"/>
      <c r="D67" s="60"/>
      <c r="E67" s="60"/>
      <c r="F67" s="60"/>
      <c r="G67" s="60"/>
    </row>
    <row r="68" spans="1:7" ht="15" customHeight="1">
      <c r="A68" s="60"/>
      <c r="B68" s="60" t="s">
        <v>143</v>
      </c>
      <c r="C68" s="60"/>
      <c r="D68" s="60"/>
      <c r="E68" s="60"/>
      <c r="F68" s="60"/>
      <c r="G68" s="60"/>
    </row>
    <row r="69" spans="1:7" ht="15" customHeight="1">
      <c r="A69" s="60"/>
      <c r="B69" s="60" t="s">
        <v>144</v>
      </c>
      <c r="C69" s="60"/>
      <c r="D69" s="60"/>
      <c r="E69" s="60"/>
      <c r="F69" s="60"/>
      <c r="G69" s="60"/>
    </row>
    <row r="70" spans="1:7" ht="15" customHeight="1">
      <c r="A70" s="60" t="s">
        <v>145</v>
      </c>
      <c r="B70" s="90"/>
      <c r="C70" s="60"/>
      <c r="D70" s="60"/>
      <c r="E70" s="60"/>
      <c r="F70" s="60"/>
      <c r="G70" s="60"/>
    </row>
    <row r="71" spans="1:7" ht="15" customHeight="1">
      <c r="A71" s="60" t="s">
        <v>146</v>
      </c>
      <c r="B71" s="90"/>
      <c r="C71" s="60"/>
      <c r="D71" s="60"/>
      <c r="E71" s="60"/>
      <c r="F71" s="60"/>
      <c r="G71" s="60"/>
    </row>
    <row r="72" spans="1:7" ht="15" customHeight="1">
      <c r="A72" s="60" t="s">
        <v>147</v>
      </c>
      <c r="B72" s="90"/>
      <c r="C72" s="60"/>
      <c r="D72" s="60"/>
      <c r="E72" s="60"/>
      <c r="F72" s="60"/>
      <c r="G72" s="60"/>
    </row>
    <row r="73" spans="1:7" ht="15" customHeight="1">
      <c r="A73" s="60" t="s">
        <v>148</v>
      </c>
      <c r="B73" s="90"/>
      <c r="C73" s="60"/>
      <c r="D73" s="60"/>
      <c r="E73" s="60"/>
      <c r="F73" s="60"/>
      <c r="G73" s="60"/>
    </row>
    <row r="74" spans="1:7" ht="15" customHeight="1">
      <c r="A74" s="60" t="s">
        <v>149</v>
      </c>
      <c r="B74" s="90"/>
      <c r="C74" s="60"/>
      <c r="D74" s="60"/>
      <c r="E74" s="60"/>
      <c r="F74" s="60"/>
      <c r="G74" s="60"/>
    </row>
    <row r="75" spans="1:7" ht="15" customHeight="1">
      <c r="A75" s="60" t="s">
        <v>150</v>
      </c>
      <c r="B75" s="90"/>
      <c r="C75" s="60"/>
      <c r="D75" s="60"/>
      <c r="E75" s="60"/>
      <c r="F75" s="60"/>
      <c r="G75" s="60"/>
    </row>
    <row r="76" spans="1:7" ht="15" customHeight="1">
      <c r="A76" s="60" t="s">
        <v>151</v>
      </c>
      <c r="B76" s="90"/>
      <c r="C76" s="60"/>
      <c r="D76" s="60"/>
      <c r="E76" s="60"/>
      <c r="F76" s="60"/>
      <c r="G76" s="60"/>
    </row>
    <row r="77" spans="1:7" ht="15" customHeight="1">
      <c r="A77" s="60" t="s">
        <v>152</v>
      </c>
      <c r="B77" s="90"/>
      <c r="C77" s="60"/>
      <c r="D77" s="60"/>
      <c r="E77" s="60"/>
      <c r="F77" s="60"/>
      <c r="G77" s="60"/>
    </row>
  </sheetData>
  <mergeCells count="102">
    <mergeCell ref="AK2:AN2"/>
    <mergeCell ref="M3:P3"/>
    <mergeCell ref="Q3:R3"/>
    <mergeCell ref="S3:T3"/>
    <mergeCell ref="U3:V3"/>
    <mergeCell ref="AK3:AN3"/>
    <mergeCell ref="AK4:AN4"/>
    <mergeCell ref="AK5:AN5"/>
    <mergeCell ref="AK6:AN6"/>
    <mergeCell ref="AH7:AJ7"/>
    <mergeCell ref="A9:A12"/>
    <mergeCell ref="B9:B10"/>
    <mergeCell ref="C9:C12"/>
    <mergeCell ref="D9:D12"/>
    <mergeCell ref="E9:E12"/>
    <mergeCell ref="F9:AJ9"/>
    <mergeCell ref="B11:B12"/>
    <mergeCell ref="AM13:AN13"/>
    <mergeCell ref="AM14:AN14"/>
    <mergeCell ref="AM15:AN15"/>
    <mergeCell ref="AM16:AN16"/>
    <mergeCell ref="AM17:AN17"/>
    <mergeCell ref="AK9:AK12"/>
    <mergeCell ref="AL9:AL12"/>
    <mergeCell ref="AM9:AN12"/>
    <mergeCell ref="F10:L10"/>
    <mergeCell ref="M10:S10"/>
    <mergeCell ref="T10:Z10"/>
    <mergeCell ref="AA10:AG10"/>
    <mergeCell ref="AH10:AJ10"/>
    <mergeCell ref="AM24:AN24"/>
    <mergeCell ref="AM25:AN25"/>
    <mergeCell ref="AM26:AN26"/>
    <mergeCell ref="AM27:AN27"/>
    <mergeCell ref="AM28:AN28"/>
    <mergeCell ref="AM29:AN29"/>
    <mergeCell ref="AM18:AN18"/>
    <mergeCell ref="AM19:AN19"/>
    <mergeCell ref="AM20:AN20"/>
    <mergeCell ref="AM21:AN21"/>
    <mergeCell ref="AM22:AN22"/>
    <mergeCell ref="AM23:AN23"/>
    <mergeCell ref="AD41:AF41"/>
    <mergeCell ref="C40:D40"/>
    <mergeCell ref="E40:H40"/>
    <mergeCell ref="I40:N40"/>
    <mergeCell ref="O40:T40"/>
    <mergeCell ref="U40:Z40"/>
    <mergeCell ref="AA40:AF40"/>
    <mergeCell ref="AM30:AN30"/>
    <mergeCell ref="AM31:AN31"/>
    <mergeCell ref="AM32:AN32"/>
    <mergeCell ref="A33:E33"/>
    <mergeCell ref="AM33:AN34"/>
    <mergeCell ref="A34:E34"/>
    <mergeCell ref="AG40:AK40"/>
    <mergeCell ref="AL40:AM40"/>
    <mergeCell ref="C57:E57"/>
    <mergeCell ref="C58:E58"/>
    <mergeCell ref="AA44:AF44"/>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1:H41"/>
    <mergeCell ref="I41:K41"/>
    <mergeCell ref="L41:N41"/>
    <mergeCell ref="O41:Q41"/>
    <mergeCell ref="R41:T41"/>
    <mergeCell ref="U41:W41"/>
    <mergeCell ref="X41:Z41"/>
    <mergeCell ref="AA41:AC41"/>
    <mergeCell ref="AG44:AK44"/>
    <mergeCell ref="AL44:AM44"/>
    <mergeCell ref="C54:E54"/>
    <mergeCell ref="C55:E55"/>
    <mergeCell ref="C56:E56"/>
    <mergeCell ref="X43:Z43"/>
    <mergeCell ref="AA43:AC43"/>
    <mergeCell ref="AD43:AF43"/>
    <mergeCell ref="AG43:AI43"/>
    <mergeCell ref="AJ43:AK43"/>
    <mergeCell ref="C44:D44"/>
    <mergeCell ref="E44:H44"/>
    <mergeCell ref="I44:N44"/>
    <mergeCell ref="O44:T44"/>
    <mergeCell ref="U44:Z44"/>
    <mergeCell ref="F43:H43"/>
    <mergeCell ref="I43:K43"/>
    <mergeCell ref="L43:N43"/>
    <mergeCell ref="O43:Q43"/>
    <mergeCell ref="R43:T43"/>
    <mergeCell ref="U43:W43"/>
  </mergeCells>
  <phoneticPr fontId="29"/>
  <dataValidations count="6">
    <dataValidation allowBlank="1" showInputMessage="1" sqref="B13:B14" xr:uid="{6B3702A8-469A-4B04-BF07-E16F2BCAB548}"/>
    <dataValidation type="list" allowBlank="1" showInputMessage="1" showErrorMessage="1" sqref="C13:C32" xr:uid="{4B481035-F65B-4D14-A291-B96064942065}">
      <formula1>"A,B,C,D"</formula1>
    </dataValidation>
    <dataValidation operator="greaterThanOrEqual" allowBlank="1" showInputMessage="1" showErrorMessage="1" sqref="I38 L38" xr:uid="{E58460B5-B254-40C6-843A-7ABB79C9CB13}"/>
    <dataValidation type="list" allowBlank="1" showInputMessage="1" showErrorMessage="1" sqref="AK5:AN5" xr:uid="{080343B9-0052-4770-A748-D615422954DC}">
      <formula1>"予定,実績"</formula1>
    </dataValidation>
    <dataValidation type="list" allowBlank="1" showInputMessage="1" showErrorMessage="1" sqref="AK4:AN4" xr:uid="{BD255A32-41B4-4ED0-8938-D6F60A42A7F7}">
      <formula1>"４週,歴月"</formula1>
    </dataValidation>
    <dataValidation type="list" allowBlank="1" showInputMessage="1" sqref="B15:B32" xr:uid="{FFA1BA77-2676-4EDD-8266-281CBD91DE0A}">
      <formula1>INDIRECT($AK$2)</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scaleWithDoc="0" alignWithMargins="0"/>
  <rowBreaks count="1" manualBreakCount="1">
    <brk id="38" max="3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215E0-9E45-467C-A065-028EDE5B1FCF}">
  <dimension ref="A1:AC35"/>
  <sheetViews>
    <sheetView view="pageBreakPreview" zoomScaleNormal="100" zoomScaleSheetLayoutView="100" workbookViewId="0">
      <selection activeCell="I23" sqref="I23"/>
    </sheetView>
  </sheetViews>
  <sheetFormatPr defaultRowHeight="15.95" customHeight="1"/>
  <cols>
    <col min="1" max="27" width="4.625" style="120" customWidth="1"/>
    <col min="28" max="29" width="3.125" style="120" customWidth="1"/>
    <col min="30" max="256" width="9" style="120"/>
    <col min="257" max="283" width="4.625" style="120" customWidth="1"/>
    <col min="284" max="285" width="3.125" style="120" customWidth="1"/>
    <col min="286" max="512" width="9" style="120"/>
    <col min="513" max="539" width="4.625" style="120" customWidth="1"/>
    <col min="540" max="541" width="3.125" style="120" customWidth="1"/>
    <col min="542" max="768" width="9" style="120"/>
    <col min="769" max="795" width="4.625" style="120" customWidth="1"/>
    <col min="796" max="797" width="3.125" style="120" customWidth="1"/>
    <col min="798" max="1024" width="9" style="120"/>
    <col min="1025" max="1051" width="4.625" style="120" customWidth="1"/>
    <col min="1052" max="1053" width="3.125" style="120" customWidth="1"/>
    <col min="1054" max="1280" width="9" style="120"/>
    <col min="1281" max="1307" width="4.625" style="120" customWidth="1"/>
    <col min="1308" max="1309" width="3.125" style="120" customWidth="1"/>
    <col min="1310" max="1536" width="9" style="120"/>
    <col min="1537" max="1563" width="4.625" style="120" customWidth="1"/>
    <col min="1564" max="1565" width="3.125" style="120" customWidth="1"/>
    <col min="1566" max="1792" width="9" style="120"/>
    <col min="1793" max="1819" width="4.625" style="120" customWidth="1"/>
    <col min="1820" max="1821" width="3.125" style="120" customWidth="1"/>
    <col min="1822" max="2048" width="9" style="120"/>
    <col min="2049" max="2075" width="4.625" style="120" customWidth="1"/>
    <col min="2076" max="2077" width="3.125" style="120" customWidth="1"/>
    <col min="2078" max="2304" width="9" style="120"/>
    <col min="2305" max="2331" width="4.625" style="120" customWidth="1"/>
    <col min="2332" max="2333" width="3.125" style="120" customWidth="1"/>
    <col min="2334" max="2560" width="9" style="120"/>
    <col min="2561" max="2587" width="4.625" style="120" customWidth="1"/>
    <col min="2588" max="2589" width="3.125" style="120" customWidth="1"/>
    <col min="2590" max="2816" width="9" style="120"/>
    <col min="2817" max="2843" width="4.625" style="120" customWidth="1"/>
    <col min="2844" max="2845" width="3.125" style="120" customWidth="1"/>
    <col min="2846" max="3072" width="9" style="120"/>
    <col min="3073" max="3099" width="4.625" style="120" customWidth="1"/>
    <col min="3100" max="3101" width="3.125" style="120" customWidth="1"/>
    <col min="3102" max="3328" width="9" style="120"/>
    <col min="3329" max="3355" width="4.625" style="120" customWidth="1"/>
    <col min="3356" max="3357" width="3.125" style="120" customWidth="1"/>
    <col min="3358" max="3584" width="9" style="120"/>
    <col min="3585" max="3611" width="4.625" style="120" customWidth="1"/>
    <col min="3612" max="3613" width="3.125" style="120" customWidth="1"/>
    <col min="3614" max="3840" width="9" style="120"/>
    <col min="3841" max="3867" width="4.625" style="120" customWidth="1"/>
    <col min="3868" max="3869" width="3.125" style="120" customWidth="1"/>
    <col min="3870" max="4096" width="9" style="120"/>
    <col min="4097" max="4123" width="4.625" style="120" customWidth="1"/>
    <col min="4124" max="4125" width="3.125" style="120" customWidth="1"/>
    <col min="4126" max="4352" width="9" style="120"/>
    <col min="4353" max="4379" width="4.625" style="120" customWidth="1"/>
    <col min="4380" max="4381" width="3.125" style="120" customWidth="1"/>
    <col min="4382" max="4608" width="9" style="120"/>
    <col min="4609" max="4635" width="4.625" style="120" customWidth="1"/>
    <col min="4636" max="4637" width="3.125" style="120" customWidth="1"/>
    <col min="4638" max="4864" width="9" style="120"/>
    <col min="4865" max="4891" width="4.625" style="120" customWidth="1"/>
    <col min="4892" max="4893" width="3.125" style="120" customWidth="1"/>
    <col min="4894" max="5120" width="9" style="120"/>
    <col min="5121" max="5147" width="4.625" style="120" customWidth="1"/>
    <col min="5148" max="5149" width="3.125" style="120" customWidth="1"/>
    <col min="5150" max="5376" width="9" style="120"/>
    <col min="5377" max="5403" width="4.625" style="120" customWidth="1"/>
    <col min="5404" max="5405" width="3.125" style="120" customWidth="1"/>
    <col min="5406" max="5632" width="9" style="120"/>
    <col min="5633" max="5659" width="4.625" style="120" customWidth="1"/>
    <col min="5660" max="5661" width="3.125" style="120" customWidth="1"/>
    <col min="5662" max="5888" width="9" style="120"/>
    <col min="5889" max="5915" width="4.625" style="120" customWidth="1"/>
    <col min="5916" max="5917" width="3.125" style="120" customWidth="1"/>
    <col min="5918" max="6144" width="9" style="120"/>
    <col min="6145" max="6171" width="4.625" style="120" customWidth="1"/>
    <col min="6172" max="6173" width="3.125" style="120" customWidth="1"/>
    <col min="6174" max="6400" width="9" style="120"/>
    <col min="6401" max="6427" width="4.625" style="120" customWidth="1"/>
    <col min="6428" max="6429" width="3.125" style="120" customWidth="1"/>
    <col min="6430" max="6656" width="9" style="120"/>
    <col min="6657" max="6683" width="4.625" style="120" customWidth="1"/>
    <col min="6684" max="6685" width="3.125" style="120" customWidth="1"/>
    <col min="6686" max="6912" width="9" style="120"/>
    <col min="6913" max="6939" width="4.625" style="120" customWidth="1"/>
    <col min="6940" max="6941" width="3.125" style="120" customWidth="1"/>
    <col min="6942" max="7168" width="9" style="120"/>
    <col min="7169" max="7195" width="4.625" style="120" customWidth="1"/>
    <col min="7196" max="7197" width="3.125" style="120" customWidth="1"/>
    <col min="7198" max="7424" width="9" style="120"/>
    <col min="7425" max="7451" width="4.625" style="120" customWidth="1"/>
    <col min="7452" max="7453" width="3.125" style="120" customWidth="1"/>
    <col min="7454" max="7680" width="9" style="120"/>
    <col min="7681" max="7707" width="4.625" style="120" customWidth="1"/>
    <col min="7708" max="7709" width="3.125" style="120" customWidth="1"/>
    <col min="7710" max="7936" width="9" style="120"/>
    <col min="7937" max="7963" width="4.625" style="120" customWidth="1"/>
    <col min="7964" max="7965" width="3.125" style="120" customWidth="1"/>
    <col min="7966" max="8192" width="9" style="120"/>
    <col min="8193" max="8219" width="4.625" style="120" customWidth="1"/>
    <col min="8220" max="8221" width="3.125" style="120" customWidth="1"/>
    <col min="8222" max="8448" width="9" style="120"/>
    <col min="8449" max="8475" width="4.625" style="120" customWidth="1"/>
    <col min="8476" max="8477" width="3.125" style="120" customWidth="1"/>
    <col min="8478" max="8704" width="9" style="120"/>
    <col min="8705" max="8731" width="4.625" style="120" customWidth="1"/>
    <col min="8732" max="8733" width="3.125" style="120" customWidth="1"/>
    <col min="8734" max="8960" width="9" style="120"/>
    <col min="8961" max="8987" width="4.625" style="120" customWidth="1"/>
    <col min="8988" max="8989" width="3.125" style="120" customWidth="1"/>
    <col min="8990" max="9216" width="9" style="120"/>
    <col min="9217" max="9243" width="4.625" style="120" customWidth="1"/>
    <col min="9244" max="9245" width="3.125" style="120" customWidth="1"/>
    <col min="9246" max="9472" width="9" style="120"/>
    <col min="9473" max="9499" width="4.625" style="120" customWidth="1"/>
    <col min="9500" max="9501" width="3.125" style="120" customWidth="1"/>
    <col min="9502" max="9728" width="9" style="120"/>
    <col min="9729" max="9755" width="4.625" style="120" customWidth="1"/>
    <col min="9756" max="9757" width="3.125" style="120" customWidth="1"/>
    <col min="9758" max="9984" width="9" style="120"/>
    <col min="9985" max="10011" width="4.625" style="120" customWidth="1"/>
    <col min="10012" max="10013" width="3.125" style="120" customWidth="1"/>
    <col min="10014" max="10240" width="9" style="120"/>
    <col min="10241" max="10267" width="4.625" style="120" customWidth="1"/>
    <col min="10268" max="10269" width="3.125" style="120" customWidth="1"/>
    <col min="10270" max="10496" width="9" style="120"/>
    <col min="10497" max="10523" width="4.625" style="120" customWidth="1"/>
    <col min="10524" max="10525" width="3.125" style="120" customWidth="1"/>
    <col min="10526" max="10752" width="9" style="120"/>
    <col min="10753" max="10779" width="4.625" style="120" customWidth="1"/>
    <col min="10780" max="10781" width="3.125" style="120" customWidth="1"/>
    <col min="10782" max="11008" width="9" style="120"/>
    <col min="11009" max="11035" width="4.625" style="120" customWidth="1"/>
    <col min="11036" max="11037" width="3.125" style="120" customWidth="1"/>
    <col min="11038" max="11264" width="9" style="120"/>
    <col min="11265" max="11291" width="4.625" style="120" customWidth="1"/>
    <col min="11292" max="11293" width="3.125" style="120" customWidth="1"/>
    <col min="11294" max="11520" width="9" style="120"/>
    <col min="11521" max="11547" width="4.625" style="120" customWidth="1"/>
    <col min="11548" max="11549" width="3.125" style="120" customWidth="1"/>
    <col min="11550" max="11776" width="9" style="120"/>
    <col min="11777" max="11803" width="4.625" style="120" customWidth="1"/>
    <col min="11804" max="11805" width="3.125" style="120" customWidth="1"/>
    <col min="11806" max="12032" width="9" style="120"/>
    <col min="12033" max="12059" width="4.625" style="120" customWidth="1"/>
    <col min="12060" max="12061" width="3.125" style="120" customWidth="1"/>
    <col min="12062" max="12288" width="9" style="120"/>
    <col min="12289" max="12315" width="4.625" style="120" customWidth="1"/>
    <col min="12316" max="12317" width="3.125" style="120" customWidth="1"/>
    <col min="12318" max="12544" width="9" style="120"/>
    <col min="12545" max="12571" width="4.625" style="120" customWidth="1"/>
    <col min="12572" max="12573" width="3.125" style="120" customWidth="1"/>
    <col min="12574" max="12800" width="9" style="120"/>
    <col min="12801" max="12827" width="4.625" style="120" customWidth="1"/>
    <col min="12828" max="12829" width="3.125" style="120" customWidth="1"/>
    <col min="12830" max="13056" width="9" style="120"/>
    <col min="13057" max="13083" width="4.625" style="120" customWidth="1"/>
    <col min="13084" max="13085" width="3.125" style="120" customWidth="1"/>
    <col min="13086" max="13312" width="9" style="120"/>
    <col min="13313" max="13339" width="4.625" style="120" customWidth="1"/>
    <col min="13340" max="13341" width="3.125" style="120" customWidth="1"/>
    <col min="13342" max="13568" width="9" style="120"/>
    <col min="13569" max="13595" width="4.625" style="120" customWidth="1"/>
    <col min="13596" max="13597" width="3.125" style="120" customWidth="1"/>
    <col min="13598" max="13824" width="9" style="120"/>
    <col min="13825" max="13851" width="4.625" style="120" customWidth="1"/>
    <col min="13852" max="13853" width="3.125" style="120" customWidth="1"/>
    <col min="13854" max="14080" width="9" style="120"/>
    <col min="14081" max="14107" width="4.625" style="120" customWidth="1"/>
    <col min="14108" max="14109" width="3.125" style="120" customWidth="1"/>
    <col min="14110" max="14336" width="9" style="120"/>
    <col min="14337" max="14363" width="4.625" style="120" customWidth="1"/>
    <col min="14364" max="14365" width="3.125" style="120" customWidth="1"/>
    <col min="14366" max="14592" width="9" style="120"/>
    <col min="14593" max="14619" width="4.625" style="120" customWidth="1"/>
    <col min="14620" max="14621" width="3.125" style="120" customWidth="1"/>
    <col min="14622" max="14848" width="9" style="120"/>
    <col min="14849" max="14875" width="4.625" style="120" customWidth="1"/>
    <col min="14876" max="14877" width="3.125" style="120" customWidth="1"/>
    <col min="14878" max="15104" width="9" style="120"/>
    <col min="15105" max="15131" width="4.625" style="120" customWidth="1"/>
    <col min="15132" max="15133" width="3.125" style="120" customWidth="1"/>
    <col min="15134" max="15360" width="9" style="120"/>
    <col min="15361" max="15387" width="4.625" style="120" customWidth="1"/>
    <col min="15388" max="15389" width="3.125" style="120" customWidth="1"/>
    <col min="15390" max="15616" width="9" style="120"/>
    <col min="15617" max="15643" width="4.625" style="120" customWidth="1"/>
    <col min="15644" max="15645" width="3.125" style="120" customWidth="1"/>
    <col min="15646" max="15872" width="9" style="120"/>
    <col min="15873" max="15899" width="4.625" style="120" customWidth="1"/>
    <col min="15900" max="15901" width="3.125" style="120" customWidth="1"/>
    <col min="15902" max="16128" width="9" style="120"/>
    <col min="16129" max="16155" width="4.625" style="120" customWidth="1"/>
    <col min="16156" max="16157" width="3.125" style="120" customWidth="1"/>
    <col min="16158" max="16384" width="9" style="120"/>
  </cols>
  <sheetData>
    <row r="1" spans="1:29" ht="15.95" customHeight="1">
      <c r="Y1" s="121" t="s">
        <v>260</v>
      </c>
    </row>
    <row r="3" spans="1:29" ht="15.95" customHeight="1">
      <c r="B3" s="121" t="s">
        <v>261</v>
      </c>
    </row>
    <row r="5" spans="1:29" ht="15.95" customHeight="1">
      <c r="B5" s="283" t="s">
        <v>262</v>
      </c>
      <c r="C5" s="284"/>
      <c r="D5" s="284"/>
      <c r="E5" s="285"/>
      <c r="F5" s="286" t="s">
        <v>266</v>
      </c>
      <c r="G5" s="287"/>
      <c r="H5" s="287"/>
      <c r="I5" s="287"/>
      <c r="J5" s="287"/>
      <c r="K5" s="287"/>
      <c r="L5" s="287"/>
      <c r="M5" s="287"/>
      <c r="N5" s="287"/>
      <c r="O5" s="288"/>
    </row>
    <row r="7" spans="1:29" ht="15.95" customHeight="1">
      <c r="A7" s="122"/>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4"/>
    </row>
    <row r="8" spans="1:29" ht="15.95" customHeight="1">
      <c r="A8" s="125"/>
      <c r="AC8" s="126"/>
    </row>
    <row r="9" spans="1:29" ht="15.95" customHeight="1">
      <c r="A9" s="125"/>
      <c r="AC9" s="126"/>
    </row>
    <row r="10" spans="1:29" ht="15.95" customHeight="1">
      <c r="A10" s="125"/>
      <c r="AC10" s="126"/>
    </row>
    <row r="11" spans="1:29" ht="15.95" customHeight="1">
      <c r="A11" s="125"/>
      <c r="AC11" s="126"/>
    </row>
    <row r="12" spans="1:29" ht="15.95" customHeight="1">
      <c r="A12" s="125"/>
      <c r="AC12" s="126"/>
    </row>
    <row r="13" spans="1:29" ht="15.95" customHeight="1">
      <c r="A13" s="125"/>
      <c r="AC13" s="126"/>
    </row>
    <row r="14" spans="1:29" ht="15.95" customHeight="1">
      <c r="A14" s="125"/>
      <c r="AC14" s="126"/>
    </row>
    <row r="15" spans="1:29" ht="15.95" customHeight="1">
      <c r="A15" s="125"/>
      <c r="AC15" s="126"/>
    </row>
    <row r="16" spans="1:29" ht="15.95" customHeight="1">
      <c r="A16" s="125"/>
      <c r="AC16" s="126"/>
    </row>
    <row r="17" spans="1:29" ht="15.95" customHeight="1">
      <c r="A17" s="125"/>
      <c r="AC17" s="126"/>
    </row>
    <row r="18" spans="1:29" ht="15.95" customHeight="1">
      <c r="A18" s="125"/>
      <c r="AC18" s="126"/>
    </row>
    <row r="19" spans="1:29" ht="15.95" customHeight="1">
      <c r="A19" s="125"/>
      <c r="AC19" s="126"/>
    </row>
    <row r="20" spans="1:29" ht="15.95" customHeight="1">
      <c r="A20" s="125"/>
      <c r="AC20" s="126"/>
    </row>
    <row r="21" spans="1:29" ht="15.95" customHeight="1">
      <c r="A21" s="125"/>
      <c r="AC21" s="126"/>
    </row>
    <row r="22" spans="1:29" ht="15.95" customHeight="1">
      <c r="A22" s="125"/>
      <c r="AC22" s="126"/>
    </row>
    <row r="23" spans="1:29" ht="15.95" customHeight="1">
      <c r="A23" s="125"/>
      <c r="AC23" s="126"/>
    </row>
    <row r="24" spans="1:29" ht="15.95" customHeight="1">
      <c r="A24" s="125"/>
      <c r="AC24" s="126"/>
    </row>
    <row r="25" spans="1:29" ht="15.95" customHeight="1">
      <c r="A25" s="125"/>
      <c r="AC25" s="126"/>
    </row>
    <row r="26" spans="1:29" ht="15.95" customHeight="1">
      <c r="A26" s="125"/>
      <c r="AC26" s="126"/>
    </row>
    <row r="27" spans="1:29" ht="15.95" customHeight="1">
      <c r="A27" s="125"/>
      <c r="AC27" s="126"/>
    </row>
    <row r="28" spans="1:29" ht="15.95" customHeight="1">
      <c r="A28" s="125"/>
      <c r="AC28" s="126"/>
    </row>
    <row r="29" spans="1:29" ht="15.95" customHeight="1">
      <c r="A29" s="125"/>
      <c r="AC29" s="126"/>
    </row>
    <row r="30" spans="1:29" ht="15.95" customHeight="1">
      <c r="A30" s="125"/>
      <c r="AC30" s="126"/>
    </row>
    <row r="31" spans="1:29" ht="15.95" customHeight="1">
      <c r="A31" s="125"/>
      <c r="AC31" s="126"/>
    </row>
    <row r="32" spans="1:29" ht="15.95" customHeight="1">
      <c r="A32" s="125"/>
      <c r="AC32" s="126"/>
    </row>
    <row r="33" spans="1:29" ht="15.95" customHeight="1">
      <c r="A33" s="127"/>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9"/>
    </row>
    <row r="34" spans="1:29" ht="15.95" customHeight="1">
      <c r="A34" s="130" t="s">
        <v>263</v>
      </c>
    </row>
    <row r="35" spans="1:29" ht="15.95" customHeight="1">
      <c r="A35" s="130" t="s">
        <v>264</v>
      </c>
    </row>
  </sheetData>
  <mergeCells count="2">
    <mergeCell ref="B5:E5"/>
    <mergeCell ref="F5:O5"/>
  </mergeCells>
  <phoneticPr fontId="29"/>
  <pageMargins left="0.78740157480314965" right="0.78740157480314965" top="0.68" bottom="0.5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E6D69-8AEE-4603-BA3B-BB274CF5F021}">
  <dimension ref="A1:AC35"/>
  <sheetViews>
    <sheetView view="pageBreakPreview" zoomScaleNormal="100" zoomScaleSheetLayoutView="100" workbookViewId="0">
      <selection activeCell="P28" sqref="P28"/>
    </sheetView>
  </sheetViews>
  <sheetFormatPr defaultRowHeight="15.95" customHeight="1"/>
  <cols>
    <col min="1" max="27" width="4.625" style="120" customWidth="1"/>
    <col min="28" max="29" width="3.125" style="120" customWidth="1"/>
    <col min="30" max="256" width="9" style="120"/>
    <col min="257" max="283" width="4.625" style="120" customWidth="1"/>
    <col min="284" max="285" width="3.125" style="120" customWidth="1"/>
    <col min="286" max="512" width="9" style="120"/>
    <col min="513" max="539" width="4.625" style="120" customWidth="1"/>
    <col min="540" max="541" width="3.125" style="120" customWidth="1"/>
    <col min="542" max="768" width="9" style="120"/>
    <col min="769" max="795" width="4.625" style="120" customWidth="1"/>
    <col min="796" max="797" width="3.125" style="120" customWidth="1"/>
    <col min="798" max="1024" width="9" style="120"/>
    <col min="1025" max="1051" width="4.625" style="120" customWidth="1"/>
    <col min="1052" max="1053" width="3.125" style="120" customWidth="1"/>
    <col min="1054" max="1280" width="9" style="120"/>
    <col min="1281" max="1307" width="4.625" style="120" customWidth="1"/>
    <col min="1308" max="1309" width="3.125" style="120" customWidth="1"/>
    <col min="1310" max="1536" width="9" style="120"/>
    <col min="1537" max="1563" width="4.625" style="120" customWidth="1"/>
    <col min="1564" max="1565" width="3.125" style="120" customWidth="1"/>
    <col min="1566" max="1792" width="9" style="120"/>
    <col min="1793" max="1819" width="4.625" style="120" customWidth="1"/>
    <col min="1820" max="1821" width="3.125" style="120" customWidth="1"/>
    <col min="1822" max="2048" width="9" style="120"/>
    <col min="2049" max="2075" width="4.625" style="120" customWidth="1"/>
    <col min="2076" max="2077" width="3.125" style="120" customWidth="1"/>
    <col min="2078" max="2304" width="9" style="120"/>
    <col min="2305" max="2331" width="4.625" style="120" customWidth="1"/>
    <col min="2332" max="2333" width="3.125" style="120" customWidth="1"/>
    <col min="2334" max="2560" width="9" style="120"/>
    <col min="2561" max="2587" width="4.625" style="120" customWidth="1"/>
    <col min="2588" max="2589" width="3.125" style="120" customWidth="1"/>
    <col min="2590" max="2816" width="9" style="120"/>
    <col min="2817" max="2843" width="4.625" style="120" customWidth="1"/>
    <col min="2844" max="2845" width="3.125" style="120" customWidth="1"/>
    <col min="2846" max="3072" width="9" style="120"/>
    <col min="3073" max="3099" width="4.625" style="120" customWidth="1"/>
    <col min="3100" max="3101" width="3.125" style="120" customWidth="1"/>
    <col min="3102" max="3328" width="9" style="120"/>
    <col min="3329" max="3355" width="4.625" style="120" customWidth="1"/>
    <col min="3356" max="3357" width="3.125" style="120" customWidth="1"/>
    <col min="3358" max="3584" width="9" style="120"/>
    <col min="3585" max="3611" width="4.625" style="120" customWidth="1"/>
    <col min="3612" max="3613" width="3.125" style="120" customWidth="1"/>
    <col min="3614" max="3840" width="9" style="120"/>
    <col min="3841" max="3867" width="4.625" style="120" customWidth="1"/>
    <col min="3868" max="3869" width="3.125" style="120" customWidth="1"/>
    <col min="3870" max="4096" width="9" style="120"/>
    <col min="4097" max="4123" width="4.625" style="120" customWidth="1"/>
    <col min="4124" max="4125" width="3.125" style="120" customWidth="1"/>
    <col min="4126" max="4352" width="9" style="120"/>
    <col min="4353" max="4379" width="4.625" style="120" customWidth="1"/>
    <col min="4380" max="4381" width="3.125" style="120" customWidth="1"/>
    <col min="4382" max="4608" width="9" style="120"/>
    <col min="4609" max="4635" width="4.625" style="120" customWidth="1"/>
    <col min="4636" max="4637" width="3.125" style="120" customWidth="1"/>
    <col min="4638" max="4864" width="9" style="120"/>
    <col min="4865" max="4891" width="4.625" style="120" customWidth="1"/>
    <col min="4892" max="4893" width="3.125" style="120" customWidth="1"/>
    <col min="4894" max="5120" width="9" style="120"/>
    <col min="5121" max="5147" width="4.625" style="120" customWidth="1"/>
    <col min="5148" max="5149" width="3.125" style="120" customWidth="1"/>
    <col min="5150" max="5376" width="9" style="120"/>
    <col min="5377" max="5403" width="4.625" style="120" customWidth="1"/>
    <col min="5404" max="5405" width="3.125" style="120" customWidth="1"/>
    <col min="5406" max="5632" width="9" style="120"/>
    <col min="5633" max="5659" width="4.625" style="120" customWidth="1"/>
    <col min="5660" max="5661" width="3.125" style="120" customWidth="1"/>
    <col min="5662" max="5888" width="9" style="120"/>
    <col min="5889" max="5915" width="4.625" style="120" customWidth="1"/>
    <col min="5916" max="5917" width="3.125" style="120" customWidth="1"/>
    <col min="5918" max="6144" width="9" style="120"/>
    <col min="6145" max="6171" width="4.625" style="120" customWidth="1"/>
    <col min="6172" max="6173" width="3.125" style="120" customWidth="1"/>
    <col min="6174" max="6400" width="9" style="120"/>
    <col min="6401" max="6427" width="4.625" style="120" customWidth="1"/>
    <col min="6428" max="6429" width="3.125" style="120" customWidth="1"/>
    <col min="6430" max="6656" width="9" style="120"/>
    <col min="6657" max="6683" width="4.625" style="120" customWidth="1"/>
    <col min="6684" max="6685" width="3.125" style="120" customWidth="1"/>
    <col min="6686" max="6912" width="9" style="120"/>
    <col min="6913" max="6939" width="4.625" style="120" customWidth="1"/>
    <col min="6940" max="6941" width="3.125" style="120" customWidth="1"/>
    <col min="6942" max="7168" width="9" style="120"/>
    <col min="7169" max="7195" width="4.625" style="120" customWidth="1"/>
    <col min="7196" max="7197" width="3.125" style="120" customWidth="1"/>
    <col min="7198" max="7424" width="9" style="120"/>
    <col min="7425" max="7451" width="4.625" style="120" customWidth="1"/>
    <col min="7452" max="7453" width="3.125" style="120" customWidth="1"/>
    <col min="7454" max="7680" width="9" style="120"/>
    <col min="7681" max="7707" width="4.625" style="120" customWidth="1"/>
    <col min="7708" max="7709" width="3.125" style="120" customWidth="1"/>
    <col min="7710" max="7936" width="9" style="120"/>
    <col min="7937" max="7963" width="4.625" style="120" customWidth="1"/>
    <col min="7964" max="7965" width="3.125" style="120" customWidth="1"/>
    <col min="7966" max="8192" width="9" style="120"/>
    <col min="8193" max="8219" width="4.625" style="120" customWidth="1"/>
    <col min="8220" max="8221" width="3.125" style="120" customWidth="1"/>
    <col min="8222" max="8448" width="9" style="120"/>
    <col min="8449" max="8475" width="4.625" style="120" customWidth="1"/>
    <col min="8476" max="8477" width="3.125" style="120" customWidth="1"/>
    <col min="8478" max="8704" width="9" style="120"/>
    <col min="8705" max="8731" width="4.625" style="120" customWidth="1"/>
    <col min="8732" max="8733" width="3.125" style="120" customWidth="1"/>
    <col min="8734" max="8960" width="9" style="120"/>
    <col min="8961" max="8987" width="4.625" style="120" customWidth="1"/>
    <col min="8988" max="8989" width="3.125" style="120" customWidth="1"/>
    <col min="8990" max="9216" width="9" style="120"/>
    <col min="9217" max="9243" width="4.625" style="120" customWidth="1"/>
    <col min="9244" max="9245" width="3.125" style="120" customWidth="1"/>
    <col min="9246" max="9472" width="9" style="120"/>
    <col min="9473" max="9499" width="4.625" style="120" customWidth="1"/>
    <col min="9500" max="9501" width="3.125" style="120" customWidth="1"/>
    <col min="9502" max="9728" width="9" style="120"/>
    <col min="9729" max="9755" width="4.625" style="120" customWidth="1"/>
    <col min="9756" max="9757" width="3.125" style="120" customWidth="1"/>
    <col min="9758" max="9984" width="9" style="120"/>
    <col min="9985" max="10011" width="4.625" style="120" customWidth="1"/>
    <col min="10012" max="10013" width="3.125" style="120" customWidth="1"/>
    <col min="10014" max="10240" width="9" style="120"/>
    <col min="10241" max="10267" width="4.625" style="120" customWidth="1"/>
    <col min="10268" max="10269" width="3.125" style="120" customWidth="1"/>
    <col min="10270" max="10496" width="9" style="120"/>
    <col min="10497" max="10523" width="4.625" style="120" customWidth="1"/>
    <col min="10524" max="10525" width="3.125" style="120" customWidth="1"/>
    <col min="10526" max="10752" width="9" style="120"/>
    <col min="10753" max="10779" width="4.625" style="120" customWidth="1"/>
    <col min="10780" max="10781" width="3.125" style="120" customWidth="1"/>
    <col min="10782" max="11008" width="9" style="120"/>
    <col min="11009" max="11035" width="4.625" style="120" customWidth="1"/>
    <col min="11036" max="11037" width="3.125" style="120" customWidth="1"/>
    <col min="11038" max="11264" width="9" style="120"/>
    <col min="11265" max="11291" width="4.625" style="120" customWidth="1"/>
    <col min="11292" max="11293" width="3.125" style="120" customWidth="1"/>
    <col min="11294" max="11520" width="9" style="120"/>
    <col min="11521" max="11547" width="4.625" style="120" customWidth="1"/>
    <col min="11548" max="11549" width="3.125" style="120" customWidth="1"/>
    <col min="11550" max="11776" width="9" style="120"/>
    <col min="11777" max="11803" width="4.625" style="120" customWidth="1"/>
    <col min="11804" max="11805" width="3.125" style="120" customWidth="1"/>
    <col min="11806" max="12032" width="9" style="120"/>
    <col min="12033" max="12059" width="4.625" style="120" customWidth="1"/>
    <col min="12060" max="12061" width="3.125" style="120" customWidth="1"/>
    <col min="12062" max="12288" width="9" style="120"/>
    <col min="12289" max="12315" width="4.625" style="120" customWidth="1"/>
    <col min="12316" max="12317" width="3.125" style="120" customWidth="1"/>
    <col min="12318" max="12544" width="9" style="120"/>
    <col min="12545" max="12571" width="4.625" style="120" customWidth="1"/>
    <col min="12572" max="12573" width="3.125" style="120" customWidth="1"/>
    <col min="12574" max="12800" width="9" style="120"/>
    <col min="12801" max="12827" width="4.625" style="120" customWidth="1"/>
    <col min="12828" max="12829" width="3.125" style="120" customWidth="1"/>
    <col min="12830" max="13056" width="9" style="120"/>
    <col min="13057" max="13083" width="4.625" style="120" customWidth="1"/>
    <col min="13084" max="13085" width="3.125" style="120" customWidth="1"/>
    <col min="13086" max="13312" width="9" style="120"/>
    <col min="13313" max="13339" width="4.625" style="120" customWidth="1"/>
    <col min="13340" max="13341" width="3.125" style="120" customWidth="1"/>
    <col min="13342" max="13568" width="9" style="120"/>
    <col min="13569" max="13595" width="4.625" style="120" customWidth="1"/>
    <col min="13596" max="13597" width="3.125" style="120" customWidth="1"/>
    <col min="13598" max="13824" width="9" style="120"/>
    <col min="13825" max="13851" width="4.625" style="120" customWidth="1"/>
    <col min="13852" max="13853" width="3.125" style="120" customWidth="1"/>
    <col min="13854" max="14080" width="9" style="120"/>
    <col min="14081" max="14107" width="4.625" style="120" customWidth="1"/>
    <col min="14108" max="14109" width="3.125" style="120" customWidth="1"/>
    <col min="14110" max="14336" width="9" style="120"/>
    <col min="14337" max="14363" width="4.625" style="120" customWidth="1"/>
    <col min="14364" max="14365" width="3.125" style="120" customWidth="1"/>
    <col min="14366" max="14592" width="9" style="120"/>
    <col min="14593" max="14619" width="4.625" style="120" customWidth="1"/>
    <col min="14620" max="14621" width="3.125" style="120" customWidth="1"/>
    <col min="14622" max="14848" width="9" style="120"/>
    <col min="14849" max="14875" width="4.625" style="120" customWidth="1"/>
    <col min="14876" max="14877" width="3.125" style="120" customWidth="1"/>
    <col min="14878" max="15104" width="9" style="120"/>
    <col min="15105" max="15131" width="4.625" style="120" customWidth="1"/>
    <col min="15132" max="15133" width="3.125" style="120" customWidth="1"/>
    <col min="15134" max="15360" width="9" style="120"/>
    <col min="15361" max="15387" width="4.625" style="120" customWidth="1"/>
    <col min="15388" max="15389" width="3.125" style="120" customWidth="1"/>
    <col min="15390" max="15616" width="9" style="120"/>
    <col min="15617" max="15643" width="4.625" style="120" customWidth="1"/>
    <col min="15644" max="15645" width="3.125" style="120" customWidth="1"/>
    <col min="15646" max="15872" width="9" style="120"/>
    <col min="15873" max="15899" width="4.625" style="120" customWidth="1"/>
    <col min="15900" max="15901" width="3.125" style="120" customWidth="1"/>
    <col min="15902" max="16128" width="9" style="120"/>
    <col min="16129" max="16155" width="4.625" style="120" customWidth="1"/>
    <col min="16156" max="16157" width="3.125" style="120" customWidth="1"/>
    <col min="16158" max="16384" width="9" style="120"/>
  </cols>
  <sheetData>
    <row r="1" spans="1:29" ht="15.95" customHeight="1">
      <c r="Y1" s="121" t="s">
        <v>260</v>
      </c>
    </row>
    <row r="3" spans="1:29" ht="15.95" customHeight="1">
      <c r="B3" s="121" t="s">
        <v>261</v>
      </c>
    </row>
    <row r="5" spans="1:29" ht="15.95" customHeight="1">
      <c r="B5" s="283" t="s">
        <v>262</v>
      </c>
      <c r="C5" s="284"/>
      <c r="D5" s="284"/>
      <c r="E5" s="285"/>
      <c r="F5" s="286"/>
      <c r="G5" s="287"/>
      <c r="H5" s="287"/>
      <c r="I5" s="287"/>
      <c r="J5" s="287"/>
      <c r="K5" s="287"/>
      <c r="L5" s="287"/>
      <c r="M5" s="287"/>
      <c r="N5" s="287"/>
      <c r="O5" s="288"/>
    </row>
    <row r="7" spans="1:29" ht="15.95" customHeight="1">
      <c r="A7" s="122"/>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4"/>
    </row>
    <row r="8" spans="1:29" ht="15.95" customHeight="1">
      <c r="A8" s="125"/>
      <c r="AC8" s="126"/>
    </row>
    <row r="9" spans="1:29" ht="15.95" customHeight="1">
      <c r="A9" s="125"/>
      <c r="AC9" s="126"/>
    </row>
    <row r="10" spans="1:29" ht="15.95" customHeight="1">
      <c r="A10" s="125"/>
      <c r="AC10" s="126"/>
    </row>
    <row r="11" spans="1:29" ht="15.95" customHeight="1">
      <c r="A11" s="125"/>
      <c r="AC11" s="126"/>
    </row>
    <row r="12" spans="1:29" ht="15.95" customHeight="1">
      <c r="A12" s="125"/>
      <c r="AC12" s="126"/>
    </row>
    <row r="13" spans="1:29" ht="15.95" customHeight="1">
      <c r="A13" s="125"/>
      <c r="AC13" s="126"/>
    </row>
    <row r="14" spans="1:29" ht="15.95" customHeight="1">
      <c r="A14" s="125"/>
      <c r="AC14" s="126"/>
    </row>
    <row r="15" spans="1:29" ht="15.95" customHeight="1">
      <c r="A15" s="125"/>
      <c r="AC15" s="126"/>
    </row>
    <row r="16" spans="1:29" ht="15.95" customHeight="1">
      <c r="A16" s="125"/>
      <c r="AC16" s="126"/>
    </row>
    <row r="17" spans="1:29" ht="15.95" customHeight="1">
      <c r="A17" s="125"/>
      <c r="AC17" s="126"/>
    </row>
    <row r="18" spans="1:29" ht="15.95" customHeight="1">
      <c r="A18" s="125"/>
      <c r="AC18" s="126"/>
    </row>
    <row r="19" spans="1:29" ht="15.95" customHeight="1">
      <c r="A19" s="125"/>
      <c r="AC19" s="126"/>
    </row>
    <row r="20" spans="1:29" ht="15.95" customHeight="1">
      <c r="A20" s="125"/>
      <c r="AC20" s="126"/>
    </row>
    <row r="21" spans="1:29" ht="15.95" customHeight="1">
      <c r="A21" s="125"/>
      <c r="AC21" s="126"/>
    </row>
    <row r="22" spans="1:29" ht="15.95" customHeight="1">
      <c r="A22" s="125"/>
      <c r="AC22" s="126"/>
    </row>
    <row r="23" spans="1:29" ht="15.95" customHeight="1">
      <c r="A23" s="125"/>
      <c r="AC23" s="126"/>
    </row>
    <row r="24" spans="1:29" ht="15.95" customHeight="1">
      <c r="A24" s="125"/>
      <c r="AC24" s="126"/>
    </row>
    <row r="25" spans="1:29" ht="15.95" customHeight="1">
      <c r="A25" s="125"/>
      <c r="AC25" s="126"/>
    </row>
    <row r="26" spans="1:29" ht="15.95" customHeight="1">
      <c r="A26" s="125"/>
      <c r="AC26" s="126"/>
    </row>
    <row r="27" spans="1:29" ht="15.95" customHeight="1">
      <c r="A27" s="125"/>
      <c r="AC27" s="126"/>
    </row>
    <row r="28" spans="1:29" ht="15.95" customHeight="1">
      <c r="A28" s="125"/>
      <c r="AC28" s="126"/>
    </row>
    <row r="29" spans="1:29" ht="15.95" customHeight="1">
      <c r="A29" s="125"/>
      <c r="AC29" s="126"/>
    </row>
    <row r="30" spans="1:29" ht="15.95" customHeight="1">
      <c r="A30" s="125"/>
      <c r="AC30" s="126"/>
    </row>
    <row r="31" spans="1:29" ht="15.95" customHeight="1">
      <c r="A31" s="125"/>
      <c r="AC31" s="126"/>
    </row>
    <row r="32" spans="1:29" ht="15.95" customHeight="1">
      <c r="A32" s="125"/>
      <c r="AC32" s="126"/>
    </row>
    <row r="33" spans="1:29" ht="15.95" customHeight="1">
      <c r="A33" s="127"/>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9"/>
    </row>
    <row r="34" spans="1:29" ht="15.95" customHeight="1">
      <c r="A34" s="130" t="s">
        <v>263</v>
      </c>
    </row>
    <row r="35" spans="1:29" ht="15.95" customHeight="1">
      <c r="A35" s="130" t="s">
        <v>264</v>
      </c>
    </row>
  </sheetData>
  <mergeCells count="2">
    <mergeCell ref="B5:E5"/>
    <mergeCell ref="F5:O5"/>
  </mergeCells>
  <phoneticPr fontId="29"/>
  <pageMargins left="0.78740157480314965" right="0.78740157480314965" top="0.68" bottom="0.5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75"/>
  <cols>
    <col min="1" max="1" width="26.375" customWidth="1"/>
    <col min="2" max="2" width="9" customWidth="1"/>
    <col min="3" max="3" width="22" customWidth="1"/>
  </cols>
  <sheetData>
    <row r="1" spans="1:12">
      <c r="A1" t="s">
        <v>93</v>
      </c>
      <c r="B1" t="s">
        <v>216</v>
      </c>
      <c r="C1" t="s">
        <v>217</v>
      </c>
      <c r="D1" t="s">
        <v>218</v>
      </c>
      <c r="E1" t="s">
        <v>219</v>
      </c>
      <c r="F1" t="s">
        <v>220</v>
      </c>
      <c r="G1" t="s">
        <v>221</v>
      </c>
      <c r="H1" t="s">
        <v>222</v>
      </c>
      <c r="I1" t="s">
        <v>223</v>
      </c>
      <c r="J1" t="s">
        <v>224</v>
      </c>
      <c r="K1" t="s">
        <v>225</v>
      </c>
    </row>
    <row r="2" spans="1:12">
      <c r="A2" t="s">
        <v>226</v>
      </c>
      <c r="B2" t="s">
        <v>154</v>
      </c>
      <c r="C2" t="s">
        <v>155</v>
      </c>
      <c r="D2" t="s">
        <v>156</v>
      </c>
    </row>
    <row r="3" spans="1:12">
      <c r="A3" t="s">
        <v>162</v>
      </c>
      <c r="B3" t="s">
        <v>154</v>
      </c>
      <c r="C3" t="s">
        <v>155</v>
      </c>
      <c r="D3" t="s">
        <v>156</v>
      </c>
    </row>
    <row r="4" spans="1:12">
      <c r="A4" t="s">
        <v>163</v>
      </c>
      <c r="B4" t="s">
        <v>154</v>
      </c>
      <c r="C4" t="s">
        <v>155</v>
      </c>
      <c r="D4" t="s">
        <v>156</v>
      </c>
    </row>
    <row r="5" spans="1:12">
      <c r="A5" t="s">
        <v>164</v>
      </c>
      <c r="B5" t="s">
        <v>154</v>
      </c>
      <c r="C5" t="s">
        <v>155</v>
      </c>
      <c r="D5" t="s">
        <v>156</v>
      </c>
    </row>
    <row r="6" spans="1:12">
      <c r="A6" s="101" t="s">
        <v>165</v>
      </c>
      <c r="B6" s="101" t="s">
        <v>154</v>
      </c>
      <c r="C6" s="101" t="s">
        <v>166</v>
      </c>
      <c r="D6" s="101" t="s">
        <v>167</v>
      </c>
      <c r="E6" s="101" t="s">
        <v>168</v>
      </c>
      <c r="F6" s="101" t="s">
        <v>169</v>
      </c>
      <c r="G6" s="101"/>
      <c r="H6" s="101"/>
      <c r="I6" s="101"/>
      <c r="J6" s="101"/>
    </row>
    <row r="7" spans="1:12">
      <c r="A7" s="101" t="s">
        <v>171</v>
      </c>
      <c r="B7" s="101" t="s">
        <v>154</v>
      </c>
      <c r="C7" s="101" t="s">
        <v>166</v>
      </c>
      <c r="D7" s="101" t="s">
        <v>167</v>
      </c>
      <c r="E7" s="101" t="s">
        <v>168</v>
      </c>
      <c r="F7" s="101" t="s">
        <v>173</v>
      </c>
      <c r="G7" s="101" t="s">
        <v>227</v>
      </c>
      <c r="H7" s="101" t="s">
        <v>228</v>
      </c>
      <c r="I7" s="101" t="s">
        <v>169</v>
      </c>
      <c r="J7" s="101"/>
    </row>
    <row r="8" spans="1:12">
      <c r="A8" s="101" t="s">
        <v>229</v>
      </c>
      <c r="B8" s="101" t="s">
        <v>154</v>
      </c>
      <c r="C8" s="101" t="s">
        <v>169</v>
      </c>
      <c r="D8" s="101"/>
      <c r="E8" s="101"/>
      <c r="F8" s="101"/>
      <c r="G8" s="101"/>
      <c r="H8" s="101"/>
      <c r="I8" s="101"/>
      <c r="J8" s="101"/>
    </row>
    <row r="9" spans="1:12">
      <c r="A9" s="101" t="s">
        <v>230</v>
      </c>
      <c r="B9" s="101" t="s">
        <v>154</v>
      </c>
      <c r="C9" s="101" t="s">
        <v>169</v>
      </c>
      <c r="D9" s="101"/>
      <c r="E9" s="101"/>
      <c r="F9" s="101"/>
      <c r="G9" s="101"/>
      <c r="H9" s="101"/>
      <c r="I9" s="101"/>
      <c r="J9" s="101"/>
    </row>
    <row r="10" spans="1:12">
      <c r="A10" s="101" t="s">
        <v>231</v>
      </c>
      <c r="B10" s="101" t="s">
        <v>154</v>
      </c>
      <c r="C10" s="101" t="s">
        <v>169</v>
      </c>
      <c r="D10" s="101"/>
      <c r="E10" s="101"/>
      <c r="F10" s="101"/>
      <c r="G10" s="101"/>
      <c r="H10" s="101"/>
      <c r="I10" s="101"/>
      <c r="J10" s="101"/>
    </row>
    <row r="11" spans="1:12">
      <c r="A11" s="101" t="s">
        <v>232</v>
      </c>
      <c r="B11" s="101" t="s">
        <v>154</v>
      </c>
      <c r="C11" s="101" t="s">
        <v>155</v>
      </c>
      <c r="D11" s="101" t="s">
        <v>156</v>
      </c>
      <c r="E11" s="101"/>
      <c r="F11" s="101"/>
      <c r="G11" s="101"/>
      <c r="H11" s="101"/>
      <c r="I11" s="101"/>
      <c r="J11" s="101"/>
    </row>
    <row r="12" spans="1:12">
      <c r="A12" s="101" t="s">
        <v>187</v>
      </c>
      <c r="B12" s="101" t="s">
        <v>154</v>
      </c>
      <c r="C12" s="101" t="s">
        <v>166</v>
      </c>
      <c r="D12" s="101" t="s">
        <v>188</v>
      </c>
      <c r="E12" s="101" t="s">
        <v>169</v>
      </c>
      <c r="F12" s="101"/>
      <c r="G12" s="101"/>
      <c r="H12" s="101"/>
      <c r="I12" s="101"/>
      <c r="J12" s="101"/>
    </row>
    <row r="13" spans="1:12">
      <c r="A13" s="101" t="s">
        <v>189</v>
      </c>
      <c r="B13" s="101" t="s">
        <v>154</v>
      </c>
      <c r="C13" s="101" t="s">
        <v>166</v>
      </c>
      <c r="D13" s="101" t="s">
        <v>188</v>
      </c>
      <c r="E13" s="101"/>
      <c r="F13" s="101"/>
      <c r="G13" s="101"/>
      <c r="H13" s="101"/>
      <c r="I13" s="101"/>
      <c r="J13" s="101"/>
    </row>
    <row r="14" spans="1:12">
      <c r="A14" s="101" t="s">
        <v>190</v>
      </c>
      <c r="B14" s="101" t="s">
        <v>154</v>
      </c>
      <c r="C14" s="101" t="s">
        <v>166</v>
      </c>
      <c r="D14" s="101" t="s">
        <v>188</v>
      </c>
      <c r="E14" s="101" t="s">
        <v>169</v>
      </c>
      <c r="F14" s="101" t="s">
        <v>233</v>
      </c>
      <c r="G14" s="101"/>
      <c r="H14" s="101"/>
      <c r="I14" s="101"/>
      <c r="J14" s="101"/>
    </row>
    <row r="15" spans="1:12">
      <c r="A15" s="101" t="s">
        <v>191</v>
      </c>
      <c r="B15" s="101" t="s">
        <v>154</v>
      </c>
      <c r="C15" s="101" t="s">
        <v>166</v>
      </c>
      <c r="D15" s="101" t="s">
        <v>167</v>
      </c>
      <c r="E15" s="101" t="s">
        <v>168</v>
      </c>
      <c r="F15" s="101" t="s">
        <v>173</v>
      </c>
      <c r="G15" s="101" t="s">
        <v>227</v>
      </c>
      <c r="H15" s="101" t="s">
        <v>228</v>
      </c>
      <c r="I15" s="101" t="s">
        <v>234</v>
      </c>
      <c r="J15" s="101" t="s">
        <v>235</v>
      </c>
      <c r="K15" t="s">
        <v>169</v>
      </c>
      <c r="L15" s="101"/>
    </row>
    <row r="16" spans="1:12">
      <c r="A16" s="101" t="s">
        <v>172</v>
      </c>
      <c r="B16" s="101" t="s">
        <v>154</v>
      </c>
      <c r="C16" s="101" t="s">
        <v>166</v>
      </c>
      <c r="D16" s="101" t="s">
        <v>168</v>
      </c>
      <c r="E16" s="101" t="s">
        <v>173</v>
      </c>
      <c r="F16" s="101" t="s">
        <v>227</v>
      </c>
      <c r="G16" s="101" t="s">
        <v>228</v>
      </c>
      <c r="H16" s="101" t="s">
        <v>169</v>
      </c>
      <c r="I16" s="101"/>
      <c r="J16" s="101"/>
    </row>
    <row r="17" spans="1:11">
      <c r="A17" s="101" t="s">
        <v>174</v>
      </c>
      <c r="B17" s="101" t="s">
        <v>154</v>
      </c>
      <c r="C17" s="101" t="s">
        <v>166</v>
      </c>
      <c r="D17" s="101" t="s">
        <v>175</v>
      </c>
      <c r="E17" s="101" t="s">
        <v>169</v>
      </c>
      <c r="F17" s="101"/>
      <c r="G17" s="101"/>
      <c r="H17" s="101"/>
      <c r="I17" s="101"/>
      <c r="J17" s="101"/>
    </row>
    <row r="18" spans="1:11">
      <c r="A18" s="101" t="s">
        <v>236</v>
      </c>
      <c r="B18" s="101" t="s">
        <v>154</v>
      </c>
      <c r="C18" s="101" t="s">
        <v>176</v>
      </c>
      <c r="D18" s="101"/>
      <c r="E18" s="101"/>
      <c r="F18" s="101"/>
      <c r="G18" s="101"/>
      <c r="H18" s="101"/>
      <c r="I18" s="101"/>
      <c r="J18" s="101"/>
    </row>
    <row r="19" spans="1:11">
      <c r="A19" s="101" t="s">
        <v>177</v>
      </c>
      <c r="B19" s="101" t="s">
        <v>154</v>
      </c>
      <c r="C19" s="101" t="s">
        <v>166</v>
      </c>
      <c r="D19" s="101" t="s">
        <v>178</v>
      </c>
      <c r="E19" s="101" t="s">
        <v>179</v>
      </c>
      <c r="F19" s="101" t="s">
        <v>181</v>
      </c>
      <c r="G19" s="101"/>
      <c r="H19" s="101"/>
      <c r="I19" s="101"/>
      <c r="J19" s="101"/>
    </row>
    <row r="20" spans="1:11">
      <c r="A20" s="101" t="s">
        <v>180</v>
      </c>
      <c r="B20" s="101" t="s">
        <v>154</v>
      </c>
      <c r="C20" s="101" t="s">
        <v>166</v>
      </c>
      <c r="D20" s="101" t="s">
        <v>179</v>
      </c>
      <c r="E20" s="101" t="s">
        <v>181</v>
      </c>
      <c r="F20" s="101"/>
      <c r="G20" s="101"/>
      <c r="H20" s="101"/>
      <c r="I20" s="101"/>
      <c r="J20" s="101"/>
    </row>
    <row r="21" spans="1:11">
      <c r="A21" s="101" t="s">
        <v>182</v>
      </c>
      <c r="B21" s="101" t="s">
        <v>154</v>
      </c>
      <c r="C21" s="101" t="s">
        <v>166</v>
      </c>
      <c r="D21" s="101" t="s">
        <v>179</v>
      </c>
      <c r="E21" s="101" t="s">
        <v>181</v>
      </c>
      <c r="F21" s="101"/>
      <c r="G21" s="101"/>
      <c r="H21" s="101"/>
      <c r="I21" s="101"/>
      <c r="J21" s="101"/>
    </row>
    <row r="22" spans="1:11">
      <c r="A22" s="101" t="s">
        <v>193</v>
      </c>
      <c r="B22" s="101" t="s">
        <v>154</v>
      </c>
      <c r="C22" s="101" t="s">
        <v>156</v>
      </c>
      <c r="D22" s="101"/>
      <c r="E22" s="101"/>
      <c r="F22" s="101"/>
      <c r="G22" s="101"/>
      <c r="H22" s="101"/>
      <c r="I22" s="101"/>
      <c r="J22" s="101"/>
    </row>
    <row r="23" spans="1:11">
      <c r="A23" s="101" t="s">
        <v>183</v>
      </c>
      <c r="B23" s="101" t="s">
        <v>154</v>
      </c>
      <c r="C23" s="101" t="s">
        <v>166</v>
      </c>
      <c r="D23" s="101" t="s">
        <v>184</v>
      </c>
      <c r="E23" s="101"/>
      <c r="F23" s="101"/>
      <c r="G23" s="101"/>
      <c r="H23" s="101"/>
      <c r="I23" s="101"/>
      <c r="J23" s="101"/>
    </row>
    <row r="24" spans="1:11">
      <c r="A24" s="101" t="s">
        <v>185</v>
      </c>
      <c r="B24" s="101" t="s">
        <v>154</v>
      </c>
      <c r="C24" s="101" t="s">
        <v>166</v>
      </c>
      <c r="D24" s="101" t="s">
        <v>186</v>
      </c>
      <c r="E24" s="101"/>
      <c r="F24" s="101"/>
      <c r="G24" s="101"/>
      <c r="H24" s="101"/>
      <c r="I24" s="101"/>
      <c r="J24" s="101"/>
    </row>
    <row r="25" spans="1:11">
      <c r="A25" s="101" t="s">
        <v>194</v>
      </c>
      <c r="B25" s="101" t="s">
        <v>154</v>
      </c>
      <c r="C25" s="101" t="s">
        <v>195</v>
      </c>
      <c r="D25" s="101" t="s">
        <v>196</v>
      </c>
      <c r="E25" s="101"/>
      <c r="F25" s="101"/>
      <c r="G25" s="101"/>
      <c r="H25" s="101"/>
      <c r="I25" s="101"/>
      <c r="J25" s="101"/>
    </row>
    <row r="26" spans="1:11">
      <c r="A26" s="101" t="s">
        <v>197</v>
      </c>
      <c r="B26" s="101" t="s">
        <v>154</v>
      </c>
      <c r="C26" s="101" t="s">
        <v>210</v>
      </c>
      <c r="D26" s="101" t="s">
        <v>200</v>
      </c>
      <c r="E26" s="101" t="s">
        <v>201</v>
      </c>
      <c r="F26" s="101" t="s">
        <v>237</v>
      </c>
      <c r="G26" s="101" t="s">
        <v>168</v>
      </c>
      <c r="H26" s="101" t="s">
        <v>202</v>
      </c>
      <c r="I26" s="101"/>
      <c r="J26" s="101"/>
    </row>
    <row r="27" spans="1:11">
      <c r="A27" s="101" t="s">
        <v>206</v>
      </c>
      <c r="B27" s="101" t="s">
        <v>154</v>
      </c>
      <c r="C27" s="101" t="s">
        <v>210</v>
      </c>
      <c r="D27" s="101" t="s">
        <v>207</v>
      </c>
      <c r="E27" s="101" t="s">
        <v>168</v>
      </c>
      <c r="F27" s="101" t="s">
        <v>200</v>
      </c>
      <c r="G27" s="101" t="s">
        <v>201</v>
      </c>
      <c r="H27" s="101" t="s">
        <v>237</v>
      </c>
      <c r="I27" s="101" t="s">
        <v>202</v>
      </c>
      <c r="J27" s="101"/>
    </row>
    <row r="28" spans="1:11">
      <c r="A28" s="101" t="s">
        <v>208</v>
      </c>
      <c r="B28" s="101" t="s">
        <v>154</v>
      </c>
      <c r="C28" s="101" t="s">
        <v>210</v>
      </c>
      <c r="D28" s="101" t="s">
        <v>207</v>
      </c>
      <c r="E28" s="101" t="s">
        <v>200</v>
      </c>
      <c r="F28" s="101" t="s">
        <v>201</v>
      </c>
      <c r="G28" s="101" t="s">
        <v>238</v>
      </c>
      <c r="H28" s="101" t="s">
        <v>239</v>
      </c>
      <c r="I28" s="101" t="s">
        <v>237</v>
      </c>
      <c r="J28" s="101" t="s">
        <v>168</v>
      </c>
      <c r="K28" s="101" t="s">
        <v>202</v>
      </c>
    </row>
    <row r="29" spans="1:11">
      <c r="A29" s="101" t="s">
        <v>212</v>
      </c>
      <c r="B29" s="101" t="s">
        <v>154</v>
      </c>
      <c r="C29" s="101" t="s">
        <v>210</v>
      </c>
      <c r="D29" s="101" t="s">
        <v>211</v>
      </c>
      <c r="E29" s="101"/>
      <c r="F29" s="101"/>
      <c r="G29" s="101"/>
      <c r="H29" s="101"/>
      <c r="I29" s="101"/>
      <c r="J29" s="101"/>
      <c r="K29" s="101"/>
    </row>
    <row r="30" spans="1:11">
      <c r="A30" s="101" t="s">
        <v>209</v>
      </c>
      <c r="B30" s="101" t="s">
        <v>154</v>
      </c>
      <c r="C30" s="101" t="s">
        <v>210</v>
      </c>
      <c r="D30" s="101" t="s">
        <v>211</v>
      </c>
      <c r="E30" s="101"/>
      <c r="F30" s="101"/>
      <c r="G30" s="101"/>
      <c r="H30" s="101"/>
      <c r="I30" s="101"/>
      <c r="J30" s="101"/>
      <c r="K30" s="101"/>
    </row>
    <row r="31" spans="1:11">
      <c r="A31" s="101" t="s">
        <v>213</v>
      </c>
      <c r="B31" s="101" t="s">
        <v>154</v>
      </c>
      <c r="C31" s="101" t="s">
        <v>210</v>
      </c>
      <c r="D31" s="101" t="s">
        <v>167</v>
      </c>
      <c r="E31" s="101" t="s">
        <v>168</v>
      </c>
      <c r="F31" s="101" t="s">
        <v>200</v>
      </c>
      <c r="G31" s="101" t="s">
        <v>201</v>
      </c>
      <c r="H31" s="101" t="s">
        <v>238</v>
      </c>
      <c r="I31" s="101" t="s">
        <v>239</v>
      </c>
      <c r="J31" s="101" t="s">
        <v>214</v>
      </c>
      <c r="K31" s="101"/>
    </row>
    <row r="32" spans="1:11">
      <c r="A32" s="101" t="s">
        <v>215</v>
      </c>
      <c r="B32" s="101" t="s">
        <v>210</v>
      </c>
      <c r="C32" s="101" t="s">
        <v>167</v>
      </c>
      <c r="D32" s="101" t="s">
        <v>168</v>
      </c>
      <c r="E32" s="101" t="s">
        <v>200</v>
      </c>
      <c r="F32" s="101" t="s">
        <v>201</v>
      </c>
      <c r="G32" s="101" t="s">
        <v>214</v>
      </c>
      <c r="H32" s="101" t="s">
        <v>240</v>
      </c>
      <c r="I32" s="101" t="s">
        <v>241</v>
      </c>
      <c r="J32" s="101"/>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37</vt:i4>
      </vt:variant>
    </vt:vector>
  </HeadingPairs>
  <TitlesOfParts>
    <vt:vector size="43" baseType="lpstr">
      <vt:lpstr>付表３－２</vt:lpstr>
      <vt:lpstr>様式５－１</vt:lpstr>
      <vt:lpstr>記載例</vt:lpstr>
      <vt:lpstr>様式５－２ (記入例)</vt:lpstr>
      <vt:lpstr>様式５－２</vt:lpstr>
      <vt:lpstr>選択肢</vt:lpstr>
      <vt:lpstr>記載例!Print_Area</vt:lpstr>
      <vt:lpstr>'様式５－１'!Print_Area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2026-06-03T05:55:31Z</dcterms:created>
  <dcterms:modified xsi:type="dcterms:W3CDTF">2026-06-08T02:17:09Z</dcterms:modified>
</cp:coreProperties>
</file>