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docserve\docserve\free_space(2230020000)\【H29はぐくみ局移管先フォルダ】\０４民営保育施設\◎新フォルダ「運営担当」◎\30-02地域共生社会実現サポート事業\R07\04_実績報告書（掲載用様式）\"/>
    </mc:Choice>
  </mc:AlternateContent>
  <xr:revisionPtr revIDLastSave="0" documentId="13_ncr:1_{C7D7FE56-08D4-49BB-A044-AC30A543E114}" xr6:coauthVersionLast="47" xr6:coauthVersionMax="47" xr10:uidLastSave="{00000000-0000-0000-0000-000000000000}"/>
  <bookViews>
    <workbookView xWindow="-120" yWindow="-120" windowWidth="20730" windowHeight="11040" activeTab="1" xr2:uid="{8B699C6C-0D9D-4DE8-BF49-737BEEDF83B6}"/>
  </bookViews>
  <sheets>
    <sheet name="第4-1号様式" sheetId="12" r:id="rId1"/>
    <sheet name="補助シート（実績報告）" sheetId="18" r:id="rId2"/>
  </sheets>
  <definedNames>
    <definedName name="_Hlk532808013" localSheetId="0">'第4-1号様式'!$I$12</definedName>
    <definedName name="_xlnm.Print_Area" localSheetId="0">'第4-1号様式'!$A$1:$AI$34</definedName>
    <definedName name="_xlnm.Print_Area" localSheetId="1">'補助シート（実績報告）'!$A$1:$D$85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9" i="18" l="1" a="1"/>
  <c r="E79" i="18" s="1"/>
  <c r="F80" i="18"/>
  <c r="I80" i="18" s="1"/>
  <c r="F79" i="18"/>
  <c r="J79" i="18" s="1"/>
  <c r="F78" i="18"/>
  <c r="J78" i="18" s="1"/>
  <c r="F73" i="18"/>
  <c r="J73" i="18" s="1"/>
  <c r="F72" i="18"/>
  <c r="G72" i="18" s="1"/>
  <c r="H72" i="18" s="1"/>
  <c r="E72" i="18" a="1"/>
  <c r="E72" i="18" s="1"/>
  <c r="F71" i="18"/>
  <c r="J71" i="18" s="1"/>
  <c r="F66" i="18"/>
  <c r="J66" i="18" s="1"/>
  <c r="F65" i="18"/>
  <c r="G65" i="18" s="1"/>
  <c r="H65" i="18" s="1"/>
  <c r="E65" i="18" a="1"/>
  <c r="E65" i="18" s="1"/>
  <c r="J64" i="18"/>
  <c r="G64" i="18"/>
  <c r="H64" i="18" s="1"/>
  <c r="F64" i="18"/>
  <c r="I64" i="18" s="1"/>
  <c r="F59" i="18"/>
  <c r="I59" i="18" s="1"/>
  <c r="F58" i="18"/>
  <c r="J58" i="18" s="1"/>
  <c r="E58" i="18" a="1"/>
  <c r="E58" i="18" s="1"/>
  <c r="F57" i="18"/>
  <c r="I57" i="18" s="1"/>
  <c r="J52" i="18"/>
  <c r="F52" i="18"/>
  <c r="G52" i="18" s="1"/>
  <c r="H52" i="18" s="1"/>
  <c r="F51" i="18"/>
  <c r="G51" i="18" s="1"/>
  <c r="H51" i="18" s="1"/>
  <c r="E51" i="18" a="1"/>
  <c r="E51" i="18" s="1"/>
  <c r="F50" i="18"/>
  <c r="I50" i="18" s="1"/>
  <c r="F45" i="18"/>
  <c r="I45" i="18" s="1"/>
  <c r="F44" i="18"/>
  <c r="I44" i="18" s="1"/>
  <c r="E44" i="18" a="1"/>
  <c r="E44" i="18" s="1"/>
  <c r="F43" i="18"/>
  <c r="I43" i="18" s="1"/>
  <c r="F38" i="18"/>
  <c r="J38" i="18" s="1"/>
  <c r="F37" i="18"/>
  <c r="J37" i="18" s="1"/>
  <c r="E37" i="18" a="1"/>
  <c r="E37" i="18" s="1"/>
  <c r="F36" i="18"/>
  <c r="J36" i="18" s="1"/>
  <c r="J30" i="18"/>
  <c r="F30" i="18"/>
  <c r="I30" i="18" s="1"/>
  <c r="J29" i="18"/>
  <c r="I29" i="18"/>
  <c r="G29" i="18"/>
  <c r="H29" i="18" s="1"/>
  <c r="F29" i="18"/>
  <c r="E29" i="18"/>
  <c r="E29" i="18" a="1"/>
  <c r="F28" i="18"/>
  <c r="J28" i="18" s="1"/>
  <c r="F22" i="18"/>
  <c r="J22" i="18" s="1"/>
  <c r="F21" i="18"/>
  <c r="G21" i="18" s="1"/>
  <c r="H21" i="18" s="1"/>
  <c r="E21" i="18" a="1"/>
  <c r="E21" i="18" s="1"/>
  <c r="F20" i="18"/>
  <c r="J20" i="18" s="1"/>
  <c r="E13" i="18" a="1"/>
  <c r="E13" i="18" s="1"/>
  <c r="F13" i="18"/>
  <c r="C91" i="18"/>
  <c r="K25" i="12" s="1"/>
  <c r="C90" i="18"/>
  <c r="K23" i="12" s="1"/>
  <c r="C89" i="18"/>
  <c r="K22" i="12" s="1"/>
  <c r="H41" i="18"/>
  <c r="G41" i="18"/>
  <c r="H76" i="18"/>
  <c r="G76" i="18"/>
  <c r="H69" i="18"/>
  <c r="G69" i="18"/>
  <c r="H62" i="18"/>
  <c r="G62" i="18"/>
  <c r="H55" i="18"/>
  <c r="G55" i="18"/>
  <c r="F14" i="18"/>
  <c r="S26" i="12"/>
  <c r="H48" i="18"/>
  <c r="G48" i="18"/>
  <c r="H34" i="18"/>
  <c r="G34" i="18"/>
  <c r="H26" i="18"/>
  <c r="G26" i="18"/>
  <c r="H18" i="18"/>
  <c r="G18" i="18"/>
  <c r="F12" i="18"/>
  <c r="H10" i="18"/>
  <c r="G10" i="18"/>
  <c r="G79" i="18" l="1"/>
  <c r="H79" i="18" s="1"/>
  <c r="J80" i="18"/>
  <c r="G71" i="18"/>
  <c r="H71" i="18" s="1"/>
  <c r="G58" i="18"/>
  <c r="H58" i="18" s="1"/>
  <c r="J59" i="18"/>
  <c r="I52" i="18"/>
  <c r="G44" i="18"/>
  <c r="H44" i="18" s="1"/>
  <c r="J45" i="18"/>
  <c r="J44" i="18"/>
  <c r="G78" i="18"/>
  <c r="H78" i="18" s="1"/>
  <c r="I79" i="18"/>
  <c r="I78" i="18"/>
  <c r="G80" i="18"/>
  <c r="H80" i="18" s="1"/>
  <c r="I72" i="18"/>
  <c r="I71" i="18"/>
  <c r="J72" i="18"/>
  <c r="G73" i="18"/>
  <c r="H73" i="18" s="1"/>
  <c r="I73" i="18"/>
  <c r="I65" i="18"/>
  <c r="J65" i="18"/>
  <c r="G66" i="18"/>
  <c r="H66" i="18" s="1"/>
  <c r="I66" i="18"/>
  <c r="G57" i="18"/>
  <c r="H57" i="18" s="1"/>
  <c r="I58" i="18"/>
  <c r="J57" i="18"/>
  <c r="G59" i="18"/>
  <c r="H59" i="18" s="1"/>
  <c r="G50" i="18"/>
  <c r="H50" i="18" s="1"/>
  <c r="I51" i="18"/>
  <c r="J51" i="18"/>
  <c r="J50" i="18"/>
  <c r="G43" i="18"/>
  <c r="H43" i="18" s="1"/>
  <c r="J43" i="18"/>
  <c r="G45" i="18"/>
  <c r="H45" i="18" s="1"/>
  <c r="I38" i="18"/>
  <c r="G37" i="18"/>
  <c r="H37" i="18" s="1"/>
  <c r="G36" i="18"/>
  <c r="H36" i="18" s="1"/>
  <c r="I37" i="18"/>
  <c r="G38" i="18"/>
  <c r="H38" i="18" s="1"/>
  <c r="I36" i="18"/>
  <c r="G28" i="18"/>
  <c r="H28" i="18" s="1"/>
  <c r="I28" i="18"/>
  <c r="G30" i="18"/>
  <c r="H30" i="18" s="1"/>
  <c r="G20" i="18"/>
  <c r="H20" i="18" s="1"/>
  <c r="I21" i="18"/>
  <c r="G22" i="18"/>
  <c r="H22" i="18" s="1"/>
  <c r="I20" i="18"/>
  <c r="J21" i="18"/>
  <c r="I22" i="18"/>
  <c r="J13" i="18"/>
  <c r="G14" i="18"/>
  <c r="H14" i="18" s="1"/>
  <c r="J12" i="18"/>
  <c r="G13" i="18"/>
  <c r="H13" i="18" s="1"/>
  <c r="I13" i="18"/>
  <c r="K26" i="12"/>
  <c r="G12" i="18"/>
  <c r="H12" i="18" s="1"/>
  <c r="I12" i="18"/>
  <c r="I14" i="18"/>
  <c r="J14" i="18"/>
  <c r="J91" i="18" l="1"/>
  <c r="AA25" i="12" s="1"/>
  <c r="I91" i="18"/>
  <c r="J90" i="18"/>
  <c r="AA23" i="12" s="1"/>
  <c r="J89" i="18"/>
  <c r="AA22" i="12" s="1"/>
  <c r="I89" i="18"/>
  <c r="I90" i="18"/>
  <c r="AA26" i="1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tanaka</author>
    <author>tanaka-y</author>
  </authors>
  <commentList>
    <comment ref="AI3" authorId="0" shapeId="0" xr:uid="{07323723-43A9-4ED8-A7F4-9AFB72EFA58F}">
      <text>
        <r>
          <rPr>
            <b/>
            <sz val="9"/>
            <color indexed="10"/>
            <rFont val="MS P ゴシック"/>
            <family val="3"/>
            <charset val="128"/>
          </rPr>
          <t>令和７年度中の日付</t>
        </r>
        <r>
          <rPr>
            <b/>
            <sz val="9"/>
            <color indexed="81"/>
            <rFont val="MS P ゴシック"/>
            <family val="3"/>
            <charset val="128"/>
          </rPr>
          <t>を記入してください。
　例）令和８年３月３１日</t>
        </r>
      </text>
    </comment>
    <comment ref="Y8" authorId="1" shapeId="0" xr:uid="{19E794BC-82A3-496A-93BC-646E564664E5}">
      <text>
        <r>
          <rPr>
            <b/>
            <sz val="9"/>
            <color indexed="81"/>
            <rFont val="MS P ゴシック"/>
            <family val="3"/>
            <charset val="128"/>
          </rPr>
          <t>設置者名を記入してください。</t>
        </r>
        <r>
          <rPr>
            <b/>
            <sz val="9"/>
            <color indexed="10"/>
            <rFont val="MS P ゴシック"/>
            <family val="3"/>
            <charset val="128"/>
          </rPr>
          <t>※施設名ではありません。</t>
        </r>
        <r>
          <rPr>
            <b/>
            <sz val="9"/>
            <color indexed="81"/>
            <rFont val="MS P ゴシック"/>
            <family val="3"/>
            <charset val="128"/>
          </rPr>
          <t xml:space="preserve">
　例）社会福祉法人○○福祉会</t>
        </r>
      </text>
    </comment>
    <comment ref="Y9" authorId="1" shapeId="0" xr:uid="{0EF21726-2C0E-490D-A803-90298D5A1DA0}">
      <text>
        <r>
          <rPr>
            <b/>
            <sz val="9"/>
            <color indexed="81"/>
            <rFont val="MS P ゴシック"/>
            <family val="3"/>
            <charset val="128"/>
          </rPr>
          <t>設置主体の代表者氏名を肩書き付きで記入してください。
　例）理事長　○○○○</t>
        </r>
      </text>
    </comment>
    <comment ref="R15" authorId="1" shapeId="0" xr:uid="{2407E302-FE33-429F-B41E-F8DBA2D9468E}">
      <text>
        <r>
          <rPr>
            <b/>
            <u/>
            <sz val="9"/>
            <color indexed="10"/>
            <rFont val="MS P ゴシック"/>
            <family val="3"/>
            <charset val="128"/>
          </rPr>
          <t>京都市</t>
        </r>
        <r>
          <rPr>
            <b/>
            <sz val="9"/>
            <color indexed="81"/>
            <rFont val="MS P ゴシック"/>
            <family val="3"/>
            <charset val="128"/>
          </rPr>
          <t>からの交付決定通知書の情報
（日付・文書番号）を転記してください。
　幼保総合支援室　　→「京都市指</t>
        </r>
        <r>
          <rPr>
            <b/>
            <u/>
            <sz val="9"/>
            <color indexed="10"/>
            <rFont val="MS P ゴシック"/>
            <family val="3"/>
            <charset val="128"/>
          </rPr>
          <t>子幼</t>
        </r>
        <r>
          <rPr>
            <b/>
            <sz val="9"/>
            <color indexed="81"/>
            <rFont val="MS P ゴシック"/>
            <family val="3"/>
            <charset val="128"/>
          </rPr>
          <t>第○○号」
　子ども家庭支援課　→「京都市指</t>
        </r>
        <r>
          <rPr>
            <b/>
            <sz val="9"/>
            <color indexed="10"/>
            <rFont val="MS P ゴシック"/>
            <family val="3"/>
            <charset val="128"/>
          </rPr>
          <t>子子子</t>
        </r>
        <r>
          <rPr>
            <b/>
            <sz val="9"/>
            <color indexed="81"/>
            <rFont val="MS P ゴシック"/>
            <family val="3"/>
            <charset val="128"/>
          </rPr>
          <t>第○○号」
　障害保健福祉推進室→「京都市指</t>
        </r>
        <r>
          <rPr>
            <b/>
            <sz val="9"/>
            <color indexed="10"/>
            <rFont val="MS P ゴシック"/>
            <family val="3"/>
            <charset val="128"/>
          </rPr>
          <t>保障</t>
        </r>
        <r>
          <rPr>
            <b/>
            <sz val="9"/>
            <color indexed="81"/>
            <rFont val="MS P ゴシック"/>
            <family val="3"/>
            <charset val="128"/>
          </rPr>
          <t>第○○号」
　介護ケア推進課　　→「京都市指</t>
        </r>
        <r>
          <rPr>
            <b/>
            <sz val="9"/>
            <color indexed="10"/>
            <rFont val="MS P ゴシック"/>
            <family val="3"/>
            <charset val="128"/>
          </rPr>
          <t>保健介</t>
        </r>
        <r>
          <rPr>
            <b/>
            <sz val="9"/>
            <color indexed="81"/>
            <rFont val="MS P ゴシック"/>
            <family val="3"/>
            <charset val="128"/>
          </rPr>
          <t>第○○号」</t>
        </r>
      </text>
    </comment>
    <comment ref="S21" authorId="1" shapeId="0" xr:uid="{D73E248C-AD6D-4DE8-8C18-A817740A01E7}">
      <text>
        <r>
          <rPr>
            <b/>
            <u/>
            <sz val="9"/>
            <color indexed="10"/>
            <rFont val="MS P ゴシック"/>
            <family val="3"/>
            <charset val="128"/>
          </rPr>
          <t>京都市</t>
        </r>
        <r>
          <rPr>
            <b/>
            <sz val="9"/>
            <color indexed="81"/>
            <rFont val="MS P ゴシック"/>
            <family val="3"/>
            <charset val="128"/>
          </rPr>
          <t>からの交付決定通知書の
交付決定額を転記してください。</t>
        </r>
      </text>
    </comment>
    <comment ref="AA26" authorId="1" shapeId="0" xr:uid="{969B05C7-2420-416C-ABF5-C88DC9E1F33E}">
      <text>
        <r>
          <rPr>
            <b/>
            <sz val="9"/>
            <color indexed="81"/>
            <rFont val="MS P ゴシック"/>
            <family val="3"/>
            <charset val="128"/>
          </rPr>
          <t>【補助シート】に入力いただくと自動計算されます。</t>
        </r>
      </text>
    </comment>
    <comment ref="K32" authorId="1" shapeId="0" xr:uid="{48233AC6-EC76-4F63-BA99-7D37C554EFC1}">
      <text>
        <r>
          <rPr>
            <b/>
            <sz val="9"/>
            <color indexed="81"/>
            <rFont val="MS P ゴシック"/>
            <family val="3"/>
            <charset val="128"/>
          </rPr>
          <t>領収書など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<sst xmlns="http://schemas.openxmlformats.org/spreadsheetml/2006/main" count="183" uniqueCount="59">
  <si>
    <t>記</t>
    <rPh sb="0" eb="1">
      <t>キ</t>
    </rPh>
    <phoneticPr fontId="2"/>
  </si>
  <si>
    <t>京都市長　　　　様</t>
    <phoneticPr fontId="2"/>
  </si>
  <si>
    <t>日</t>
    <rPh sb="0" eb="1">
      <t>ニチ</t>
    </rPh>
    <phoneticPr fontId="2"/>
  </si>
  <si>
    <t>月</t>
    <rPh sb="0" eb="1">
      <t>ツキ</t>
    </rPh>
    <phoneticPr fontId="2"/>
  </si>
  <si>
    <t>年</t>
    <rPh sb="0" eb="1">
      <t>ネン</t>
    </rPh>
    <phoneticPr fontId="2"/>
  </si>
  <si>
    <t>申請者の住所</t>
    <rPh sb="0" eb="2">
      <t>シンセイ</t>
    </rPh>
    <rPh sb="2" eb="3">
      <t>シャ</t>
    </rPh>
    <rPh sb="4" eb="6">
      <t>ジュウショ</t>
    </rPh>
    <phoneticPr fontId="2"/>
  </si>
  <si>
    <t>申請者の名称</t>
    <rPh sb="0" eb="2">
      <t>シンセイ</t>
    </rPh>
    <rPh sb="2" eb="3">
      <t>シャ</t>
    </rPh>
    <rPh sb="4" eb="6">
      <t>メイショウ</t>
    </rPh>
    <phoneticPr fontId="2"/>
  </si>
  <si>
    <t>－</t>
    <phoneticPr fontId="2"/>
  </si>
  <si>
    <t>円</t>
    <rPh sb="0" eb="1">
      <t>エン</t>
    </rPh>
    <phoneticPr fontId="2"/>
  </si>
  <si>
    <t>事　業　区　分</t>
    <rPh sb="0" eb="1">
      <t>コト</t>
    </rPh>
    <rPh sb="2" eb="3">
      <t>ギョウ</t>
    </rPh>
    <rPh sb="4" eb="5">
      <t>ク</t>
    </rPh>
    <rPh sb="6" eb="7">
      <t>ブン</t>
    </rPh>
    <phoneticPr fontId="2"/>
  </si>
  <si>
    <t>災害対応力向上事業</t>
    <rPh sb="0" eb="2">
      <t>サイガイ</t>
    </rPh>
    <rPh sb="2" eb="4">
      <t>タイオウ</t>
    </rPh>
    <rPh sb="4" eb="5">
      <t>リョク</t>
    </rPh>
    <rPh sb="5" eb="7">
      <t>コウジョウ</t>
    </rPh>
    <rPh sb="7" eb="9">
      <t>ジギョウ</t>
    </rPh>
    <phoneticPr fontId="2"/>
  </si>
  <si>
    <t>小規模法人等活動サポート事業</t>
    <rPh sb="0" eb="3">
      <t>ショウキボ</t>
    </rPh>
    <rPh sb="3" eb="5">
      <t>ホウジン</t>
    </rPh>
    <rPh sb="5" eb="6">
      <t>トウ</t>
    </rPh>
    <rPh sb="6" eb="8">
      <t>カツドウ</t>
    </rPh>
    <rPh sb="12" eb="14">
      <t>ジギョウ</t>
    </rPh>
    <phoneticPr fontId="2"/>
  </si>
  <si>
    <t>代表者氏名</t>
    <rPh sb="0" eb="3">
      <t>ダイヒョウシャ</t>
    </rPh>
    <rPh sb="3" eb="4">
      <t>シ</t>
    </rPh>
    <rPh sb="4" eb="5">
      <t>メイ</t>
    </rPh>
    <phoneticPr fontId="2"/>
  </si>
  <si>
    <t>合　計</t>
    <rPh sb="0" eb="1">
      <t>ゴウ</t>
    </rPh>
    <rPh sb="2" eb="3">
      <t>ケイ</t>
    </rPh>
    <phoneticPr fontId="2"/>
  </si>
  <si>
    <t>第４－１号様式（第10条関係）</t>
    <phoneticPr fontId="2"/>
  </si>
  <si>
    <t>年度京都市地域共生社会実現サポート事業補助金事業実績報告書</t>
    <rPh sb="22" eb="24">
      <t>ジギョウ</t>
    </rPh>
    <rPh sb="24" eb="26">
      <t>ジッセキ</t>
    </rPh>
    <rPh sb="26" eb="28">
      <t>ホウコク</t>
    </rPh>
    <phoneticPr fontId="2"/>
  </si>
  <si>
    <t>号で交付決定のあった京都市地域共生社会</t>
    <rPh sb="0" eb="1">
      <t>ゴウ</t>
    </rPh>
    <rPh sb="2" eb="4">
      <t>コウフ</t>
    </rPh>
    <rPh sb="4" eb="6">
      <t>ケッテイ</t>
    </rPh>
    <rPh sb="10" eb="13">
      <t>キョウトシ</t>
    </rPh>
    <rPh sb="13" eb="15">
      <t>チイキ</t>
    </rPh>
    <rPh sb="15" eb="17">
      <t>キョウセイ</t>
    </rPh>
    <rPh sb="17" eb="19">
      <t>シャカイ</t>
    </rPh>
    <phoneticPr fontId="2"/>
  </si>
  <si>
    <t>実現サポート事業補助金に係る実績を下記のとおり報告します。</t>
    <rPh sb="0" eb="2">
      <t>ジツゲン</t>
    </rPh>
    <rPh sb="6" eb="8">
      <t>ジギョウ</t>
    </rPh>
    <rPh sb="8" eb="11">
      <t>ホジョキン</t>
    </rPh>
    <rPh sb="12" eb="13">
      <t>カカ</t>
    </rPh>
    <rPh sb="14" eb="16">
      <t>ジッセキ</t>
    </rPh>
    <rPh sb="17" eb="19">
      <t>カキ</t>
    </rPh>
    <rPh sb="23" eb="25">
      <t>ホウコク</t>
    </rPh>
    <phoneticPr fontId="2"/>
  </si>
  <si>
    <t>補助対象経費（実績）</t>
    <rPh sb="0" eb="2">
      <t>ホジョ</t>
    </rPh>
    <rPh sb="2" eb="4">
      <t>タイショウ</t>
    </rPh>
    <rPh sb="4" eb="6">
      <t>ケイヒ</t>
    </rPh>
    <rPh sb="7" eb="9">
      <t>ジッセキ</t>
    </rPh>
    <phoneticPr fontId="2"/>
  </si>
  <si>
    <t>補助金交付決定額</t>
    <rPh sb="0" eb="3">
      <t>ホジョキン</t>
    </rPh>
    <rPh sb="3" eb="5">
      <t>コウフ</t>
    </rPh>
    <rPh sb="5" eb="7">
      <t>ケッテイ</t>
    </rPh>
    <rPh sb="7" eb="8">
      <t>ガク</t>
    </rPh>
    <phoneticPr fontId="2"/>
  </si>
  <si>
    <t>補助金額</t>
    <rPh sb="0" eb="2">
      <t>ホジョ</t>
    </rPh>
    <rPh sb="2" eb="4">
      <t>キンガク</t>
    </rPh>
    <phoneticPr fontId="2"/>
  </si>
  <si>
    <t>　(1) 事業実績書</t>
    <rPh sb="7" eb="9">
      <t>ジッセキ</t>
    </rPh>
    <rPh sb="9" eb="10">
      <t>ショ</t>
    </rPh>
    <phoneticPr fontId="2"/>
  </si>
  <si>
    <t>　(2) 補助事業に係る決算書（見込書）の抄本</t>
    <rPh sb="12" eb="14">
      <t>ケッサン</t>
    </rPh>
    <phoneticPr fontId="2"/>
  </si>
  <si>
    <t>　(3) その他参考になる書類</t>
    <phoneticPr fontId="2"/>
  </si>
  <si>
    <t>２　添付書類</t>
    <phoneticPr fontId="2"/>
  </si>
  <si>
    <t>１　実績報告額</t>
    <rPh sb="2" eb="4">
      <t>ジッセキ</t>
    </rPh>
    <rPh sb="4" eb="6">
      <t>ホウコク</t>
    </rPh>
    <rPh sb="6" eb="7">
      <t>ガク</t>
    </rPh>
    <phoneticPr fontId="2"/>
  </si>
  <si>
    <t>令和</t>
    <rPh sb="0" eb="1">
      <t>レイ</t>
    </rPh>
    <rPh sb="1" eb="2">
      <t>ワ</t>
    </rPh>
    <phoneticPr fontId="2"/>
  </si>
  <si>
    <t>日付け</t>
    <rPh sb="0" eb="1">
      <t>ニチ</t>
    </rPh>
    <rPh sb="1" eb="2">
      <t>ヅ</t>
    </rPh>
    <phoneticPr fontId="2"/>
  </si>
  <si>
    <t>第</t>
    <rPh sb="0" eb="1">
      <t>ダイ</t>
    </rPh>
    <phoneticPr fontId="2"/>
  </si>
  <si>
    <t>事業区分</t>
    <rPh sb="0" eb="2">
      <t>ジギョウ</t>
    </rPh>
    <rPh sb="2" eb="4">
      <t>クブン</t>
    </rPh>
    <phoneticPr fontId="2"/>
  </si>
  <si>
    <t>補助基準額</t>
    <rPh sb="0" eb="2">
      <t>ホジョ</t>
    </rPh>
    <rPh sb="2" eb="4">
      <t>キジュン</t>
    </rPh>
    <rPh sb="4" eb="5">
      <t>ガク</t>
    </rPh>
    <phoneticPr fontId="2"/>
  </si>
  <si>
    <t>京都市指令</t>
    <rPh sb="0" eb="3">
      <t>キョウトシ</t>
    </rPh>
    <rPh sb="3" eb="5">
      <t>シレイ</t>
    </rPh>
    <phoneticPr fontId="2"/>
  </si>
  <si>
    <t>地域貢献活動推進事業</t>
  </si>
  <si>
    <t>地域貢献活動推進事業</t>
    <phoneticPr fontId="2"/>
  </si>
  <si>
    <t>災害対応力向上事業</t>
  </si>
  <si>
    <t>設置者名</t>
    <rPh sb="0" eb="2">
      <t>セッチ</t>
    </rPh>
    <rPh sb="2" eb="3">
      <t>シャ</t>
    </rPh>
    <rPh sb="3" eb="4">
      <t>メイ</t>
    </rPh>
    <phoneticPr fontId="2"/>
  </si>
  <si>
    <r>
      <t>補助対象経費　　</t>
    </r>
    <r>
      <rPr>
        <sz val="9"/>
        <color theme="1"/>
        <rFont val="ＭＳ Ｐゴシック"/>
        <family val="3"/>
        <charset val="128"/>
      </rPr>
      <t>　</t>
    </r>
    <r>
      <rPr>
        <sz val="8"/>
        <color theme="1"/>
        <rFont val="ＭＳ Ｐゴシック"/>
        <family val="3"/>
        <charset val="128"/>
      </rPr>
      <t>（単位：円）</t>
    </r>
    <rPh sb="0" eb="2">
      <t>ホジョ</t>
    </rPh>
    <rPh sb="2" eb="4">
      <t>タイショウ</t>
    </rPh>
    <rPh sb="4" eb="6">
      <t>ケイヒ</t>
    </rPh>
    <rPh sb="10" eb="12">
      <t>タンイ</t>
    </rPh>
    <rPh sb="13" eb="14">
      <t>エン</t>
    </rPh>
    <phoneticPr fontId="2"/>
  </si>
  <si>
    <t>補助上限額</t>
    <rPh sb="0" eb="2">
      <t>ホジョ</t>
    </rPh>
    <rPh sb="2" eb="5">
      <t>ジョウゲンガク</t>
    </rPh>
    <phoneticPr fontId="2"/>
  </si>
  <si>
    <r>
      <t>府補助</t>
    </r>
    <r>
      <rPr>
        <sz val="10"/>
        <color rgb="FFFF0000"/>
        <rFont val="ＭＳ Ｐゴシック"/>
        <family val="3"/>
        <charset val="128"/>
      </rPr>
      <t>（端処理無）</t>
    </r>
    <rPh sb="0" eb="1">
      <t>フ</t>
    </rPh>
    <rPh sb="1" eb="3">
      <t>ホジョ</t>
    </rPh>
    <rPh sb="4" eb="5">
      <t>ハシ</t>
    </rPh>
    <rPh sb="5" eb="7">
      <t>ショリ</t>
    </rPh>
    <rPh sb="7" eb="8">
      <t>ナ</t>
    </rPh>
    <phoneticPr fontId="2"/>
  </si>
  <si>
    <r>
      <t>市補助</t>
    </r>
    <r>
      <rPr>
        <sz val="10"/>
        <color rgb="FFFF0000"/>
        <rFont val="ＭＳ Ｐゴシック"/>
        <family val="3"/>
        <charset val="128"/>
      </rPr>
      <t>（端処理無）</t>
    </r>
    <rPh sb="0" eb="1">
      <t>シ</t>
    </rPh>
    <rPh sb="1" eb="3">
      <t>ホジョ</t>
    </rPh>
    <rPh sb="4" eb="5">
      <t>ハシ</t>
    </rPh>
    <rPh sb="5" eb="7">
      <t>ショリ</t>
    </rPh>
    <rPh sb="7" eb="8">
      <t>ナ</t>
    </rPh>
    <phoneticPr fontId="2"/>
  </si>
  <si>
    <r>
      <t>府補助</t>
    </r>
    <r>
      <rPr>
        <sz val="10"/>
        <color rgb="FFFF0000"/>
        <rFont val="ＭＳ Ｐゴシック"/>
        <family val="3"/>
        <charset val="128"/>
      </rPr>
      <t>（端処理）</t>
    </r>
    <rPh sb="0" eb="1">
      <t>フ</t>
    </rPh>
    <rPh sb="1" eb="3">
      <t>ホジョ</t>
    </rPh>
    <rPh sb="4" eb="5">
      <t>ハシ</t>
    </rPh>
    <rPh sb="5" eb="7">
      <t>ショリ</t>
    </rPh>
    <phoneticPr fontId="2"/>
  </si>
  <si>
    <r>
      <t>市補助</t>
    </r>
    <r>
      <rPr>
        <sz val="10"/>
        <color rgb="FFFF0000"/>
        <rFont val="ＭＳ Ｐゴシック"/>
        <family val="3"/>
        <charset val="128"/>
      </rPr>
      <t>（端処理）</t>
    </r>
    <rPh sb="0" eb="1">
      <t>シ</t>
    </rPh>
    <rPh sb="1" eb="3">
      <t>ホジョ</t>
    </rPh>
    <rPh sb="4" eb="5">
      <t>ハシ</t>
    </rPh>
    <rPh sb="5" eb="7">
      <t>ショリ</t>
    </rPh>
    <phoneticPr fontId="2"/>
  </si>
  <si>
    <t>保健福祉局障害保健推進室（222-4161）</t>
    <rPh sb="0" eb="2">
      <t>ホケン</t>
    </rPh>
    <rPh sb="2" eb="4">
      <t>フクシ</t>
    </rPh>
    <rPh sb="4" eb="5">
      <t>キョク</t>
    </rPh>
    <rPh sb="5" eb="7">
      <t>ショウガイ</t>
    </rPh>
    <rPh sb="7" eb="9">
      <t>ホケン</t>
    </rPh>
    <rPh sb="9" eb="11">
      <t>スイシン</t>
    </rPh>
    <rPh sb="11" eb="12">
      <t>シツ</t>
    </rPh>
    <phoneticPr fontId="2"/>
  </si>
  <si>
    <t>補助対象経費</t>
    <rPh sb="0" eb="2">
      <t>ホジョ</t>
    </rPh>
    <rPh sb="2" eb="4">
      <t>タイショウ</t>
    </rPh>
    <rPh sb="4" eb="6">
      <t>ケイヒ</t>
    </rPh>
    <phoneticPr fontId="2"/>
  </si>
  <si>
    <t>実績報告書（京都市用）作成補助シート　※提出不要</t>
    <rPh sb="6" eb="9">
      <t>キョウトシ</t>
    </rPh>
    <rPh sb="9" eb="10">
      <t>ヨウ</t>
    </rPh>
    <rPh sb="11" eb="13">
      <t>サクセイ</t>
    </rPh>
    <rPh sb="13" eb="15">
      <t>ホジョ</t>
    </rPh>
    <rPh sb="20" eb="22">
      <t>テイシュツ</t>
    </rPh>
    <rPh sb="22" eb="24">
      <t>フヨウ</t>
    </rPh>
    <phoneticPr fontId="2"/>
  </si>
  <si>
    <t>施設名１</t>
    <rPh sb="0" eb="2">
      <t>シセツ</t>
    </rPh>
    <rPh sb="2" eb="3">
      <t>メイ</t>
    </rPh>
    <phoneticPr fontId="2"/>
  </si>
  <si>
    <t>施設名２</t>
    <rPh sb="0" eb="2">
      <t>シセツ</t>
    </rPh>
    <rPh sb="2" eb="3">
      <t>メイ</t>
    </rPh>
    <phoneticPr fontId="2"/>
  </si>
  <si>
    <t>施設名３</t>
    <rPh sb="0" eb="2">
      <t>シセツ</t>
    </rPh>
    <rPh sb="2" eb="3">
      <t>メイ</t>
    </rPh>
    <phoneticPr fontId="2"/>
  </si>
  <si>
    <t>施設名４</t>
    <rPh sb="0" eb="2">
      <t>シセツ</t>
    </rPh>
    <rPh sb="2" eb="3">
      <t>メイ</t>
    </rPh>
    <phoneticPr fontId="2"/>
  </si>
  <si>
    <t>施設名５</t>
    <rPh sb="0" eb="2">
      <t>シセツ</t>
    </rPh>
    <rPh sb="2" eb="3">
      <t>メイ</t>
    </rPh>
    <phoneticPr fontId="2"/>
  </si>
  <si>
    <t>施設名６</t>
    <rPh sb="0" eb="2">
      <t>シセツ</t>
    </rPh>
    <rPh sb="2" eb="3">
      <t>メイ</t>
    </rPh>
    <phoneticPr fontId="2"/>
  </si>
  <si>
    <t>施設名７</t>
    <rPh sb="0" eb="2">
      <t>シセツ</t>
    </rPh>
    <rPh sb="2" eb="3">
      <t>メイ</t>
    </rPh>
    <phoneticPr fontId="2"/>
  </si>
  <si>
    <t>施設名８</t>
    <rPh sb="0" eb="2">
      <t>シセツ</t>
    </rPh>
    <rPh sb="2" eb="3">
      <t>メイ</t>
    </rPh>
    <phoneticPr fontId="2"/>
  </si>
  <si>
    <t>施設名９</t>
    <rPh sb="0" eb="2">
      <t>シセツ</t>
    </rPh>
    <rPh sb="2" eb="3">
      <t>メイ</t>
    </rPh>
    <phoneticPr fontId="2"/>
  </si>
  <si>
    <t>施設名１０</t>
    <rPh sb="0" eb="2">
      <t>シセツ</t>
    </rPh>
    <rPh sb="2" eb="3">
      <t>メイ</t>
    </rPh>
    <phoneticPr fontId="2"/>
  </si>
  <si>
    <t>※　１法人で10施設分以上を申請される場合は、法人所管課へ御連絡ください。</t>
    <rPh sb="3" eb="5">
      <t>ホウジン</t>
    </rPh>
    <rPh sb="8" eb="10">
      <t>シセツ</t>
    </rPh>
    <rPh sb="10" eb="11">
      <t>ブン</t>
    </rPh>
    <rPh sb="11" eb="13">
      <t>イジョウ</t>
    </rPh>
    <rPh sb="14" eb="16">
      <t>シンセイ</t>
    </rPh>
    <rPh sb="19" eb="21">
      <t>バアイ</t>
    </rPh>
    <rPh sb="23" eb="25">
      <t>ホウジン</t>
    </rPh>
    <rPh sb="25" eb="27">
      <t>ショカン</t>
    </rPh>
    <rPh sb="27" eb="28">
      <t>カ</t>
    </rPh>
    <rPh sb="29" eb="30">
      <t>ゴ</t>
    </rPh>
    <rPh sb="30" eb="32">
      <t>レンラク</t>
    </rPh>
    <phoneticPr fontId="2"/>
  </si>
  <si>
    <t>保健福祉局介護ケア推進課（222-3800）</t>
    <rPh sb="0" eb="2">
      <t>ホケン</t>
    </rPh>
    <rPh sb="2" eb="4">
      <t>フクシ</t>
    </rPh>
    <rPh sb="4" eb="5">
      <t>キョク</t>
    </rPh>
    <rPh sb="5" eb="7">
      <t>カイゴ</t>
    </rPh>
    <rPh sb="9" eb="11">
      <t>スイシン</t>
    </rPh>
    <rPh sb="11" eb="12">
      <t>カ</t>
    </rPh>
    <phoneticPr fontId="2"/>
  </si>
  <si>
    <t>子ども若者はぐくみ局幼保総合支援室（222-3970）</t>
    <rPh sb="0" eb="1">
      <t>コ</t>
    </rPh>
    <rPh sb="3" eb="5">
      <t>ワカモノ</t>
    </rPh>
    <rPh sb="9" eb="10">
      <t>キョク</t>
    </rPh>
    <rPh sb="10" eb="11">
      <t>ヨウ</t>
    </rPh>
    <rPh sb="11" eb="12">
      <t>ホ</t>
    </rPh>
    <rPh sb="12" eb="14">
      <t>ソウゴウ</t>
    </rPh>
    <rPh sb="14" eb="16">
      <t>シエン</t>
    </rPh>
    <rPh sb="16" eb="17">
      <t>シツ</t>
    </rPh>
    <phoneticPr fontId="2"/>
  </si>
  <si>
    <t>子ども若者はぐくみ局子ども家庭支援課（222-3939）</t>
    <rPh sb="0" eb="1">
      <t>コ</t>
    </rPh>
    <rPh sb="3" eb="5">
      <t>ワカモノ</t>
    </rPh>
    <rPh sb="9" eb="10">
      <t>キョク</t>
    </rPh>
    <rPh sb="10" eb="11">
      <t>コ</t>
    </rPh>
    <rPh sb="13" eb="15">
      <t>カテイ</t>
    </rPh>
    <rPh sb="15" eb="17">
      <t>シエン</t>
    </rPh>
    <rPh sb="17" eb="18">
      <t>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</si>
</sst>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&quot;円&quot;"/>
  </numFmts>
  <fonts count="22"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rgb="FFC00000"/>
      <name val="ＭＳ 明朝"/>
      <family val="1"/>
      <charset val="128"/>
    </font>
    <font>
      <sz val="11"/>
      <name val="Century Gothic"/>
      <family val="2"/>
    </font>
    <font>
      <sz val="11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b/>
      <u/>
      <sz val="9"/>
      <color indexed="10"/>
      <name val="MS P ゴシック"/>
      <family val="3"/>
      <charset val="128"/>
    </font>
    <font>
      <sz val="11"/>
      <color rgb="FFC00000"/>
      <name val="Century Gothic"/>
      <family val="2"/>
    </font>
    <font>
      <b/>
      <sz val="9"/>
      <color indexed="10"/>
      <name val="MS P ゴシック"/>
      <family val="3"/>
      <charset val="128"/>
    </font>
    <font>
      <sz val="10.5"/>
      <color theme="1"/>
      <name val="ＭＳ 明朝"/>
      <family val="1"/>
      <charset val="128"/>
    </font>
    <font>
      <sz val="10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0"/>
      <color theme="1"/>
      <name val="ＭＳ Ｐゴシック"/>
      <family val="2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10"/>
      <color rgb="FFC00000"/>
      <name val="ＭＳ Ｐゴシック"/>
      <family val="3"/>
      <charset val="128"/>
    </font>
    <font>
      <sz val="10"/>
      <color rgb="FFC00000"/>
      <name val="ＭＳ Ｐゴシック"/>
      <family val="2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11">
    <xf numFmtId="0" fontId="0" fillId="0" borderId="0" xfId="0">
      <alignment vertical="center"/>
    </xf>
    <xf numFmtId="0" fontId="3" fillId="0" borderId="0" xfId="0" applyFont="1" applyFill="1" applyProtection="1">
      <alignment vertical="center"/>
    </xf>
    <xf numFmtId="58" fontId="3" fillId="0" borderId="0" xfId="0" applyNumberFormat="1" applyFont="1" applyFill="1" applyAlignment="1" applyProtection="1">
      <alignment vertical="center"/>
    </xf>
    <xf numFmtId="0" fontId="3" fillId="0" borderId="0" xfId="0" applyFont="1" applyFill="1" applyAlignment="1" applyProtection="1">
      <alignment vertical="center"/>
    </xf>
    <xf numFmtId="0" fontId="3" fillId="0" borderId="0" xfId="0" applyFont="1" applyFill="1" applyAlignment="1" applyProtection="1">
      <alignment vertical="center" shrinkToFit="1"/>
    </xf>
    <xf numFmtId="0" fontId="3" fillId="0" borderId="0" xfId="0" applyFont="1" applyFill="1" applyBorder="1" applyAlignment="1" applyProtection="1">
      <alignment vertical="center" shrinkToFit="1"/>
    </xf>
    <xf numFmtId="0" fontId="4" fillId="0" borderId="0" xfId="0" applyFont="1" applyFill="1" applyAlignment="1" applyProtection="1">
      <alignment vertical="center"/>
    </xf>
    <xf numFmtId="0" fontId="3" fillId="0" borderId="0" xfId="0" applyFont="1" applyFill="1" applyAlignment="1" applyProtection="1">
      <alignment horizontal="right" vertical="center"/>
    </xf>
    <xf numFmtId="0" fontId="3" fillId="0" borderId="0" xfId="0" applyFont="1" applyFill="1" applyAlignment="1" applyProtection="1">
      <alignment vertical="center" wrapText="1"/>
    </xf>
    <xf numFmtId="0" fontId="7" fillId="0" borderId="4" xfId="0" applyFont="1" applyFill="1" applyBorder="1" applyAlignment="1" applyProtection="1">
      <alignment vertical="center" shrinkToFit="1"/>
    </xf>
    <xf numFmtId="0" fontId="7" fillId="0" borderId="9" xfId="0" applyFont="1" applyFill="1" applyBorder="1" applyAlignment="1" applyProtection="1">
      <alignment vertical="center" shrinkToFit="1"/>
    </xf>
    <xf numFmtId="0" fontId="7" fillId="0" borderId="12" xfId="0" applyFont="1" applyFill="1" applyBorder="1" applyAlignment="1" applyProtection="1">
      <alignment vertical="center" shrinkToFit="1"/>
    </xf>
    <xf numFmtId="0" fontId="3" fillId="0" borderId="12" xfId="0" applyFont="1" applyFill="1" applyBorder="1" applyAlignment="1" applyProtection="1">
      <alignment vertical="center" shrinkToFit="1"/>
    </xf>
    <xf numFmtId="0" fontId="3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vertical="center"/>
    </xf>
    <xf numFmtId="0" fontId="5" fillId="0" borderId="0" xfId="0" applyFont="1" applyFill="1" applyAlignment="1" applyProtection="1">
      <alignment vertical="center"/>
    </xf>
    <xf numFmtId="0" fontId="4" fillId="2" borderId="0" xfId="0" applyFont="1" applyFill="1" applyAlignment="1" applyProtection="1">
      <alignment vertical="center" shrinkToFit="1"/>
      <protection locked="0"/>
    </xf>
    <xf numFmtId="0" fontId="3" fillId="2" borderId="0" xfId="0" applyFont="1" applyFill="1" applyAlignment="1" applyProtection="1">
      <alignment vertical="center" shrinkToFit="1"/>
      <protection locked="0"/>
    </xf>
    <xf numFmtId="0" fontId="3" fillId="0" borderId="0" xfId="0" applyFont="1" applyAlignment="1">
      <alignment vertical="center" shrinkToFit="1"/>
    </xf>
    <xf numFmtId="38" fontId="13" fillId="0" borderId="14" xfId="1" applyFont="1" applyFill="1" applyBorder="1" applyProtection="1">
      <alignment vertical="center"/>
    </xf>
    <xf numFmtId="38" fontId="13" fillId="0" borderId="1" xfId="1" applyFont="1" applyFill="1" applyBorder="1" applyProtection="1">
      <alignment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0" fontId="17" fillId="0" borderId="0" xfId="0" applyFont="1" applyAlignment="1">
      <alignment horizontal="right" vertical="center"/>
    </xf>
    <xf numFmtId="0" fontId="17" fillId="2" borderId="1" xfId="0" applyFont="1" applyFill="1" applyBorder="1" applyAlignment="1" applyProtection="1">
      <alignment vertical="center" shrinkToFit="1"/>
      <protection locked="0"/>
    </xf>
    <xf numFmtId="0" fontId="13" fillId="0" borderId="0" xfId="0" applyFont="1" applyAlignment="1">
      <alignment horizontal="right" vertical="center"/>
    </xf>
    <xf numFmtId="0" fontId="13" fillId="2" borderId="1" xfId="0" applyFont="1" applyFill="1" applyBorder="1" applyProtection="1">
      <alignment vertical="center"/>
      <protection locked="0"/>
    </xf>
    <xf numFmtId="0" fontId="13" fillId="0" borderId="0" xfId="0" applyFont="1">
      <alignment vertical="center"/>
    </xf>
    <xf numFmtId="12" fontId="14" fillId="0" borderId="0" xfId="0" applyNumberFormat="1" applyFont="1">
      <alignment vertical="center"/>
    </xf>
    <xf numFmtId="0" fontId="13" fillId="0" borderId="1" xfId="0" applyFont="1" applyBorder="1" applyAlignment="1">
      <alignment horizontal="center" vertical="center"/>
    </xf>
    <xf numFmtId="0" fontId="13" fillId="0" borderId="6" xfId="0" applyFont="1" applyBorder="1" applyAlignment="1">
      <alignment horizontal="right" vertical="center"/>
    </xf>
    <xf numFmtId="0" fontId="13" fillId="0" borderId="0" xfId="0" applyFont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176" fontId="13" fillId="2" borderId="5" xfId="1" applyNumberFormat="1" applyFont="1" applyFill="1" applyBorder="1" applyProtection="1">
      <alignment vertical="center"/>
      <protection locked="0"/>
    </xf>
    <xf numFmtId="38" fontId="13" fillId="0" borderId="13" xfId="1" applyFont="1" applyFill="1" applyBorder="1" applyProtection="1">
      <alignment vertical="center"/>
    </xf>
    <xf numFmtId="38" fontId="20" fillId="0" borderId="16" xfId="1" applyFont="1" applyFill="1" applyBorder="1" applyAlignment="1" applyProtection="1">
      <alignment vertical="center"/>
    </xf>
    <xf numFmtId="38" fontId="21" fillId="0" borderId="16" xfId="1" applyFont="1" applyBorder="1" applyAlignment="1" applyProtection="1">
      <alignment vertical="center"/>
    </xf>
    <xf numFmtId="38" fontId="21" fillId="0" borderId="14" xfId="1" applyFont="1" applyBorder="1" applyProtection="1">
      <alignment vertical="center"/>
    </xf>
    <xf numFmtId="0" fontId="13" fillId="0" borderId="1" xfId="0" applyFont="1" applyBorder="1">
      <alignment vertical="center"/>
    </xf>
    <xf numFmtId="176" fontId="13" fillId="2" borderId="1" xfId="1" applyNumberFormat="1" applyFont="1" applyFill="1" applyBorder="1" applyProtection="1">
      <alignment vertical="center"/>
      <protection locked="0"/>
    </xf>
    <xf numFmtId="38" fontId="21" fillId="0" borderId="1" xfId="1" applyFont="1" applyBorder="1" applyAlignment="1" applyProtection="1">
      <alignment vertical="center"/>
    </xf>
    <xf numFmtId="38" fontId="21" fillId="0" borderId="1" xfId="1" applyFont="1" applyBorder="1" applyProtection="1">
      <alignment vertical="center"/>
    </xf>
    <xf numFmtId="38" fontId="13" fillId="0" borderId="0" xfId="1" applyFont="1" applyFill="1" applyBorder="1" applyProtection="1">
      <alignment vertical="center"/>
    </xf>
    <xf numFmtId="38" fontId="20" fillId="0" borderId="14" xfId="1" applyFont="1" applyFill="1" applyBorder="1" applyAlignment="1" applyProtection="1">
      <alignment vertical="center"/>
    </xf>
    <xf numFmtId="38" fontId="21" fillId="0" borderId="14" xfId="1" applyFont="1" applyBorder="1" applyAlignment="1" applyProtection="1">
      <alignment vertical="center"/>
    </xf>
    <xf numFmtId="38" fontId="20" fillId="3" borderId="0" xfId="1" applyFont="1" applyFill="1" applyBorder="1" applyAlignment="1" applyProtection="1">
      <alignment vertical="center"/>
    </xf>
    <xf numFmtId="38" fontId="21" fillId="3" borderId="0" xfId="1" applyFont="1" applyFill="1" applyBorder="1" applyAlignment="1" applyProtection="1">
      <alignment vertical="center"/>
    </xf>
    <xf numFmtId="0" fontId="13" fillId="3" borderId="0" xfId="0" applyFont="1" applyFill="1" applyAlignment="1">
      <alignment horizontal="center" vertical="center"/>
    </xf>
    <xf numFmtId="0" fontId="13" fillId="3" borderId="0" xfId="0" applyFont="1" applyFill="1" applyAlignment="1">
      <alignment horizontal="right" vertical="center"/>
    </xf>
    <xf numFmtId="0" fontId="15" fillId="3" borderId="0" xfId="0" applyFont="1" applyFill="1" applyAlignment="1">
      <alignment horizontal="center" vertical="center"/>
    </xf>
    <xf numFmtId="0" fontId="15" fillId="3" borderId="0" xfId="0" applyFont="1" applyFill="1">
      <alignment vertical="center"/>
    </xf>
    <xf numFmtId="0" fontId="15" fillId="0" borderId="1" xfId="0" applyFont="1" applyBorder="1" applyAlignment="1">
      <alignment vertical="center" shrinkToFit="1"/>
    </xf>
    <xf numFmtId="0" fontId="17" fillId="0" borderId="0" xfId="0" applyFont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38" fontId="20" fillId="0" borderId="5" xfId="1" applyFont="1" applyFill="1" applyBorder="1" applyProtection="1">
      <alignment vertical="center"/>
    </xf>
    <xf numFmtId="38" fontId="21" fillId="0" borderId="5" xfId="1" applyFont="1" applyBorder="1" applyProtection="1">
      <alignment vertical="center"/>
    </xf>
    <xf numFmtId="38" fontId="20" fillId="0" borderId="1" xfId="1" applyFont="1" applyFill="1" applyBorder="1" applyProtection="1">
      <alignment vertical="center"/>
    </xf>
    <xf numFmtId="38" fontId="21" fillId="0" borderId="4" xfId="1" applyFont="1" applyBorder="1" applyProtection="1">
      <alignment vertical="center"/>
    </xf>
    <xf numFmtId="38" fontId="17" fillId="0" borderId="0" xfId="1" applyFont="1" applyFill="1" applyBorder="1" applyAlignment="1" applyProtection="1">
      <alignment vertical="center"/>
    </xf>
    <xf numFmtId="38" fontId="17" fillId="0" borderId="0" xfId="1" applyFont="1" applyBorder="1" applyAlignment="1" applyProtection="1">
      <alignment vertical="center"/>
    </xf>
    <xf numFmtId="38" fontId="17" fillId="0" borderId="17" xfId="1" applyFont="1" applyBorder="1" applyAlignment="1" applyProtection="1">
      <alignment vertical="center"/>
    </xf>
    <xf numFmtId="0" fontId="12" fillId="0" borderId="1" xfId="0" applyFont="1" applyBorder="1">
      <alignment vertical="center"/>
    </xf>
    <xf numFmtId="38" fontId="13" fillId="0" borderId="1" xfId="1" applyNumberFormat="1" applyFont="1" applyFill="1" applyBorder="1" applyAlignment="1" applyProtection="1">
      <alignment horizontal="right" vertical="center"/>
    </xf>
    <xf numFmtId="38" fontId="20" fillId="3" borderId="1" xfId="1" applyFont="1" applyFill="1" applyBorder="1" applyAlignment="1" applyProtection="1">
      <alignment horizontal="right" vertical="center"/>
    </xf>
    <xf numFmtId="0" fontId="3" fillId="2" borderId="0" xfId="0" applyFont="1" applyFill="1" applyProtection="1">
      <alignment vertical="center"/>
      <protection locked="0"/>
    </xf>
    <xf numFmtId="0" fontId="3" fillId="0" borderId="0" xfId="0" applyFont="1" applyFill="1" applyBorder="1" applyAlignment="1" applyProtection="1">
      <alignment horizontal="center" vertical="center" shrinkToFit="1"/>
    </xf>
    <xf numFmtId="0" fontId="3" fillId="2" borderId="0" xfId="0" applyFont="1" applyFill="1" applyBorder="1" applyAlignment="1" applyProtection="1">
      <alignment vertical="center" shrinkToFit="1"/>
      <protection locked="0"/>
    </xf>
    <xf numFmtId="0" fontId="3" fillId="0" borderId="0" xfId="0" applyFont="1" applyFill="1" applyAlignment="1" applyProtection="1">
      <alignment horizontal="center" vertical="center" shrinkToFit="1"/>
    </xf>
    <xf numFmtId="0" fontId="3" fillId="2" borderId="0" xfId="0" applyFont="1" applyFill="1" applyAlignment="1" applyProtection="1">
      <alignment horizontal="center" vertical="center" shrinkToFit="1"/>
      <protection locked="0"/>
    </xf>
    <xf numFmtId="0" fontId="3" fillId="0" borderId="2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 shrinkToFit="1"/>
    </xf>
    <xf numFmtId="0" fontId="3" fillId="0" borderId="3" xfId="0" applyFont="1" applyFill="1" applyBorder="1" applyAlignment="1" applyProtection="1">
      <alignment horizontal="center" vertical="center" shrinkToFit="1"/>
    </xf>
    <xf numFmtId="0" fontId="3" fillId="0" borderId="4" xfId="0" applyFont="1" applyFill="1" applyBorder="1" applyAlignment="1" applyProtection="1">
      <alignment horizontal="center" vertical="center" shrinkToFit="1"/>
    </xf>
    <xf numFmtId="0" fontId="4" fillId="0" borderId="0" xfId="0" applyFont="1" applyFill="1" applyAlignment="1" applyProtection="1">
      <alignment horizontal="right" vertical="center" shrinkToFit="1"/>
    </xf>
    <xf numFmtId="0" fontId="3" fillId="2" borderId="0" xfId="0" applyFont="1" applyFill="1" applyAlignment="1" applyProtection="1">
      <alignment vertical="center" shrinkToFit="1"/>
      <protection locked="0"/>
    </xf>
    <xf numFmtId="0" fontId="3" fillId="0" borderId="0" xfId="0" applyFont="1" applyFill="1" applyAlignment="1" applyProtection="1">
      <alignment horizontal="center" vertical="center"/>
    </xf>
    <xf numFmtId="0" fontId="3" fillId="0" borderId="0" xfId="0" applyFont="1" applyFill="1" applyAlignment="1" applyProtection="1">
      <alignment horizontal="right" vertical="center" shrinkToFit="1"/>
    </xf>
    <xf numFmtId="38" fontId="6" fillId="2" borderId="2" xfId="1" applyFont="1" applyFill="1" applyBorder="1" applyAlignment="1" applyProtection="1">
      <alignment vertical="center"/>
      <protection locked="0"/>
    </xf>
    <xf numFmtId="38" fontId="6" fillId="2" borderId="3" xfId="1" applyFont="1" applyFill="1" applyBorder="1" applyAlignment="1" applyProtection="1">
      <alignment vertical="center"/>
      <protection locked="0"/>
    </xf>
    <xf numFmtId="38" fontId="10" fillId="0" borderId="2" xfId="1" applyFont="1" applyFill="1" applyBorder="1" applyAlignment="1" applyProtection="1">
      <alignment vertical="center"/>
    </xf>
    <xf numFmtId="38" fontId="10" fillId="0" borderId="3" xfId="1" applyFont="1" applyFill="1" applyBorder="1" applyAlignment="1" applyProtection="1">
      <alignment vertical="center"/>
    </xf>
    <xf numFmtId="0" fontId="3" fillId="0" borderId="2" xfId="0" applyFont="1" applyFill="1" applyBorder="1" applyAlignment="1" applyProtection="1">
      <alignment vertical="center" shrinkToFit="1"/>
    </xf>
    <xf numFmtId="0" fontId="3" fillId="0" borderId="3" xfId="0" applyFont="1" applyFill="1" applyBorder="1" applyAlignment="1" applyProtection="1">
      <alignment vertical="center" shrinkToFit="1"/>
    </xf>
    <xf numFmtId="0" fontId="3" fillId="0" borderId="4" xfId="0" applyFont="1" applyFill="1" applyBorder="1" applyAlignment="1" applyProtection="1">
      <alignment vertical="center" shrinkToFit="1"/>
    </xf>
    <xf numFmtId="0" fontId="3" fillId="0" borderId="10" xfId="0" applyFont="1" applyFill="1" applyBorder="1" applyAlignment="1" applyProtection="1">
      <alignment horizontal="center" vertical="center"/>
    </xf>
    <xf numFmtId="0" fontId="3" fillId="0" borderId="11" xfId="0" applyFont="1" applyFill="1" applyBorder="1" applyAlignment="1" applyProtection="1">
      <alignment horizontal="center" vertical="center"/>
    </xf>
    <xf numFmtId="0" fontId="3" fillId="0" borderId="12" xfId="0" applyFont="1" applyFill="1" applyBorder="1" applyAlignment="1" applyProtection="1">
      <alignment horizontal="center" vertical="center"/>
    </xf>
    <xf numFmtId="38" fontId="10" fillId="0" borderId="10" xfId="1" applyFont="1" applyFill="1" applyBorder="1" applyAlignment="1" applyProtection="1">
      <alignment vertical="center"/>
    </xf>
    <xf numFmtId="38" fontId="10" fillId="0" borderId="11" xfId="1" applyFont="1" applyFill="1" applyBorder="1" applyAlignment="1" applyProtection="1">
      <alignment vertical="center"/>
    </xf>
    <xf numFmtId="0" fontId="7" fillId="0" borderId="2" xfId="0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</xf>
    <xf numFmtId="0" fontId="7" fillId="0" borderId="4" xfId="0" applyFont="1" applyFill="1" applyBorder="1" applyAlignment="1" applyProtection="1">
      <alignment horizontal="center" vertical="center"/>
    </xf>
    <xf numFmtId="0" fontId="3" fillId="0" borderId="7" xfId="0" applyFont="1" applyFill="1" applyBorder="1" applyAlignment="1" applyProtection="1">
      <alignment vertical="center" shrinkToFit="1"/>
    </xf>
    <xf numFmtId="0" fontId="3" fillId="0" borderId="8" xfId="0" applyFont="1" applyFill="1" applyBorder="1" applyAlignment="1" applyProtection="1">
      <alignment vertical="center" shrinkToFit="1"/>
    </xf>
    <xf numFmtId="0" fontId="3" fillId="0" borderId="9" xfId="0" applyFont="1" applyFill="1" applyBorder="1" applyAlignment="1" applyProtection="1">
      <alignment vertical="center" shrinkToFit="1"/>
    </xf>
    <xf numFmtId="38" fontId="10" fillId="0" borderId="7" xfId="1" applyFont="1" applyFill="1" applyBorder="1" applyAlignment="1" applyProtection="1">
      <alignment vertical="center"/>
    </xf>
    <xf numFmtId="38" fontId="10" fillId="0" borderId="8" xfId="1" applyFont="1" applyFill="1" applyBorder="1" applyAlignment="1" applyProtection="1">
      <alignment vertical="center"/>
    </xf>
    <xf numFmtId="38" fontId="6" fillId="2" borderId="7" xfId="1" applyFont="1" applyFill="1" applyBorder="1" applyAlignment="1" applyProtection="1">
      <alignment vertical="center"/>
      <protection locked="0"/>
    </xf>
    <xf numFmtId="38" fontId="6" fillId="2" borderId="8" xfId="1" applyFont="1" applyFill="1" applyBorder="1" applyAlignment="1" applyProtection="1">
      <alignment vertical="center"/>
      <protection locked="0"/>
    </xf>
    <xf numFmtId="38" fontId="17" fillId="0" borderId="17" xfId="1" applyFont="1" applyBorder="1" applyAlignment="1" applyProtection="1">
      <alignment vertical="center"/>
    </xf>
    <xf numFmtId="0" fontId="0" fillId="0" borderId="0" xfId="0">
      <alignment vertical="center"/>
    </xf>
    <xf numFmtId="0" fontId="16" fillId="0" borderId="0" xfId="0" applyFont="1">
      <alignment vertical="center"/>
    </xf>
    <xf numFmtId="38" fontId="17" fillId="0" borderId="0" xfId="1" applyFont="1" applyFill="1" applyBorder="1" applyAlignment="1" applyProtection="1">
      <alignment vertical="center"/>
    </xf>
    <xf numFmtId="38" fontId="17" fillId="0" borderId="0" xfId="1" applyFont="1" applyBorder="1" applyAlignment="1" applyProtection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0</xdr:colOff>
      <xdr:row>1</xdr:row>
      <xdr:rowOff>0</xdr:rowOff>
    </xdr:from>
    <xdr:to>
      <xdr:col>39</xdr:col>
      <xdr:colOff>666750</xdr:colOff>
      <xdr:row>2</xdr:row>
      <xdr:rowOff>66675</xdr:rowOff>
    </xdr:to>
    <xdr:sp macro="" textlink="">
      <xdr:nvSpPr>
        <xdr:cNvPr id="4" name="角丸四角形 8">
          <a:extLst>
            <a:ext uri="{FF2B5EF4-FFF2-40B4-BE49-F238E27FC236}">
              <a16:creationId xmlns:a16="http://schemas.microsoft.com/office/drawing/2014/main" id="{D4FB6E71-9B39-47A8-993C-A890184125E0}"/>
            </a:ext>
          </a:extLst>
        </xdr:cNvPr>
        <xdr:cNvSpPr/>
      </xdr:nvSpPr>
      <xdr:spPr>
        <a:xfrm>
          <a:off x="6858000" y="228600"/>
          <a:ext cx="1733550" cy="295275"/>
        </a:xfrm>
        <a:prstGeom prst="roundRect">
          <a:avLst/>
        </a:prstGeom>
        <a:solidFill>
          <a:srgbClr val="0070C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indent="0" algn="ctr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300">
              <a:solidFill>
                <a:srgbClr val="FFFF00"/>
              </a:solidFill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黄色セルのみ入力</a:t>
          </a:r>
          <a:endParaRPr kumimoji="1" lang="en-US" altLang="ja-JP" sz="1300">
            <a:solidFill>
              <a:srgbClr val="FFFF00"/>
            </a:solidFill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4</xdr:row>
      <xdr:rowOff>66675</xdr:rowOff>
    </xdr:from>
    <xdr:to>
      <xdr:col>1</xdr:col>
      <xdr:colOff>1890432</xdr:colOff>
      <xdr:row>6</xdr:row>
      <xdr:rowOff>66675</xdr:rowOff>
    </xdr:to>
    <xdr:sp macro="" textlink="">
      <xdr:nvSpPr>
        <xdr:cNvPr id="2" name="角丸四角形 8">
          <a:extLst>
            <a:ext uri="{FF2B5EF4-FFF2-40B4-BE49-F238E27FC236}">
              <a16:creationId xmlns:a16="http://schemas.microsoft.com/office/drawing/2014/main" id="{8445CEB0-CEAE-462F-A461-0A9989DB6A7A}"/>
            </a:ext>
          </a:extLst>
        </xdr:cNvPr>
        <xdr:cNvSpPr/>
      </xdr:nvSpPr>
      <xdr:spPr>
        <a:xfrm>
          <a:off x="257175" y="1162050"/>
          <a:ext cx="1871382" cy="3048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indent="0" algn="l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300">
              <a:solidFill>
                <a:srgbClr val="FFFF00"/>
              </a:solidFill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黄色のセルのみ入力</a:t>
          </a:r>
          <a:endParaRPr kumimoji="1" lang="en-US" altLang="ja-JP" sz="1300">
            <a:solidFill>
              <a:srgbClr val="FFFF00"/>
            </a:solidFill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</xdr:txBody>
    </xdr:sp>
    <xdr:clientData/>
  </xdr:twoCellAnchor>
  <xdr:twoCellAnchor>
    <xdr:from>
      <xdr:col>0</xdr:col>
      <xdr:colOff>200026</xdr:colOff>
      <xdr:row>2</xdr:row>
      <xdr:rowOff>95250</xdr:rowOff>
    </xdr:from>
    <xdr:to>
      <xdr:col>4</xdr:col>
      <xdr:colOff>1304926</xdr:colOff>
      <xdr:row>3</xdr:row>
      <xdr:rowOff>523875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8E6E6E0-75E0-4A33-82F5-3BEE567B60F3}"/>
            </a:ext>
          </a:extLst>
        </xdr:cNvPr>
        <xdr:cNvSpPr txBox="1"/>
      </xdr:nvSpPr>
      <xdr:spPr>
        <a:xfrm>
          <a:off x="200026" y="504825"/>
          <a:ext cx="6438900" cy="5810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accent1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（留意事項）</a:t>
          </a:r>
          <a:endParaRPr kumimoji="1" lang="en-US" altLang="ja-JP" sz="9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r>
            <a:rPr kumimoji="1" lang="en-US" altLang="ja-JP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※</a:t>
          </a:r>
          <a:r>
            <a:rPr kumimoji="1" lang="ja-JP" altLang="en-US" sz="9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施設ごとに黄色網掛けセルのみ入力してください。施設別の事業実績書（別添４</a:t>
          </a:r>
          <a:r>
            <a:rPr kumimoji="1" lang="en-US" altLang="ja-JP" sz="9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-</a:t>
          </a:r>
          <a:r>
            <a:rPr kumimoji="1" lang="ja-JP" altLang="en-US" sz="9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１）と金額を一致</a:t>
          </a:r>
          <a:r>
            <a:rPr kumimoji="1" lang="ja-JP" altLang="en-US" sz="900">
              <a:solidFill>
                <a:sysClr val="windowText" lastClr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させてください。 </a:t>
          </a:r>
          <a:endParaRPr kumimoji="1" lang="en-US" altLang="ja-JP" sz="900">
            <a:solidFill>
              <a:sysClr val="windowText" lastClr="00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r>
            <a:rPr kumimoji="1" lang="en-US" altLang="ja-JP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※</a:t>
          </a:r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１施設のみで申請されている場合は「施設名１」のみ入力し、複数施設申請されている場合は「施設名２」以降を入力してください。</a:t>
          </a:r>
          <a:endParaRPr kumimoji="1" lang="en-US" altLang="ja-JP" sz="9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D7F2C-3A1F-4484-AC6E-E029E6237ABB}">
  <dimension ref="A1:AI62"/>
  <sheetViews>
    <sheetView showGridLines="0" view="pageBreakPreview" zoomScaleNormal="100" zoomScaleSheetLayoutView="100" workbookViewId="0">
      <selection activeCell="B18" sqref="B18:AH18"/>
    </sheetView>
  </sheetViews>
  <sheetFormatPr defaultRowHeight="13.5"/>
  <cols>
    <col min="1" max="38" width="2.5" style="1" customWidth="1"/>
    <col min="39" max="16384" width="9" style="1"/>
  </cols>
  <sheetData>
    <row r="1" spans="1:35" ht="18" customHeight="1"/>
    <row r="2" spans="1:35" ht="18" customHeight="1">
      <c r="A2" s="1" t="s">
        <v>14</v>
      </c>
    </row>
    <row r="3" spans="1:35" ht="18" customHeight="1">
      <c r="Y3" s="2"/>
      <c r="Z3" s="2"/>
      <c r="AA3" s="3"/>
      <c r="AB3" s="83" t="s">
        <v>26</v>
      </c>
      <c r="AC3" s="83"/>
      <c r="AD3" s="69"/>
      <c r="AE3" s="4" t="s">
        <v>4</v>
      </c>
      <c r="AF3" s="17"/>
      <c r="AG3" s="4" t="s">
        <v>3</v>
      </c>
      <c r="AH3" s="17"/>
      <c r="AI3" s="18" t="s">
        <v>2</v>
      </c>
    </row>
    <row r="4" spans="1:35" ht="18" customHeight="1"/>
    <row r="5" spans="1:35" ht="18" customHeight="1"/>
    <row r="6" spans="1:35" ht="18" customHeight="1">
      <c r="B6" s="1" t="s">
        <v>1</v>
      </c>
    </row>
    <row r="7" spans="1:35" ht="18" customHeight="1">
      <c r="R7" s="5"/>
      <c r="S7" s="5"/>
      <c r="T7" s="5"/>
      <c r="U7" s="70" t="s">
        <v>5</v>
      </c>
      <c r="V7" s="70"/>
      <c r="W7" s="70"/>
      <c r="X7" s="70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</row>
    <row r="8" spans="1:35" ht="18" customHeight="1">
      <c r="R8" s="5"/>
      <c r="S8" s="5"/>
      <c r="T8" s="5"/>
      <c r="U8" s="70" t="s">
        <v>6</v>
      </c>
      <c r="V8" s="70"/>
      <c r="W8" s="70"/>
      <c r="X8" s="70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</row>
    <row r="9" spans="1:35" ht="18" customHeight="1">
      <c r="R9" s="5"/>
      <c r="S9" s="5"/>
      <c r="T9" s="5"/>
      <c r="U9" s="70" t="s">
        <v>12</v>
      </c>
      <c r="V9" s="70"/>
      <c r="W9" s="70"/>
      <c r="X9" s="70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</row>
    <row r="10" spans="1:35" ht="18" customHeight="1"/>
    <row r="11" spans="1:35" ht="18" customHeight="1"/>
    <row r="12" spans="1:35" ht="18" customHeight="1">
      <c r="D12" s="3"/>
      <c r="E12" s="3"/>
      <c r="F12" s="80" t="s">
        <v>26</v>
      </c>
      <c r="G12" s="80"/>
      <c r="H12" s="16">
        <v>7</v>
      </c>
      <c r="I12" s="6" t="s">
        <v>15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</row>
    <row r="13" spans="1:35" ht="18" customHeight="1">
      <c r="D13" s="3"/>
      <c r="E13" s="3"/>
      <c r="F13" s="7"/>
      <c r="G13" s="7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</row>
    <row r="14" spans="1:35" ht="18" customHeight="1"/>
    <row r="15" spans="1:35" s="3" customFormat="1" ht="18" customHeight="1">
      <c r="B15" s="72" t="s">
        <v>26</v>
      </c>
      <c r="C15" s="72"/>
      <c r="D15" s="17">
        <v>7</v>
      </c>
      <c r="E15" s="3" t="s">
        <v>4</v>
      </c>
      <c r="F15" s="17"/>
      <c r="G15" s="3" t="s">
        <v>3</v>
      </c>
      <c r="H15" s="17"/>
      <c r="I15" s="3" t="s">
        <v>27</v>
      </c>
      <c r="L15" s="72" t="s">
        <v>31</v>
      </c>
      <c r="M15" s="72"/>
      <c r="N15" s="72"/>
      <c r="O15" s="73"/>
      <c r="P15" s="73"/>
      <c r="Q15" s="4" t="s">
        <v>28</v>
      </c>
      <c r="R15" s="81"/>
      <c r="S15" s="81"/>
      <c r="T15" s="3" t="s">
        <v>16</v>
      </c>
    </row>
    <row r="16" spans="1:35" s="3" customFormat="1" ht="18" customHeight="1">
      <c r="A16" s="3" t="s">
        <v>17</v>
      </c>
    </row>
    <row r="17" spans="1:35" ht="18" customHeight="1">
      <c r="A17" s="8"/>
      <c r="B17" s="8"/>
      <c r="C17" s="8"/>
      <c r="D17" s="8"/>
      <c r="E17" s="8"/>
      <c r="F17" s="8"/>
      <c r="G17" s="8"/>
      <c r="H17" s="8"/>
      <c r="I17" s="8"/>
    </row>
    <row r="18" spans="1:35" ht="18" customHeight="1">
      <c r="B18" s="82" t="s">
        <v>0</v>
      </c>
      <c r="C18" s="82"/>
      <c r="D18" s="82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82"/>
      <c r="AE18" s="82"/>
      <c r="AF18" s="82"/>
      <c r="AG18" s="82"/>
      <c r="AH18" s="82"/>
    </row>
    <row r="19" spans="1:35" ht="18" customHeight="1"/>
    <row r="20" spans="1:35" ht="18" customHeight="1">
      <c r="A20" s="1" t="s">
        <v>25</v>
      </c>
    </row>
    <row r="21" spans="1:35" ht="26.25" customHeight="1">
      <c r="B21" s="74" t="s">
        <v>9</v>
      </c>
      <c r="C21" s="75"/>
      <c r="D21" s="75"/>
      <c r="E21" s="75"/>
      <c r="F21" s="75"/>
      <c r="G21" s="75"/>
      <c r="H21" s="75"/>
      <c r="I21" s="75"/>
      <c r="J21" s="76"/>
      <c r="K21" s="77" t="s">
        <v>18</v>
      </c>
      <c r="L21" s="78"/>
      <c r="M21" s="78"/>
      <c r="N21" s="78"/>
      <c r="O21" s="78"/>
      <c r="P21" s="78"/>
      <c r="Q21" s="78"/>
      <c r="R21" s="79"/>
      <c r="S21" s="74" t="s">
        <v>19</v>
      </c>
      <c r="T21" s="75"/>
      <c r="U21" s="75"/>
      <c r="V21" s="75"/>
      <c r="W21" s="75"/>
      <c r="X21" s="75"/>
      <c r="Y21" s="75"/>
      <c r="Z21" s="76"/>
      <c r="AA21" s="74" t="s">
        <v>20</v>
      </c>
      <c r="AB21" s="75"/>
      <c r="AC21" s="75"/>
      <c r="AD21" s="75"/>
      <c r="AE21" s="75"/>
      <c r="AF21" s="75"/>
      <c r="AG21" s="75"/>
      <c r="AH21" s="76"/>
    </row>
    <row r="22" spans="1:35" ht="26.25" customHeight="1">
      <c r="B22" s="88" t="s">
        <v>33</v>
      </c>
      <c r="C22" s="89"/>
      <c r="D22" s="89"/>
      <c r="E22" s="89"/>
      <c r="F22" s="89"/>
      <c r="G22" s="89"/>
      <c r="H22" s="89"/>
      <c r="I22" s="89"/>
      <c r="J22" s="90"/>
      <c r="K22" s="86">
        <f>'補助シート（実績報告）'!C89</f>
        <v>0</v>
      </c>
      <c r="L22" s="87"/>
      <c r="M22" s="87"/>
      <c r="N22" s="87"/>
      <c r="O22" s="87"/>
      <c r="P22" s="87"/>
      <c r="Q22" s="87"/>
      <c r="R22" s="9" t="s">
        <v>8</v>
      </c>
      <c r="S22" s="84"/>
      <c r="T22" s="85"/>
      <c r="U22" s="85"/>
      <c r="V22" s="85"/>
      <c r="W22" s="85"/>
      <c r="X22" s="85"/>
      <c r="Y22" s="85"/>
      <c r="Z22" s="9" t="s">
        <v>8</v>
      </c>
      <c r="AA22" s="86">
        <f>'補助シート（実績報告）'!J89</f>
        <v>0</v>
      </c>
      <c r="AB22" s="87"/>
      <c r="AC22" s="87"/>
      <c r="AD22" s="87"/>
      <c r="AE22" s="87"/>
      <c r="AF22" s="87"/>
      <c r="AG22" s="87"/>
      <c r="AH22" s="9" t="s">
        <v>8</v>
      </c>
    </row>
    <row r="23" spans="1:35" ht="26.25" customHeight="1">
      <c r="B23" s="88" t="s">
        <v>10</v>
      </c>
      <c r="C23" s="89"/>
      <c r="D23" s="89"/>
      <c r="E23" s="89"/>
      <c r="F23" s="89"/>
      <c r="G23" s="89"/>
      <c r="H23" s="89"/>
      <c r="I23" s="89"/>
      <c r="J23" s="90"/>
      <c r="K23" s="86">
        <f>'補助シート（実績報告）'!C90</f>
        <v>0</v>
      </c>
      <c r="L23" s="87"/>
      <c r="M23" s="87"/>
      <c r="N23" s="87"/>
      <c r="O23" s="87"/>
      <c r="P23" s="87"/>
      <c r="Q23" s="87"/>
      <c r="R23" s="9" t="s">
        <v>8</v>
      </c>
      <c r="S23" s="84"/>
      <c r="T23" s="85"/>
      <c r="U23" s="85"/>
      <c r="V23" s="85"/>
      <c r="W23" s="85"/>
      <c r="X23" s="85"/>
      <c r="Y23" s="85"/>
      <c r="Z23" s="9" t="s">
        <v>8</v>
      </c>
      <c r="AA23" s="86">
        <f>'補助シート（実績報告）'!J90</f>
        <v>0</v>
      </c>
      <c r="AB23" s="87"/>
      <c r="AC23" s="87"/>
      <c r="AD23" s="87"/>
      <c r="AE23" s="87"/>
      <c r="AF23" s="87"/>
      <c r="AG23" s="87"/>
      <c r="AH23" s="9" t="s">
        <v>8</v>
      </c>
    </row>
    <row r="24" spans="1:35" ht="26.25" customHeight="1">
      <c r="B24" s="74" t="s">
        <v>7</v>
      </c>
      <c r="C24" s="75"/>
      <c r="D24" s="75"/>
      <c r="E24" s="75"/>
      <c r="F24" s="75"/>
      <c r="G24" s="75"/>
      <c r="H24" s="75"/>
      <c r="I24" s="75"/>
      <c r="J24" s="76"/>
      <c r="K24" s="96" t="s">
        <v>7</v>
      </c>
      <c r="L24" s="97"/>
      <c r="M24" s="97"/>
      <c r="N24" s="97"/>
      <c r="O24" s="97"/>
      <c r="P24" s="97"/>
      <c r="Q24" s="97"/>
      <c r="R24" s="98"/>
      <c r="S24" s="96" t="s">
        <v>7</v>
      </c>
      <c r="T24" s="97"/>
      <c r="U24" s="97"/>
      <c r="V24" s="97"/>
      <c r="W24" s="97"/>
      <c r="X24" s="97"/>
      <c r="Y24" s="97"/>
      <c r="Z24" s="98"/>
      <c r="AA24" s="96" t="s">
        <v>7</v>
      </c>
      <c r="AB24" s="97"/>
      <c r="AC24" s="97"/>
      <c r="AD24" s="97"/>
      <c r="AE24" s="97"/>
      <c r="AF24" s="97"/>
      <c r="AG24" s="97"/>
      <c r="AH24" s="98"/>
    </row>
    <row r="25" spans="1:35" ht="26.25" customHeight="1" thickBot="1">
      <c r="B25" s="99" t="s">
        <v>11</v>
      </c>
      <c r="C25" s="100"/>
      <c r="D25" s="100"/>
      <c r="E25" s="100"/>
      <c r="F25" s="100"/>
      <c r="G25" s="100"/>
      <c r="H25" s="100"/>
      <c r="I25" s="100"/>
      <c r="J25" s="101"/>
      <c r="K25" s="102">
        <f>'補助シート（実績報告）'!C91</f>
        <v>0</v>
      </c>
      <c r="L25" s="103"/>
      <c r="M25" s="103"/>
      <c r="N25" s="103"/>
      <c r="O25" s="103"/>
      <c r="P25" s="103"/>
      <c r="Q25" s="103"/>
      <c r="R25" s="10" t="s">
        <v>8</v>
      </c>
      <c r="S25" s="104"/>
      <c r="T25" s="105"/>
      <c r="U25" s="105"/>
      <c r="V25" s="105"/>
      <c r="W25" s="105"/>
      <c r="X25" s="105"/>
      <c r="Y25" s="105"/>
      <c r="Z25" s="10" t="s">
        <v>8</v>
      </c>
      <c r="AA25" s="102">
        <f>'補助シート（実績報告）'!J91</f>
        <v>0</v>
      </c>
      <c r="AB25" s="103"/>
      <c r="AC25" s="103"/>
      <c r="AD25" s="103"/>
      <c r="AE25" s="103"/>
      <c r="AF25" s="103"/>
      <c r="AG25" s="103"/>
      <c r="AH25" s="10" t="s">
        <v>8</v>
      </c>
      <c r="AI25" s="4"/>
    </row>
    <row r="26" spans="1:35" ht="26.25" customHeight="1" thickTop="1">
      <c r="B26" s="91" t="s">
        <v>13</v>
      </c>
      <c r="C26" s="92"/>
      <c r="D26" s="92"/>
      <c r="E26" s="92"/>
      <c r="F26" s="92"/>
      <c r="G26" s="92"/>
      <c r="H26" s="92"/>
      <c r="I26" s="92"/>
      <c r="J26" s="93"/>
      <c r="K26" s="94">
        <f>K25+K23+K22</f>
        <v>0</v>
      </c>
      <c r="L26" s="95"/>
      <c r="M26" s="95"/>
      <c r="N26" s="95"/>
      <c r="O26" s="95"/>
      <c r="P26" s="95"/>
      <c r="Q26" s="95"/>
      <c r="R26" s="11" t="s">
        <v>8</v>
      </c>
      <c r="S26" s="94">
        <f>S25+S23+S22</f>
        <v>0</v>
      </c>
      <c r="T26" s="95"/>
      <c r="U26" s="95"/>
      <c r="V26" s="95"/>
      <c r="W26" s="95"/>
      <c r="X26" s="95"/>
      <c r="Y26" s="95"/>
      <c r="Z26" s="11" t="s">
        <v>8</v>
      </c>
      <c r="AA26" s="94">
        <f>AA25+AA23+AA22</f>
        <v>0</v>
      </c>
      <c r="AB26" s="95"/>
      <c r="AC26" s="95"/>
      <c r="AD26" s="95"/>
      <c r="AE26" s="95"/>
      <c r="AF26" s="95"/>
      <c r="AG26" s="95"/>
      <c r="AH26" s="12" t="s">
        <v>8</v>
      </c>
      <c r="AI26" s="4"/>
    </row>
    <row r="27" spans="1:35" ht="18" customHeight="1"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4"/>
      <c r="X27" s="13"/>
      <c r="Y27" s="13"/>
      <c r="Z27" s="13"/>
      <c r="AA27" s="13"/>
      <c r="AB27" s="13"/>
      <c r="AC27" s="13"/>
      <c r="AD27" s="13"/>
      <c r="AE27" s="13"/>
      <c r="AF27" s="14"/>
    </row>
    <row r="28" spans="1:35" ht="18" customHeight="1"/>
    <row r="29" spans="1:35" ht="18" customHeight="1">
      <c r="A29" s="1" t="s">
        <v>24</v>
      </c>
    </row>
    <row r="30" spans="1:35" ht="18" customHeight="1">
      <c r="A30" s="1" t="s">
        <v>21</v>
      </c>
    </row>
    <row r="31" spans="1:35" ht="18" customHeight="1">
      <c r="A31" s="1" t="s">
        <v>22</v>
      </c>
    </row>
    <row r="32" spans="1:35" ht="18" customHeight="1">
      <c r="A32" s="1" t="s">
        <v>23</v>
      </c>
    </row>
    <row r="33" spans="24:35" ht="18" customHeight="1"/>
    <row r="34" spans="24:35" ht="18" customHeight="1"/>
    <row r="35" spans="24:35" ht="18" customHeight="1"/>
    <row r="36" spans="24:35" ht="18" customHeight="1"/>
    <row r="37" spans="24:35" ht="18" customHeight="1"/>
    <row r="38" spans="24:35" ht="18" customHeight="1"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</row>
    <row r="39" spans="24:35" ht="18" customHeight="1"/>
    <row r="40" spans="24:35" ht="18" customHeight="1"/>
    <row r="41" spans="24:35" ht="18" customHeight="1"/>
    <row r="42" spans="24:35" ht="18" customHeight="1"/>
    <row r="43" spans="24:35" ht="18" customHeight="1"/>
    <row r="44" spans="24:35" ht="18" customHeight="1"/>
    <row r="45" spans="24:35" ht="18" customHeight="1"/>
    <row r="46" spans="24:35" ht="16.5" customHeight="1"/>
    <row r="47" spans="24:35" ht="16.5" customHeight="1"/>
    <row r="48" spans="24:35" ht="16.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</sheetData>
  <sheetProtection algorithmName="SHA-512" hashValue="ISRljMv9lsKsKYh08SdCyFyZyI+vIKVJa4JnffWuDXGW+c2V7PLpopDG4Wm2hPWCIQSQ3/sT30uJ6+1gpgiaTQ==" saltValue="uubt50L6AxFYoGTgHpt4EQ==" spinCount="100000" sheet="1" objects="1" scenarios="1"/>
  <mergeCells count="37">
    <mergeCell ref="S26:Y26"/>
    <mergeCell ref="AA26:AG26"/>
    <mergeCell ref="B24:J24"/>
    <mergeCell ref="K24:R24"/>
    <mergeCell ref="S24:Z24"/>
    <mergeCell ref="AA24:AH24"/>
    <mergeCell ref="B25:J25"/>
    <mergeCell ref="K25:Q25"/>
    <mergeCell ref="S25:Y25"/>
    <mergeCell ref="AA25:AG25"/>
    <mergeCell ref="B23:J23"/>
    <mergeCell ref="K23:Q23"/>
    <mergeCell ref="B22:J22"/>
    <mergeCell ref="K22:Q22"/>
    <mergeCell ref="B26:J26"/>
    <mergeCell ref="K26:Q26"/>
    <mergeCell ref="S22:Y22"/>
    <mergeCell ref="AA21:AH21"/>
    <mergeCell ref="S23:Y23"/>
    <mergeCell ref="AA22:AG22"/>
    <mergeCell ref="AA23:AG23"/>
    <mergeCell ref="AB3:AC3"/>
    <mergeCell ref="U7:X7"/>
    <mergeCell ref="Y7:AI7"/>
    <mergeCell ref="U8:X8"/>
    <mergeCell ref="Y8:AI8"/>
    <mergeCell ref="U9:X9"/>
    <mergeCell ref="Y9:AI9"/>
    <mergeCell ref="L15:N15"/>
    <mergeCell ref="O15:P15"/>
    <mergeCell ref="B21:J21"/>
    <mergeCell ref="K21:R21"/>
    <mergeCell ref="S21:Z21"/>
    <mergeCell ref="F12:G12"/>
    <mergeCell ref="B15:C15"/>
    <mergeCell ref="R15:S15"/>
    <mergeCell ref="B18:AH18"/>
  </mergeCells>
  <phoneticPr fontId="2"/>
  <dataValidations count="4">
    <dataValidation type="whole" allowBlank="1" showInputMessage="1" showErrorMessage="1" sqref="S25:Y25 S22:Y23" xr:uid="{5FF5712C-32F4-46F9-A3AD-68946632747F}">
      <formula1>0</formula1>
      <formula2>9999999999</formula2>
    </dataValidation>
    <dataValidation type="list" allowBlank="1" showInputMessage="1" showErrorMessage="1" sqref="AF3" xr:uid="{C8B3AF2E-C340-4F6E-9CD6-1C28E7B9E87B}">
      <formula1>"11,12,1,2,3"</formula1>
    </dataValidation>
    <dataValidation type="whole" allowBlank="1" showInputMessage="1" showErrorMessage="1" sqref="AH3" xr:uid="{8ACE1191-0521-4078-864C-EF6B4AC86596}">
      <formula1>1</formula1>
      <formula2>31</formula2>
    </dataValidation>
    <dataValidation type="list" allowBlank="1" showInputMessage="1" showErrorMessage="1" sqref="O15:P15" xr:uid="{BBCCD0C4-5B5F-4BD9-96F1-2DAC0CEBCCA8}">
      <formula1>"子幼,子子子,保障,保健介"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9CB5F-BAE7-476A-9FB5-7F92E8E0B4C8}">
  <sheetPr>
    <pageSetUpPr fitToPage="1"/>
  </sheetPr>
  <dimension ref="B1:J93"/>
  <sheetViews>
    <sheetView showGridLines="0" tabSelected="1" view="pageBreakPreview" topLeftCell="A77" zoomScaleNormal="100" zoomScaleSheetLayoutView="100" workbookViewId="0">
      <selection activeCell="C85" sqref="C85"/>
    </sheetView>
  </sheetViews>
  <sheetFormatPr defaultColWidth="9" defaultRowHeight="12"/>
  <cols>
    <col min="1" max="1" width="3.125" style="21" customWidth="1"/>
    <col min="2" max="3" width="31.875" style="21" customWidth="1"/>
    <col min="4" max="4" width="3.125" style="21" customWidth="1"/>
    <col min="5" max="5" width="20" style="21" customWidth="1"/>
    <col min="6" max="6" width="16.5" style="21" customWidth="1"/>
    <col min="7" max="8" width="15.125" style="21" customWidth="1"/>
    <col min="9" max="10" width="13.375" style="21" customWidth="1"/>
    <col min="11" max="16384" width="9" style="21"/>
  </cols>
  <sheetData>
    <row r="1" spans="2:10" ht="18" customHeight="1"/>
    <row r="2" spans="2:10" ht="14.25" customHeight="1">
      <c r="B2" s="107" t="s">
        <v>44</v>
      </c>
      <c r="C2" s="107"/>
    </row>
    <row r="3" spans="2:10">
      <c r="B3" s="108"/>
      <c r="C3" s="108"/>
    </row>
    <row r="4" spans="2:10" ht="55.5" customHeight="1">
      <c r="B4" s="108"/>
      <c r="C4" s="108"/>
    </row>
    <row r="5" spans="2:10">
      <c r="B5" s="22"/>
      <c r="C5" s="22"/>
    </row>
    <row r="6" spans="2:10">
      <c r="B6" s="23"/>
      <c r="C6" s="23"/>
    </row>
    <row r="7" spans="2:10">
      <c r="B7" s="24" t="s">
        <v>35</v>
      </c>
      <c r="C7" s="25"/>
    </row>
    <row r="8" spans="2:10">
      <c r="B8" s="23"/>
      <c r="C8" s="23"/>
    </row>
    <row r="9" spans="2:10" ht="13.5" customHeight="1">
      <c r="B9" s="26" t="s">
        <v>45</v>
      </c>
      <c r="C9" s="27"/>
      <c r="D9" s="28"/>
      <c r="E9" s="28"/>
      <c r="F9" s="28"/>
    </row>
    <row r="10" spans="2:10" ht="15.75" customHeight="1">
      <c r="B10" s="28"/>
      <c r="C10" s="28"/>
      <c r="D10" s="28"/>
      <c r="E10" s="28"/>
      <c r="F10" s="28"/>
      <c r="G10" s="29">
        <f>1/2</f>
        <v>0.5</v>
      </c>
      <c r="H10" s="29">
        <f>1/4</f>
        <v>0.25</v>
      </c>
    </row>
    <row r="11" spans="2:10" ht="15" customHeight="1" thickBot="1">
      <c r="B11" s="30" t="s">
        <v>29</v>
      </c>
      <c r="C11" s="31" t="s">
        <v>36</v>
      </c>
      <c r="D11" s="32"/>
      <c r="E11" s="33" t="s">
        <v>37</v>
      </c>
      <c r="F11" s="34" t="s">
        <v>30</v>
      </c>
      <c r="G11" s="35" t="s">
        <v>38</v>
      </c>
      <c r="H11" s="35" t="s">
        <v>39</v>
      </c>
      <c r="I11" s="36" t="s">
        <v>40</v>
      </c>
      <c r="J11" s="36" t="s">
        <v>41</v>
      </c>
    </row>
    <row r="12" spans="2:10" ht="15" customHeight="1" thickTop="1">
      <c r="B12" s="66" t="s">
        <v>32</v>
      </c>
      <c r="C12" s="37"/>
      <c r="D12" s="38"/>
      <c r="E12" s="19">
        <v>480000</v>
      </c>
      <c r="F12" s="39">
        <f>MIN(480000,SUM(C12))</f>
        <v>0</v>
      </c>
      <c r="G12" s="40">
        <f>F12*$G$10</f>
        <v>0</v>
      </c>
      <c r="H12" s="40">
        <f>G12*$G$10</f>
        <v>0</v>
      </c>
      <c r="I12" s="41">
        <f t="shared" ref="I12:I13" si="0">ROUNDDOWN($F12*$G$10,-3)</f>
        <v>0</v>
      </c>
      <c r="J12" s="41">
        <f t="shared" ref="J12" si="1">ROUNDDOWN($F12*$H$10,-3)</f>
        <v>0</v>
      </c>
    </row>
    <row r="13" spans="2:10" ht="15" customHeight="1">
      <c r="B13" s="42" t="s">
        <v>10</v>
      </c>
      <c r="C13" s="43"/>
      <c r="D13" s="38"/>
      <c r="E13" s="67" cm="1">
        <f t="array" ref="E13">_xlfn.IFS(C12&gt;=1,440000,C12=0,300000)</f>
        <v>300000</v>
      </c>
      <c r="F13" s="68" t="str">
        <f>IF(C13="","0",IF(C12&gt;=1,MIN(C13,440000),MIN(C13,300000)))</f>
        <v>0</v>
      </c>
      <c r="G13" s="44">
        <f t="shared" ref="G13:H14" si="2">F13*$G$10</f>
        <v>0</v>
      </c>
      <c r="H13" s="44">
        <f t="shared" si="2"/>
        <v>0</v>
      </c>
      <c r="I13" s="45">
        <f t="shared" si="0"/>
        <v>0</v>
      </c>
      <c r="J13" s="45">
        <f>ROUNDDOWN($F13*$H$10,-3)</f>
        <v>0</v>
      </c>
    </row>
    <row r="14" spans="2:10" ht="15" customHeight="1">
      <c r="B14" s="42" t="s">
        <v>11</v>
      </c>
      <c r="C14" s="43"/>
      <c r="D14" s="46"/>
      <c r="E14" s="20">
        <v>400000</v>
      </c>
      <c r="F14" s="47">
        <f>MIN(400000,SUM(C14))</f>
        <v>0</v>
      </c>
      <c r="G14" s="48">
        <f t="shared" si="2"/>
        <v>0</v>
      </c>
      <c r="H14" s="48">
        <f t="shared" si="2"/>
        <v>0</v>
      </c>
      <c r="I14" s="45">
        <f>ROUNDDOWN($F14*$G$10,-3)</f>
        <v>0</v>
      </c>
      <c r="J14" s="45">
        <f>ROUNDDOWN($F14*$H$10,-3)</f>
        <v>0</v>
      </c>
    </row>
    <row r="15" spans="2:10" ht="13.5" customHeight="1"/>
    <row r="16" spans="2:10" ht="13.5" customHeight="1"/>
    <row r="17" spans="2:10" ht="13.5" customHeight="1">
      <c r="B17" s="26" t="s">
        <v>46</v>
      </c>
      <c r="C17" s="27"/>
      <c r="D17" s="28"/>
      <c r="E17" s="28"/>
      <c r="F17" s="28"/>
    </row>
    <row r="18" spans="2:10" ht="15.75" customHeight="1">
      <c r="B18" s="28"/>
      <c r="C18" s="28"/>
      <c r="D18" s="28"/>
      <c r="E18" s="28"/>
      <c r="F18" s="28"/>
      <c r="G18" s="29">
        <f>1/2</f>
        <v>0.5</v>
      </c>
      <c r="H18" s="29">
        <f>1/4</f>
        <v>0.25</v>
      </c>
    </row>
    <row r="19" spans="2:10" ht="15" customHeight="1" thickBot="1">
      <c r="B19" s="30" t="s">
        <v>29</v>
      </c>
      <c r="C19" s="31" t="s">
        <v>36</v>
      </c>
      <c r="D19" s="32"/>
      <c r="E19" s="33" t="s">
        <v>37</v>
      </c>
      <c r="F19" s="34" t="s">
        <v>30</v>
      </c>
      <c r="G19" s="35" t="s">
        <v>38</v>
      </c>
      <c r="H19" s="35" t="s">
        <v>39</v>
      </c>
      <c r="I19" s="36" t="s">
        <v>40</v>
      </c>
      <c r="J19" s="36" t="s">
        <v>41</v>
      </c>
    </row>
    <row r="20" spans="2:10" ht="15" customHeight="1" thickTop="1">
      <c r="B20" s="66" t="s">
        <v>32</v>
      </c>
      <c r="C20" s="37"/>
      <c r="D20" s="38"/>
      <c r="E20" s="19">
        <v>480000</v>
      </c>
      <c r="F20" s="39">
        <f>MIN(480000,SUM(C20))</f>
        <v>0</v>
      </c>
      <c r="G20" s="40">
        <f>F20*$G$10</f>
        <v>0</v>
      </c>
      <c r="H20" s="40">
        <f>G20*$G$10</f>
        <v>0</v>
      </c>
      <c r="I20" s="41">
        <f t="shared" ref="I20:I21" si="3">ROUNDDOWN($F20*$G$10,-3)</f>
        <v>0</v>
      </c>
      <c r="J20" s="41">
        <f t="shared" ref="J20" si="4">ROUNDDOWN($F20*$H$10,-3)</f>
        <v>0</v>
      </c>
    </row>
    <row r="21" spans="2:10" ht="15" customHeight="1">
      <c r="B21" s="42" t="s">
        <v>10</v>
      </c>
      <c r="C21" s="43"/>
      <c r="D21" s="38"/>
      <c r="E21" s="67" cm="1">
        <f t="array" ref="E21">_xlfn.IFS(C20&gt;=1,440000,C20=0,300000)</f>
        <v>300000</v>
      </c>
      <c r="F21" s="68" t="str">
        <f>IF(C21="","0",IF(C20&gt;=1,MIN(C21,440000),MIN(C21,300000)))</f>
        <v>0</v>
      </c>
      <c r="G21" s="44">
        <f t="shared" ref="G21:G22" si="5">F21*$G$10</f>
        <v>0</v>
      </c>
      <c r="H21" s="44">
        <f t="shared" ref="H21:H22" si="6">G21*$G$10</f>
        <v>0</v>
      </c>
      <c r="I21" s="45">
        <f t="shared" si="3"/>
        <v>0</v>
      </c>
      <c r="J21" s="45">
        <f>ROUNDDOWN($F21*$H$10,-3)</f>
        <v>0</v>
      </c>
    </row>
    <row r="22" spans="2:10" ht="15" customHeight="1">
      <c r="B22" s="42" t="s">
        <v>11</v>
      </c>
      <c r="C22" s="43"/>
      <c r="D22" s="46"/>
      <c r="E22" s="20">
        <v>400000</v>
      </c>
      <c r="F22" s="47">
        <f>MIN(400000,SUM(C22))</f>
        <v>0</v>
      </c>
      <c r="G22" s="48">
        <f t="shared" si="5"/>
        <v>0</v>
      </c>
      <c r="H22" s="48">
        <f t="shared" si="6"/>
        <v>0</v>
      </c>
      <c r="I22" s="45">
        <f>ROUNDDOWN($F22*$G$10,-3)</f>
        <v>0</v>
      </c>
      <c r="J22" s="45">
        <f>ROUNDDOWN($F22*$H$10,-3)</f>
        <v>0</v>
      </c>
    </row>
    <row r="23" spans="2:10" ht="13.5" customHeight="1"/>
    <row r="24" spans="2:10" ht="13.5" customHeight="1"/>
    <row r="25" spans="2:10" ht="13.5" customHeight="1">
      <c r="B25" s="26" t="s">
        <v>47</v>
      </c>
      <c r="C25" s="27"/>
      <c r="D25" s="28"/>
      <c r="E25" s="28"/>
      <c r="F25" s="28"/>
    </row>
    <row r="26" spans="2:10" ht="15.75" customHeight="1">
      <c r="B26" s="28"/>
      <c r="C26" s="28"/>
      <c r="D26" s="28"/>
      <c r="E26" s="28"/>
      <c r="F26" s="28"/>
      <c r="G26" s="29">
        <f>1/2</f>
        <v>0.5</v>
      </c>
      <c r="H26" s="29">
        <f>1/4</f>
        <v>0.25</v>
      </c>
    </row>
    <row r="27" spans="2:10" ht="15" customHeight="1" thickBot="1">
      <c r="B27" s="30" t="s">
        <v>29</v>
      </c>
      <c r="C27" s="31" t="s">
        <v>36</v>
      </c>
      <c r="D27" s="32"/>
      <c r="E27" s="33" t="s">
        <v>37</v>
      </c>
      <c r="F27" s="34" t="s">
        <v>30</v>
      </c>
      <c r="G27" s="35" t="s">
        <v>38</v>
      </c>
      <c r="H27" s="35" t="s">
        <v>39</v>
      </c>
      <c r="I27" s="36" t="s">
        <v>40</v>
      </c>
      <c r="J27" s="36" t="s">
        <v>41</v>
      </c>
    </row>
    <row r="28" spans="2:10" ht="15" customHeight="1" thickTop="1">
      <c r="B28" s="66" t="s">
        <v>32</v>
      </c>
      <c r="C28" s="37"/>
      <c r="D28" s="38"/>
      <c r="E28" s="19">
        <v>480000</v>
      </c>
      <c r="F28" s="39">
        <f>MIN(480000,SUM(C28))</f>
        <v>0</v>
      </c>
      <c r="G28" s="40">
        <f>F28*$G$10</f>
        <v>0</v>
      </c>
      <c r="H28" s="40">
        <f>G28*$G$10</f>
        <v>0</v>
      </c>
      <c r="I28" s="41">
        <f t="shared" ref="I28:I29" si="7">ROUNDDOWN($F28*$G$10,-3)</f>
        <v>0</v>
      </c>
      <c r="J28" s="41">
        <f t="shared" ref="J28" si="8">ROUNDDOWN($F28*$H$10,-3)</f>
        <v>0</v>
      </c>
    </row>
    <row r="29" spans="2:10" ht="15" customHeight="1">
      <c r="B29" s="42" t="s">
        <v>10</v>
      </c>
      <c r="C29" s="43"/>
      <c r="D29" s="38"/>
      <c r="E29" s="67" cm="1">
        <f t="array" ref="E29">_xlfn.IFS(C28&gt;=1,440000,C28=0,300000)</f>
        <v>300000</v>
      </c>
      <c r="F29" s="68" t="str">
        <f>IF(C29="","0",IF(C28&gt;=1,MIN(C29,440000),MIN(C29,300000)))</f>
        <v>0</v>
      </c>
      <c r="G29" s="44">
        <f t="shared" ref="G29:G30" si="9">F29*$G$10</f>
        <v>0</v>
      </c>
      <c r="H29" s="44">
        <f t="shared" ref="H29:H30" si="10">G29*$G$10</f>
        <v>0</v>
      </c>
      <c r="I29" s="45">
        <f t="shared" si="7"/>
        <v>0</v>
      </c>
      <c r="J29" s="45">
        <f>ROUNDDOWN($F29*$H$10,-3)</f>
        <v>0</v>
      </c>
    </row>
    <row r="30" spans="2:10" ht="15" customHeight="1">
      <c r="B30" s="42" t="s">
        <v>11</v>
      </c>
      <c r="C30" s="43"/>
      <c r="D30" s="46"/>
      <c r="E30" s="20">
        <v>400000</v>
      </c>
      <c r="F30" s="47">
        <f>MIN(400000,SUM(C30))</f>
        <v>0</v>
      </c>
      <c r="G30" s="48">
        <f t="shared" si="9"/>
        <v>0</v>
      </c>
      <c r="H30" s="48">
        <f t="shared" si="10"/>
        <v>0</v>
      </c>
      <c r="I30" s="45">
        <f>ROUNDDOWN($F30*$G$10,-3)</f>
        <v>0</v>
      </c>
      <c r="J30" s="45">
        <f>ROUNDDOWN($F30*$H$10,-3)</f>
        <v>0</v>
      </c>
    </row>
    <row r="31" spans="2:10" ht="13.5" customHeight="1"/>
    <row r="32" spans="2:10" ht="13.5" customHeight="1"/>
    <row r="33" spans="2:10" ht="13.5" customHeight="1">
      <c r="B33" s="26" t="s">
        <v>48</v>
      </c>
      <c r="C33" s="27"/>
      <c r="D33" s="28"/>
      <c r="E33" s="28"/>
      <c r="F33" s="28"/>
    </row>
    <row r="34" spans="2:10" ht="15.75" customHeight="1">
      <c r="B34" s="28"/>
      <c r="C34" s="28"/>
      <c r="D34" s="28"/>
      <c r="E34" s="28"/>
      <c r="F34" s="28"/>
      <c r="G34" s="29">
        <f>1/2</f>
        <v>0.5</v>
      </c>
      <c r="H34" s="29">
        <f>1/4</f>
        <v>0.25</v>
      </c>
    </row>
    <row r="35" spans="2:10" ht="15" customHeight="1" thickBot="1">
      <c r="B35" s="30" t="s">
        <v>29</v>
      </c>
      <c r="C35" s="31" t="s">
        <v>36</v>
      </c>
      <c r="D35" s="32"/>
      <c r="E35" s="33" t="s">
        <v>37</v>
      </c>
      <c r="F35" s="34" t="s">
        <v>30</v>
      </c>
      <c r="G35" s="35" t="s">
        <v>38</v>
      </c>
      <c r="H35" s="35" t="s">
        <v>39</v>
      </c>
      <c r="I35" s="36" t="s">
        <v>40</v>
      </c>
      <c r="J35" s="36" t="s">
        <v>41</v>
      </c>
    </row>
    <row r="36" spans="2:10" ht="15" customHeight="1" thickTop="1">
      <c r="B36" s="66" t="s">
        <v>32</v>
      </c>
      <c r="C36" s="37"/>
      <c r="D36" s="38"/>
      <c r="E36" s="19">
        <v>480000</v>
      </c>
      <c r="F36" s="39">
        <f>MIN(480000,SUM(C36))</f>
        <v>0</v>
      </c>
      <c r="G36" s="40">
        <f>F36*$G$10</f>
        <v>0</v>
      </c>
      <c r="H36" s="40">
        <f>G36*$G$10</f>
        <v>0</v>
      </c>
      <c r="I36" s="41">
        <f t="shared" ref="I36:I37" si="11">ROUNDDOWN($F36*$G$10,-3)</f>
        <v>0</v>
      </c>
      <c r="J36" s="41">
        <f t="shared" ref="J36" si="12">ROUNDDOWN($F36*$H$10,-3)</f>
        <v>0</v>
      </c>
    </row>
    <row r="37" spans="2:10" ht="15" customHeight="1">
      <c r="B37" s="42" t="s">
        <v>10</v>
      </c>
      <c r="C37" s="43"/>
      <c r="D37" s="38"/>
      <c r="E37" s="67" cm="1">
        <f t="array" ref="E37">_xlfn.IFS(C36&gt;=1,440000,C36=0,300000)</f>
        <v>300000</v>
      </c>
      <c r="F37" s="68" t="str">
        <f>IF(C37="","0",IF(C36&gt;=1,MIN(C37,440000),MIN(C37,300000)))</f>
        <v>0</v>
      </c>
      <c r="G37" s="44">
        <f t="shared" ref="G37:G38" si="13">F37*$G$10</f>
        <v>0</v>
      </c>
      <c r="H37" s="44">
        <f t="shared" ref="H37:H38" si="14">G37*$G$10</f>
        <v>0</v>
      </c>
      <c r="I37" s="45">
        <f t="shared" si="11"/>
        <v>0</v>
      </c>
      <c r="J37" s="45">
        <f>ROUNDDOWN($F37*$H$10,-3)</f>
        <v>0</v>
      </c>
    </row>
    <row r="38" spans="2:10" ht="15" customHeight="1">
      <c r="B38" s="42" t="s">
        <v>11</v>
      </c>
      <c r="C38" s="43"/>
      <c r="D38" s="46"/>
      <c r="E38" s="20">
        <v>400000</v>
      </c>
      <c r="F38" s="47">
        <f>MIN(400000,SUM(C38))</f>
        <v>0</v>
      </c>
      <c r="G38" s="48">
        <f t="shared" si="13"/>
        <v>0</v>
      </c>
      <c r="H38" s="48">
        <f t="shared" si="14"/>
        <v>0</v>
      </c>
      <c r="I38" s="45">
        <f>ROUNDDOWN($F38*$G$10,-3)</f>
        <v>0</v>
      </c>
      <c r="J38" s="45">
        <f>ROUNDDOWN($F38*$H$10,-3)</f>
        <v>0</v>
      </c>
    </row>
    <row r="39" spans="2:10" ht="13.5" customHeight="1">
      <c r="F39" s="49"/>
      <c r="G39" s="50"/>
      <c r="H39" s="50"/>
    </row>
    <row r="40" spans="2:10" ht="13.5" customHeight="1">
      <c r="B40" s="26" t="s">
        <v>49</v>
      </c>
      <c r="C40" s="27"/>
      <c r="D40" s="28"/>
      <c r="E40" s="28"/>
      <c r="F40" s="49"/>
      <c r="G40" s="50"/>
      <c r="H40" s="50"/>
    </row>
    <row r="41" spans="2:10" ht="15.75" customHeight="1">
      <c r="B41" s="28"/>
      <c r="C41" s="28"/>
      <c r="D41" s="28"/>
      <c r="E41" s="28"/>
      <c r="F41" s="28"/>
      <c r="G41" s="29">
        <f>1/2</f>
        <v>0.5</v>
      </c>
      <c r="H41" s="29">
        <f>1/4</f>
        <v>0.25</v>
      </c>
    </row>
    <row r="42" spans="2:10" ht="15" customHeight="1" thickBot="1">
      <c r="B42" s="30" t="s">
        <v>29</v>
      </c>
      <c r="C42" s="31" t="s">
        <v>36</v>
      </c>
      <c r="D42" s="32"/>
      <c r="E42" s="33" t="s">
        <v>37</v>
      </c>
      <c r="F42" s="34" t="s">
        <v>30</v>
      </c>
      <c r="G42" s="35" t="s">
        <v>38</v>
      </c>
      <c r="H42" s="35" t="s">
        <v>39</v>
      </c>
      <c r="I42" s="36" t="s">
        <v>40</v>
      </c>
      <c r="J42" s="36" t="s">
        <v>41</v>
      </c>
    </row>
    <row r="43" spans="2:10" ht="15" customHeight="1" thickTop="1">
      <c r="B43" s="66" t="s">
        <v>32</v>
      </c>
      <c r="C43" s="37"/>
      <c r="D43" s="38"/>
      <c r="E43" s="19">
        <v>480000</v>
      </c>
      <c r="F43" s="39">
        <f>MIN(480000,SUM(C43))</f>
        <v>0</v>
      </c>
      <c r="G43" s="40">
        <f>F43*$G$10</f>
        <v>0</v>
      </c>
      <c r="H43" s="40">
        <f>G43*$G$10</f>
        <v>0</v>
      </c>
      <c r="I43" s="41">
        <f t="shared" ref="I43:I44" si="15">ROUNDDOWN($F43*$G$10,-3)</f>
        <v>0</v>
      </c>
      <c r="J43" s="41">
        <f t="shared" ref="J43" si="16">ROUNDDOWN($F43*$H$10,-3)</f>
        <v>0</v>
      </c>
    </row>
    <row r="44" spans="2:10" ht="15" customHeight="1">
      <c r="B44" s="42" t="s">
        <v>10</v>
      </c>
      <c r="C44" s="43"/>
      <c r="D44" s="38"/>
      <c r="E44" s="67" cm="1">
        <f t="array" ref="E44">_xlfn.IFS(C43&gt;=1,440000,C43=0,300000)</f>
        <v>300000</v>
      </c>
      <c r="F44" s="68" t="str">
        <f>IF(C44="","0",IF(C43&gt;=1,MIN(C44,440000),MIN(C44,300000)))</f>
        <v>0</v>
      </c>
      <c r="G44" s="44">
        <f t="shared" ref="G44:G45" si="17">F44*$G$10</f>
        <v>0</v>
      </c>
      <c r="H44" s="44">
        <f t="shared" ref="H44:H45" si="18">G44*$G$10</f>
        <v>0</v>
      </c>
      <c r="I44" s="45">
        <f t="shared" si="15"/>
        <v>0</v>
      </c>
      <c r="J44" s="45">
        <f>ROUNDDOWN($F44*$H$10,-3)</f>
        <v>0</v>
      </c>
    </row>
    <row r="45" spans="2:10" ht="15" customHeight="1">
      <c r="B45" s="42" t="s">
        <v>11</v>
      </c>
      <c r="C45" s="43"/>
      <c r="D45" s="46"/>
      <c r="E45" s="20">
        <v>400000</v>
      </c>
      <c r="F45" s="47">
        <f>MIN(400000,SUM(C45))</f>
        <v>0</v>
      </c>
      <c r="G45" s="48">
        <f t="shared" si="17"/>
        <v>0</v>
      </c>
      <c r="H45" s="48">
        <f t="shared" si="18"/>
        <v>0</v>
      </c>
      <c r="I45" s="45">
        <f>ROUNDDOWN($F45*$G$10,-3)</f>
        <v>0</v>
      </c>
      <c r="J45" s="45">
        <f>ROUNDDOWN($F45*$H$10,-3)</f>
        <v>0</v>
      </c>
    </row>
    <row r="46" spans="2:10" ht="13.5" customHeight="1">
      <c r="F46" s="49"/>
      <c r="G46" s="50"/>
      <c r="H46" s="50"/>
    </row>
    <row r="47" spans="2:10" ht="13.5" customHeight="1">
      <c r="B47" s="26" t="s">
        <v>50</v>
      </c>
      <c r="C47" s="27"/>
      <c r="D47" s="28"/>
      <c r="E47" s="28"/>
      <c r="F47" s="49"/>
      <c r="G47" s="50"/>
      <c r="H47" s="50"/>
    </row>
    <row r="48" spans="2:10" ht="15.75" customHeight="1">
      <c r="B48" s="28"/>
      <c r="C48" s="28"/>
      <c r="D48" s="28"/>
      <c r="E48" s="28"/>
      <c r="F48" s="28"/>
      <c r="G48" s="29">
        <f>1/2</f>
        <v>0.5</v>
      </c>
      <c r="H48" s="29">
        <f>1/4</f>
        <v>0.25</v>
      </c>
    </row>
    <row r="49" spans="2:10" ht="15" customHeight="1" thickBot="1">
      <c r="B49" s="30" t="s">
        <v>29</v>
      </c>
      <c r="C49" s="31" t="s">
        <v>36</v>
      </c>
      <c r="D49" s="32"/>
      <c r="E49" s="33" t="s">
        <v>37</v>
      </c>
      <c r="F49" s="34" t="s">
        <v>30</v>
      </c>
      <c r="G49" s="35" t="s">
        <v>38</v>
      </c>
      <c r="H49" s="35" t="s">
        <v>39</v>
      </c>
      <c r="I49" s="36" t="s">
        <v>40</v>
      </c>
      <c r="J49" s="36" t="s">
        <v>41</v>
      </c>
    </row>
    <row r="50" spans="2:10" ht="15" customHeight="1" thickTop="1">
      <c r="B50" s="66" t="s">
        <v>32</v>
      </c>
      <c r="C50" s="37"/>
      <c r="D50" s="38"/>
      <c r="E50" s="19">
        <v>480000</v>
      </c>
      <c r="F50" s="39">
        <f>MIN(480000,SUM(C50))</f>
        <v>0</v>
      </c>
      <c r="G50" s="40">
        <f>F50*$G$10</f>
        <v>0</v>
      </c>
      <c r="H50" s="40">
        <f>G50*$G$10</f>
        <v>0</v>
      </c>
      <c r="I50" s="41">
        <f t="shared" ref="I50:I51" si="19">ROUNDDOWN($F50*$G$10,-3)</f>
        <v>0</v>
      </c>
      <c r="J50" s="41">
        <f t="shared" ref="J50" si="20">ROUNDDOWN($F50*$H$10,-3)</f>
        <v>0</v>
      </c>
    </row>
    <row r="51" spans="2:10" ht="15" customHeight="1">
      <c r="B51" s="42" t="s">
        <v>10</v>
      </c>
      <c r="C51" s="43"/>
      <c r="D51" s="38"/>
      <c r="E51" s="67" cm="1">
        <f t="array" ref="E51">_xlfn.IFS(C50&gt;=1,440000,C50=0,300000)</f>
        <v>300000</v>
      </c>
      <c r="F51" s="68" t="str">
        <f>IF(C51="","0",IF(C50&gt;=1,MIN(C51,440000),MIN(C51,300000)))</f>
        <v>0</v>
      </c>
      <c r="G51" s="44">
        <f t="shared" ref="G51:G52" si="21">F51*$G$10</f>
        <v>0</v>
      </c>
      <c r="H51" s="44">
        <f t="shared" ref="H51:H52" si="22">G51*$G$10</f>
        <v>0</v>
      </c>
      <c r="I51" s="45">
        <f t="shared" si="19"/>
        <v>0</v>
      </c>
      <c r="J51" s="45">
        <f>ROUNDDOWN($F51*$H$10,-3)</f>
        <v>0</v>
      </c>
    </row>
    <row r="52" spans="2:10" ht="15" customHeight="1">
      <c r="B52" s="42" t="s">
        <v>11</v>
      </c>
      <c r="C52" s="43"/>
      <c r="D52" s="46"/>
      <c r="E52" s="20">
        <v>400000</v>
      </c>
      <c r="F52" s="47">
        <f>MIN(400000,SUM(C52))</f>
        <v>0</v>
      </c>
      <c r="G52" s="48">
        <f t="shared" si="21"/>
        <v>0</v>
      </c>
      <c r="H52" s="48">
        <f t="shared" si="22"/>
        <v>0</v>
      </c>
      <c r="I52" s="45">
        <f>ROUNDDOWN($F52*$G$10,-3)</f>
        <v>0</v>
      </c>
      <c r="J52" s="45">
        <f>ROUNDDOWN($F52*$H$10,-3)</f>
        <v>0</v>
      </c>
    </row>
    <row r="53" spans="2:10" s="54" customFormat="1" ht="13.5" customHeight="1">
      <c r="B53" s="51"/>
      <c r="C53" s="52"/>
      <c r="D53" s="51"/>
      <c r="E53" s="51"/>
      <c r="F53" s="51"/>
      <c r="G53" s="53"/>
      <c r="H53" s="53"/>
      <c r="I53" s="53"/>
      <c r="J53" s="53"/>
    </row>
    <row r="54" spans="2:10" ht="13.5" customHeight="1">
      <c r="B54" s="26" t="s">
        <v>51</v>
      </c>
      <c r="C54" s="27"/>
      <c r="D54" s="28"/>
      <c r="E54" s="28"/>
      <c r="F54" s="49"/>
      <c r="G54" s="50"/>
      <c r="H54" s="50"/>
    </row>
    <row r="55" spans="2:10" ht="15.75" customHeight="1">
      <c r="B55" s="28"/>
      <c r="C55" s="28"/>
      <c r="D55" s="28"/>
      <c r="E55" s="28"/>
      <c r="F55" s="28"/>
      <c r="G55" s="29">
        <f>1/2</f>
        <v>0.5</v>
      </c>
      <c r="H55" s="29">
        <f>1/4</f>
        <v>0.25</v>
      </c>
    </row>
    <row r="56" spans="2:10" ht="15" customHeight="1" thickBot="1">
      <c r="B56" s="30" t="s">
        <v>29</v>
      </c>
      <c r="C56" s="31" t="s">
        <v>36</v>
      </c>
      <c r="D56" s="32"/>
      <c r="E56" s="33" t="s">
        <v>37</v>
      </c>
      <c r="F56" s="34" t="s">
        <v>30</v>
      </c>
      <c r="G56" s="35" t="s">
        <v>38</v>
      </c>
      <c r="H56" s="35" t="s">
        <v>39</v>
      </c>
      <c r="I56" s="36" t="s">
        <v>40</v>
      </c>
      <c r="J56" s="36" t="s">
        <v>41</v>
      </c>
    </row>
    <row r="57" spans="2:10" ht="15" customHeight="1" thickTop="1">
      <c r="B57" s="66" t="s">
        <v>32</v>
      </c>
      <c r="C57" s="37"/>
      <c r="D57" s="38"/>
      <c r="E57" s="19">
        <v>480000</v>
      </c>
      <c r="F57" s="39">
        <f>MIN(480000,SUM(C57))</f>
        <v>0</v>
      </c>
      <c r="G57" s="40">
        <f>F57*$G$10</f>
        <v>0</v>
      </c>
      <c r="H57" s="40">
        <f>G57*$G$10</f>
        <v>0</v>
      </c>
      <c r="I57" s="41">
        <f t="shared" ref="I57:I58" si="23">ROUNDDOWN($F57*$G$10,-3)</f>
        <v>0</v>
      </c>
      <c r="J57" s="41">
        <f t="shared" ref="J57" si="24">ROUNDDOWN($F57*$H$10,-3)</f>
        <v>0</v>
      </c>
    </row>
    <row r="58" spans="2:10" ht="15" customHeight="1">
      <c r="B58" s="42" t="s">
        <v>10</v>
      </c>
      <c r="C58" s="43"/>
      <c r="D58" s="38"/>
      <c r="E58" s="67" cm="1">
        <f t="array" ref="E58">_xlfn.IFS(C57&gt;=1,440000,C57=0,300000)</f>
        <v>300000</v>
      </c>
      <c r="F58" s="68" t="str">
        <f>IF(C58="","0",IF(C57&gt;=1,MIN(C58,440000),MIN(C58,300000)))</f>
        <v>0</v>
      </c>
      <c r="G58" s="44">
        <f t="shared" ref="G58:G59" si="25">F58*$G$10</f>
        <v>0</v>
      </c>
      <c r="H58" s="44">
        <f t="shared" ref="H58:H59" si="26">G58*$G$10</f>
        <v>0</v>
      </c>
      <c r="I58" s="45">
        <f t="shared" si="23"/>
        <v>0</v>
      </c>
      <c r="J58" s="45">
        <f>ROUNDDOWN($F58*$H$10,-3)</f>
        <v>0</v>
      </c>
    </row>
    <row r="59" spans="2:10" ht="15" customHeight="1">
      <c r="B59" s="42" t="s">
        <v>11</v>
      </c>
      <c r="C59" s="43"/>
      <c r="D59" s="46"/>
      <c r="E59" s="20">
        <v>400000</v>
      </c>
      <c r="F59" s="47">
        <f>MIN(400000,SUM(C59))</f>
        <v>0</v>
      </c>
      <c r="G59" s="48">
        <f t="shared" si="25"/>
        <v>0</v>
      </c>
      <c r="H59" s="48">
        <f t="shared" si="26"/>
        <v>0</v>
      </c>
      <c r="I59" s="45">
        <f>ROUNDDOWN($F59*$G$10,-3)</f>
        <v>0</v>
      </c>
      <c r="J59" s="45">
        <f>ROUNDDOWN($F59*$H$10,-3)</f>
        <v>0</v>
      </c>
    </row>
    <row r="60" spans="2:10" s="54" customFormat="1" ht="13.5" customHeight="1">
      <c r="B60" s="51"/>
      <c r="C60" s="52"/>
      <c r="D60" s="51"/>
      <c r="E60" s="51"/>
      <c r="F60" s="51"/>
      <c r="G60" s="53"/>
      <c r="H60" s="53"/>
      <c r="I60" s="53"/>
      <c r="J60" s="53"/>
    </row>
    <row r="61" spans="2:10" ht="13.5" customHeight="1">
      <c r="B61" s="26" t="s">
        <v>52</v>
      </c>
      <c r="C61" s="27"/>
      <c r="D61" s="28"/>
      <c r="E61" s="28"/>
      <c r="F61" s="49"/>
      <c r="G61" s="50"/>
      <c r="H61" s="50"/>
    </row>
    <row r="62" spans="2:10" ht="15.75" customHeight="1">
      <c r="B62" s="28"/>
      <c r="C62" s="28"/>
      <c r="D62" s="28"/>
      <c r="E62" s="28"/>
      <c r="F62" s="28"/>
      <c r="G62" s="29">
        <f>1/2</f>
        <v>0.5</v>
      </c>
      <c r="H62" s="29">
        <f>1/4</f>
        <v>0.25</v>
      </c>
    </row>
    <row r="63" spans="2:10" ht="15" customHeight="1" thickBot="1">
      <c r="B63" s="30" t="s">
        <v>29</v>
      </c>
      <c r="C63" s="31" t="s">
        <v>36</v>
      </c>
      <c r="D63" s="32"/>
      <c r="E63" s="33" t="s">
        <v>37</v>
      </c>
      <c r="F63" s="34" t="s">
        <v>30</v>
      </c>
      <c r="G63" s="35" t="s">
        <v>38</v>
      </c>
      <c r="H63" s="35" t="s">
        <v>39</v>
      </c>
      <c r="I63" s="36" t="s">
        <v>40</v>
      </c>
      <c r="J63" s="36" t="s">
        <v>41</v>
      </c>
    </row>
    <row r="64" spans="2:10" ht="15" customHeight="1" thickTop="1">
      <c r="B64" s="66" t="s">
        <v>32</v>
      </c>
      <c r="C64" s="37"/>
      <c r="D64" s="38"/>
      <c r="E64" s="19">
        <v>480000</v>
      </c>
      <c r="F64" s="39">
        <f>MIN(480000,SUM(C64))</f>
        <v>0</v>
      </c>
      <c r="G64" s="40">
        <f>F64*$G$10</f>
        <v>0</v>
      </c>
      <c r="H64" s="40">
        <f>G64*$G$10</f>
        <v>0</v>
      </c>
      <c r="I64" s="41">
        <f t="shared" ref="I64:I65" si="27">ROUNDDOWN($F64*$G$10,-3)</f>
        <v>0</v>
      </c>
      <c r="J64" s="41">
        <f t="shared" ref="J64" si="28">ROUNDDOWN($F64*$H$10,-3)</f>
        <v>0</v>
      </c>
    </row>
    <row r="65" spans="2:10" ht="15" customHeight="1">
      <c r="B65" s="42" t="s">
        <v>10</v>
      </c>
      <c r="C65" s="43"/>
      <c r="D65" s="38"/>
      <c r="E65" s="67" cm="1">
        <f t="array" ref="E65">_xlfn.IFS(C64&gt;=1,440000,C64=0,300000)</f>
        <v>300000</v>
      </c>
      <c r="F65" s="68" t="str">
        <f>IF(C65="","0",IF(C64&gt;=1,MIN(C65,440000),MIN(C65,300000)))</f>
        <v>0</v>
      </c>
      <c r="G65" s="44">
        <f t="shared" ref="G65:G66" si="29">F65*$G$10</f>
        <v>0</v>
      </c>
      <c r="H65" s="44">
        <f t="shared" ref="H65:H66" si="30">G65*$G$10</f>
        <v>0</v>
      </c>
      <c r="I65" s="45">
        <f t="shared" si="27"/>
        <v>0</v>
      </c>
      <c r="J65" s="45">
        <f>ROUNDDOWN($F65*$H$10,-3)</f>
        <v>0</v>
      </c>
    </row>
    <row r="66" spans="2:10" ht="15" customHeight="1">
      <c r="B66" s="42" t="s">
        <v>11</v>
      </c>
      <c r="C66" s="43"/>
      <c r="D66" s="46"/>
      <c r="E66" s="20">
        <v>400000</v>
      </c>
      <c r="F66" s="47">
        <f>MIN(400000,SUM(C66))</f>
        <v>0</v>
      </c>
      <c r="G66" s="48">
        <f t="shared" si="29"/>
        <v>0</v>
      </c>
      <c r="H66" s="48">
        <f t="shared" si="30"/>
        <v>0</v>
      </c>
      <c r="I66" s="45">
        <f>ROUNDDOWN($F66*$G$10,-3)</f>
        <v>0</v>
      </c>
      <c r="J66" s="45">
        <f>ROUNDDOWN($F66*$H$10,-3)</f>
        <v>0</v>
      </c>
    </row>
    <row r="67" spans="2:10" s="54" customFormat="1" ht="13.5" customHeight="1">
      <c r="B67" s="51"/>
      <c r="C67" s="52"/>
      <c r="D67" s="51"/>
      <c r="E67" s="51"/>
      <c r="F67" s="51"/>
      <c r="G67" s="53"/>
      <c r="H67" s="53"/>
      <c r="I67" s="53"/>
      <c r="J67" s="53"/>
    </row>
    <row r="68" spans="2:10" ht="13.5" customHeight="1">
      <c r="B68" s="26" t="s">
        <v>53</v>
      </c>
      <c r="C68" s="27"/>
      <c r="D68" s="28"/>
      <c r="E68" s="28"/>
      <c r="F68" s="49"/>
      <c r="G68" s="50"/>
      <c r="H68" s="50"/>
    </row>
    <row r="69" spans="2:10" ht="15.75" customHeight="1">
      <c r="B69" s="28"/>
      <c r="C69" s="28"/>
      <c r="D69" s="28"/>
      <c r="E69" s="28"/>
      <c r="F69" s="28"/>
      <c r="G69" s="29">
        <f>1/2</f>
        <v>0.5</v>
      </c>
      <c r="H69" s="29">
        <f>1/4</f>
        <v>0.25</v>
      </c>
    </row>
    <row r="70" spans="2:10" ht="15" customHeight="1" thickBot="1">
      <c r="B70" s="30" t="s">
        <v>29</v>
      </c>
      <c r="C70" s="31" t="s">
        <v>36</v>
      </c>
      <c r="D70" s="32"/>
      <c r="E70" s="33" t="s">
        <v>37</v>
      </c>
      <c r="F70" s="34" t="s">
        <v>30</v>
      </c>
      <c r="G70" s="35" t="s">
        <v>38</v>
      </c>
      <c r="H70" s="35" t="s">
        <v>39</v>
      </c>
      <c r="I70" s="36" t="s">
        <v>40</v>
      </c>
      <c r="J70" s="36" t="s">
        <v>41</v>
      </c>
    </row>
    <row r="71" spans="2:10" ht="15" customHeight="1" thickTop="1">
      <c r="B71" s="66" t="s">
        <v>32</v>
      </c>
      <c r="C71" s="37"/>
      <c r="D71" s="38"/>
      <c r="E71" s="19">
        <v>480000</v>
      </c>
      <c r="F71" s="39">
        <f>MIN(480000,SUM(C71))</f>
        <v>0</v>
      </c>
      <c r="G71" s="40">
        <f>F71*$G$10</f>
        <v>0</v>
      </c>
      <c r="H71" s="40">
        <f>G71*$G$10</f>
        <v>0</v>
      </c>
      <c r="I71" s="41">
        <f t="shared" ref="I71:I72" si="31">ROUNDDOWN($F71*$G$10,-3)</f>
        <v>0</v>
      </c>
      <c r="J71" s="41">
        <f t="shared" ref="J71" si="32">ROUNDDOWN($F71*$H$10,-3)</f>
        <v>0</v>
      </c>
    </row>
    <row r="72" spans="2:10" ht="15" customHeight="1">
      <c r="B72" s="42" t="s">
        <v>10</v>
      </c>
      <c r="C72" s="43"/>
      <c r="D72" s="38"/>
      <c r="E72" s="67" cm="1">
        <f t="array" ref="E72">_xlfn.IFS(C71&gt;=1,440000,C71=0,300000)</f>
        <v>300000</v>
      </c>
      <c r="F72" s="68" t="str">
        <f>IF(C72="","0",IF(C71&gt;=1,MIN(C72,440000),MIN(C72,300000)))</f>
        <v>0</v>
      </c>
      <c r="G72" s="44">
        <f t="shared" ref="G72:G73" si="33">F72*$G$10</f>
        <v>0</v>
      </c>
      <c r="H72" s="44">
        <f t="shared" ref="H72:H73" si="34">G72*$G$10</f>
        <v>0</v>
      </c>
      <c r="I72" s="45">
        <f t="shared" si="31"/>
        <v>0</v>
      </c>
      <c r="J72" s="45">
        <f>ROUNDDOWN($F72*$H$10,-3)</f>
        <v>0</v>
      </c>
    </row>
    <row r="73" spans="2:10" ht="15" customHeight="1">
      <c r="B73" s="42" t="s">
        <v>11</v>
      </c>
      <c r="C73" s="43"/>
      <c r="D73" s="46"/>
      <c r="E73" s="20">
        <v>400000</v>
      </c>
      <c r="F73" s="47">
        <f>MIN(400000,SUM(C73))</f>
        <v>0</v>
      </c>
      <c r="G73" s="48">
        <f t="shared" si="33"/>
        <v>0</v>
      </c>
      <c r="H73" s="48">
        <f t="shared" si="34"/>
        <v>0</v>
      </c>
      <c r="I73" s="45">
        <f>ROUNDDOWN($F73*$G$10,-3)</f>
        <v>0</v>
      </c>
      <c r="J73" s="45">
        <f>ROUNDDOWN($F73*$H$10,-3)</f>
        <v>0</v>
      </c>
    </row>
    <row r="74" spans="2:10" s="54" customFormat="1" ht="13.5" customHeight="1">
      <c r="B74" s="51"/>
      <c r="C74" s="52"/>
      <c r="D74" s="51"/>
      <c r="E74" s="51"/>
      <c r="F74" s="51"/>
      <c r="G74" s="53"/>
      <c r="H74" s="53"/>
      <c r="I74" s="53"/>
      <c r="J74" s="53"/>
    </row>
    <row r="75" spans="2:10" ht="13.5" customHeight="1">
      <c r="B75" s="26" t="s">
        <v>54</v>
      </c>
      <c r="C75" s="27"/>
      <c r="D75" s="28"/>
      <c r="E75" s="28"/>
      <c r="F75" s="49"/>
      <c r="G75" s="50"/>
      <c r="H75" s="50"/>
    </row>
    <row r="76" spans="2:10" ht="15.75" customHeight="1">
      <c r="B76" s="28"/>
      <c r="C76" s="28"/>
      <c r="D76" s="28"/>
      <c r="E76" s="28"/>
      <c r="F76" s="28"/>
      <c r="G76" s="29">
        <f>1/2</f>
        <v>0.5</v>
      </c>
      <c r="H76" s="29">
        <f>1/4</f>
        <v>0.25</v>
      </c>
    </row>
    <row r="77" spans="2:10" ht="15" customHeight="1" thickBot="1">
      <c r="B77" s="30" t="s">
        <v>29</v>
      </c>
      <c r="C77" s="31" t="s">
        <v>36</v>
      </c>
      <c r="D77" s="32"/>
      <c r="E77" s="33" t="s">
        <v>37</v>
      </c>
      <c r="F77" s="34" t="s">
        <v>30</v>
      </c>
      <c r="G77" s="35" t="s">
        <v>38</v>
      </c>
      <c r="H77" s="35" t="s">
        <v>39</v>
      </c>
      <c r="I77" s="36" t="s">
        <v>40</v>
      </c>
      <c r="J77" s="36" t="s">
        <v>41</v>
      </c>
    </row>
    <row r="78" spans="2:10" ht="15" customHeight="1" thickTop="1">
      <c r="B78" s="66" t="s">
        <v>32</v>
      </c>
      <c r="C78" s="37"/>
      <c r="D78" s="38"/>
      <c r="E78" s="19">
        <v>480000</v>
      </c>
      <c r="F78" s="39">
        <f>MIN(480000,SUM(C78))</f>
        <v>0</v>
      </c>
      <c r="G78" s="40">
        <f>F78*$G$10</f>
        <v>0</v>
      </c>
      <c r="H78" s="40">
        <f>G78*$G$10</f>
        <v>0</v>
      </c>
      <c r="I78" s="41">
        <f t="shared" ref="I78:I79" si="35">ROUNDDOWN($F78*$G$10,-3)</f>
        <v>0</v>
      </c>
      <c r="J78" s="41">
        <f t="shared" ref="J78" si="36">ROUNDDOWN($F78*$H$10,-3)</f>
        <v>0</v>
      </c>
    </row>
    <row r="79" spans="2:10" ht="15" customHeight="1">
      <c r="B79" s="42" t="s">
        <v>10</v>
      </c>
      <c r="C79" s="43"/>
      <c r="D79" s="38"/>
      <c r="E79" s="67" cm="1">
        <f t="array" ref="E79">_xlfn.IFS(C78&gt;=1,440000,C78=0,300000)</f>
        <v>300000</v>
      </c>
      <c r="F79" s="68" t="str">
        <f>IF(C79="","0",IF(C78&gt;=1,MIN(C79,440000),MIN(C79,300000)))</f>
        <v>0</v>
      </c>
      <c r="G79" s="44">
        <f t="shared" ref="G79:G80" si="37">F79*$G$10</f>
        <v>0</v>
      </c>
      <c r="H79" s="44">
        <f t="shared" ref="H79:H80" si="38">G79*$G$10</f>
        <v>0</v>
      </c>
      <c r="I79" s="45">
        <f t="shared" si="35"/>
        <v>0</v>
      </c>
      <c r="J79" s="45">
        <f>ROUNDDOWN($F79*$H$10,-3)</f>
        <v>0</v>
      </c>
    </row>
    <row r="80" spans="2:10" ht="15" customHeight="1">
      <c r="B80" s="42" t="s">
        <v>11</v>
      </c>
      <c r="C80" s="43"/>
      <c r="D80" s="46"/>
      <c r="E80" s="20">
        <v>400000</v>
      </c>
      <c r="F80" s="47">
        <f>MIN(400000,SUM(C80))</f>
        <v>0</v>
      </c>
      <c r="G80" s="48">
        <f t="shared" si="37"/>
        <v>0</v>
      </c>
      <c r="H80" s="48">
        <f t="shared" si="38"/>
        <v>0</v>
      </c>
      <c r="I80" s="45">
        <f>ROUNDDOWN($F80*$G$10,-3)</f>
        <v>0</v>
      </c>
      <c r="J80" s="45">
        <f>ROUNDDOWN($F80*$H$10,-3)</f>
        <v>0</v>
      </c>
    </row>
    <row r="81" spans="2:10" ht="26.25" customHeight="1"/>
    <row r="82" spans="2:10" ht="13.5" customHeight="1">
      <c r="B82" s="21" t="s">
        <v>55</v>
      </c>
    </row>
    <row r="83" spans="2:10" ht="13.5" customHeight="1">
      <c r="B83" s="55" t="s">
        <v>42</v>
      </c>
      <c r="C83" s="55" t="s">
        <v>58</v>
      </c>
    </row>
    <row r="84" spans="2:10" ht="13.5" customHeight="1">
      <c r="B84" s="55" t="s">
        <v>56</v>
      </c>
      <c r="C84" s="55" t="s">
        <v>57</v>
      </c>
    </row>
    <row r="85" spans="2:10" ht="13.5" customHeight="1"/>
    <row r="86" spans="2:10" ht="13.5" customHeight="1"/>
    <row r="87" spans="2:10" ht="13.5" customHeight="1"/>
    <row r="88" spans="2:10" ht="13.5" customHeight="1" thickBot="1">
      <c r="B88" s="30" t="s">
        <v>29</v>
      </c>
      <c r="C88" s="34" t="s">
        <v>43</v>
      </c>
      <c r="D88" s="32"/>
      <c r="E88" s="32"/>
      <c r="F88" s="56"/>
      <c r="G88" s="56"/>
      <c r="H88" s="57"/>
      <c r="I88" s="58" t="s">
        <v>40</v>
      </c>
      <c r="J88" s="35" t="s">
        <v>41</v>
      </c>
    </row>
    <row r="89" spans="2:10" ht="13.5" customHeight="1" thickTop="1">
      <c r="B89" s="66" t="s">
        <v>32</v>
      </c>
      <c r="C89" s="59">
        <f>C50+C36+C28+C20+C12+C43+C57+C64+C71+C78</f>
        <v>0</v>
      </c>
      <c r="D89" s="38"/>
      <c r="E89" s="46"/>
      <c r="F89" s="109"/>
      <c r="G89" s="110"/>
      <c r="H89" s="106"/>
      <c r="I89" s="60">
        <f>I12+I20+I28+I36+I50+I57+I64+I71+I78+I43</f>
        <v>0</v>
      </c>
      <c r="J89" s="60">
        <f>J50+J36+J28+J20+J12+J43+J57+J64+J71+J78</f>
        <v>0</v>
      </c>
    </row>
    <row r="90" spans="2:10" ht="13.5" customHeight="1">
      <c r="B90" s="66" t="s">
        <v>34</v>
      </c>
      <c r="C90" s="61">
        <f>C51+C37+C29+C21+C13+C44+C58+C65+C72+C79</f>
        <v>0</v>
      </c>
      <c r="D90" s="38"/>
      <c r="E90" s="46"/>
      <c r="F90" s="109"/>
      <c r="G90" s="110"/>
      <c r="H90" s="106"/>
      <c r="I90" s="62">
        <f>I51+I37+I29+I21+I13+I44+I58+I65+I72+I79</f>
        <v>0</v>
      </c>
      <c r="J90" s="45">
        <f>J51+J37+J29+J21+J13+J44+J58+J65+J72+J79</f>
        <v>0</v>
      </c>
    </row>
    <row r="91" spans="2:10" ht="13.5" customHeight="1">
      <c r="B91" s="42" t="s">
        <v>11</v>
      </c>
      <c r="C91" s="61">
        <f>C52+C38+C30+C22+C14+C45+C59+C73+C80+C66</f>
        <v>0</v>
      </c>
      <c r="D91" s="46"/>
      <c r="E91" s="46"/>
      <c r="F91" s="63"/>
      <c r="G91" s="64"/>
      <c r="H91" s="65"/>
      <c r="I91" s="62">
        <f>I52+I38+I30+I22+I14+I45+I59+I66+I73+I80</f>
        <v>0</v>
      </c>
      <c r="J91" s="45">
        <f>J52+J38+J30+J22+J14+J45+J59+J66+J73+J80</f>
        <v>0</v>
      </c>
    </row>
    <row r="92" spans="2:10" ht="13.5" customHeight="1"/>
    <row r="93" spans="2:10" ht="13.5" customHeight="1"/>
  </sheetData>
  <sheetProtection algorithmName="SHA-512" hashValue="dzNqaUH+1CnGLKo0ILTVb+nZYUtOSSu6451lgr4HRD5tOUyaS6gpvjyTQyL4EA0+7oHsjCcXnDhVMIRdoMP03g==" saltValue="lQLvh/RXjUX8TSpuodc7kQ==" spinCount="100000" sheet="1" objects="1" scenarios="1"/>
  <mergeCells count="6">
    <mergeCell ref="H89:H90"/>
    <mergeCell ref="B2:C2"/>
    <mergeCell ref="B3:C3"/>
    <mergeCell ref="B4:C4"/>
    <mergeCell ref="F89:F90"/>
    <mergeCell ref="G89:G90"/>
  </mergeCells>
  <phoneticPr fontId="2"/>
  <dataValidations count="1">
    <dataValidation type="whole" allowBlank="1" showInputMessage="1" showErrorMessage="1" sqref="C78:C80 C43:C45 C28:C30 C20:C22 C12:C14 C57:C59 C64:C66 C71:C73 C36:C38 C50:C52" xr:uid="{7F98FD90-3C43-4AB5-9C1E-7A7B1C1FA71F}">
      <formula1>0</formula1>
      <formula2>9999999999</formula2>
    </dataValidation>
  </dataValidations>
  <pageMargins left="0.7" right="0.7" top="0.75" bottom="0.75" header="0.3" footer="0.3"/>
  <pageSetup paperSize="9" scale="6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第4-1号様式</vt:lpstr>
      <vt:lpstr>補助シート（実績報告）</vt:lpstr>
      <vt:lpstr>'第4-1号様式'!_Hlk532808013</vt:lpstr>
      <vt:lpstr>'第4-1号様式'!Print_Area</vt:lpstr>
      <vt:lpstr>'補助シート（実績報告）'!Print_Area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tanaka-y</dc:creator>
  <cp:lastModifiedBy>Kyoto</cp:lastModifiedBy>
  <cp:lastPrinted>2020-10-21T08:10:13Z</cp:lastPrinted>
  <dcterms:created xsi:type="dcterms:W3CDTF">2019-05-22T00:38:39Z</dcterms:created>
  <dcterms:modified xsi:type="dcterms:W3CDTF">2025-11-20T02:46:57Z</dcterms:modified>
</cp:coreProperties>
</file>