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D874A865-C311-47C0-8926-5BD6350725AE}" xr6:coauthVersionLast="47" xr6:coauthVersionMax="47" xr10:uidLastSave="{00000000-0000-0000-0000-000000000000}"/>
  <bookViews>
    <workbookView xWindow="-120" yWindow="-120" windowWidth="20730" windowHeight="11310" tabRatio="906" xr2:uid="{00000000-000D-0000-FFFF-FFFF00000000}"/>
  </bookViews>
  <sheets>
    <sheet name="基礎情報" sheetId="56" r:id="rId1"/>
    <sheet name="算定児童数" sheetId="55" r:id="rId2"/>
    <sheet name="算定対象人数" sheetId="61" r:id="rId3"/>
    <sheet name="【様式４】" sheetId="51" r:id="rId4"/>
    <sheet name="【様式９】" sheetId="62" r:id="rId5"/>
    <sheet name="【様式９別添１】" sheetId="45" r:id="rId6"/>
    <sheet name="【様式９別添２】" sheetId="52" r:id="rId7"/>
    <sheet name="【市集約】" sheetId="57" r:id="rId8"/>
  </sheets>
  <definedNames>
    <definedName name="aaaa" localSheetId="4">#REF!</definedName>
    <definedName name="aaaa">#REF!</definedName>
    <definedName name="_xlnm.Print_Area" localSheetId="3">【様式４】!$A$1:$AJ$38</definedName>
    <definedName name="_xlnm.Print_Area" localSheetId="4">【様式９】!$A$1:$AN$29</definedName>
    <definedName name="_xlnm.Print_Area" localSheetId="5">【様式９別添１】!$A$1:$J$98</definedName>
    <definedName name="_xlnm.Print_Area" localSheetId="6">【様式９別添２】!$A$1:$H$17</definedName>
    <definedName name="_xlnm.Print_Area" localSheetId="0">基礎情報!$A$1:$L$41</definedName>
    <definedName name="_xlnm.Print_Area" localSheetId="2">算定対象人数!$A$1:$H$30</definedName>
    <definedName name="保育所別民改費担当者一覧">#REF!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62" l="1"/>
  <c r="S2" i="57"/>
  <c r="I2" i="57"/>
  <c r="AI2" i="57"/>
  <c r="AH2" i="57"/>
  <c r="AG2" i="57"/>
  <c r="AF2" i="57"/>
  <c r="AE2" i="57"/>
  <c r="AD2" i="57"/>
  <c r="AC2" i="57"/>
  <c r="AB2" i="57"/>
  <c r="AA2" i="57"/>
  <c r="Z2" i="57"/>
  <c r="Y2" i="57"/>
  <c r="X2" i="57"/>
  <c r="W2" i="57"/>
  <c r="V2" i="57"/>
  <c r="U2" i="57"/>
  <c r="T2" i="57"/>
  <c r="G2" i="57"/>
  <c r="F2" i="57"/>
  <c r="E2" i="57"/>
  <c r="D2" i="57"/>
  <c r="C2" i="57"/>
  <c r="B2" i="57"/>
  <c r="A2" i="57"/>
  <c r="D1" i="45"/>
  <c r="AA6" i="62"/>
  <c r="AA7" i="62"/>
  <c r="U8" i="51"/>
  <c r="U9" i="51"/>
  <c r="AU20" i="62"/>
  <c r="V20" i="62"/>
  <c r="V14" i="62"/>
  <c r="V13" i="62"/>
  <c r="V12" i="62"/>
  <c r="V11" i="62" s="1"/>
  <c r="V26" i="62" s="1"/>
  <c r="AA10" i="62"/>
  <c r="AA5" i="62"/>
  <c r="I2" i="45"/>
  <c r="AV21" i="62"/>
  <c r="H25" i="61"/>
  <c r="D4" i="61"/>
  <c r="H24" i="61"/>
  <c r="H23" i="61"/>
  <c r="H22" i="61"/>
  <c r="H21" i="61"/>
  <c r="G20" i="61"/>
  <c r="H20" i="61" s="1"/>
  <c r="H19" i="61"/>
  <c r="G17" i="61"/>
  <c r="H17" i="61" s="1"/>
  <c r="G16" i="61"/>
  <c r="H16" i="61" s="1"/>
  <c r="G15" i="61"/>
  <c r="H15" i="61" s="1"/>
  <c r="G14" i="61"/>
  <c r="H14" i="61" s="1"/>
  <c r="G13" i="61"/>
  <c r="H13" i="61" s="1"/>
  <c r="AU21" i="62" l="1"/>
  <c r="V19" i="62"/>
  <c r="V27" i="62" s="1"/>
  <c r="H18" i="61"/>
  <c r="H12" i="61" s="1"/>
  <c r="H26" i="61" s="1"/>
  <c r="H27" i="61" s="1"/>
  <c r="M3" i="55"/>
  <c r="G24" i="62" l="1"/>
  <c r="H30" i="61"/>
  <c r="AA34" i="51"/>
  <c r="H87" i="45"/>
  <c r="G87" i="45"/>
  <c r="F86" i="45"/>
  <c r="F9" i="45"/>
  <c r="F10" i="45"/>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 i="45"/>
  <c r="F7" i="45"/>
  <c r="F87" i="45" s="1"/>
  <c r="H88" i="45" l="1"/>
  <c r="E2" i="52"/>
  <c r="U7" i="51"/>
  <c r="E44" i="55"/>
  <c r="F28" i="55"/>
  <c r="I13" i="55"/>
  <c r="I28" i="55" s="1"/>
  <c r="F13" i="55"/>
  <c r="E46" i="55"/>
  <c r="Q46" i="55" s="1"/>
  <c r="E45" i="55"/>
  <c r="Q45" i="55" s="1"/>
  <c r="Q44" i="55"/>
  <c r="E43" i="55"/>
  <c r="Q43" i="55" s="1"/>
  <c r="E42" i="55"/>
  <c r="E47" i="55" s="1"/>
  <c r="E33" i="55"/>
  <c r="P32" i="55"/>
  <c r="J32" i="55"/>
  <c r="H32" i="55"/>
  <c r="N31" i="55"/>
  <c r="L31" i="55"/>
  <c r="F31" i="55"/>
  <c r="P30" i="55"/>
  <c r="J30" i="55"/>
  <c r="H30" i="55"/>
  <c r="N29" i="55"/>
  <c r="L29" i="55"/>
  <c r="F29" i="55"/>
  <c r="P28" i="55"/>
  <c r="J28" i="55"/>
  <c r="H28" i="55"/>
  <c r="E22" i="55"/>
  <c r="P21" i="55"/>
  <c r="O21" i="55"/>
  <c r="O32" i="55" s="1"/>
  <c r="N21" i="55"/>
  <c r="N32" i="55" s="1"/>
  <c r="M21" i="55"/>
  <c r="M32" i="55" s="1"/>
  <c r="L21" i="55"/>
  <c r="L32" i="55" s="1"/>
  <c r="K21" i="55"/>
  <c r="K32" i="55" s="1"/>
  <c r="J21" i="55"/>
  <c r="I21" i="55"/>
  <c r="I32" i="55" s="1"/>
  <c r="H21" i="55"/>
  <c r="G21" i="55"/>
  <c r="G32" i="55" s="1"/>
  <c r="F21" i="55"/>
  <c r="F32" i="55" s="1"/>
  <c r="Q20" i="55"/>
  <c r="P19" i="55"/>
  <c r="P31" i="55" s="1"/>
  <c r="O19" i="55"/>
  <c r="O31" i="55" s="1"/>
  <c r="N19" i="55"/>
  <c r="M19" i="55"/>
  <c r="M31" i="55" s="1"/>
  <c r="L19" i="55"/>
  <c r="K19" i="55"/>
  <c r="K31" i="55" s="1"/>
  <c r="J19" i="55"/>
  <c r="J31" i="55" s="1"/>
  <c r="I19" i="55"/>
  <c r="I31" i="55" s="1"/>
  <c r="H19" i="55"/>
  <c r="H31" i="55" s="1"/>
  <c r="G19" i="55"/>
  <c r="G31" i="55" s="1"/>
  <c r="F19" i="55"/>
  <c r="Q18" i="55"/>
  <c r="P17" i="55"/>
  <c r="O17" i="55"/>
  <c r="O30" i="55" s="1"/>
  <c r="N17" i="55"/>
  <c r="N30" i="55" s="1"/>
  <c r="M17" i="55"/>
  <c r="M30" i="55" s="1"/>
  <c r="L17" i="55"/>
  <c r="L30" i="55" s="1"/>
  <c r="K17" i="55"/>
  <c r="K30" i="55" s="1"/>
  <c r="J17" i="55"/>
  <c r="I17" i="55"/>
  <c r="I30" i="55" s="1"/>
  <c r="H17" i="55"/>
  <c r="G17" i="55"/>
  <c r="G30" i="55" s="1"/>
  <c r="F17" i="55"/>
  <c r="F30" i="55" s="1"/>
  <c r="Q16" i="55"/>
  <c r="P15" i="55"/>
  <c r="P29" i="55" s="1"/>
  <c r="O15" i="55"/>
  <c r="O29" i="55" s="1"/>
  <c r="N15" i="55"/>
  <c r="M15" i="55"/>
  <c r="M29" i="55" s="1"/>
  <c r="L15" i="55"/>
  <c r="K15" i="55"/>
  <c r="K29" i="55" s="1"/>
  <c r="J15" i="55"/>
  <c r="J29" i="55" s="1"/>
  <c r="I15" i="55"/>
  <c r="I29" i="55" s="1"/>
  <c r="H15" i="55"/>
  <c r="H29" i="55" s="1"/>
  <c r="G15" i="55"/>
  <c r="G29" i="55" s="1"/>
  <c r="F15" i="55"/>
  <c r="Q14" i="55"/>
  <c r="P13" i="55"/>
  <c r="O13" i="55"/>
  <c r="O28" i="55" s="1"/>
  <c r="N13" i="55"/>
  <c r="N28" i="55" s="1"/>
  <c r="M13" i="55"/>
  <c r="M28" i="55" s="1"/>
  <c r="L13" i="55"/>
  <c r="L28" i="55" s="1"/>
  <c r="K13" i="55"/>
  <c r="K28" i="55" s="1"/>
  <c r="J13" i="55"/>
  <c r="H13" i="55"/>
  <c r="G13" i="55"/>
  <c r="G28" i="55" s="1"/>
  <c r="Q12" i="55"/>
  <c r="Q22" i="55" s="1"/>
  <c r="Q31" i="55" l="1"/>
  <c r="Q29" i="55"/>
  <c r="Q28" i="55"/>
  <c r="Q33" i="55" s="1"/>
  <c r="Q30" i="55"/>
  <c r="Q32" i="55"/>
  <c r="Q42" i="55"/>
  <c r="Q47" i="55" l="1"/>
  <c r="F15" i="52" l="1"/>
  <c r="H15" i="52"/>
  <c r="G15" i="52"/>
  <c r="E15" i="52"/>
  <c r="G7" i="52" l="1"/>
  <c r="E7" i="52"/>
  <c r="A8" i="45" l="1"/>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l="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l="1"/>
  <c r="A76" i="45" s="1"/>
  <c r="A77" i="45" s="1"/>
  <c r="A78" i="45" s="1"/>
  <c r="A79" i="45" s="1"/>
  <c r="A80" i="45" s="1"/>
  <c r="A81" i="45" s="1"/>
  <c r="A82" i="45" s="1"/>
  <c r="A83" i="45" s="1"/>
  <c r="A84" i="45" s="1"/>
  <c r="A85" i="45" s="1"/>
  <c r="A86"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103A502F-F9EC-4C9A-A80B-816F00553C4C}">
      <text>
        <r>
          <rPr>
            <sz val="12"/>
            <color indexed="81"/>
            <rFont val="ＭＳ Ｐゴシック"/>
            <family val="3"/>
            <charset val="128"/>
          </rPr>
          <t>休日保育の年間延べ利用子ども数を入力</t>
        </r>
      </text>
    </comment>
    <comment ref="C22" authorId="0" shapeId="0" xr:uid="{8E2E9518-FAB9-4D6A-BA15-F9ABFB748853}">
      <text>
        <r>
          <rPr>
            <sz val="12"/>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3434FD8-F45D-4F30-8B41-B5FEDFA900F2}">
      <text>
        <r>
          <rPr>
            <sz val="14"/>
            <color indexed="81"/>
            <rFont val="MS P ゴシック"/>
            <family val="3"/>
            <charset val="128"/>
          </rPr>
          <t>【例（あくまで9,000は例示）】
職員Ａに対して、「9,000円／月」の改善の場合、「108,000」という金額を記載
（計算過程）
9,000×12＝108,000</t>
        </r>
      </text>
    </comment>
    <comment ref="H6" authorId="0" shapeId="0" xr:uid="{0053E2EE-EB5E-4031-B855-48A329B89939}">
      <text>
        <r>
          <rPr>
            <sz val="14"/>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そのうえで、３分の１未満を支払う場合、Ｈ列には「36,000円」という金額を記載
（計算過程）
9,000×1/3×12＝36,000
※なお、上記の支払いの場合は、Ｇ列への入力金額は、下記なる
9,000×2/3×12＝72,000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E31F0C1F-E3ED-4BF1-B1B6-3F0EEEF81374}">
      <text>
        <r>
          <rPr>
            <b/>
            <sz val="20"/>
            <color indexed="81"/>
            <rFont val="MS P ゴシック"/>
            <family val="3"/>
            <charset val="128"/>
          </rPr>
          <t>令和５年度においては、記入の必要なし（Ｈ列も同様）</t>
        </r>
      </text>
    </comment>
    <comment ref="E8" authorId="0" shapeId="0" xr:uid="{8000586D-B4F0-491E-A7D1-542E9CC1071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<sst xmlns="http://schemas.openxmlformats.org/spreadsheetml/2006/main" count="295" uniqueCount="224">
  <si>
    <t>施設・事業所名</t>
    <rPh sb="0" eb="2">
      <t>シセツ</t>
    </rPh>
    <rPh sb="3" eb="6">
      <t>ジギョウショ</t>
    </rPh>
    <rPh sb="6" eb="7">
      <t>メイ</t>
    </rPh>
    <phoneticPr fontId="4"/>
  </si>
  <si>
    <t>施設・事業所類型</t>
    <rPh sb="0" eb="2">
      <t>シセツ</t>
    </rPh>
    <rPh sb="3" eb="6">
      <t>ジギョウショ</t>
    </rPh>
    <rPh sb="6" eb="8">
      <t>ルイケイ</t>
    </rPh>
    <phoneticPr fontId="4"/>
  </si>
  <si>
    <t>職種</t>
    <rPh sb="0" eb="2">
      <t>ショクシュ</t>
    </rPh>
    <phoneticPr fontId="4"/>
  </si>
  <si>
    <t>人</t>
    <rPh sb="0" eb="1">
      <t>ニン</t>
    </rPh>
    <phoneticPr fontId="4"/>
  </si>
  <si>
    <t>①</t>
    <phoneticPr fontId="4"/>
  </si>
  <si>
    <t>〇</t>
    <phoneticPr fontId="4"/>
  </si>
  <si>
    <t>有</t>
    <rPh sb="0" eb="1">
      <t>ア</t>
    </rPh>
    <phoneticPr fontId="4"/>
  </si>
  <si>
    <t>無</t>
    <rPh sb="0" eb="1">
      <t>ナシ</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</si>
  <si>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</si>
  <si>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</si>
  <si>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</si>
  <si>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</si>
  <si>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</si>
  <si>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</si>
  <si>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年</t>
    <rPh sb="0" eb="1">
      <t>ネン</t>
    </rPh>
    <phoneticPr fontId="4"/>
  </si>
  <si>
    <t>別紙様式４</t>
    <rPh sb="0" eb="2">
      <t>ベッシ</t>
    </rPh>
    <rPh sb="2" eb="4">
      <t>ヨウシキ</t>
    </rPh>
    <phoneticPr fontId="4"/>
  </si>
  <si>
    <t>処遇改善等加算Ⅲによる賃金改善に係る計画の具体的内容を職員に周知している</t>
    <phoneticPr fontId="4"/>
  </si>
  <si>
    <t>④加算対象人数の基礎となる職員数</t>
    <rPh sb="1" eb="3">
      <t>カサン</t>
    </rPh>
    <rPh sb="3" eb="5">
      <t>タイショウ</t>
    </rPh>
    <rPh sb="5" eb="7">
      <t>ニンズウ</t>
    </rPh>
    <rPh sb="8" eb="10">
      <t>キソ</t>
    </rPh>
    <rPh sb="13" eb="16">
      <t>ショクインスウ</t>
    </rPh>
    <phoneticPr fontId="4"/>
  </si>
  <si>
    <t>○</t>
    <phoneticPr fontId="4"/>
  </si>
  <si>
    <t>円</t>
    <rPh sb="0" eb="1">
      <t>エン</t>
    </rPh>
    <phoneticPr fontId="4"/>
  </si>
  <si>
    <t>賃金改善実施期間</t>
    <rPh sb="0" eb="2">
      <t>チンギン</t>
    </rPh>
    <rPh sb="2" eb="4">
      <t>カイゼン</t>
    </rPh>
    <rPh sb="4" eb="6">
      <t>ジッシ</t>
    </rPh>
    <rPh sb="6" eb="8">
      <t>キカン</t>
    </rPh>
    <phoneticPr fontId="4"/>
  </si>
  <si>
    <t>※1</t>
    <phoneticPr fontId="4"/>
  </si>
  <si>
    <t>※2</t>
    <phoneticPr fontId="4"/>
  </si>
  <si>
    <t>（２）賃金改善等見込総額</t>
    <rPh sb="3" eb="5">
      <t>チンギン</t>
    </rPh>
    <rPh sb="5" eb="7">
      <t>カイゼン</t>
    </rPh>
    <rPh sb="7" eb="8">
      <t>トウ</t>
    </rPh>
    <rPh sb="8" eb="10">
      <t>ミコ</t>
    </rPh>
    <rPh sb="10" eb="12">
      <t>ソウガク</t>
    </rPh>
    <phoneticPr fontId="4"/>
  </si>
  <si>
    <t>Ａ</t>
    <phoneticPr fontId="4"/>
  </si>
  <si>
    <t>Ｂ</t>
    <phoneticPr fontId="4"/>
  </si>
  <si>
    <t>施設・事業所名</t>
    <phoneticPr fontId="4"/>
  </si>
  <si>
    <t>No</t>
    <phoneticPr fontId="4"/>
  </si>
  <si>
    <t>職員名</t>
    <phoneticPr fontId="4"/>
  </si>
  <si>
    <t>備考</t>
    <rPh sb="0" eb="2">
      <t>ビコウ</t>
    </rPh>
    <phoneticPr fontId="4"/>
  </si>
  <si>
    <t>総額</t>
    <rPh sb="0" eb="2">
      <t>ソウガク</t>
    </rPh>
    <phoneticPr fontId="4"/>
  </si>
  <si>
    <t>【記入における留意事項】</t>
    <phoneticPr fontId="4"/>
  </si>
  <si>
    <t>※3</t>
    <phoneticPr fontId="4"/>
  </si>
  <si>
    <t>※4</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</si>
  <si>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</si>
  <si>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</si>
  <si>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</si>
  <si>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</si>
  <si>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</si>
  <si>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</si>
  <si>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</si>
  <si>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</si>
  <si>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</si>
  <si>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</si>
  <si>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（１）賃金改善について</t>
    <rPh sb="3" eb="5">
      <t>チンギン</t>
    </rPh>
    <rPh sb="5" eb="7">
      <t>カイゼン</t>
    </rPh>
    <phoneticPr fontId="4"/>
  </si>
  <si>
    <t>（</t>
    <phoneticPr fontId="4"/>
  </si>
  <si>
    <t>ヶ月</t>
  </si>
  <si>
    <t>）</t>
    <phoneticPr fontId="4"/>
  </si>
  <si>
    <t>別紙様式９</t>
    <rPh sb="0" eb="2">
      <t>ベッシ</t>
    </rPh>
    <rPh sb="2" eb="4">
      <t>ヨウシキ</t>
    </rPh>
    <phoneticPr fontId="4"/>
  </si>
  <si>
    <t xml:space="preserve">①
</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</si>
  <si>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</si>
  <si>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</si>
  <si>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</si>
  <si>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</si>
  <si>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</si>
  <si>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</si>
  <si>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</si>
  <si>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</si>
  <si>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17"/>
  </si>
  <si>
    <t>別紙様式９別添２</t>
    <rPh sb="0" eb="2">
      <t>ベッシ</t>
    </rPh>
    <rPh sb="2" eb="4">
      <t>ヨウシキ</t>
    </rPh>
    <rPh sb="5" eb="7">
      <t>ベッテン</t>
    </rPh>
    <phoneticPr fontId="4"/>
  </si>
  <si>
    <t>他事業所への拠出額</t>
    <rPh sb="0" eb="1">
      <t>ホカ</t>
    </rPh>
    <rPh sb="1" eb="4">
      <t>ジギョウショ</t>
    </rPh>
    <rPh sb="6" eb="8">
      <t>キョシュツ</t>
    </rPh>
    <rPh sb="8" eb="9">
      <t>ガク</t>
    </rPh>
    <phoneticPr fontId="4"/>
  </si>
  <si>
    <t>他事業所からの受入額</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</si>
  <si>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</si>
  <si>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うち基準年度からの増減額</t>
    <rPh sb="2" eb="4">
      <t>キジュン</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</si>
  <si>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</si>
  <si>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</si>
  <si>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17"/>
  </si>
  <si>
    <t>京都市長　殿</t>
    <rPh sb="0" eb="4">
      <t>キョウトシチョウ</t>
    </rPh>
    <rPh sb="5" eb="6">
      <t>ドノ</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</si>
  <si>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</si>
  <si>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</si>
  <si>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</si>
  <si>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○施設情報等</t>
    <rPh sb="1" eb="5">
      <t>シセツジョウホウ</t>
    </rPh>
    <rPh sb="5" eb="6">
      <t>ナド</t>
    </rPh>
    <phoneticPr fontId="4"/>
  </si>
  <si>
    <t>〇</t>
  </si>
  <si>
    <t>記載の回答でないと、給付対象にならないため、あらかじめ記入しています。内容をよく読み必ず実施してください。</t>
    <phoneticPr fontId="4"/>
  </si>
  <si>
    <t>例２</t>
    <rPh sb="0" eb="1">
      <t>レイ</t>
    </rPh>
    <phoneticPr fontId="4"/>
  </si>
  <si>
    <r>
      <t xml:space="preserve">常勤・非常勤の別
</t>
    </r>
    <r>
      <rPr>
        <u/>
        <sz val="14"/>
        <rFont val="HGｺﾞｼｯｸM"/>
        <family val="3"/>
        <charset val="128"/>
      </rPr>
      <t>※1</t>
    </r>
    <rPh sb="0" eb="2">
      <t>ジョウキン</t>
    </rPh>
    <rPh sb="3" eb="6">
      <t>ヒジョウキン</t>
    </rPh>
    <rPh sb="7" eb="8">
      <t>ベツ</t>
    </rPh>
    <phoneticPr fontId="4"/>
  </si>
  <si>
    <r>
      <t xml:space="preserve">常勤換算値
</t>
    </r>
    <r>
      <rPr>
        <u/>
        <sz val="14"/>
        <rFont val="HGｺﾞｼｯｸM"/>
        <family val="3"/>
        <charset val="128"/>
      </rPr>
      <t>※2</t>
    </r>
    <rPh sb="0" eb="2">
      <t>ジョウキン</t>
    </rPh>
    <rPh sb="2" eb="4">
      <t>カンサン</t>
    </rPh>
    <rPh sb="4" eb="5">
      <t>チ</t>
    </rPh>
    <phoneticPr fontId="4"/>
  </si>
  <si>
    <r>
      <t>加算Ⅲによる賃金改善見込額　</t>
    </r>
    <r>
      <rPr>
        <u/>
        <sz val="12"/>
        <rFont val="HGｺﾞｼｯｸM"/>
        <family val="3"/>
        <charset val="128"/>
      </rPr>
      <t>※3</t>
    </r>
    <rPh sb="0" eb="2">
      <t>カサン</t>
    </rPh>
    <rPh sb="6" eb="8">
      <t>チンギン</t>
    </rPh>
    <rPh sb="8" eb="10">
      <t>カイゼン</t>
    </rPh>
    <rPh sb="10" eb="12">
      <t>ミコ</t>
    </rPh>
    <rPh sb="12" eb="13">
      <t>ガク</t>
    </rPh>
    <phoneticPr fontId="4"/>
  </si>
  <si>
    <r>
      <t>賃金改善に伴い増加する法定福利費等の事業主負担分　</t>
    </r>
    <r>
      <rPr>
        <u/>
        <sz val="12"/>
        <rFont val="HGｺﾞｼｯｸM"/>
        <family val="3"/>
        <charset val="128"/>
      </rPr>
      <t>※4</t>
    </r>
    <phoneticPr fontId="4"/>
  </si>
  <si>
    <t>基本給及び決まって
毎月支払う手当
【処遇Ⅲに係る賃金改善分の年間合計額分のみ】</t>
    <rPh sb="19" eb="21">
      <t>ショグウ</t>
    </rPh>
    <rPh sb="23" eb="24">
      <t>カカ</t>
    </rPh>
    <rPh sb="25" eb="30">
      <t>チンギンカイゼンブン</t>
    </rPh>
    <rPh sb="31" eb="33">
      <t>ネンカン</t>
    </rPh>
    <rPh sb="33" eb="35">
      <t>ゴウケイ</t>
    </rPh>
    <rPh sb="35" eb="36">
      <t>ガク</t>
    </rPh>
    <rPh sb="36" eb="37">
      <t>ブン</t>
    </rPh>
    <phoneticPr fontId="4"/>
  </si>
  <si>
    <t>その他
【３分の１未満に当たる賃金改善分の年間合計額分のみ】</t>
    <rPh sb="6" eb="7">
      <t>ブン</t>
    </rPh>
    <rPh sb="9" eb="11">
      <t>ミマン</t>
    </rPh>
    <rPh sb="12" eb="13">
      <t>ア</t>
    </rPh>
    <rPh sb="15" eb="20">
      <t>チンギンカイゼンブン</t>
    </rPh>
    <rPh sb="21" eb="23">
      <t>ネンカン</t>
    </rPh>
    <rPh sb="23" eb="25">
      <t>ゴウケイ</t>
    </rPh>
    <rPh sb="25" eb="26">
      <t>ガク</t>
    </rPh>
    <rPh sb="26" eb="27">
      <t>ブン</t>
    </rPh>
    <phoneticPr fontId="4"/>
  </si>
  <si>
    <r>
      <t>加算による賃金改善のうち、基本給及び決まって毎月支払う手当によるものの割合</t>
    </r>
    <r>
      <rPr>
        <u/>
        <sz val="14"/>
        <rFont val="HGｺﾞｼｯｸM"/>
        <family val="3"/>
        <charset val="128"/>
      </rPr>
      <t>※5</t>
    </r>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17"/>
  </si>
  <si>
    <t>令和５年度　加算算定対象人数等認定申請書（処遇改善等加算Ⅲ）</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</si>
  <si>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令和５年度賃金改善計画書（処遇改善等加算Ⅲ）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</si>
  <si>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※確認欄</t>
    <rPh sb="1" eb="3">
      <t>カクニン</t>
    </rPh>
    <rPh sb="3" eb="4">
      <t>ラン</t>
    </rPh>
    <phoneticPr fontId="17"/>
  </si>
  <si>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</si>
  <si>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施設・事業所名</t>
    <rPh sb="0" eb="2">
      <t>シセツ</t>
    </rPh>
    <rPh sb="3" eb="6">
      <t>ジギョウショ</t>
    </rPh>
    <rPh sb="6" eb="7">
      <t>メイ</t>
    </rPh>
    <phoneticPr fontId="17"/>
  </si>
  <si>
    <t>１，２歳児</t>
    <rPh sb="3" eb="5">
      <t>サイジ</t>
    </rPh>
    <phoneticPr fontId="17"/>
  </si>
  <si>
    <t>０歳児</t>
    <rPh sb="1" eb="3">
      <t>サイジ</t>
    </rPh>
    <phoneticPr fontId="17"/>
  </si>
  <si>
    <t>１．加算Ⅲの加算算定対象人数（人）</t>
    <rPh sb="2" eb="4">
      <t>カサン</t>
    </rPh>
    <rPh sb="6" eb="8">
      <t>カサン</t>
    </rPh>
    <rPh sb="8" eb="10">
      <t>サンテイ</t>
    </rPh>
    <rPh sb="10" eb="12">
      <t>タイショウ</t>
    </rPh>
    <rPh sb="12" eb="14">
      <t>ニンズウ</t>
    </rPh>
    <rPh sb="15" eb="16">
      <t>ニン</t>
    </rPh>
    <phoneticPr fontId="17"/>
  </si>
  <si>
    <t>選択
項目</t>
    <rPh sb="0" eb="2">
      <t>センタク</t>
    </rPh>
    <rPh sb="3" eb="5">
      <t>コウモク</t>
    </rPh>
    <phoneticPr fontId="17"/>
  </si>
  <si>
    <t>職員数
（自動計算）</t>
    <rPh sb="0" eb="3">
      <t>ショクインスウ</t>
    </rPh>
    <rPh sb="5" eb="7">
      <t>ジドウ</t>
    </rPh>
    <rPh sb="7" eb="9">
      <t>ケイサン</t>
    </rPh>
    <phoneticPr fontId="17"/>
  </si>
  <si>
    <t>栄養管理加算</t>
    <rPh sb="0" eb="2">
      <t>エイヨウ</t>
    </rPh>
    <rPh sb="2" eb="4">
      <t>カンリ</t>
    </rPh>
    <rPh sb="4" eb="6">
      <t>カサン</t>
    </rPh>
    <phoneticPr fontId="17"/>
  </si>
  <si>
    <t>合計</t>
    <rPh sb="0" eb="2">
      <t>ゴウケイ</t>
    </rPh>
    <phoneticPr fontId="17"/>
  </si>
  <si>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7"/>
  </si>
  <si>
    <t>円　×　加算Ⅲ算定対象人数</t>
    <rPh sb="0" eb="1">
      <t>エン</t>
    </rPh>
    <rPh sb="4" eb="6">
      <t>カサン</t>
    </rPh>
    <rPh sb="7" eb="9">
      <t>サンテイ</t>
    </rPh>
    <rPh sb="9" eb="11">
      <t>タイショウ</t>
    </rPh>
    <rPh sb="11" eb="13">
      <t>ニンズウ</t>
    </rPh>
    <phoneticPr fontId="17"/>
  </si>
  <si>
    <t>児童数は、月初日利用児童数を入力すること。</t>
    <rPh sb="0" eb="3">
      <t>ジドウスウ</t>
    </rPh>
    <rPh sb="5" eb="6">
      <t>ツキ</t>
    </rPh>
    <rPh sb="6" eb="8">
      <t>ショニチ</t>
    </rPh>
    <rPh sb="8" eb="10">
      <t>リヨウ</t>
    </rPh>
    <rPh sb="10" eb="13">
      <t>ジドウスウ</t>
    </rPh>
    <rPh sb="14" eb="16">
      <t>ニュウリョク</t>
    </rPh>
    <phoneticPr fontId="17"/>
  </si>
  <si>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17"/>
  </si>
  <si>
    <t>（１）令和４年度実績</t>
    <phoneticPr fontId="17"/>
  </si>
  <si>
    <t>４年度</t>
    <rPh sb="1" eb="3">
      <t>ネンド</t>
    </rPh>
    <phoneticPr fontId="17"/>
  </si>
  <si>
    <t>平均
児童数</t>
    <rPh sb="0" eb="2">
      <t>ヘイキン</t>
    </rPh>
    <rPh sb="3" eb="6">
      <t>ジドウスウ</t>
    </rPh>
    <phoneticPr fontId="17"/>
  </si>
  <si>
    <t>実績</t>
    <rPh sb="0" eb="2">
      <t>ジッセキ</t>
    </rPh>
    <phoneticPr fontId="17"/>
  </si>
  <si>
    <t>４歳以上児</t>
    <rPh sb="1" eb="2">
      <t>サイ</t>
    </rPh>
    <rPh sb="4" eb="5">
      <t>ジ</t>
    </rPh>
    <phoneticPr fontId="17"/>
  </si>
  <si>
    <t>児童数</t>
    <rPh sb="0" eb="3">
      <t>ジドウスウ</t>
    </rPh>
    <phoneticPr fontId="17"/>
  </si>
  <si>
    <t>伸び率</t>
    <rPh sb="0" eb="1">
      <t>ノ</t>
    </rPh>
    <rPh sb="2" eb="3">
      <t>リツ</t>
    </rPh>
    <phoneticPr fontId="17"/>
  </si>
  <si>
    <t xml:space="preserve"> </t>
    <phoneticPr fontId="17"/>
  </si>
  <si>
    <t>３歳児</t>
    <rPh sb="1" eb="3">
      <t>サイジ</t>
    </rPh>
    <phoneticPr fontId="17"/>
  </si>
  <si>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17"/>
  </si>
  <si>
    <t>（２）前年実績による令和５年度見込み年齢別平均児童数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7"/>
  </si>
  <si>
    <t>５年度</t>
    <rPh sb="1" eb="3">
      <t>ネンド</t>
    </rPh>
    <phoneticPr fontId="17"/>
  </si>
  <si>
    <t>見込み（４月実績×（１）で算出された伸び率）</t>
    <phoneticPr fontId="17"/>
  </si>
  <si>
    <r>
      <t xml:space="preserve">うち満３歳児
</t>
    </r>
    <r>
      <rPr>
        <sz val="8"/>
        <color theme="1"/>
        <rFont val="ＭＳ Ｐゴシック"/>
        <family val="3"/>
        <charset val="128"/>
        <scheme val="minor"/>
      </rPr>
      <t>（認定こども園のみ）</t>
    </r>
    <rPh sb="2" eb="3">
      <t>マン</t>
    </rPh>
    <rPh sb="4" eb="6">
      <t>サイジ</t>
    </rPh>
    <phoneticPr fontId="17"/>
  </si>
  <si>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7"/>
  </si>
  <si>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7"/>
  </si>
  <si>
    <t>見込み</t>
    <phoneticPr fontId="17"/>
  </si>
  <si>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17"/>
  </si>
  <si>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17"/>
  </si>
  <si>
    <t>基礎情報及び加算Ⅲ算定対象人数計算表</t>
    <rPh sb="0" eb="4">
      <t>キソジョウホウ</t>
    </rPh>
    <rPh sb="4" eb="5">
      <t>オヨ</t>
    </rPh>
    <rPh sb="6" eb="8">
      <t>カサン</t>
    </rPh>
    <rPh sb="9" eb="11">
      <t>サンテイ</t>
    </rPh>
    <rPh sb="11" eb="13">
      <t>タイショウ</t>
    </rPh>
    <rPh sb="13" eb="15">
      <t>ニンズウ</t>
    </rPh>
    <rPh sb="15" eb="17">
      <t>ケイサン</t>
    </rPh>
    <rPh sb="17" eb="18">
      <t>オモテ</t>
    </rPh>
    <phoneticPr fontId="17"/>
  </si>
  <si>
    <t>○提出日付</t>
    <rPh sb="1" eb="3">
      <t>テイシュツ</t>
    </rPh>
    <rPh sb="3" eb="5">
      <t>ヒヅケ</t>
    </rPh>
    <phoneticPr fontId="4"/>
  </si>
  <si>
    <t>黄色セルは入力項目</t>
    <rPh sb="0" eb="2">
      <t>キイロ</t>
    </rPh>
    <rPh sb="1" eb="2">
      <t>イロ</t>
    </rPh>
    <rPh sb="5" eb="7">
      <t>ニュウリョク</t>
    </rPh>
    <rPh sb="7" eb="9">
      <t>コウモク</t>
    </rPh>
    <phoneticPr fontId="17"/>
  </si>
  <si>
    <t>５年４月　～　６年３月</t>
    <rPh sb="1" eb="2">
      <t>ネン</t>
    </rPh>
    <rPh sb="3" eb="4">
      <t>ガツ</t>
    </rPh>
    <rPh sb="8" eb="9">
      <t>ネン</t>
    </rPh>
    <rPh sb="10" eb="11">
      <t>ガツ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</si>
  <si>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</si>
  <si>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</si>
  <si>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</si>
  <si>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②賃金改善見込総額</t>
    <phoneticPr fontId="4"/>
  </si>
  <si>
    <t>別紙（平均年齢別児童数・算定職員人数にて算出）</t>
    <rPh sb="0" eb="2">
      <t>ベッシ</t>
    </rPh>
    <rPh sb="3" eb="5">
      <t>ヘイキン</t>
    </rPh>
    <rPh sb="5" eb="7">
      <t>ネンレイ</t>
    </rPh>
    <rPh sb="7" eb="8">
      <t>ベツ</t>
    </rPh>
    <rPh sb="8" eb="10">
      <t>ジドウ</t>
    </rPh>
    <rPh sb="10" eb="11">
      <t>スウ</t>
    </rPh>
    <rPh sb="12" eb="14">
      <t>サンテイ</t>
    </rPh>
    <rPh sb="14" eb="16">
      <t>ショクイン</t>
    </rPh>
    <rPh sb="16" eb="18">
      <t>ニンズウ</t>
    </rPh>
    <rPh sb="20" eb="22">
      <t>サンシュツ</t>
    </rPh>
    <phoneticPr fontId="4"/>
  </si>
  <si>
    <t>平均年齢別児童数計算表</t>
    <rPh sb="0" eb="2">
      <t>ヘイキン</t>
    </rPh>
    <rPh sb="2" eb="5">
      <t>ネンレイベツ</t>
    </rPh>
    <rPh sb="5" eb="8">
      <t>ジドウスウ</t>
    </rPh>
    <rPh sb="8" eb="11">
      <t>ケイサンヒョウ</t>
    </rPh>
    <phoneticPr fontId="17"/>
  </si>
  <si>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</si>
  <si>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17"/>
  </si>
  <si>
    <t>入力
項目</t>
    <rPh sb="0" eb="2">
      <t>ニュウリョク</t>
    </rPh>
    <rPh sb="3" eb="5">
      <t>コウモク</t>
    </rPh>
    <phoneticPr fontId="17"/>
  </si>
  <si>
    <t>d</t>
    <phoneticPr fontId="17"/>
  </si>
  <si>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7"/>
  </si>
  <si>
    <t>（参考）加算見込額（円）</t>
    <rPh sb="1" eb="3">
      <t>サンコウ</t>
    </rPh>
    <rPh sb="4" eb="6">
      <t>カサン</t>
    </rPh>
    <rPh sb="6" eb="8">
      <t>ミコ</t>
    </rPh>
    <rPh sb="8" eb="9">
      <t>ガク</t>
    </rPh>
    <rPh sb="10" eb="11">
      <t>エン</t>
    </rPh>
    <phoneticPr fontId="17"/>
  </si>
  <si>
    <t>（事業所内保育所　定員２０人以上）</t>
    <rPh sb="1" eb="4">
      <t>ジギョウショ</t>
    </rPh>
    <rPh sb="4" eb="5">
      <t>ナイ</t>
    </rPh>
    <rPh sb="9" eb="11">
      <t>テイイン</t>
    </rPh>
    <rPh sb="13" eb="16">
      <t>ニンイジョウ</t>
    </rPh>
    <phoneticPr fontId="17"/>
  </si>
  <si>
    <t>0．基礎情報</t>
    <rPh sb="2" eb="4">
      <t>キソ</t>
    </rPh>
    <rPh sb="4" eb="6">
      <t>ジョウホウ</t>
    </rPh>
    <phoneticPr fontId="17"/>
  </si>
  <si>
    <t>利用定員数</t>
    <rPh sb="0" eb="2">
      <t>リヨウ</t>
    </rPh>
    <rPh sb="2" eb="4">
      <t>テイイン</t>
    </rPh>
    <rPh sb="4" eb="5">
      <t>スウ</t>
    </rPh>
    <phoneticPr fontId="17"/>
  </si>
  <si>
    <t>ａ</t>
    <phoneticPr fontId="17"/>
  </si>
  <si>
    <t>年齢別配置基準による職員数</t>
    <rPh sb="0" eb="3">
      <t>ネンレイベツ</t>
    </rPh>
    <rPh sb="3" eb="7">
      <t>ハイキ</t>
    </rPh>
    <rPh sb="10" eb="13">
      <t>ショクインスウ</t>
    </rPh>
    <phoneticPr fontId="17"/>
  </si>
  <si>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74"/>
  </si>
  <si>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74"/>
  </si>
  <si>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7"/>
  </si>
  <si>
    <r>
      <t xml:space="preserve">０歳児
</t>
    </r>
    <r>
      <rPr>
        <sz val="10"/>
        <color theme="1"/>
        <rFont val="HG丸ｺﾞｼｯｸM-PRO"/>
        <family val="3"/>
        <charset val="128"/>
      </rPr>
      <t>※障害児保育加算ありの場合障害児を除いた数</t>
    </r>
    <rPh sb="1" eb="3">
      <t>サイジ</t>
    </rPh>
    <phoneticPr fontId="17"/>
  </si>
  <si>
    <t>障害児（障害児保育加算ありの場合）</t>
    <rPh sb="0" eb="3">
      <t>ショウガイジ</t>
    </rPh>
    <rPh sb="4" eb="7">
      <t>ショウガイジ</t>
    </rPh>
    <rPh sb="7" eb="9">
      <t>ホイク</t>
    </rPh>
    <rPh sb="9" eb="11">
      <t>カサン</t>
    </rPh>
    <rPh sb="14" eb="16">
      <t>バアイ</t>
    </rPh>
    <phoneticPr fontId="17"/>
  </si>
  <si>
    <t>小計（小数点第一位四捨五入）</t>
    <rPh sb="0" eb="2">
      <t>ショウケイ</t>
    </rPh>
    <rPh sb="3" eb="6">
      <t>ショウスウテン</t>
    </rPh>
    <rPh sb="6" eb="7">
      <t>ダイ</t>
    </rPh>
    <rPh sb="7" eb="9">
      <t>イチイ</t>
    </rPh>
    <rPh sb="9" eb="13">
      <t>シシャゴニュウ</t>
    </rPh>
    <phoneticPr fontId="17"/>
  </si>
  <si>
    <t>ｂ</t>
    <phoneticPr fontId="17"/>
  </si>
  <si>
    <t>保育標準時間認定の児童</t>
    <rPh sb="0" eb="2">
      <t>ホイク</t>
    </rPh>
    <rPh sb="2" eb="4">
      <t>ヒョウジュン</t>
    </rPh>
    <rPh sb="4" eb="6">
      <t>ジカン</t>
    </rPh>
    <rPh sb="6" eb="8">
      <t>ニンテイ</t>
    </rPh>
    <rPh sb="9" eb="11">
      <t>ジドウ</t>
    </rPh>
    <phoneticPr fontId="17"/>
  </si>
  <si>
    <t>ｃ</t>
    <phoneticPr fontId="17"/>
  </si>
  <si>
    <t>休日保育加算</t>
    <rPh sb="0" eb="2">
      <t>キュウジツ</t>
    </rPh>
    <rPh sb="2" eb="4">
      <t>ホイク</t>
    </rPh>
    <rPh sb="4" eb="6">
      <t>カサン</t>
    </rPh>
    <phoneticPr fontId="17"/>
  </si>
  <si>
    <t>～210人</t>
    <rPh sb="4" eb="5">
      <t>ニン</t>
    </rPh>
    <phoneticPr fontId="17"/>
  </si>
  <si>
    <t>夜間保育加算</t>
    <rPh sb="0" eb="4">
      <t>ヤカンホイク</t>
    </rPh>
    <rPh sb="4" eb="6">
      <t>カサン</t>
    </rPh>
    <phoneticPr fontId="17"/>
  </si>
  <si>
    <t>e</t>
    <phoneticPr fontId="17"/>
  </si>
  <si>
    <t>f</t>
    <phoneticPr fontId="17"/>
  </si>
  <si>
    <t>g</t>
    <phoneticPr fontId="17"/>
  </si>
  <si>
    <t>管理者を配置していない場合</t>
    <rPh sb="0" eb="3">
      <t>カンリシャ</t>
    </rPh>
    <rPh sb="4" eb="6">
      <t>ハイチ</t>
    </rPh>
    <rPh sb="11" eb="13">
      <t>バアイ</t>
    </rPh>
    <phoneticPr fontId="17"/>
  </si>
  <si>
    <t>利用定員数に基づく職員数</t>
  </si>
  <si>
    <t>休日保育加算を受けている場合</t>
    <rPh sb="0" eb="2">
      <t>キュウジツ</t>
    </rPh>
    <rPh sb="2" eb="4">
      <t>ホイク</t>
    </rPh>
    <rPh sb="4" eb="6">
      <t>カサン</t>
    </rPh>
    <rPh sb="7" eb="8">
      <t>ウ</t>
    </rPh>
    <rPh sb="12" eb="14">
      <t>バアイ</t>
    </rPh>
    <phoneticPr fontId="17"/>
  </si>
  <si>
    <t>211人～279人</t>
    <rPh sb="3" eb="4">
      <t>ニン</t>
    </rPh>
    <rPh sb="8" eb="9">
      <t>ニン</t>
    </rPh>
    <phoneticPr fontId="17"/>
  </si>
  <si>
    <t>280人～349人</t>
    <rPh sb="3" eb="4">
      <t>ニン</t>
    </rPh>
    <rPh sb="8" eb="9">
      <t>ニン</t>
    </rPh>
    <phoneticPr fontId="17"/>
  </si>
  <si>
    <t>350人～419人</t>
    <rPh sb="3" eb="4">
      <t>ニン</t>
    </rPh>
    <rPh sb="8" eb="9">
      <t>ニン</t>
    </rPh>
    <phoneticPr fontId="17"/>
  </si>
  <si>
    <t>420人～489人</t>
    <rPh sb="3" eb="4">
      <t>ニン</t>
    </rPh>
    <rPh sb="8" eb="9">
      <t>ニン</t>
    </rPh>
    <phoneticPr fontId="17"/>
  </si>
  <si>
    <t>490人～559人</t>
    <rPh sb="3" eb="4">
      <t>ニン</t>
    </rPh>
    <rPh sb="8" eb="9">
      <t>ニン</t>
    </rPh>
    <phoneticPr fontId="17"/>
  </si>
  <si>
    <t>560人～629人</t>
    <rPh sb="3" eb="4">
      <t>ニン</t>
    </rPh>
    <rPh sb="8" eb="9">
      <t>ニン</t>
    </rPh>
    <phoneticPr fontId="17"/>
  </si>
  <si>
    <t>630人～699人</t>
    <rPh sb="3" eb="4">
      <t>ニン</t>
    </rPh>
    <rPh sb="8" eb="9">
      <t>ニン</t>
    </rPh>
    <phoneticPr fontId="17"/>
  </si>
  <si>
    <t>700人～769人</t>
    <rPh sb="3" eb="4">
      <t>ニン</t>
    </rPh>
    <rPh sb="8" eb="9">
      <t>ニン</t>
    </rPh>
    <phoneticPr fontId="17"/>
  </si>
  <si>
    <t>770人～839人</t>
    <rPh sb="3" eb="4">
      <t>ニン</t>
    </rPh>
    <rPh sb="8" eb="9">
      <t>ニン</t>
    </rPh>
    <phoneticPr fontId="17"/>
  </si>
  <si>
    <t>840人～909人</t>
    <rPh sb="3" eb="4">
      <t>ニン</t>
    </rPh>
    <rPh sb="8" eb="9">
      <t>ニン</t>
    </rPh>
    <phoneticPr fontId="17"/>
  </si>
  <si>
    <t>910人～979人</t>
    <rPh sb="3" eb="4">
      <t>ニン</t>
    </rPh>
    <rPh sb="8" eb="9">
      <t>ニン</t>
    </rPh>
    <phoneticPr fontId="17"/>
  </si>
  <si>
    <t>980人～1,049人</t>
    <rPh sb="3" eb="4">
      <t>ニン</t>
    </rPh>
    <rPh sb="10" eb="11">
      <t>ニン</t>
    </rPh>
    <phoneticPr fontId="17"/>
  </si>
  <si>
    <t>1,050人～</t>
    <rPh sb="5" eb="6">
      <t>ニン</t>
    </rPh>
    <phoneticPr fontId="17"/>
  </si>
  <si>
    <t>　</t>
  </si>
  <si>
    <t>加算見込額（千円未満の端数は切り捨て）
②＋③＋④</t>
    <rPh sb="0" eb="2">
      <t>カサン</t>
    </rPh>
    <rPh sb="2" eb="4">
      <t>ミコミ</t>
    </rPh>
    <rPh sb="4" eb="5">
      <t>ガク</t>
    </rPh>
    <rPh sb="6" eb="8">
      <t>センエン</t>
    </rPh>
    <rPh sb="8" eb="10">
      <t>ミマン</t>
    </rPh>
    <rPh sb="11" eb="13">
      <t>ハスウ</t>
    </rPh>
    <rPh sb="14" eb="15">
      <t>キ</t>
    </rPh>
    <rPh sb="16" eb="17">
      <t>ス</t>
    </rPh>
    <phoneticPr fontId="4"/>
  </si>
  <si>
    <t>対象人数</t>
    <rPh sb="0" eb="4">
      <t>タイショウニンズウ</t>
    </rPh>
    <phoneticPr fontId="4"/>
  </si>
  <si>
    <t>②処遇Ⅲ加算見込額</t>
    <rPh sb="1" eb="3">
      <t>ショグウ</t>
    </rPh>
    <rPh sb="4" eb="6">
      <t>カサン</t>
    </rPh>
    <rPh sb="6" eb="8">
      <t>ミコミ</t>
    </rPh>
    <rPh sb="8" eb="9">
      <t>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</si>
  <si>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</si>
  <si>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</si>
  <si>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⑤</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</si>
  <si>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</si>
  <si>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</si>
  <si>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t>賃金改善等見込総額（②＋③）（千円未満の端数は切り捨て）</t>
    <rPh sb="0" eb="2">
      <t>チンギン</t>
    </rPh>
    <rPh sb="2" eb="4">
      <t>カイゼン</t>
    </rPh>
    <rPh sb="4" eb="5">
      <t>トウ</t>
    </rPh>
    <rPh sb="5" eb="7">
      <t>ミコ</t>
    </rPh>
    <rPh sb="7" eb="9">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</si>
  <si>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</si>
  <si>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</si>
  <si>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③事業主負担増加見込総額</t>
    <rPh sb="8" eb="10">
      <t>ミコ</t>
    </rPh>
    <rPh sb="10" eb="11">
      <t>ソウ</t>
    </rPh>
    <phoneticPr fontId="4"/>
  </si>
  <si>
    <t>①／②×③→</t>
    <phoneticPr fontId="4"/>
  </si>
  <si>
    <t>以下のＢの額がＡの額以上であること</t>
    <phoneticPr fontId="4"/>
  </si>
  <si>
    <t>加算見込額</t>
    <rPh sb="0" eb="2">
      <t>カサン</t>
    </rPh>
    <rPh sb="2" eb="4">
      <t>ミコ</t>
    </rPh>
    <rPh sb="4" eb="5">
      <t>ガク</t>
    </rPh>
    <phoneticPr fontId="4"/>
  </si>
  <si>
    <t>賃金改善等見込総額</t>
    <rPh sb="0" eb="2">
      <t>チンギン</t>
    </rPh>
    <rPh sb="2" eb="4">
      <t>カイゼン</t>
    </rPh>
    <rPh sb="8" eb="9">
      <t>ガク</t>
    </rPh>
    <phoneticPr fontId="4"/>
  </si>
  <si>
    <t>施設長・管理者名</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</si>
  <si>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</si>
  <si>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</si>
  <si>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</si>
  <si>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</si>
  <si>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</si>
  <si>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</si>
  <si>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</si>
  <si>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</si>
  <si>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</si>
  <si>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</si>
  <si>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</si>
  <si>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</si>
  <si>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</si>
  <si>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</si>
  <si>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</si>
  <si>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算定対象人数／（参考）加算見込額（円）</t>
    <phoneticPr fontId="4"/>
  </si>
  <si>
    <t>【様式９】／（１）①対象人数</t>
    <phoneticPr fontId="4"/>
  </si>
  <si>
    <t>【様式９】／（１）①加算見込額②＋③＋④</t>
    <phoneticPr fontId="4"/>
  </si>
  <si>
    <t>【様式９】／（１）②処遇Ⅲ加算見込額</t>
    <phoneticPr fontId="4"/>
  </si>
  <si>
    <t>【様式９】／（１）③他施設への拠出見込額</t>
    <phoneticPr fontId="4"/>
  </si>
  <si>
    <t>【様式９】／（１）④他施設からの受入見込額</t>
    <phoneticPr fontId="4"/>
  </si>
  <si>
    <t>【様式９】／（２）①賃金改善等見込総額（②＋③）</t>
    <phoneticPr fontId="4"/>
  </si>
  <si>
    <t>【様式９】／（２）②賃金改善見込総額</t>
    <phoneticPr fontId="4"/>
  </si>
  <si>
    <t>【様式９】／（２）③事業主負担増加見込総額</t>
    <phoneticPr fontId="4"/>
  </si>
  <si>
    <t>【様式９】／＜算式（参考）＞①</t>
    <phoneticPr fontId="4"/>
  </si>
  <si>
    <t>【様式９】／＜算式（参考）＞②</t>
    <phoneticPr fontId="4"/>
  </si>
  <si>
    <t>【様式９】／＜算式（参考）＞③</t>
    <phoneticPr fontId="4"/>
  </si>
  <si>
    <t>【様式９】／＜算式（参考）＞①／②×③→</t>
    <phoneticPr fontId="4"/>
  </si>
  <si>
    <t>【様式９】／※確認欄</t>
    <phoneticPr fontId="4"/>
  </si>
  <si>
    <t>【様式９】／Ａ：加算見込額</t>
    <phoneticPr fontId="4"/>
  </si>
  <si>
    <t>【様式９】／Ｂ：賃金改善等見込総額</t>
    <phoneticPr fontId="4"/>
  </si>
  <si>
    <t>【様式９別添１】／金額チェック</t>
    <rPh sb="9" eb="11">
      <t>キンガク</t>
    </rPh>
    <phoneticPr fontId="4"/>
  </si>
  <si>
    <t>-</t>
    <phoneticPr fontId="4"/>
  </si>
  <si>
    <t>-</t>
    <phoneticPr fontId="4"/>
  </si>
  <si>
    <t>判定欄１</t>
    <rPh sb="0" eb="2">
      <t>ハンテイ</t>
    </rPh>
    <rPh sb="2" eb="3">
      <t>ラン</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</si>
  <si>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</si>
  <si>
    <t>原則判定</t>
    <rPh sb="0" eb="2">
      <t>ゲンソク</t>
    </rPh>
    <rPh sb="2" eb="4">
      <t>ハンテイ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</si>
</sst>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
    <numFmt numFmtId="178" formatCode="#,##0;&quot;▲ &quot;#,##0"/>
    <numFmt numFmtId="179" formatCode="#,##0&quot;円&quot;"/>
    <numFmt numFmtId="180" formatCode="0.0"/>
    <numFmt numFmtId="181" formatCode="0.0%"/>
    <numFmt numFmtId="182" formatCode="0_);[Red]\(0\)"/>
    <numFmt numFmtId="183" formatCode="0.0_);[Red]\(0.0\)"/>
    <numFmt numFmtId="184" formatCode="0.0_ ;[Red]\-0.0\ "/>
    <numFmt numFmtId="185" formatCode="#,##0&quot;月&quot;\ "/>
    <numFmt numFmtId="186" formatCode="#,##0&quot;人&quot;\ "/>
    <numFmt numFmtId="187" formatCode="0.00_ "/>
    <numFmt numFmtId="188" formatCode="#,##0.0&quot;人&quot;\ "/>
    <numFmt numFmtId="189" formatCode="0.00_);[Red]\(0.00\)"/>
    <numFmt numFmtId="190"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sz val="10"/>
      <name val="ＭＳ Ｐゴシック"/>
      <family val="3"/>
      <charset val="128"/>
    </font>
    <font>
      <sz val="11"/>
      <color indexed="8"/>
      <name val="ＭＳ Ｐゴシック"/>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sz val="16"/>
      <color theme="1"/>
      <name val="ＭＳ Ｐゴシック"/>
      <family val="3"/>
      <charset val="128"/>
      <scheme val="minor"/>
    </font>
    <font>
      <u/>
      <sz val="9"/>
      <name val="HGｺﾞｼｯｸM"/>
      <family val="3"/>
      <charset val="128"/>
    </font>
    <font>
      <u/>
      <sz val="14"/>
      <name val="HGｺﾞｼｯｸM"/>
      <family val="3"/>
      <charset val="128"/>
    </font>
    <font>
      <sz val="12"/>
      <name val="ＭＳ Ｐゴシック"/>
      <family val="2"/>
      <charset val="128"/>
      <scheme val="minor"/>
    </font>
    <font>
      <sz val="11"/>
      <name val="ＭＳ Ｐゴシック"/>
      <family val="2"/>
      <charset val="128"/>
      <scheme val="minor"/>
    </font>
    <font>
      <sz val="14"/>
      <color indexed="81"/>
      <name val="MS P ゴシック"/>
      <family val="3"/>
      <charset val="128"/>
    </font>
    <font>
      <u/>
      <sz val="11"/>
      <name val="HGｺﾞｼｯｸM"/>
      <family val="3"/>
      <charset val="128"/>
    </font>
    <font>
      <u/>
      <sz val="10"/>
      <name val="HGｺﾞｼｯｸM"/>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name val="HG丸ｺﾞｼｯｸM-PRO"/>
      <family val="3"/>
      <charset val="128"/>
    </font>
    <font>
      <sz val="11"/>
      <color theme="2" tint="-0.249977111117893"/>
      <name val="HG丸ｺﾞｼｯｸM-PRO"/>
      <family val="3"/>
      <charset val="128"/>
    </font>
    <font>
      <sz val="10"/>
      <color theme="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sz val="12"/>
      <color indexed="81"/>
      <name val="MS P ゴシック"/>
      <family val="3"/>
      <charset val="128"/>
    </font>
    <font>
      <b/>
      <sz val="2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b/>
      <sz val="24"/>
      <color indexed="81"/>
      <name val="ＭＳ Ｐゴシック"/>
      <family val="3"/>
      <charset val="128"/>
      <scheme val="major"/>
    </font>
    <font>
      <b/>
      <sz val="24"/>
      <color indexed="10"/>
      <name val="ＭＳ Ｐゴシック"/>
      <family val="3"/>
      <charset val="128"/>
      <scheme val="major"/>
    </font>
    <font>
      <b/>
      <sz val="16"/>
      <name val="HG丸ｺﾞｼｯｸM-PRO"/>
      <family val="3"/>
      <charset val="128"/>
    </font>
    <font>
      <sz val="28"/>
      <color theme="0"/>
      <name val="HGｺﾞｼｯｸM"/>
      <family val="3"/>
      <charset val="128"/>
    </font>
    <font>
      <b/>
      <sz val="20"/>
      <color indexed="81"/>
      <name val="MS P ゴシック"/>
      <family val="3"/>
      <charset val="128"/>
    </font>
    <font>
      <b/>
      <sz val="11"/>
      <color theme="1"/>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0"/>
      <name val="HG丸ｺﾞｼｯｸM-PRO"/>
      <family val="3"/>
      <charset val="128"/>
    </font>
    <font>
      <sz val="12"/>
      <color indexed="81"/>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2"/>
      <name val="Century Gothic"/>
      <family val="2"/>
    </font>
    <font>
      <sz val="12"/>
      <color rgb="FFC00000"/>
      <name val="Century Gothic"/>
      <family val="2"/>
    </font>
    <font>
      <sz val="8"/>
      <name val="ＭＳ Ｐゴシック"/>
      <family val="3"/>
      <charset val="128"/>
    </font>
    <font>
      <b/>
      <u val="double"/>
      <sz val="16"/>
      <color theme="1"/>
      <name val="HGｺﾞｼｯｸM"/>
      <family val="3"/>
      <charset val="128"/>
    </font>
    <font>
      <sz val="26"/>
      <color theme="0"/>
      <name val="HG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theme="0" tint="-4.9989318521683403E-2"/>
        <bgColor indexed="64"/>
      </patternFill>
    </fill>
  </fills>
  <borders count="1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hair">
        <color indexed="64"/>
      </top>
      <bottom style="double">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8" fillId="0" borderId="0"/>
    <xf numFmtId="0" fontId="19" fillId="0" borderId="0">
      <alignment vertical="center"/>
    </xf>
    <xf numFmtId="0" fontId="10" fillId="0" borderId="0"/>
    <xf numFmtId="0" fontId="18" fillId="0" borderId="0"/>
    <xf numFmtId="38" fontId="10" fillId="0" borderId="0" applyFont="0" applyFill="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cellStyleXfs>
  <cellXfs count="659">
    <xf numFmtId="0" fontId="0" fillId="0" borderId="0" xfId="0">
      <alignment vertical="center"/>
    </xf>
    <xf numFmtId="0" fontId="5" fillId="0" borderId="0" xfId="0" applyFont="1">
      <alignment vertical="center"/>
    </xf>
    <xf numFmtId="0" fontId="14" fillId="0" borderId="0" xfId="0" applyFont="1">
      <alignment vertical="center"/>
    </xf>
    <xf numFmtId="0" fontId="8" fillId="0" borderId="0" xfId="0" applyFont="1">
      <alignment vertical="center"/>
    </xf>
    <xf numFmtId="0" fontId="11" fillId="0" borderId="0" xfId="0" applyFont="1">
      <alignment vertical="center"/>
    </xf>
    <xf numFmtId="0" fontId="29" fillId="0" borderId="0" xfId="9" applyFont="1"/>
    <xf numFmtId="0" fontId="33" fillId="0" borderId="0" xfId="9" applyFont="1"/>
    <xf numFmtId="0" fontId="35" fillId="0" borderId="0" xfId="9" applyFont="1"/>
    <xf numFmtId="179" fontId="27" fillId="0" borderId="46" xfId="10" applyNumberFormat="1" applyFont="1" applyBorder="1" applyAlignment="1" applyProtection="1">
      <alignment vertical="center" shrinkToFit="1"/>
      <protection locked="0"/>
    </xf>
    <xf numFmtId="179" fontId="27" fillId="0" borderId="21" xfId="10" applyNumberFormat="1" applyFont="1" applyBorder="1" applyAlignment="1" applyProtection="1">
      <alignment vertical="center" shrinkToFit="1"/>
      <protection locked="0"/>
    </xf>
    <xf numFmtId="179" fontId="27" fillId="0" borderId="5" xfId="10" applyNumberFormat="1" applyFont="1" applyBorder="1" applyAlignment="1" applyProtection="1">
      <alignment vertical="center" shrinkToFit="1"/>
      <protection locked="0"/>
    </xf>
    <xf numFmtId="179" fontId="27" fillId="0" borderId="49" xfId="10" applyNumberFormat="1" applyFont="1" applyBorder="1" applyAlignment="1" applyProtection="1">
      <alignment vertical="center" shrinkToFit="1"/>
      <protection locked="0"/>
    </xf>
    <xf numFmtId="179" fontId="27" fillId="0" borderId="57" xfId="10" applyNumberFormat="1" applyFont="1" applyBorder="1" applyAlignment="1" applyProtection="1">
      <alignment vertical="center" shrinkToFit="1"/>
      <protection locked="0"/>
    </xf>
    <xf numFmtId="179" fontId="27" fillId="0" borderId="12" xfId="10" applyNumberFormat="1" applyFont="1" applyBorder="1" applyAlignment="1" applyProtection="1">
      <alignment vertical="center" shrinkToFit="1"/>
      <protection locked="0"/>
    </xf>
    <xf numFmtId="179" fontId="27" fillId="0" borderId="2" xfId="10" applyNumberFormat="1" applyFont="1" applyBorder="1" applyAlignment="1" applyProtection="1">
      <alignment vertical="center" shrinkToFit="1"/>
      <protection locked="0"/>
    </xf>
    <xf numFmtId="179" fontId="27" fillId="0" borderId="24" xfId="10" applyNumberFormat="1" applyFont="1" applyBorder="1" applyAlignment="1" applyProtection="1">
      <alignment vertical="center" shrinkToFit="1"/>
      <protection locked="0"/>
    </xf>
    <xf numFmtId="179" fontId="11" fillId="3" borderId="49" xfId="13" applyNumberFormat="1" applyFont="1" applyFill="1" applyBorder="1" applyAlignment="1" applyProtection="1">
      <alignment horizontal="right" vertical="center"/>
    </xf>
    <xf numFmtId="0" fontId="7" fillId="0" borderId="0" xfId="9" applyFont="1" applyAlignment="1">
      <alignment vertical="center" wrapText="1"/>
    </xf>
    <xf numFmtId="178" fontId="27" fillId="0" borderId="46" xfId="10" applyNumberFormat="1" applyFont="1" applyBorder="1" applyAlignment="1" applyProtection="1">
      <alignment horizontal="left" vertical="center" shrinkToFit="1"/>
      <protection locked="0"/>
    </xf>
    <xf numFmtId="178" fontId="27" fillId="0" borderId="57" xfId="10" applyNumberFormat="1" applyFont="1" applyBorder="1" applyAlignment="1" applyProtection="1">
      <alignment horizontal="left" vertical="center" shrinkToFit="1"/>
      <protection locked="0"/>
    </xf>
    <xf numFmtId="178" fontId="24" fillId="0" borderId="57" xfId="10" applyNumberFormat="1" applyFont="1" applyBorder="1" applyAlignment="1" applyProtection="1">
      <alignment horizontal="center" vertical="center" wrapText="1" shrinkToFit="1"/>
      <protection locked="0"/>
    </xf>
    <xf numFmtId="178" fontId="24" fillId="0" borderId="57" xfId="10" applyNumberFormat="1" applyFont="1" applyBorder="1" applyAlignment="1" applyProtection="1">
      <alignment horizontal="center" vertical="center" shrinkToFit="1"/>
      <protection locked="0"/>
    </xf>
    <xf numFmtId="178" fontId="24" fillId="0" borderId="2" xfId="10" applyNumberFormat="1" applyFont="1" applyBorder="1" applyAlignment="1" applyProtection="1">
      <alignment horizontal="center" vertical="center" shrinkToFit="1"/>
      <protection locked="0"/>
    </xf>
    <xf numFmtId="179" fontId="11" fillId="0" borderId="67" xfId="13" applyNumberFormat="1" applyFont="1" applyFill="1" applyBorder="1" applyAlignment="1" applyProtection="1">
      <alignment horizontal="right" vertical="center"/>
    </xf>
    <xf numFmtId="179" fontId="6" fillId="3" borderId="5" xfId="13" applyNumberFormat="1" applyFont="1" applyFill="1" applyBorder="1" applyAlignment="1" applyProtection="1">
      <alignment horizontal="right" vertical="center"/>
    </xf>
    <xf numFmtId="179" fontId="5" fillId="3" borderId="5" xfId="13" applyNumberFormat="1" applyFont="1" applyFill="1" applyBorder="1" applyAlignment="1" applyProtection="1">
      <alignment horizontal="right" vertical="center"/>
    </xf>
    <xf numFmtId="179" fontId="6" fillId="3" borderId="46" xfId="13" applyNumberFormat="1" applyFont="1" applyFill="1" applyBorder="1" applyAlignment="1" applyProtection="1">
      <alignment horizontal="right" vertical="center"/>
    </xf>
    <xf numFmtId="179" fontId="6" fillId="0" borderId="62" xfId="13" applyNumberFormat="1" applyFont="1" applyFill="1" applyBorder="1" applyAlignment="1" applyProtection="1">
      <alignment horizontal="right" vertical="center"/>
    </xf>
    <xf numFmtId="179" fontId="5" fillId="0" borderId="62" xfId="13" applyNumberFormat="1" applyFont="1" applyFill="1" applyBorder="1" applyAlignment="1" applyProtection="1">
      <alignment horizontal="right" vertical="center"/>
    </xf>
    <xf numFmtId="0" fontId="12" fillId="0" borderId="0" xfId="12" applyFont="1" applyAlignment="1">
      <alignment vertical="top" wrapText="1"/>
    </xf>
    <xf numFmtId="0" fontId="7" fillId="0" borderId="0" xfId="9" applyFont="1" applyAlignment="1">
      <alignment vertical="top" wrapText="1"/>
    </xf>
    <xf numFmtId="0" fontId="10" fillId="0" borderId="0" xfId="0" applyFont="1" applyAlignment="1">
      <alignment vertical="center" wrapText="1"/>
    </xf>
    <xf numFmtId="0" fontId="12" fillId="0" borderId="0" xfId="10" applyFont="1" applyAlignment="1">
      <alignment horizontal="left" vertical="top" shrinkToFit="1"/>
    </xf>
    <xf numFmtId="0" fontId="12" fillId="0" borderId="0" xfId="12" applyFont="1"/>
    <xf numFmtId="0" fontId="45" fillId="0" borderId="0" xfId="8" applyFont="1" applyProtection="1">
      <alignment vertical="center"/>
      <protection locked="0"/>
    </xf>
    <xf numFmtId="0" fontId="46" fillId="0" borderId="0" xfId="8" applyFont="1" applyProtection="1">
      <alignment vertical="center"/>
      <protection locked="0"/>
    </xf>
    <xf numFmtId="182" fontId="46" fillId="0" borderId="0" xfId="8" applyNumberFormat="1" applyFont="1" applyProtection="1">
      <alignment vertical="center"/>
      <protection locked="0"/>
    </xf>
    <xf numFmtId="0" fontId="1" fillId="0" borderId="0" xfId="8" applyProtection="1">
      <alignment vertical="center"/>
      <protection locked="0"/>
    </xf>
    <xf numFmtId="0" fontId="33" fillId="0" borderId="0" xfId="8" applyFont="1" applyProtection="1">
      <alignment vertical="center"/>
      <protection locked="0"/>
    </xf>
    <xf numFmtId="0" fontId="57" fillId="0" borderId="0" xfId="8" applyFont="1" applyProtection="1">
      <alignment vertical="center"/>
      <protection locked="0"/>
    </xf>
    <xf numFmtId="0" fontId="33" fillId="0" borderId="0" xfId="8" applyFont="1" applyAlignment="1" applyProtection="1">
      <alignment horizontal="center" vertical="center"/>
      <protection locked="0"/>
    </xf>
    <xf numFmtId="0" fontId="58" fillId="0" borderId="0" xfId="8" applyFont="1" applyProtection="1">
      <alignment vertical="center"/>
      <protection locked="0"/>
    </xf>
    <xf numFmtId="0" fontId="59" fillId="0" borderId="0" xfId="8" applyFont="1" applyProtection="1">
      <alignment vertical="center"/>
      <protection locked="0"/>
    </xf>
    <xf numFmtId="185" fontId="33" fillId="0" borderId="20" xfId="8" applyNumberFormat="1" applyFont="1" applyBorder="1" applyAlignment="1" applyProtection="1">
      <alignment horizontal="center" vertical="center"/>
      <protection locked="0"/>
    </xf>
    <xf numFmtId="185" fontId="33" fillId="0" borderId="21" xfId="8" applyNumberFormat="1" applyFont="1" applyBorder="1" applyAlignment="1" applyProtection="1">
      <alignment horizontal="center" vertical="center"/>
      <protection locked="0"/>
    </xf>
    <xf numFmtId="185" fontId="33" fillId="0" borderId="22" xfId="8" applyNumberFormat="1" applyFont="1" applyBorder="1" applyAlignment="1" applyProtection="1">
      <alignment horizontal="center" vertical="center"/>
      <protection locked="0"/>
    </xf>
    <xf numFmtId="0" fontId="33" fillId="0" borderId="85" xfId="8" applyFont="1" applyBorder="1" applyAlignment="1" applyProtection="1">
      <alignment horizontal="center" vertical="center"/>
      <protection locked="0"/>
    </xf>
    <xf numFmtId="0" fontId="33" fillId="0" borderId="90" xfId="8" applyFont="1" applyBorder="1" applyAlignment="1" applyProtection="1">
      <alignment horizontal="center" vertical="center"/>
      <protection locked="0"/>
    </xf>
    <xf numFmtId="0" fontId="33" fillId="0" borderId="91" xfId="8" applyFont="1" applyBorder="1" applyProtection="1">
      <alignment vertical="center"/>
      <protection locked="0"/>
    </xf>
    <xf numFmtId="0" fontId="33" fillId="0" borderId="95" xfId="8" applyFont="1" applyBorder="1" applyAlignment="1" applyProtection="1">
      <alignment horizontal="center" vertical="center"/>
      <protection locked="0"/>
    </xf>
    <xf numFmtId="0" fontId="33" fillId="0" borderId="33" xfId="8" applyFont="1" applyBorder="1" applyAlignment="1" applyProtection="1">
      <alignment horizontal="center" vertical="center"/>
      <protection locked="0"/>
    </xf>
    <xf numFmtId="186" fontId="33" fillId="0" borderId="51" xfId="8" applyNumberFormat="1" applyFont="1" applyBorder="1" applyProtection="1">
      <alignment vertical="center"/>
      <protection locked="0"/>
    </xf>
    <xf numFmtId="186" fontId="33" fillId="0" borderId="52" xfId="8" applyNumberFormat="1" applyFont="1" applyBorder="1" applyProtection="1">
      <alignment vertical="center"/>
      <protection locked="0"/>
    </xf>
    <xf numFmtId="187" fontId="33" fillId="0" borderId="0" xfId="8" applyNumberFormat="1" applyFont="1" applyProtection="1">
      <alignment vertical="center"/>
      <protection locked="0"/>
    </xf>
    <xf numFmtId="0" fontId="33" fillId="0" borderId="36" xfId="8" applyFont="1" applyBorder="1" applyAlignment="1" applyProtection="1">
      <alignment horizontal="center" vertical="center"/>
      <protection locked="0"/>
    </xf>
    <xf numFmtId="185" fontId="33" fillId="0" borderId="11" xfId="8" applyNumberFormat="1" applyFont="1" applyBorder="1" applyAlignment="1" applyProtection="1">
      <alignment horizontal="center" vertical="center"/>
      <protection locked="0"/>
    </xf>
    <xf numFmtId="185" fontId="33" fillId="0" borderId="45" xfId="8" applyNumberFormat="1" applyFont="1" applyBorder="1" applyAlignment="1" applyProtection="1">
      <alignment horizontal="center" vertical="center"/>
      <protection locked="0"/>
    </xf>
    <xf numFmtId="185" fontId="33" fillId="0" borderId="46" xfId="8" applyNumberFormat="1" applyFont="1" applyBorder="1" applyAlignment="1" applyProtection="1">
      <alignment horizontal="center" vertical="center"/>
      <protection locked="0"/>
    </xf>
    <xf numFmtId="0" fontId="33" fillId="3" borderId="100" xfId="8" applyFont="1" applyFill="1" applyBorder="1" applyAlignment="1" applyProtection="1">
      <alignment horizontal="center" vertical="center"/>
      <protection locked="0"/>
    </xf>
    <xf numFmtId="0" fontId="33" fillId="0" borderId="88" xfId="8" applyFont="1" applyBorder="1" applyAlignment="1" applyProtection="1">
      <alignment horizontal="center" vertical="center"/>
      <protection locked="0"/>
    </xf>
    <xf numFmtId="0" fontId="33" fillId="0" borderId="17" xfId="8" applyFont="1" applyBorder="1" applyAlignment="1" applyProtection="1">
      <alignment horizontal="center" vertical="center"/>
      <protection locked="0"/>
    </xf>
    <xf numFmtId="0" fontId="33" fillId="0" borderId="66" xfId="8" applyFont="1" applyBorder="1" applyProtection="1">
      <alignment vertical="center"/>
      <protection locked="0"/>
    </xf>
    <xf numFmtId="0" fontId="33" fillId="0" borderId="12" xfId="8" applyFont="1" applyBorder="1" applyAlignment="1" applyProtection="1">
      <alignment vertical="top" wrapText="1"/>
      <protection locked="0"/>
    </xf>
    <xf numFmtId="0" fontId="33" fillId="0" borderId="103" xfId="8" applyFont="1" applyBorder="1" applyAlignment="1" applyProtection="1">
      <alignment horizontal="center" vertical="center"/>
      <protection locked="0"/>
    </xf>
    <xf numFmtId="0" fontId="33" fillId="0" borderId="52" xfId="8" applyFont="1" applyBorder="1" applyProtection="1">
      <alignment vertical="center"/>
      <protection locked="0"/>
    </xf>
    <xf numFmtId="0" fontId="33" fillId="0" borderId="9" xfId="8" applyFont="1" applyBorder="1" applyProtection="1">
      <alignment vertical="center"/>
      <protection locked="0"/>
    </xf>
    <xf numFmtId="185" fontId="33" fillId="0" borderId="64" xfId="8" applyNumberFormat="1" applyFont="1" applyBorder="1" applyAlignment="1" applyProtection="1">
      <alignment horizontal="center" vertical="center"/>
      <protection locked="0"/>
    </xf>
    <xf numFmtId="0" fontId="33" fillId="3" borderId="59" xfId="8" applyFont="1" applyFill="1" applyBorder="1" applyAlignment="1" applyProtection="1">
      <alignment horizontal="center" vertical="center"/>
      <protection locked="0"/>
    </xf>
    <xf numFmtId="0" fontId="33" fillId="0" borderId="87" xfId="8" applyFont="1" applyBorder="1" applyAlignment="1" applyProtection="1">
      <alignment horizontal="center" vertical="center"/>
      <protection locked="0"/>
    </xf>
    <xf numFmtId="0" fontId="33" fillId="0" borderId="105" xfId="8" applyFont="1" applyBorder="1" applyAlignment="1" applyProtection="1">
      <alignment horizontal="center" vertical="center"/>
      <protection locked="0"/>
    </xf>
    <xf numFmtId="0" fontId="33" fillId="0" borderId="33" xfId="8" applyFont="1" applyBorder="1" applyProtection="1">
      <alignment vertical="center"/>
      <protection locked="0"/>
    </xf>
    <xf numFmtId="186" fontId="33" fillId="0" borderId="73" xfId="8" applyNumberFormat="1" applyFont="1" applyBorder="1" applyProtection="1">
      <alignment vertical="center"/>
      <protection locked="0"/>
    </xf>
    <xf numFmtId="186" fontId="33" fillId="0" borderId="0" xfId="8" applyNumberFormat="1" applyFont="1" applyProtection="1">
      <alignment vertical="center"/>
      <protection locked="0"/>
    </xf>
    <xf numFmtId="0" fontId="63" fillId="0" borderId="9" xfId="8" applyFont="1" applyBorder="1" applyProtection="1">
      <alignment vertical="center"/>
      <protection locked="0"/>
    </xf>
    <xf numFmtId="0" fontId="63" fillId="0" borderId="0" xfId="8" applyFont="1" applyProtection="1">
      <alignment vertical="center"/>
      <protection locked="0"/>
    </xf>
    <xf numFmtId="0" fontId="1" fillId="0" borderId="0" xfId="8" applyFill="1" applyProtection="1">
      <alignment vertical="center"/>
      <protection locked="0"/>
    </xf>
    <xf numFmtId="38" fontId="55" fillId="0" borderId="71" xfId="15" applyFont="1" applyFill="1" applyBorder="1" applyAlignment="1" applyProtection="1">
      <alignment vertical="center"/>
    </xf>
    <xf numFmtId="187" fontId="33" fillId="0" borderId="92" xfId="8" applyNumberFormat="1" applyFont="1" applyFill="1" applyBorder="1">
      <alignment vertical="center"/>
    </xf>
    <xf numFmtId="187" fontId="33" fillId="0" borderId="80" xfId="8" applyNumberFormat="1" applyFont="1" applyFill="1" applyBorder="1">
      <alignment vertical="center"/>
    </xf>
    <xf numFmtId="186" fontId="60" fillId="0" borderId="89" xfId="8" applyNumberFormat="1" applyFont="1" applyFill="1" applyBorder="1">
      <alignment vertical="center"/>
    </xf>
    <xf numFmtId="186" fontId="60" fillId="0" borderId="93" xfId="8" applyNumberFormat="1" applyFont="1" applyFill="1" applyBorder="1" applyProtection="1">
      <alignment vertical="center"/>
      <protection locked="0"/>
    </xf>
    <xf numFmtId="186" fontId="60" fillId="0" borderId="82" xfId="8" applyNumberFormat="1" applyFont="1" applyFill="1" applyBorder="1" applyProtection="1">
      <alignment vertical="center"/>
      <protection locked="0"/>
    </xf>
    <xf numFmtId="186" fontId="60" fillId="0" borderId="15" xfId="8" applyNumberFormat="1" applyFont="1" applyFill="1" applyBorder="1">
      <alignment vertical="center"/>
    </xf>
    <xf numFmtId="0" fontId="33" fillId="0" borderId="96" xfId="8" applyFont="1" applyFill="1" applyBorder="1" applyProtection="1">
      <alignment vertical="center"/>
      <protection locked="0"/>
    </xf>
    <xf numFmtId="187" fontId="33" fillId="0" borderId="97" xfId="8" applyNumberFormat="1" applyFont="1" applyFill="1" applyBorder="1">
      <alignment vertical="center"/>
    </xf>
    <xf numFmtId="187" fontId="33" fillId="0" borderId="81" xfId="8" applyNumberFormat="1" applyFont="1" applyFill="1" applyBorder="1">
      <alignment vertical="center"/>
    </xf>
    <xf numFmtId="186" fontId="33" fillId="0" borderId="73" xfId="8" applyNumberFormat="1" applyFont="1" applyFill="1" applyBorder="1">
      <alignment vertical="center"/>
    </xf>
    <xf numFmtId="186" fontId="33" fillId="0" borderId="51" xfId="8" applyNumberFormat="1" applyFont="1" applyFill="1" applyBorder="1" applyProtection="1">
      <alignment vertical="center"/>
      <protection locked="0"/>
    </xf>
    <xf numFmtId="186" fontId="33" fillId="0" borderId="52" xfId="8" applyNumberFormat="1" applyFont="1" applyFill="1" applyBorder="1" applyProtection="1">
      <alignment vertical="center"/>
      <protection locked="0"/>
    </xf>
    <xf numFmtId="186" fontId="33" fillId="0" borderId="14" xfId="8" applyNumberFormat="1" applyFont="1" applyFill="1" applyBorder="1">
      <alignment vertical="center"/>
    </xf>
    <xf numFmtId="186" fontId="33" fillId="0" borderId="12" xfId="8" applyNumberFormat="1" applyFont="1" applyFill="1" applyBorder="1">
      <alignment vertical="center"/>
    </xf>
    <xf numFmtId="186" fontId="33" fillId="0" borderId="17" xfId="8" applyNumberFormat="1" applyFont="1" applyFill="1" applyBorder="1">
      <alignment vertical="center"/>
    </xf>
    <xf numFmtId="186" fontId="60" fillId="0" borderId="100" xfId="8" applyNumberFormat="1" applyFont="1" applyFill="1" applyBorder="1">
      <alignment vertical="center"/>
    </xf>
    <xf numFmtId="186" fontId="33" fillId="0" borderId="102" xfId="8" applyNumberFormat="1" applyFont="1" applyFill="1" applyBorder="1">
      <alignment vertical="center"/>
    </xf>
    <xf numFmtId="186" fontId="33" fillId="0" borderId="105" xfId="8" applyNumberFormat="1" applyFont="1" applyFill="1" applyBorder="1">
      <alignment vertical="center"/>
    </xf>
    <xf numFmtId="186" fontId="33" fillId="0" borderId="103" xfId="8" applyNumberFormat="1" applyFont="1" applyFill="1" applyBorder="1">
      <alignment vertical="center"/>
    </xf>
    <xf numFmtId="186" fontId="60" fillId="0" borderId="104" xfId="8" applyNumberFormat="1" applyFont="1" applyFill="1" applyBorder="1">
      <alignment vertical="center"/>
    </xf>
    <xf numFmtId="188" fontId="33" fillId="0" borderId="31" xfId="8" applyNumberFormat="1" applyFont="1" applyFill="1" applyBorder="1" applyProtection="1">
      <alignment vertical="center"/>
      <protection locked="0"/>
    </xf>
    <xf numFmtId="188" fontId="33" fillId="0" borderId="51" xfId="8" applyNumberFormat="1" applyFont="1" applyFill="1" applyBorder="1" applyProtection="1">
      <alignment vertical="center"/>
      <protection locked="0"/>
    </xf>
    <xf numFmtId="188" fontId="33" fillId="0" borderId="52" xfId="8" applyNumberFormat="1" applyFont="1" applyFill="1" applyBorder="1" applyProtection="1">
      <alignment vertical="center"/>
      <protection locked="0"/>
    </xf>
    <xf numFmtId="186" fontId="60" fillId="0" borderId="37" xfId="8" applyNumberFormat="1" applyFont="1" applyFill="1" applyBorder="1">
      <alignment vertical="center"/>
    </xf>
    <xf numFmtId="186" fontId="33" fillId="0" borderId="106" xfId="8" applyNumberFormat="1" applyFont="1" applyFill="1" applyBorder="1">
      <alignment vertical="center"/>
    </xf>
    <xf numFmtId="186" fontId="60" fillId="0" borderId="59" xfId="8" applyNumberFormat="1" applyFont="1" applyFill="1" applyBorder="1">
      <alignment vertical="center"/>
    </xf>
    <xf numFmtId="186" fontId="60" fillId="0" borderId="101" xfId="8" applyNumberFormat="1" applyFont="1" applyFill="1" applyBorder="1">
      <alignment vertical="center"/>
    </xf>
    <xf numFmtId="186" fontId="60" fillId="0" borderId="30" xfId="8" applyNumberFormat="1" applyFont="1" applyFill="1" applyBorder="1">
      <alignment vertical="center"/>
    </xf>
    <xf numFmtId="186" fontId="33" fillId="2" borderId="42" xfId="8" applyNumberFormat="1" applyFont="1" applyFill="1" applyBorder="1" applyProtection="1">
      <alignment vertical="center"/>
      <protection locked="0"/>
    </xf>
    <xf numFmtId="186" fontId="33" fillId="2" borderId="12" xfId="8" applyNumberFormat="1" applyFont="1" applyFill="1" applyBorder="1" applyProtection="1">
      <alignment vertical="center"/>
      <protection locked="0"/>
    </xf>
    <xf numFmtId="186" fontId="33" fillId="2" borderId="17" xfId="8" applyNumberFormat="1" applyFont="1" applyFill="1" applyBorder="1" applyProtection="1">
      <alignment vertical="center"/>
      <protection locked="0"/>
    </xf>
    <xf numFmtId="186" fontId="33" fillId="2" borderId="107" xfId="8" applyNumberFormat="1" applyFont="1" applyFill="1" applyBorder="1" applyProtection="1">
      <alignment vertical="center"/>
      <protection locked="0"/>
    </xf>
    <xf numFmtId="186" fontId="33" fillId="2" borderId="105" xfId="8" applyNumberFormat="1" applyFont="1" applyFill="1" applyBorder="1" applyProtection="1">
      <alignment vertical="center"/>
      <protection locked="0"/>
    </xf>
    <xf numFmtId="186" fontId="33" fillId="2" borderId="103" xfId="8" applyNumberFormat="1" applyFont="1" applyFill="1" applyBorder="1" applyProtection="1">
      <alignment vertical="center"/>
      <protection locked="0"/>
    </xf>
    <xf numFmtId="186" fontId="62" fillId="2" borderId="100" xfId="8" applyNumberFormat="1" applyFont="1" applyFill="1" applyBorder="1" applyProtection="1">
      <alignment vertical="center"/>
      <protection locked="0"/>
    </xf>
    <xf numFmtId="186" fontId="62" fillId="2" borderId="104" xfId="8" applyNumberFormat="1" applyFont="1" applyFill="1" applyBorder="1" applyProtection="1">
      <alignment vertical="center"/>
      <protection locked="0"/>
    </xf>
    <xf numFmtId="186" fontId="33" fillId="2" borderId="86" xfId="8" applyNumberFormat="1" applyFont="1" applyFill="1" applyBorder="1" applyProtection="1">
      <alignment vertical="center"/>
      <protection locked="0"/>
    </xf>
    <xf numFmtId="186" fontId="33" fillId="2" borderId="87" xfId="8" applyNumberFormat="1" applyFont="1" applyFill="1" applyBorder="1" applyProtection="1">
      <alignment vertical="center"/>
      <protection locked="0"/>
    </xf>
    <xf numFmtId="186" fontId="33" fillId="2" borderId="88" xfId="8" applyNumberFormat="1" applyFont="1" applyFill="1" applyBorder="1" applyProtection="1">
      <alignment vertical="center"/>
      <protection locked="0"/>
    </xf>
    <xf numFmtId="0" fontId="27" fillId="2" borderId="46" xfId="10" applyFont="1" applyFill="1" applyBorder="1" applyAlignment="1" applyProtection="1">
      <alignment vertical="center" shrinkToFit="1"/>
      <protection locked="0"/>
    </xf>
    <xf numFmtId="0" fontId="27" fillId="2" borderId="21" xfId="10" applyFont="1" applyFill="1" applyBorder="1" applyAlignment="1" applyProtection="1">
      <alignment vertical="center" shrinkToFit="1"/>
      <protection locked="0"/>
    </xf>
    <xf numFmtId="180" fontId="27" fillId="2" borderId="44" xfId="10" applyNumberFormat="1" applyFont="1" applyFill="1" applyBorder="1" applyAlignment="1" applyProtection="1">
      <alignment horizontal="center" vertical="center" shrinkToFit="1"/>
      <protection locked="0"/>
    </xf>
    <xf numFmtId="0" fontId="27" fillId="2" borderId="57" xfId="10" applyFont="1" applyFill="1" applyBorder="1" applyAlignment="1" applyProtection="1">
      <alignment vertical="center" shrinkToFit="1"/>
      <protection locked="0"/>
    </xf>
    <xf numFmtId="0" fontId="27" fillId="2" borderId="49" xfId="10" applyFont="1" applyFill="1" applyBorder="1" applyAlignment="1" applyProtection="1">
      <alignment vertical="center" shrinkToFit="1"/>
      <protection locked="0"/>
    </xf>
    <xf numFmtId="180" fontId="27" fillId="2" borderId="1" xfId="10" applyNumberFormat="1" applyFont="1" applyFill="1" applyBorder="1" applyAlignment="1" applyProtection="1">
      <alignment horizontal="center" vertical="center" shrinkToFit="1"/>
      <protection locked="0"/>
    </xf>
    <xf numFmtId="0" fontId="27" fillId="2" borderId="12" xfId="10" applyFont="1" applyFill="1" applyBorder="1" applyAlignment="1" applyProtection="1">
      <alignment vertical="center" shrinkToFit="1"/>
      <protection locked="0"/>
    </xf>
    <xf numFmtId="180" fontId="27" fillId="2" borderId="26" xfId="10" applyNumberFormat="1" applyFont="1" applyFill="1" applyBorder="1" applyAlignment="1" applyProtection="1">
      <alignment horizontal="center" vertical="center" shrinkToFit="1"/>
      <protection locked="0"/>
    </xf>
    <xf numFmtId="0" fontId="27" fillId="2" borderId="41" xfId="10" applyFont="1" applyFill="1" applyBorder="1" applyAlignment="1" applyProtection="1">
      <alignment vertical="center" shrinkToFit="1"/>
      <protection locked="0"/>
    </xf>
    <xf numFmtId="0" fontId="27" fillId="2" borderId="51" xfId="10" applyFont="1" applyFill="1" applyBorder="1" applyAlignment="1" applyProtection="1">
      <alignment vertical="center" shrinkToFit="1"/>
      <protection locked="0"/>
    </xf>
    <xf numFmtId="180" fontId="27" fillId="2" borderId="13" xfId="10" applyNumberFormat="1" applyFont="1" applyFill="1" applyBorder="1" applyAlignment="1" applyProtection="1">
      <alignment horizontal="center" vertical="center" shrinkToFit="1"/>
      <protection locked="0"/>
    </xf>
    <xf numFmtId="0" fontId="11" fillId="2" borderId="12" xfId="9" applyFont="1" applyFill="1" applyBorder="1" applyAlignment="1" applyProtection="1">
      <alignment horizontal="center" vertical="center" shrinkToFit="1"/>
      <protection locked="0"/>
    </xf>
    <xf numFmtId="179" fontId="11" fillId="2" borderId="12" xfId="13" applyNumberFormat="1" applyFont="1" applyFill="1" applyBorder="1" applyAlignment="1" applyProtection="1">
      <alignment horizontal="right" vertical="center" shrinkToFit="1"/>
      <protection locked="0"/>
    </xf>
    <xf numFmtId="179" fontId="5" fillId="2" borderId="57" xfId="13" applyNumberFormat="1" applyFont="1" applyFill="1" applyBorder="1" applyAlignment="1" applyProtection="1">
      <alignment horizontal="right" vertical="center" shrinkToFit="1"/>
      <protection locked="0"/>
    </xf>
    <xf numFmtId="0" fontId="11" fillId="2" borderId="48" xfId="9" applyFont="1" applyFill="1" applyBorder="1" applyAlignment="1" applyProtection="1">
      <alignment horizontal="center" vertical="center" shrinkToFit="1"/>
      <protection locked="0"/>
    </xf>
    <xf numFmtId="179" fontId="11" fillId="2" borderId="48" xfId="13" applyNumberFormat="1" applyFont="1" applyFill="1" applyBorder="1" applyAlignment="1" applyProtection="1">
      <alignment horizontal="right" vertical="center" shrinkToFit="1"/>
      <protection locked="0"/>
    </xf>
    <xf numFmtId="179" fontId="5" fillId="2" borderId="2" xfId="13" applyNumberFormat="1" applyFont="1" applyFill="1" applyBorder="1" applyAlignment="1" applyProtection="1">
      <alignment horizontal="right" vertical="center" shrinkToFit="1"/>
      <protection locked="0"/>
    </xf>
    <xf numFmtId="0" fontId="26" fillId="3" borderId="0" xfId="9" applyFont="1" applyFill="1" applyAlignment="1" applyProtection="1">
      <alignment vertical="center"/>
    </xf>
    <xf numFmtId="0" fontId="11" fillId="3" borderId="0" xfId="9" applyFont="1" applyFill="1" applyAlignment="1" applyProtection="1">
      <alignment vertical="center"/>
    </xf>
    <xf numFmtId="0" fontId="25" fillId="3" borderId="0" xfId="9" applyFont="1" applyFill="1" applyAlignment="1" applyProtection="1">
      <alignment horizontal="center" vertical="center"/>
    </xf>
    <xf numFmtId="0" fontId="37" fillId="0" borderId="24"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11" fillId="3" borderId="66" xfId="9" applyFont="1" applyFill="1" applyBorder="1" applyAlignment="1" applyProtection="1">
      <alignment horizontal="center" vertical="center"/>
    </xf>
    <xf numFmtId="0" fontId="11" fillId="3" borderId="49" xfId="9" applyFont="1" applyFill="1" applyBorder="1" applyAlignment="1" applyProtection="1">
      <alignment horizontal="center" vertical="center"/>
    </xf>
    <xf numFmtId="0" fontId="11" fillId="0" borderId="42" xfId="9" applyFont="1" applyFill="1" applyBorder="1" applyAlignment="1" applyProtection="1">
      <alignment horizontal="center" vertical="center" shrinkToFit="1"/>
    </xf>
    <xf numFmtId="0" fontId="11" fillId="0" borderId="12" xfId="9" applyFont="1" applyFill="1" applyBorder="1" applyAlignment="1" applyProtection="1">
      <alignment horizontal="center" vertical="center" shrinkToFit="1"/>
    </xf>
    <xf numFmtId="179" fontId="11" fillId="0" borderId="12" xfId="13" applyNumberFormat="1" applyFont="1" applyFill="1" applyBorder="1" applyAlignment="1" applyProtection="1">
      <alignment horizontal="right" vertical="center" shrinkToFit="1"/>
    </xf>
    <xf numFmtId="179" fontId="6" fillId="0" borderId="57" xfId="13" applyNumberFormat="1" applyFont="1" applyFill="1" applyBorder="1" applyAlignment="1" applyProtection="1">
      <alignment horizontal="right" vertical="center" shrinkToFit="1"/>
    </xf>
    <xf numFmtId="179" fontId="5" fillId="0" borderId="12" xfId="13" applyNumberFormat="1" applyFont="1" applyFill="1" applyBorder="1" applyAlignment="1" applyProtection="1">
      <alignment horizontal="right" vertical="center" shrinkToFit="1"/>
    </xf>
    <xf numFmtId="0" fontId="11" fillId="0" borderId="53" xfId="9" applyFont="1" applyFill="1" applyBorder="1" applyAlignment="1" applyProtection="1">
      <alignment horizontal="center" vertical="center" shrinkToFit="1"/>
    </xf>
    <xf numFmtId="0" fontId="28" fillId="0" borderId="0" xfId="9" applyFont="1" applyAlignment="1" applyProtection="1">
      <alignment vertical="center"/>
    </xf>
    <xf numFmtId="0" fontId="21" fillId="0" borderId="0" xfId="12" applyFont="1" applyProtection="1"/>
    <xf numFmtId="0" fontId="30" fillId="0" borderId="0" xfId="12" applyFont="1" applyAlignment="1" applyProtection="1">
      <alignment vertical="top"/>
    </xf>
    <xf numFmtId="0" fontId="31" fillId="0" borderId="0" xfId="10" applyFont="1" applyAlignment="1" applyProtection="1">
      <alignment horizontal="left" vertical="center"/>
    </xf>
    <xf numFmtId="0" fontId="32" fillId="0" borderId="0" xfId="10" applyFont="1" applyAlignment="1" applyProtection="1">
      <alignment horizontal="left" vertical="center"/>
    </xf>
    <xf numFmtId="0" fontId="27" fillId="0" borderId="0" xfId="12" applyFont="1" applyAlignment="1" applyProtection="1">
      <alignment horizontal="center" vertical="center"/>
    </xf>
    <xf numFmtId="0" fontId="34" fillId="0" borderId="0" xfId="10" applyFont="1" applyAlignment="1" applyProtection="1">
      <alignment horizontal="left" vertical="center"/>
    </xf>
    <xf numFmtId="177" fontId="12" fillId="0" borderId="73" xfId="10" applyNumberFormat="1" applyFont="1" applyBorder="1" applyAlignment="1" applyProtection="1">
      <alignment horizontal="center" vertical="center" wrapText="1" shrinkToFit="1"/>
    </xf>
    <xf numFmtId="177" fontId="5" fillId="0" borderId="24" xfId="10" applyNumberFormat="1" applyFont="1" applyBorder="1" applyAlignment="1" applyProtection="1">
      <alignment horizontal="center" vertical="center" wrapText="1" shrinkToFit="1"/>
    </xf>
    <xf numFmtId="177" fontId="5" fillId="0" borderId="41" xfId="10" applyNumberFormat="1" applyFont="1" applyBorder="1" applyAlignment="1" applyProtection="1">
      <alignment horizontal="center" vertical="center" wrapText="1" shrinkToFit="1"/>
    </xf>
    <xf numFmtId="0" fontId="27" fillId="0" borderId="20" xfId="10" applyFont="1" applyBorder="1" applyAlignment="1" applyProtection="1">
      <alignment horizontal="center" vertical="center" shrinkToFit="1"/>
    </xf>
    <xf numFmtId="179" fontId="27" fillId="0" borderId="64" xfId="10" applyNumberFormat="1" applyFont="1" applyFill="1" applyBorder="1" applyAlignment="1" applyProtection="1">
      <alignment vertical="center" shrinkToFit="1"/>
    </xf>
    <xf numFmtId="0" fontId="27" fillId="0" borderId="66" xfId="10" applyFont="1" applyBorder="1" applyAlignment="1" applyProtection="1">
      <alignment horizontal="center" vertical="center" shrinkToFit="1"/>
    </xf>
    <xf numFmtId="179" fontId="27" fillId="0" borderId="43" xfId="10" applyNumberFormat="1" applyFont="1" applyFill="1" applyBorder="1" applyAlignment="1" applyProtection="1">
      <alignment vertical="center" shrinkToFit="1"/>
    </xf>
    <xf numFmtId="0" fontId="27" fillId="0" borderId="42" xfId="10" applyFont="1" applyBorder="1" applyAlignment="1" applyProtection="1">
      <alignment horizontal="center" vertical="center" shrinkToFit="1"/>
    </xf>
    <xf numFmtId="0" fontId="27" fillId="0" borderId="23" xfId="10" applyFont="1" applyBorder="1" applyAlignment="1" applyProtection="1">
      <alignment horizontal="center" vertical="center" shrinkToFit="1"/>
    </xf>
    <xf numFmtId="179" fontId="27" fillId="0" borderId="60" xfId="10" applyNumberFormat="1" applyFont="1" applyFill="1" applyBorder="1" applyAlignment="1" applyProtection="1">
      <alignment vertical="center" shrinkToFit="1"/>
    </xf>
    <xf numFmtId="0" fontId="27" fillId="0" borderId="73" xfId="10" applyFont="1" applyBorder="1" applyAlignment="1" applyProtection="1">
      <alignment vertical="center" shrinkToFit="1"/>
    </xf>
    <xf numFmtId="179" fontId="27" fillId="0" borderId="68" xfId="10" applyNumberFormat="1" applyFont="1" applyFill="1" applyBorder="1" applyAlignment="1" applyProtection="1">
      <alignment vertical="center" shrinkToFit="1"/>
    </xf>
    <xf numFmtId="179" fontId="27" fillId="0" borderId="67" xfId="10" applyNumberFormat="1" applyFont="1" applyFill="1" applyBorder="1" applyAlignment="1" applyProtection="1">
      <alignment vertical="center" shrinkToFit="1"/>
    </xf>
    <xf numFmtId="0" fontId="21" fillId="0" borderId="62" xfId="12" applyFont="1" applyBorder="1" applyProtection="1"/>
    <xf numFmtId="181" fontId="27" fillId="0" borderId="74" xfId="10" applyNumberFormat="1" applyFont="1" applyFill="1" applyBorder="1" applyAlignment="1" applyProtection="1">
      <alignment vertical="top" shrinkToFit="1"/>
    </xf>
    <xf numFmtId="179" fontId="27" fillId="0" borderId="0" xfId="10" applyNumberFormat="1" applyFont="1" applyAlignment="1" applyProtection="1">
      <alignment vertical="center" shrinkToFit="1"/>
    </xf>
    <xf numFmtId="179" fontId="27" fillId="0" borderId="0" xfId="10" applyNumberFormat="1" applyFont="1" applyAlignment="1" applyProtection="1">
      <alignment vertical="center" wrapText="1" shrinkToFit="1"/>
    </xf>
    <xf numFmtId="0" fontId="22" fillId="0" borderId="0" xfId="0" applyFont="1" applyAlignment="1" applyProtection="1">
      <alignment vertical="center" shrinkToFit="1"/>
    </xf>
    <xf numFmtId="181" fontId="27" fillId="0" borderId="0" xfId="10" applyNumberFormat="1" applyFont="1" applyAlignment="1" applyProtection="1">
      <alignment vertical="center" shrinkToFit="1"/>
    </xf>
    <xf numFmtId="0" fontId="12" fillId="0" borderId="0" xfId="10" applyFont="1" applyAlignment="1" applyProtection="1">
      <alignment horizontal="left" vertical="center"/>
    </xf>
    <xf numFmtId="0" fontId="12" fillId="0" borderId="0" xfId="12" applyFont="1" applyAlignment="1" applyProtection="1">
      <alignment vertical="top"/>
    </xf>
    <xf numFmtId="0" fontId="12" fillId="0" borderId="0" xfId="12" applyFont="1" applyAlignment="1" applyProtection="1">
      <alignment vertical="top" wrapText="1"/>
    </xf>
    <xf numFmtId="0" fontId="29" fillId="0" borderId="0" xfId="9" applyFont="1" applyProtection="1"/>
    <xf numFmtId="179" fontId="27" fillId="0" borderId="67" xfId="10" applyNumberFormat="1" applyFont="1" applyBorder="1" applyAlignment="1" applyProtection="1">
      <alignment vertical="center" shrinkToFit="1"/>
      <protection locked="0"/>
    </xf>
    <xf numFmtId="0" fontId="5" fillId="0" borderId="0" xfId="0" applyFont="1" applyProtection="1">
      <alignment vertical="center"/>
    </xf>
    <xf numFmtId="0" fontId="5" fillId="0" borderId="19" xfId="0" applyFont="1" applyBorder="1" applyProtection="1">
      <alignment vertical="center"/>
    </xf>
    <xf numFmtId="0" fontId="8" fillId="0" borderId="0" xfId="0" applyFont="1" applyProtection="1">
      <alignment vertical="center"/>
    </xf>
    <xf numFmtId="0" fontId="12" fillId="0" borderId="0" xfId="0" applyFont="1" applyAlignment="1" applyProtection="1">
      <alignment horizontal="center" vertical="center"/>
    </xf>
    <xf numFmtId="0" fontId="16"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58" fontId="5" fillId="0" borderId="0" xfId="0" applyNumberFormat="1" applyFont="1" applyFill="1" applyAlignment="1" applyProtection="1">
      <alignment vertical="center"/>
    </xf>
    <xf numFmtId="0" fontId="5" fillId="0" borderId="13" xfId="0" applyFont="1" applyBorder="1" applyAlignment="1" applyProtection="1">
      <alignment horizontal="right" vertical="center"/>
    </xf>
    <xf numFmtId="0" fontId="5" fillId="0" borderId="13" xfId="0" applyFont="1" applyFill="1" applyBorder="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distributed" vertical="center"/>
    </xf>
    <xf numFmtId="0" fontId="5" fillId="0" borderId="0" xfId="0" applyFont="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center" vertical="center" wrapText="1"/>
    </xf>
    <xf numFmtId="0" fontId="5" fillId="0" borderId="13" xfId="0" applyFont="1" applyBorder="1" applyAlignment="1" applyProtection="1">
      <alignment horizontal="distributed" vertical="center"/>
    </xf>
    <xf numFmtId="0" fontId="13" fillId="0" borderId="0" xfId="0" applyFont="1" applyProtection="1">
      <alignment vertical="center"/>
    </xf>
    <xf numFmtId="0" fontId="14" fillId="0" borderId="0" xfId="0" applyFont="1" applyProtection="1">
      <alignment vertical="center"/>
    </xf>
    <xf numFmtId="0" fontId="5" fillId="0" borderId="50" xfId="0" applyFont="1" applyBorder="1" applyProtection="1">
      <alignment vertical="center"/>
    </xf>
    <xf numFmtId="0" fontId="5" fillId="0" borderId="19" xfId="0" applyFont="1" applyBorder="1" applyAlignment="1" applyProtection="1">
      <alignment horizontal="distributed" vertical="center"/>
    </xf>
    <xf numFmtId="0" fontId="7" fillId="0" borderId="63" xfId="0" applyFont="1" applyBorder="1" applyProtection="1">
      <alignment vertical="center"/>
    </xf>
    <xf numFmtId="0" fontId="8" fillId="0" borderId="0" xfId="0" applyFont="1" applyAlignment="1" applyProtection="1">
      <alignment horizontal="left" vertical="center"/>
    </xf>
    <xf numFmtId="0" fontId="0" fillId="0" borderId="0" xfId="0" applyAlignment="1">
      <alignment vertical="top" textRotation="255" wrapText="1"/>
    </xf>
    <xf numFmtId="38" fontId="0" fillId="0" borderId="0" xfId="0" applyNumberFormat="1">
      <alignment vertical="center"/>
    </xf>
    <xf numFmtId="179" fontId="6" fillId="0" borderId="2" xfId="13" applyNumberFormat="1" applyFont="1" applyFill="1" applyBorder="1" applyAlignment="1" applyProtection="1">
      <alignment horizontal="right" vertical="center" shrinkToFit="1"/>
    </xf>
    <xf numFmtId="0" fontId="5" fillId="0" borderId="51" xfId="0" applyFont="1" applyFill="1" applyBorder="1" applyAlignment="1" applyProtection="1">
      <alignment horizontal="center" vertical="center" wrapText="1"/>
    </xf>
    <xf numFmtId="0" fontId="46" fillId="2" borderId="12" xfId="8" applyFont="1" applyFill="1" applyBorder="1" applyAlignment="1" applyProtection="1">
      <alignment horizontal="center" vertical="center"/>
      <protection locked="0"/>
    </xf>
    <xf numFmtId="0" fontId="51" fillId="0" borderId="0" xfId="8" applyFont="1" applyAlignment="1" applyProtection="1">
      <alignment horizontal="left" vertical="center"/>
      <protection locked="0"/>
    </xf>
    <xf numFmtId="182" fontId="46" fillId="2" borderId="71" xfId="8" applyNumberFormat="1" applyFont="1" applyFill="1" applyBorder="1" applyAlignment="1" applyProtection="1">
      <alignment horizontal="right" vertical="center"/>
      <protection locked="0"/>
    </xf>
    <xf numFmtId="182" fontId="46" fillId="2" borderId="118" xfId="8" applyNumberFormat="1" applyFont="1" applyFill="1" applyBorder="1" applyAlignment="1" applyProtection="1">
      <alignment horizontal="right" vertical="center"/>
      <protection locked="0"/>
    </xf>
    <xf numFmtId="182" fontId="46" fillId="2" borderId="71" xfId="8" applyNumberFormat="1" applyFont="1" applyFill="1" applyBorder="1" applyAlignment="1" applyProtection="1">
      <alignment horizontal="right" vertical="center" wrapText="1"/>
      <protection locked="0"/>
    </xf>
    <xf numFmtId="0" fontId="46" fillId="2" borderId="95" xfId="8" applyFont="1" applyFill="1" applyBorder="1" applyAlignment="1" applyProtection="1">
      <alignment horizontal="center" vertical="center"/>
      <protection locked="0"/>
    </xf>
    <xf numFmtId="0" fontId="46" fillId="2" borderId="48" xfId="8" applyFont="1" applyFill="1" applyBorder="1" applyAlignment="1" applyProtection="1">
      <alignment horizontal="center" vertical="center"/>
      <protection locked="0"/>
    </xf>
    <xf numFmtId="0" fontId="5" fillId="0" borderId="19"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2" fillId="0" borderId="0" xfId="10" applyFont="1" applyAlignment="1" applyProtection="1">
      <alignment horizontal="left" vertical="top" shrinkToFit="1"/>
    </xf>
    <xf numFmtId="0" fontId="11" fillId="3" borderId="18" xfId="9" applyFont="1" applyFill="1" applyBorder="1" applyAlignment="1" applyProtection="1">
      <alignment vertical="top" wrapText="1"/>
    </xf>
    <xf numFmtId="0" fontId="11" fillId="3" borderId="0" xfId="9" applyFont="1" applyFill="1" applyAlignment="1" applyProtection="1">
      <alignment vertical="top" wrapText="1"/>
    </xf>
    <xf numFmtId="0" fontId="11" fillId="3" borderId="50" xfId="9" applyFont="1" applyFill="1" applyBorder="1" applyAlignment="1" applyProtection="1">
      <alignment horizontal="center" vertical="center"/>
    </xf>
    <xf numFmtId="0" fontId="1" fillId="0" borderId="0" xfId="8" applyProtection="1">
      <alignment vertical="center"/>
    </xf>
    <xf numFmtId="0" fontId="46" fillId="0" borderId="0" xfId="8" applyFont="1" applyProtection="1">
      <alignment vertical="center"/>
    </xf>
    <xf numFmtId="182" fontId="46" fillId="0" borderId="0" xfId="8" applyNumberFormat="1" applyFont="1" applyProtection="1">
      <alignment vertical="center"/>
    </xf>
    <xf numFmtId="0" fontId="44" fillId="0" borderId="0" xfId="8" applyFont="1" applyProtection="1">
      <alignment vertical="center"/>
    </xf>
    <xf numFmtId="182" fontId="44" fillId="0" borderId="0" xfId="8" applyNumberFormat="1" applyFont="1" applyProtection="1">
      <alignment vertical="center"/>
    </xf>
    <xf numFmtId="0" fontId="45" fillId="0" borderId="0" xfId="8" applyFont="1" applyProtection="1">
      <alignment vertical="center"/>
    </xf>
    <xf numFmtId="0" fontId="48" fillId="0" borderId="0" xfId="0" applyFont="1" applyProtection="1">
      <alignment vertical="center"/>
    </xf>
    <xf numFmtId="0" fontId="46" fillId="0" borderId="0" xfId="14" applyFont="1" applyAlignment="1" applyProtection="1">
      <alignment horizontal="left" vertical="center"/>
    </xf>
    <xf numFmtId="0" fontId="64" fillId="0" borderId="0" xfId="14" applyFont="1" applyAlignment="1" applyProtection="1">
      <alignment horizontal="center" vertical="center"/>
    </xf>
    <xf numFmtId="0" fontId="36" fillId="0" borderId="0" xfId="14" applyFont="1" applyAlignment="1" applyProtection="1">
      <alignment horizontal="center" vertical="center"/>
    </xf>
    <xf numFmtId="0" fontId="46" fillId="0" borderId="71" xfId="14" applyFont="1" applyBorder="1" applyAlignment="1" applyProtection="1">
      <alignment horizontal="left" vertical="center"/>
    </xf>
    <xf numFmtId="0" fontId="46" fillId="0" borderId="0" xfId="8" applyFont="1" applyFill="1" applyProtection="1">
      <alignment vertical="center"/>
    </xf>
    <xf numFmtId="0" fontId="46" fillId="0" borderId="0" xfId="14" applyFont="1" applyFill="1" applyBorder="1" applyAlignment="1" applyProtection="1">
      <alignment horizontal="left" vertical="center"/>
    </xf>
    <xf numFmtId="0" fontId="36" fillId="0" borderId="0" xfId="14" applyFont="1" applyFill="1" applyAlignment="1" applyProtection="1">
      <alignment horizontal="center" vertical="center"/>
    </xf>
    <xf numFmtId="0" fontId="1" fillId="0" borderId="0" xfId="8" applyFill="1" applyProtection="1">
      <alignment vertical="center"/>
    </xf>
    <xf numFmtId="0" fontId="33" fillId="0" borderId="0" xfId="14" applyFill="1" applyBorder="1" applyAlignment="1" applyProtection="1">
      <alignment horizontal="left" vertical="center"/>
    </xf>
    <xf numFmtId="0" fontId="33" fillId="0" borderId="0" xfId="14" applyBorder="1" applyAlignment="1" applyProtection="1">
      <alignment horizontal="left" vertical="center"/>
    </xf>
    <xf numFmtId="0" fontId="46" fillId="0" borderId="0" xfId="8" applyFont="1" applyAlignment="1" applyProtection="1">
      <alignment horizontal="center" vertical="center"/>
    </xf>
    <xf numFmtId="0" fontId="46" fillId="0" borderId="0" xfId="8" applyFont="1" applyBorder="1" applyAlignment="1" applyProtection="1">
      <alignment horizontal="center" vertical="center"/>
    </xf>
    <xf numFmtId="0" fontId="46" fillId="2" borderId="71" xfId="14" applyFont="1" applyFill="1" applyBorder="1" applyAlignment="1" applyProtection="1">
      <alignment horizontal="left" vertical="center"/>
      <protection locked="0"/>
    </xf>
    <xf numFmtId="0" fontId="64" fillId="0" borderId="0" xfId="8" applyFont="1" applyProtection="1">
      <alignment vertical="center"/>
    </xf>
    <xf numFmtId="0" fontId="47" fillId="0" borderId="0" xfId="8" applyFont="1" applyProtection="1">
      <alignment vertical="center"/>
    </xf>
    <xf numFmtId="0" fontId="46" fillId="0" borderId="35" xfId="8" applyFont="1" applyBorder="1" applyAlignment="1" applyProtection="1">
      <alignment horizontal="center" vertical="center" wrapText="1"/>
    </xf>
    <xf numFmtId="0" fontId="46" fillId="0" borderId="0" xfId="8" applyFont="1" applyAlignment="1" applyProtection="1">
      <alignment horizontal="left" vertical="center"/>
    </xf>
    <xf numFmtId="182" fontId="46" fillId="0" borderId="0" xfId="8" applyNumberFormat="1" applyFont="1" applyAlignment="1" applyProtection="1">
      <alignment horizontal="right" vertical="center"/>
    </xf>
    <xf numFmtId="0" fontId="46" fillId="0" borderId="57" xfId="8" applyFont="1" applyBorder="1" applyProtection="1">
      <alignment vertical="center"/>
    </xf>
    <xf numFmtId="0" fontId="46" fillId="0" borderId="12" xfId="8" applyFont="1" applyBorder="1" applyAlignment="1" applyProtection="1">
      <alignment horizontal="center" vertical="center" wrapText="1"/>
    </xf>
    <xf numFmtId="182" fontId="46" fillId="0" borderId="58" xfId="8" applyNumberFormat="1" applyFont="1" applyBorder="1" applyAlignment="1" applyProtection="1">
      <alignment horizontal="center" vertical="center" wrapText="1"/>
    </xf>
    <xf numFmtId="0" fontId="46" fillId="0" borderId="2" xfId="8" applyFont="1" applyBorder="1" applyAlignment="1" applyProtection="1">
      <alignment horizontal="center" vertical="center"/>
    </xf>
    <xf numFmtId="0" fontId="46" fillId="0" borderId="48" xfId="8" applyFont="1" applyBorder="1" applyProtection="1">
      <alignment vertical="center"/>
    </xf>
    <xf numFmtId="182" fontId="46" fillId="0" borderId="10" xfId="8" applyNumberFormat="1" applyFont="1" applyBorder="1" applyProtection="1">
      <alignment vertical="center"/>
    </xf>
    <xf numFmtId="182" fontId="46" fillId="0" borderId="60" xfId="8" applyNumberFormat="1" applyFont="1" applyBorder="1" applyProtection="1">
      <alignment vertical="center"/>
    </xf>
    <xf numFmtId="183" fontId="48" fillId="0" borderId="10" xfId="8" applyNumberFormat="1" applyFont="1" applyFill="1" applyBorder="1" applyProtection="1">
      <alignment vertical="center"/>
    </xf>
    <xf numFmtId="0" fontId="46" fillId="0" borderId="6" xfId="8" applyFont="1" applyBorder="1" applyAlignment="1" applyProtection="1">
      <alignment horizontal="center" vertical="center"/>
    </xf>
    <xf numFmtId="0" fontId="46" fillId="0" borderId="85" xfId="8" applyFont="1" applyBorder="1" applyProtection="1">
      <alignment vertical="center"/>
    </xf>
    <xf numFmtId="189" fontId="49" fillId="5" borderId="112" xfId="8" applyNumberFormat="1" applyFont="1" applyFill="1" applyBorder="1" applyProtection="1">
      <alignment vertical="center"/>
    </xf>
    <xf numFmtId="183" fontId="75" fillId="0" borderId="89" xfId="8" applyNumberFormat="1" applyFont="1" applyFill="1" applyBorder="1" applyProtection="1">
      <alignment vertical="center"/>
    </xf>
    <xf numFmtId="0" fontId="46" fillId="0" borderId="113" xfId="8" applyFont="1" applyBorder="1" applyProtection="1">
      <alignment vertical="center"/>
    </xf>
    <xf numFmtId="189" fontId="49" fillId="5" borderId="115" xfId="8" applyNumberFormat="1" applyFont="1" applyFill="1" applyBorder="1" applyProtection="1">
      <alignment vertical="center"/>
    </xf>
    <xf numFmtId="183" fontId="75" fillId="0" borderId="116" xfId="8" applyNumberFormat="1" applyFont="1" applyFill="1" applyBorder="1" applyProtection="1">
      <alignment vertical="center"/>
    </xf>
    <xf numFmtId="0" fontId="46" fillId="0" borderId="16" xfId="8" applyFont="1" applyBorder="1" applyAlignment="1" applyProtection="1">
      <alignment horizontal="center" vertical="center"/>
    </xf>
    <xf numFmtId="189" fontId="49" fillId="5" borderId="119" xfId="8" applyNumberFormat="1" applyFont="1" applyFill="1" applyBorder="1" applyProtection="1">
      <alignment vertical="center"/>
    </xf>
    <xf numFmtId="183" fontId="75" fillId="0" borderId="82" xfId="8" applyNumberFormat="1" applyFont="1" applyFill="1" applyBorder="1" applyProtection="1">
      <alignment vertical="center"/>
    </xf>
    <xf numFmtId="0" fontId="46" fillId="0" borderId="49" xfId="8" applyFont="1" applyBorder="1" applyProtection="1">
      <alignment vertical="center"/>
    </xf>
    <xf numFmtId="182" fontId="46" fillId="0" borderId="8" xfId="8" applyNumberFormat="1" applyFont="1" applyBorder="1" applyAlignment="1" applyProtection="1">
      <alignment horizontal="right" vertical="center"/>
    </xf>
    <xf numFmtId="190" fontId="49" fillId="0" borderId="43" xfId="8" applyNumberFormat="1" applyFont="1" applyBorder="1" applyProtection="1">
      <alignment vertical="center"/>
    </xf>
    <xf numFmtId="183" fontId="48" fillId="0" borderId="8" xfId="8" applyNumberFormat="1" applyFont="1" applyFill="1" applyBorder="1" applyProtection="1">
      <alignment vertical="center"/>
    </xf>
    <xf numFmtId="0" fontId="46" fillId="0" borderId="57" xfId="8" applyFont="1" applyBorder="1" applyAlignment="1" applyProtection="1">
      <alignment horizontal="center" vertical="center"/>
    </xf>
    <xf numFmtId="182" fontId="51" fillId="0" borderId="58" xfId="8" applyNumberFormat="1" applyFont="1" applyBorder="1" applyProtection="1">
      <alignment vertical="center"/>
    </xf>
    <xf numFmtId="182" fontId="49" fillId="0" borderId="59" xfId="8" applyNumberFormat="1" applyFont="1" applyBorder="1" applyProtection="1">
      <alignment vertical="center"/>
    </xf>
    <xf numFmtId="183" fontId="46" fillId="0" borderId="58" xfId="8" applyNumberFormat="1" applyFont="1" applyFill="1" applyBorder="1" applyProtection="1">
      <alignment vertical="center"/>
    </xf>
    <xf numFmtId="183" fontId="49" fillId="6" borderId="59" xfId="8" applyNumberFormat="1" applyFont="1" applyFill="1" applyBorder="1" applyProtection="1">
      <alignment vertical="center"/>
    </xf>
    <xf numFmtId="0" fontId="46" fillId="0" borderId="26" xfId="8" applyFont="1" applyBorder="1" applyAlignment="1" applyProtection="1">
      <alignment horizontal="left" vertical="center"/>
    </xf>
    <xf numFmtId="0" fontId="46" fillId="0" borderId="14" xfId="8" applyFont="1" applyBorder="1" applyAlignment="1" applyProtection="1">
      <alignment horizontal="left" vertical="center"/>
    </xf>
    <xf numFmtId="182" fontId="46" fillId="0" borderId="7" xfId="8" applyNumberFormat="1" applyFont="1" applyBorder="1" applyAlignment="1" applyProtection="1">
      <alignment horizontal="right" vertical="center" wrapText="1"/>
    </xf>
    <xf numFmtId="184" fontId="46" fillId="0" borderId="58" xfId="8" applyNumberFormat="1" applyFont="1" applyFill="1" applyBorder="1" applyProtection="1">
      <alignment vertical="center"/>
    </xf>
    <xf numFmtId="182" fontId="51" fillId="0" borderId="10" xfId="8" applyNumberFormat="1" applyFont="1" applyBorder="1" applyProtection="1">
      <alignment vertical="center"/>
    </xf>
    <xf numFmtId="182" fontId="49" fillId="0" borderId="60" xfId="8" applyNumberFormat="1" applyFont="1" applyBorder="1" applyProtection="1">
      <alignment vertical="center"/>
    </xf>
    <xf numFmtId="184" fontId="46" fillId="0" borderId="10" xfId="8" applyNumberFormat="1" applyFont="1" applyFill="1" applyBorder="1" applyProtection="1">
      <alignment vertical="center"/>
    </xf>
    <xf numFmtId="0" fontId="46" fillId="0" borderId="108" xfId="8" applyFont="1" applyBorder="1" applyProtection="1">
      <alignment vertical="center"/>
    </xf>
    <xf numFmtId="0" fontId="46" fillId="0" borderId="109" xfId="8" applyFont="1" applyBorder="1" applyProtection="1">
      <alignment vertical="center"/>
    </xf>
    <xf numFmtId="0" fontId="46" fillId="0" borderId="105" xfId="8" applyFont="1" applyBorder="1" applyProtection="1">
      <alignment vertical="center"/>
    </xf>
    <xf numFmtId="182" fontId="46" fillId="0" borderId="110" xfId="8" applyNumberFormat="1" applyFont="1" applyBorder="1" applyAlignment="1" applyProtection="1">
      <alignment horizontal="right" vertical="center"/>
    </xf>
    <xf numFmtId="182" fontId="46" fillId="0" borderId="101" xfId="8" applyNumberFormat="1" applyFont="1" applyBorder="1" applyProtection="1">
      <alignment vertical="center"/>
    </xf>
    <xf numFmtId="183" fontId="46" fillId="0" borderId="110" xfId="8" applyNumberFormat="1" applyFont="1" applyFill="1" applyBorder="1" applyProtection="1">
      <alignment vertical="center"/>
    </xf>
    <xf numFmtId="0" fontId="48" fillId="0" borderId="6" xfId="8" applyFont="1" applyBorder="1" applyProtection="1">
      <alignment vertical="center"/>
    </xf>
    <xf numFmtId="182" fontId="46" fillId="0" borderId="7" xfId="8" applyNumberFormat="1" applyFont="1" applyBorder="1" applyProtection="1">
      <alignment vertical="center"/>
    </xf>
    <xf numFmtId="182" fontId="49" fillId="0" borderId="29" xfId="8" applyNumberFormat="1" applyFont="1" applyBorder="1" applyProtection="1">
      <alignment vertical="center"/>
    </xf>
    <xf numFmtId="183" fontId="48" fillId="0" borderId="7" xfId="8" applyNumberFormat="1" applyFont="1" applyFill="1" applyBorder="1" applyProtection="1">
      <alignment vertical="center"/>
    </xf>
    <xf numFmtId="0" fontId="52" fillId="0" borderId="50" xfId="8" applyFont="1" applyBorder="1" applyProtection="1">
      <alignment vertical="center"/>
    </xf>
    <xf numFmtId="0" fontId="53" fillId="0" borderId="19" xfId="8" applyFont="1" applyBorder="1" applyProtection="1">
      <alignment vertical="center"/>
    </xf>
    <xf numFmtId="182" fontId="53" fillId="0" borderId="63" xfId="8" applyNumberFormat="1" applyFont="1" applyBorder="1" applyProtection="1">
      <alignment vertical="center"/>
    </xf>
    <xf numFmtId="182" fontId="54" fillId="0" borderId="50" xfId="8" applyNumberFormat="1" applyFont="1" applyBorder="1" applyProtection="1">
      <alignment vertical="center"/>
    </xf>
    <xf numFmtId="182" fontId="47" fillId="0" borderId="63" xfId="8" applyNumberFormat="1" applyFont="1" applyFill="1" applyBorder="1" applyProtection="1">
      <alignment vertical="center"/>
    </xf>
    <xf numFmtId="183" fontId="46" fillId="0" borderId="0" xfId="8" applyNumberFormat="1" applyFont="1" applyFill="1" applyProtection="1">
      <alignment vertical="center"/>
    </xf>
    <xf numFmtId="182" fontId="46" fillId="0" borderId="0" xfId="8" applyNumberFormat="1" applyFont="1" applyFill="1" applyProtection="1">
      <alignment vertical="center"/>
    </xf>
    <xf numFmtId="0" fontId="47" fillId="0" borderId="50" xfId="8" applyFont="1" applyBorder="1" applyProtection="1">
      <alignment vertical="center"/>
    </xf>
    <xf numFmtId="38" fontId="47" fillId="0" borderId="19" xfId="15" applyFont="1" applyBorder="1" applyProtection="1">
      <alignment vertical="center"/>
    </xf>
    <xf numFmtId="0" fontId="47" fillId="0" borderId="19" xfId="8" applyFont="1" applyBorder="1" applyProtection="1">
      <alignment vertical="center"/>
    </xf>
    <xf numFmtId="182" fontId="70" fillId="0" borderId="19" xfId="8" applyNumberFormat="1" applyFont="1" applyBorder="1" applyProtection="1">
      <alignment vertical="center"/>
    </xf>
    <xf numFmtId="0" fontId="11" fillId="0" borderId="0" xfId="0" applyFont="1" applyProtection="1">
      <alignment vertical="center"/>
    </xf>
    <xf numFmtId="0" fontId="26" fillId="0" borderId="0" xfId="9" applyFont="1" applyAlignment="1" applyProtection="1">
      <alignment vertical="center"/>
    </xf>
    <xf numFmtId="0" fontId="11" fillId="0" borderId="0" xfId="9" applyFont="1" applyAlignment="1" applyProtection="1">
      <alignment vertical="center"/>
    </xf>
    <xf numFmtId="0" fontId="27" fillId="0" borderId="0" xfId="9" applyFont="1" applyAlignment="1" applyProtection="1">
      <alignment horizontal="center" vertical="center"/>
    </xf>
    <xf numFmtId="0" fontId="22" fillId="0" borderId="0" xfId="9" applyFont="1" applyAlignment="1" applyProtection="1">
      <alignment vertical="center"/>
    </xf>
    <xf numFmtId="0" fontId="11" fillId="0" borderId="0" xfId="9" applyFont="1" applyAlignment="1" applyProtection="1">
      <alignment horizontal="center" vertical="center"/>
    </xf>
    <xf numFmtId="0" fontId="11" fillId="0" borderId="0" xfId="9" applyFont="1" applyAlignment="1" applyProtection="1">
      <alignment horizontal="right" vertical="center"/>
    </xf>
    <xf numFmtId="0" fontId="23" fillId="0" borderId="0" xfId="9" applyFont="1" applyAlignment="1" applyProtection="1">
      <alignment horizontal="distributed" vertical="center"/>
    </xf>
    <xf numFmtId="0" fontId="11" fillId="0" borderId="0" xfId="9" applyFont="1" applyAlignment="1" applyProtection="1">
      <alignment horizontal="distributed" vertical="center"/>
    </xf>
    <xf numFmtId="0" fontId="11" fillId="0" borderId="13" xfId="9" applyFont="1" applyBorder="1" applyAlignment="1" applyProtection="1">
      <alignment vertical="center"/>
    </xf>
    <xf numFmtId="0" fontId="7" fillId="0" borderId="47" xfId="0" applyFont="1" applyBorder="1" applyProtection="1">
      <alignment vertical="center"/>
    </xf>
    <xf numFmtId="0" fontId="5" fillId="0" borderId="13" xfId="0" applyFont="1" applyBorder="1" applyProtection="1">
      <alignment vertical="center"/>
    </xf>
    <xf numFmtId="0" fontId="5" fillId="0" borderId="63" xfId="0" applyFont="1" applyBorder="1" applyProtection="1">
      <alignment vertical="center"/>
    </xf>
    <xf numFmtId="0" fontId="5" fillId="0" borderId="29" xfId="0" applyFont="1" applyBorder="1" applyAlignment="1" applyProtection="1">
      <alignment vertical="center" wrapText="1"/>
    </xf>
    <xf numFmtId="0" fontId="5" fillId="0" borderId="0" xfId="0" applyFont="1" applyAlignment="1" applyProtection="1">
      <alignment vertical="center" wrapText="1"/>
    </xf>
    <xf numFmtId="0" fontId="5" fillId="0" borderId="7" xfId="0" applyFont="1" applyBorder="1" applyAlignment="1" applyProtection="1">
      <alignment vertical="center" wrapText="1"/>
    </xf>
    <xf numFmtId="0" fontId="7" fillId="0" borderId="7" xfId="0" applyFont="1" applyBorder="1" applyAlignment="1" applyProtection="1">
      <alignment horizontal="right" vertical="center"/>
    </xf>
    <xf numFmtId="0" fontId="5" fillId="0" borderId="29" xfId="0" applyFont="1" applyBorder="1" applyProtection="1">
      <alignment vertical="center"/>
    </xf>
    <xf numFmtId="0" fontId="5" fillId="0" borderId="7" xfId="0" applyFont="1" applyBorder="1" applyProtection="1">
      <alignment vertical="center"/>
    </xf>
    <xf numFmtId="0" fontId="42" fillId="0" borderId="58" xfId="0" applyFont="1" applyBorder="1" applyAlignment="1" applyProtection="1">
      <alignment horizontal="right" vertical="center"/>
    </xf>
    <xf numFmtId="0" fontId="5" fillId="0" borderId="30" xfId="0" applyFont="1" applyBorder="1" applyProtection="1">
      <alignment vertical="center"/>
    </xf>
    <xf numFmtId="0" fontId="5" fillId="0" borderId="15" xfId="0" applyFont="1" applyBorder="1" applyProtection="1">
      <alignment vertical="center"/>
    </xf>
    <xf numFmtId="0" fontId="42" fillId="0" borderId="7" xfId="0" applyFont="1" applyBorder="1" applyAlignment="1" applyProtection="1">
      <alignment horizontal="right" vertical="center"/>
    </xf>
    <xf numFmtId="0" fontId="42" fillId="0" borderId="71"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3" xfId="0" applyFont="1" applyBorder="1" applyAlignment="1" applyProtection="1">
      <alignment horizontal="center" vertical="center"/>
    </xf>
    <xf numFmtId="176" fontId="7" fillId="0" borderId="0" xfId="0" applyNumberFormat="1" applyFont="1" applyAlignment="1" applyProtection="1">
      <alignment vertical="top" shrinkToFit="1"/>
    </xf>
    <xf numFmtId="0" fontId="0" fillId="0" borderId="0" xfId="9" applyFont="1" applyAlignment="1" applyProtection="1">
      <alignment vertical="center"/>
    </xf>
    <xf numFmtId="0" fontId="5" fillId="0" borderId="0" xfId="9" applyFont="1" applyAlignment="1" applyProtection="1">
      <alignment vertical="center"/>
    </xf>
    <xf numFmtId="0" fontId="77" fillId="0" borderId="0" xfId="0" applyFont="1" applyProtection="1">
      <alignment vertical="center"/>
    </xf>
    <xf numFmtId="0" fontId="7" fillId="0" borderId="0" xfId="0" applyFont="1" applyProtection="1">
      <alignment vertical="center"/>
    </xf>
    <xf numFmtId="0" fontId="23" fillId="0" borderId="0" xfId="0" applyFont="1" applyProtection="1">
      <alignment vertical="center"/>
    </xf>
    <xf numFmtId="0" fontId="5" fillId="0" borderId="35" xfId="0" applyFont="1" applyBorder="1" applyAlignment="1" applyProtection="1">
      <alignment horizontal="center" vertical="center" wrapText="1"/>
    </xf>
    <xf numFmtId="0" fontId="7" fillId="0" borderId="34" xfId="0" applyFont="1" applyBorder="1" applyAlignment="1" applyProtection="1">
      <alignment horizontal="right" vertical="center"/>
    </xf>
    <xf numFmtId="0" fontId="5" fillId="0" borderId="36" xfId="0" applyFont="1" applyBorder="1" applyAlignment="1" applyProtection="1">
      <alignment horizontal="center" vertical="center"/>
    </xf>
    <xf numFmtId="0" fontId="7" fillId="0" borderId="10" xfId="0" applyFont="1" applyBorder="1" applyAlignment="1" applyProtection="1">
      <alignment horizontal="right" vertical="center"/>
    </xf>
    <xf numFmtId="0" fontId="5" fillId="0" borderId="37" xfId="0" applyFont="1" applyBorder="1" applyAlignment="1" applyProtection="1">
      <alignment horizontal="center" vertical="center"/>
    </xf>
    <xf numFmtId="0" fontId="7" fillId="0" borderId="56" xfId="0" applyFont="1" applyBorder="1" applyAlignment="1" applyProtection="1">
      <alignment horizontal="right" vertical="center"/>
    </xf>
    <xf numFmtId="0" fontId="6" fillId="0" borderId="0" xfId="0" applyFont="1" applyAlignment="1" applyProtection="1">
      <alignment vertical="top"/>
    </xf>
    <xf numFmtId="0" fontId="7" fillId="0" borderId="0" xfId="9" applyFont="1" applyAlignment="1" applyProtection="1">
      <alignment vertical="center" wrapText="1"/>
    </xf>
    <xf numFmtId="0" fontId="42" fillId="0" borderId="0" xfId="0" applyFont="1" applyProtection="1">
      <alignment vertical="center"/>
    </xf>
    <xf numFmtId="0" fontId="7" fillId="0" borderId="0" xfId="9" applyFont="1" applyAlignment="1" applyProtection="1">
      <alignment horizontal="center" vertical="center" wrapText="1"/>
    </xf>
    <xf numFmtId="0" fontId="6" fillId="0" borderId="20" xfId="0" applyFont="1" applyBorder="1" applyProtection="1">
      <alignment vertical="center"/>
    </xf>
    <xf numFmtId="0" fontId="43" fillId="0" borderId="44" xfId="0" applyFont="1" applyBorder="1" applyProtection="1">
      <alignment vertical="center"/>
    </xf>
    <xf numFmtId="0" fontId="43" fillId="0" borderId="47" xfId="0" applyFont="1" applyBorder="1" applyProtection="1">
      <alignment vertical="center"/>
    </xf>
    <xf numFmtId="0" fontId="42" fillId="0" borderId="47" xfId="0" applyFont="1" applyBorder="1" applyAlignment="1" applyProtection="1">
      <alignment horizontal="left" vertical="center"/>
    </xf>
    <xf numFmtId="0" fontId="6" fillId="0" borderId="23" xfId="0" applyFont="1" applyBorder="1" applyProtection="1">
      <alignment vertical="center"/>
    </xf>
    <xf numFmtId="0" fontId="43" fillId="0" borderId="39" xfId="0" applyFont="1" applyBorder="1" applyProtection="1">
      <alignment vertical="center"/>
    </xf>
    <xf numFmtId="0" fontId="43" fillId="0" borderId="56" xfId="0" applyFont="1" applyBorder="1" applyProtection="1">
      <alignment vertical="center"/>
    </xf>
    <xf numFmtId="0" fontId="42" fillId="0" borderId="56" xfId="0" applyFont="1" applyBorder="1" applyAlignment="1" applyProtection="1">
      <alignment horizontal="left" vertical="center"/>
    </xf>
    <xf numFmtId="0" fontId="81" fillId="0" borderId="12" xfId="0" applyFont="1" applyBorder="1" applyAlignment="1">
      <alignment vertical="top" textRotation="255" shrinkToFit="1"/>
    </xf>
    <xf numFmtId="0" fontId="0" fillId="0" borderId="12" xfId="0" applyBorder="1">
      <alignment vertical="center"/>
    </xf>
    <xf numFmtId="38" fontId="0" fillId="0" borderId="12" xfId="0" applyNumberFormat="1" applyBorder="1">
      <alignment vertical="center"/>
    </xf>
    <xf numFmtId="55" fontId="0" fillId="0" borderId="12" xfId="0" applyNumberFormat="1" applyBorder="1">
      <alignment vertical="center"/>
    </xf>
    <xf numFmtId="0" fontId="46" fillId="0" borderId="71" xfId="8" applyFont="1" applyBorder="1" applyAlignment="1" applyProtection="1">
      <alignment horizontal="center" vertical="center"/>
    </xf>
    <xf numFmtId="0" fontId="46" fillId="2" borderId="50" xfId="8" applyFont="1" applyFill="1" applyBorder="1" applyAlignment="1" applyProtection="1">
      <alignment horizontal="center" vertical="center"/>
      <protection locked="0"/>
    </xf>
    <xf numFmtId="0" fontId="46" fillId="2" borderId="19" xfId="8" applyFont="1" applyFill="1" applyBorder="1" applyAlignment="1" applyProtection="1">
      <alignment horizontal="center" vertical="center"/>
      <protection locked="0"/>
    </xf>
    <xf numFmtId="0" fontId="46" fillId="2" borderId="63" xfId="8" applyFont="1" applyFill="1" applyBorder="1" applyAlignment="1" applyProtection="1">
      <alignment horizontal="center" vertical="center"/>
      <protection locked="0"/>
    </xf>
    <xf numFmtId="0" fontId="46" fillId="2" borderId="27" xfId="8" applyFont="1" applyFill="1" applyBorder="1" applyAlignment="1" applyProtection="1">
      <alignment horizontal="left" vertical="center" wrapText="1"/>
    </xf>
    <xf numFmtId="0" fontId="46" fillId="2" borderId="18" xfId="8" applyFont="1" applyFill="1" applyBorder="1" applyAlignment="1" applyProtection="1">
      <alignment horizontal="left" vertical="center" wrapText="1"/>
    </xf>
    <xf numFmtId="0" fontId="46" fillId="2" borderId="34" xfId="8" applyFont="1" applyFill="1" applyBorder="1" applyAlignment="1" applyProtection="1">
      <alignment horizontal="left" vertical="center" wrapText="1"/>
    </xf>
    <xf numFmtId="0" fontId="46" fillId="2" borderId="29" xfId="8" applyFont="1" applyFill="1" applyBorder="1" applyAlignment="1" applyProtection="1">
      <alignment horizontal="left" vertical="center" wrapText="1"/>
    </xf>
    <xf numFmtId="0" fontId="46" fillId="2" borderId="0" xfId="8" applyFont="1" applyFill="1" applyBorder="1" applyAlignment="1" applyProtection="1">
      <alignment horizontal="left" vertical="center" wrapText="1"/>
    </xf>
    <xf numFmtId="0" fontId="46" fillId="2" borderId="7" xfId="8" applyFont="1" applyFill="1" applyBorder="1" applyAlignment="1" applyProtection="1">
      <alignment horizontal="left" vertical="center" wrapText="1"/>
    </xf>
    <xf numFmtId="0" fontId="46" fillId="2" borderId="30" xfId="8" applyFont="1" applyFill="1" applyBorder="1" applyAlignment="1" applyProtection="1">
      <alignment horizontal="left" vertical="center" wrapText="1"/>
    </xf>
    <xf numFmtId="0" fontId="46" fillId="2" borderId="13" xfId="8" applyFont="1" applyFill="1" applyBorder="1" applyAlignment="1" applyProtection="1">
      <alignment horizontal="left" vertical="center" wrapText="1"/>
    </xf>
    <xf numFmtId="0" fontId="46" fillId="2" borderId="15" xfId="8" applyFont="1" applyFill="1" applyBorder="1" applyAlignment="1" applyProtection="1">
      <alignment horizontal="left" vertical="center" wrapText="1"/>
    </xf>
    <xf numFmtId="0" fontId="33" fillId="0" borderId="60" xfId="8" applyFont="1" applyBorder="1" applyAlignment="1" applyProtection="1">
      <alignment horizontal="left" vertical="center"/>
      <protection locked="0"/>
    </xf>
    <xf numFmtId="0" fontId="33" fillId="0" borderId="3" xfId="8" applyFont="1" applyBorder="1" applyAlignment="1" applyProtection="1">
      <alignment horizontal="left" vertical="center"/>
      <protection locked="0"/>
    </xf>
    <xf numFmtId="0" fontId="33" fillId="0" borderId="84" xfId="8" applyFont="1" applyBorder="1" applyAlignment="1" applyProtection="1">
      <alignment horizontal="left" vertical="center"/>
      <protection locked="0"/>
    </xf>
    <xf numFmtId="0" fontId="33" fillId="0" borderId="94" xfId="8" applyFont="1" applyBorder="1" applyAlignment="1" applyProtection="1">
      <alignment horizontal="left" vertical="center"/>
      <protection locked="0"/>
    </xf>
    <xf numFmtId="0" fontId="33" fillId="0" borderId="98" xfId="8" applyFont="1" applyBorder="1" applyAlignment="1" applyProtection="1">
      <alignment horizontal="left" vertical="center"/>
      <protection locked="0"/>
    </xf>
    <xf numFmtId="0" fontId="33" fillId="0" borderId="99" xfId="8" applyFont="1" applyBorder="1" applyAlignment="1" applyProtection="1">
      <alignment horizontal="left" vertical="center"/>
      <protection locked="0"/>
    </xf>
    <xf numFmtId="0" fontId="60" fillId="0" borderId="27" xfId="8" applyFont="1" applyBorder="1" applyAlignment="1" applyProtection="1">
      <alignment horizontal="center" vertical="center" wrapText="1"/>
      <protection locked="0"/>
    </xf>
    <xf numFmtId="0" fontId="60" fillId="0" borderId="18" xfId="8" applyFont="1" applyBorder="1" applyAlignment="1" applyProtection="1">
      <alignment horizontal="center" vertical="center" wrapText="1"/>
      <protection locked="0"/>
    </xf>
    <xf numFmtId="0" fontId="60" fillId="0" borderId="34" xfId="8" applyFont="1" applyBorder="1" applyAlignment="1" applyProtection="1">
      <alignment horizontal="center" vertical="center" wrapText="1"/>
      <protection locked="0"/>
    </xf>
    <xf numFmtId="0" fontId="60" fillId="0" borderId="43" xfId="8" applyFont="1" applyBorder="1" applyAlignment="1" applyProtection="1">
      <alignment horizontal="center" vertical="center" wrapText="1"/>
      <protection locked="0"/>
    </xf>
    <xf numFmtId="0" fontId="60" fillId="0" borderId="1" xfId="8" applyFont="1" applyBorder="1" applyAlignment="1" applyProtection="1">
      <alignment horizontal="center" vertical="center" wrapText="1"/>
      <protection locked="0"/>
    </xf>
    <xf numFmtId="0" fontId="60" fillId="0" borderId="8" xfId="8" applyFont="1" applyBorder="1" applyAlignment="1" applyProtection="1">
      <alignment horizontal="center" vertical="center" wrapText="1"/>
      <protection locked="0"/>
    </xf>
    <xf numFmtId="0" fontId="57" fillId="0" borderId="0" xfId="8" applyFont="1" applyAlignment="1" applyProtection="1">
      <alignment horizontal="center" vertical="center"/>
      <protection locked="0"/>
    </xf>
    <xf numFmtId="0" fontId="58" fillId="0" borderId="50" xfId="8" applyFont="1" applyBorder="1" applyAlignment="1" applyProtection="1">
      <alignment horizontal="center" vertical="center"/>
      <protection locked="0"/>
    </xf>
    <xf numFmtId="0" fontId="58" fillId="0" borderId="19" xfId="8" applyFont="1" applyBorder="1" applyAlignment="1" applyProtection="1">
      <alignment horizontal="center" vertical="center"/>
      <protection locked="0"/>
    </xf>
    <xf numFmtId="0" fontId="58" fillId="0" borderId="63" xfId="8" applyFont="1" applyBorder="1" applyAlignment="1" applyProtection="1">
      <alignment horizontal="center" vertical="center"/>
      <protection locked="0"/>
    </xf>
    <xf numFmtId="0" fontId="60" fillId="0" borderId="27" xfId="8" applyFont="1" applyBorder="1" applyAlignment="1" applyProtection="1">
      <alignment horizontal="center" vertical="center"/>
      <protection locked="0"/>
    </xf>
    <xf numFmtId="0" fontId="60" fillId="0" borderId="18" xfId="8" applyFont="1" applyBorder="1" applyAlignment="1" applyProtection="1">
      <alignment horizontal="center" vertical="center"/>
      <protection locked="0"/>
    </xf>
    <xf numFmtId="0" fontId="60" fillId="0" borderId="43" xfId="8" applyFont="1" applyBorder="1" applyAlignment="1" applyProtection="1">
      <alignment horizontal="center" vertical="center"/>
      <protection locked="0"/>
    </xf>
    <xf numFmtId="0" fontId="60" fillId="0" borderId="1" xfId="8" applyFont="1" applyBorder="1" applyAlignment="1" applyProtection="1">
      <alignment horizontal="center" vertical="center"/>
      <protection locked="0"/>
    </xf>
    <xf numFmtId="0" fontId="33" fillId="0" borderId="34" xfId="8" applyFont="1" applyBorder="1" applyAlignment="1" applyProtection="1">
      <alignment horizontal="center" vertical="center" wrapText="1"/>
      <protection locked="0"/>
    </xf>
    <xf numFmtId="0" fontId="33" fillId="0" borderId="8" xfId="8" applyFont="1" applyBorder="1" applyAlignment="1" applyProtection="1">
      <alignment horizontal="center" vertical="center" wrapText="1"/>
      <protection locked="0"/>
    </xf>
    <xf numFmtId="0" fontId="33" fillId="0" borderId="59" xfId="8" applyFont="1" applyBorder="1" applyAlignment="1" applyProtection="1">
      <alignment horizontal="center" vertical="center"/>
      <protection locked="0"/>
    </xf>
    <xf numFmtId="0" fontId="33" fillId="0" borderId="26" xfId="8" applyFont="1" applyBorder="1" applyAlignment="1" applyProtection="1">
      <alignment horizontal="center" vertical="center"/>
      <protection locked="0"/>
    </xf>
    <xf numFmtId="0" fontId="33" fillId="0" borderId="58" xfId="8" applyFont="1" applyBorder="1" applyAlignment="1" applyProtection="1">
      <alignment horizontal="center" vertical="center"/>
      <protection locked="0"/>
    </xf>
    <xf numFmtId="0" fontId="33" fillId="0" borderId="4" xfId="8" applyFont="1" applyBorder="1" applyAlignment="1" applyProtection="1">
      <alignment horizontal="left" vertical="center"/>
      <protection locked="0"/>
    </xf>
    <xf numFmtId="0" fontId="33" fillId="0" borderId="43" xfId="8" applyFont="1" applyBorder="1" applyAlignment="1" applyProtection="1">
      <alignment horizontal="left" vertical="center"/>
      <protection locked="0"/>
    </xf>
    <xf numFmtId="0" fontId="33" fillId="0" borderId="1" xfId="8" applyFont="1" applyBorder="1" applyAlignment="1" applyProtection="1">
      <alignment horizontal="left" vertical="center"/>
      <protection locked="0"/>
    </xf>
    <xf numFmtId="0" fontId="33" fillId="0" borderId="29" xfId="8" applyFont="1" applyBorder="1" applyAlignment="1" applyProtection="1">
      <alignment horizontal="left" vertical="center"/>
      <protection locked="0"/>
    </xf>
    <xf numFmtId="0" fontId="33" fillId="0" borderId="0" xfId="8" applyFont="1" applyAlignment="1" applyProtection="1">
      <alignment horizontal="left" vertical="center"/>
      <protection locked="0"/>
    </xf>
    <xf numFmtId="0" fontId="33" fillId="0" borderId="69" xfId="8" applyFont="1" applyBorder="1" applyAlignment="1" applyProtection="1">
      <alignment horizontal="left" vertical="center"/>
      <protection locked="0"/>
    </xf>
    <xf numFmtId="0" fontId="33" fillId="0" borderId="66" xfId="8" applyFont="1" applyBorder="1" applyAlignment="1" applyProtection="1">
      <alignment horizontal="left" vertical="center"/>
      <protection locked="0"/>
    </xf>
    <xf numFmtId="0" fontId="33" fillId="0" borderId="2" xfId="8" applyFont="1" applyBorder="1" applyAlignment="1" applyProtection="1">
      <alignment horizontal="left" vertical="center" wrapText="1"/>
      <protection locked="0"/>
    </xf>
    <xf numFmtId="0" fontId="33" fillId="0" borderId="5" xfId="8" applyFont="1" applyBorder="1" applyAlignment="1" applyProtection="1">
      <alignment horizontal="left" vertical="center"/>
      <protection locked="0"/>
    </xf>
    <xf numFmtId="0" fontId="33" fillId="0" borderId="83" xfId="8" applyFont="1" applyBorder="1" applyAlignment="1" applyProtection="1">
      <alignment horizontal="left" vertical="center"/>
      <protection locked="0"/>
    </xf>
    <xf numFmtId="0" fontId="33" fillId="0" borderId="35" xfId="8" applyFont="1" applyBorder="1" applyAlignment="1" applyProtection="1">
      <alignment horizontal="center" vertical="center" wrapText="1"/>
      <protection locked="0"/>
    </xf>
    <xf numFmtId="0" fontId="33" fillId="0" borderId="54" xfId="8" applyFont="1" applyBorder="1" applyAlignment="1" applyProtection="1">
      <alignment horizontal="center" vertical="center" wrapText="1"/>
      <protection locked="0"/>
    </xf>
    <xf numFmtId="185" fontId="33" fillId="0" borderId="26" xfId="8" applyNumberFormat="1" applyFont="1" applyBorder="1" applyAlignment="1" applyProtection="1">
      <alignment horizontal="center" vertical="center"/>
      <protection locked="0"/>
    </xf>
    <xf numFmtId="185" fontId="33" fillId="0" borderId="58" xfId="8" applyNumberFormat="1" applyFont="1" applyBorder="1" applyAlignment="1" applyProtection="1">
      <alignment horizontal="center" vertical="center"/>
      <protection locked="0"/>
    </xf>
    <xf numFmtId="0" fontId="33" fillId="0" borderId="59" xfId="8" applyFont="1" applyBorder="1" applyAlignment="1" applyProtection="1">
      <alignment horizontal="left" vertical="center"/>
      <protection locked="0"/>
    </xf>
    <xf numFmtId="0" fontId="33" fillId="0" borderId="14" xfId="8" applyFont="1" applyBorder="1" applyAlignment="1" applyProtection="1">
      <alignment horizontal="left" vertical="center"/>
      <protection locked="0"/>
    </xf>
    <xf numFmtId="0" fontId="33" fillId="2" borderId="50" xfId="8" applyFont="1" applyFill="1" applyBorder="1" applyAlignment="1" applyProtection="1">
      <alignment horizontal="left" vertical="top"/>
      <protection locked="0"/>
    </xf>
    <xf numFmtId="0" fontId="33" fillId="2" borderId="19" xfId="8" applyFont="1" applyFill="1" applyBorder="1" applyAlignment="1" applyProtection="1">
      <alignment horizontal="left" vertical="top"/>
      <protection locked="0"/>
    </xf>
    <xf numFmtId="0" fontId="33" fillId="2" borderId="63" xfId="8" applyFont="1" applyFill="1" applyBorder="1" applyAlignment="1" applyProtection="1">
      <alignment horizontal="left" vertical="top"/>
      <protection locked="0"/>
    </xf>
    <xf numFmtId="0" fontId="33" fillId="0" borderId="101" xfId="8" applyFont="1" applyBorder="1" applyAlignment="1" applyProtection="1">
      <alignment horizontal="left" vertical="center"/>
      <protection locked="0"/>
    </xf>
    <xf numFmtId="0" fontId="33" fillId="0" borderId="102" xfId="8" applyFont="1" applyBorder="1" applyAlignment="1" applyProtection="1">
      <alignment horizontal="left" vertical="center"/>
      <protection locked="0"/>
    </xf>
    <xf numFmtId="0" fontId="33" fillId="0" borderId="30" xfId="8" applyFont="1" applyBorder="1" applyAlignment="1" applyProtection="1">
      <alignment horizontal="left" vertical="center"/>
      <protection locked="0"/>
    </xf>
    <xf numFmtId="0" fontId="33" fillId="0" borderId="31" xfId="8" applyFont="1" applyBorder="1" applyAlignment="1" applyProtection="1">
      <alignment horizontal="left" vertical="center"/>
      <protection locked="0"/>
    </xf>
    <xf numFmtId="185" fontId="33" fillId="0" borderId="59" xfId="8" applyNumberFormat="1" applyFont="1" applyBorder="1" applyAlignment="1" applyProtection="1">
      <alignment horizontal="center" vertical="center"/>
      <protection locked="0"/>
    </xf>
    <xf numFmtId="0" fontId="46" fillId="0" borderId="95" xfId="8" applyFont="1" applyBorder="1" applyAlignment="1" applyProtection="1">
      <alignment horizontal="left" vertical="center"/>
    </xf>
    <xf numFmtId="0" fontId="46" fillId="0" borderId="117" xfId="8" applyFont="1" applyBorder="1" applyAlignment="1" applyProtection="1">
      <alignment horizontal="left" vertical="center"/>
    </xf>
    <xf numFmtId="0" fontId="46" fillId="0" borderId="0" xfId="8" applyFont="1" applyAlignment="1" applyProtection="1">
      <alignment horizontal="center" vertical="center"/>
    </xf>
    <xf numFmtId="0" fontId="46" fillId="0" borderId="50" xfId="8" applyFont="1" applyBorder="1" applyAlignment="1" applyProtection="1">
      <alignment horizontal="center" vertical="center"/>
    </xf>
    <xf numFmtId="0" fontId="46" fillId="0" borderId="19" xfId="8" applyFont="1" applyBorder="1" applyAlignment="1" applyProtection="1">
      <alignment horizontal="center" vertical="center"/>
    </xf>
    <xf numFmtId="0" fontId="46" fillId="0" borderId="63" xfId="8" applyFont="1" applyBorder="1" applyAlignment="1" applyProtection="1">
      <alignment horizontal="center" vertical="center"/>
    </xf>
    <xf numFmtId="0" fontId="46" fillId="0" borderId="57" xfId="8" applyFont="1" applyBorder="1" applyAlignment="1" applyProtection="1">
      <alignment horizontal="center" vertical="center"/>
    </xf>
    <xf numFmtId="0" fontId="46" fillId="0" borderId="26" xfId="8" applyFont="1" applyBorder="1" applyAlignment="1" applyProtection="1">
      <alignment horizontal="center" vertical="center"/>
    </xf>
    <xf numFmtId="0" fontId="46" fillId="0" borderId="57" xfId="8" applyFont="1" applyBorder="1" applyAlignment="1" applyProtection="1">
      <alignment horizontal="left" vertical="center"/>
    </xf>
    <xf numFmtId="0" fontId="46" fillId="0" borderId="26" xfId="8" applyFont="1" applyBorder="1" applyAlignment="1" applyProtection="1">
      <alignment horizontal="left" vertical="center"/>
    </xf>
    <xf numFmtId="0" fontId="46" fillId="0" borderId="14" xfId="8" applyFont="1" applyBorder="1" applyAlignment="1" applyProtection="1">
      <alignment horizontal="left" vertical="center"/>
    </xf>
    <xf numFmtId="182" fontId="46" fillId="0" borderId="64" xfId="8" applyNumberFormat="1" applyFont="1" applyBorder="1" applyAlignment="1" applyProtection="1">
      <alignment horizontal="center" vertical="center" wrapText="1"/>
    </xf>
    <xf numFmtId="182" fontId="46" fillId="0" borderId="47" xfId="8" applyNumberFormat="1" applyFont="1" applyBorder="1" applyAlignment="1" applyProtection="1">
      <alignment horizontal="center" vertical="center"/>
    </xf>
    <xf numFmtId="0" fontId="46" fillId="0" borderId="4" xfId="8" applyFont="1" applyBorder="1" applyAlignment="1" applyProtection="1">
      <alignment horizontal="left" vertical="center"/>
    </xf>
    <xf numFmtId="0" fontId="46" fillId="0" borderId="3" xfId="8" applyFont="1" applyBorder="1" applyAlignment="1" applyProtection="1">
      <alignment horizontal="left" vertical="center"/>
    </xf>
    <xf numFmtId="0" fontId="46" fillId="0" borderId="85" xfId="8" applyFont="1" applyBorder="1" applyAlignment="1" applyProtection="1">
      <alignment horizontal="left" vertical="center" wrapText="1"/>
    </xf>
    <xf numFmtId="0" fontId="46" fillId="0" borderId="111" xfId="8" applyFont="1" applyBorder="1" applyAlignment="1" applyProtection="1">
      <alignment horizontal="left" vertical="center" wrapText="1"/>
    </xf>
    <xf numFmtId="0" fontId="46" fillId="0" borderId="113" xfId="8" applyFont="1" applyBorder="1" applyAlignment="1" applyProtection="1">
      <alignment horizontal="left" vertical="center" wrapText="1"/>
    </xf>
    <xf numFmtId="0" fontId="46" fillId="0" borderId="114" xfId="8" applyFont="1" applyBorder="1" applyAlignment="1" applyProtection="1">
      <alignment horizontal="left" vertical="center" wrapText="1"/>
    </xf>
    <xf numFmtId="0" fontId="46" fillId="0" borderId="114" xfId="8" applyFont="1" applyBorder="1" applyAlignment="1" applyProtection="1">
      <alignment horizontal="left" vertical="center"/>
    </xf>
    <xf numFmtId="0" fontId="46" fillId="0" borderId="5" xfId="8" applyFont="1" applyBorder="1" applyAlignment="1" applyProtection="1">
      <alignment horizontal="left" vertical="center"/>
    </xf>
    <xf numFmtId="0" fontId="46" fillId="0" borderId="83" xfId="8" applyFont="1" applyBorder="1" applyAlignment="1" applyProtection="1">
      <alignment horizontal="left" vertical="center"/>
    </xf>
    <xf numFmtId="0" fontId="50" fillId="0" borderId="26" xfId="8" applyFont="1" applyBorder="1" applyAlignment="1" applyProtection="1">
      <alignment horizontal="left" vertical="center" wrapText="1"/>
    </xf>
    <xf numFmtId="0" fontId="50" fillId="0" borderId="14" xfId="8" applyFont="1" applyBorder="1" applyAlignment="1" applyProtection="1">
      <alignment horizontal="left" vertical="center" wrapText="1"/>
    </xf>
    <xf numFmtId="0" fontId="5" fillId="0" borderId="12" xfId="0" applyFont="1" applyBorder="1" applyAlignment="1">
      <alignment horizontal="left" vertical="center" wrapText="1"/>
    </xf>
    <xf numFmtId="0" fontId="5" fillId="0" borderId="13" xfId="0" applyFont="1" applyFill="1" applyBorder="1" applyAlignment="1" applyProtection="1">
      <alignment horizontal="center" vertical="center"/>
    </xf>
    <xf numFmtId="38" fontId="5" fillId="0" borderId="62" xfId="0" applyNumberFormat="1"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50"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7" fillId="0" borderId="1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42"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7"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58" xfId="0" applyFont="1" applyFill="1" applyBorder="1" applyAlignment="1" applyProtection="1">
      <alignment vertical="center" shrinkToFit="1"/>
    </xf>
    <xf numFmtId="0" fontId="0" fillId="0" borderId="36" xfId="0" applyBorder="1" applyAlignment="1" applyProtection="1">
      <alignment vertical="center"/>
    </xf>
    <xf numFmtId="0" fontId="0" fillId="0" borderId="37" xfId="0" applyBorder="1" applyAlignment="1" applyProtection="1">
      <alignment vertical="center"/>
    </xf>
    <xf numFmtId="0" fontId="8" fillId="0" borderId="18" xfId="0" applyFont="1" applyBorder="1" applyAlignment="1" applyProtection="1">
      <alignment vertical="center" wrapText="1"/>
    </xf>
    <xf numFmtId="0" fontId="0" fillId="0" borderId="18" xfId="0" applyBorder="1" applyAlignment="1" applyProtection="1">
      <alignment vertical="center" wrapText="1"/>
    </xf>
    <xf numFmtId="0" fontId="0" fillId="0" borderId="13" xfId="0" applyBorder="1" applyAlignment="1" applyProtection="1">
      <alignment vertical="center" wrapText="1"/>
    </xf>
    <xf numFmtId="0" fontId="7" fillId="0" borderId="2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5" fillId="0" borderId="2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7" fillId="0" borderId="3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0" xfId="0" applyFont="1" applyBorder="1" applyAlignment="1" applyProtection="1">
      <alignment horizontal="distributed" vertical="center"/>
    </xf>
    <xf numFmtId="0" fontId="5" fillId="0" borderId="41" xfId="0" applyFont="1" applyFill="1" applyBorder="1" applyAlignment="1" applyProtection="1">
      <alignment horizontal="left" vertical="center" shrinkToFit="1"/>
    </xf>
    <xf numFmtId="0" fontId="5" fillId="0" borderId="39" xfId="0" applyFont="1" applyFill="1" applyBorder="1" applyAlignment="1" applyProtection="1">
      <alignment horizontal="left" vertical="center" shrinkToFit="1"/>
    </xf>
    <xf numFmtId="0" fontId="5" fillId="0" borderId="56" xfId="0" applyFont="1" applyFill="1" applyBorder="1" applyAlignment="1" applyProtection="1">
      <alignment horizontal="left" vertical="center" shrinkToFit="1"/>
    </xf>
    <xf numFmtId="0" fontId="5" fillId="0" borderId="27" xfId="0" applyFont="1" applyBorder="1" applyAlignment="1" applyProtection="1">
      <alignment vertical="center"/>
    </xf>
    <xf numFmtId="0" fontId="0" fillId="0" borderId="18" xfId="0" applyBorder="1" applyAlignment="1" applyProtection="1">
      <alignment vertical="center"/>
    </xf>
    <xf numFmtId="0" fontId="0" fillId="0" borderId="34" xfId="0" applyBorder="1" applyAlignment="1" applyProtection="1">
      <alignment vertical="center"/>
    </xf>
    <xf numFmtId="0" fontId="5"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5" fillId="0" borderId="69"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70"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9"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20" xfId="0" applyFont="1" applyBorder="1" applyAlignment="1" applyProtection="1">
      <alignment horizontal="distributed" vertical="center"/>
    </xf>
    <xf numFmtId="0" fontId="7" fillId="0" borderId="21" xfId="0" applyFont="1" applyBorder="1" applyAlignment="1" applyProtection="1">
      <alignment horizontal="distributed" vertical="center"/>
    </xf>
    <xf numFmtId="0" fontId="5" fillId="0" borderId="46"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24" fillId="0" borderId="0" xfId="9" applyFont="1" applyAlignment="1" applyProtection="1">
      <alignment horizontal="center" vertical="center"/>
    </xf>
    <xf numFmtId="0" fontId="11" fillId="0" borderId="0" xfId="9" applyFont="1" applyAlignment="1" applyProtection="1">
      <alignment horizontal="center" vertical="center"/>
    </xf>
    <xf numFmtId="0" fontId="11" fillId="0" borderId="20" xfId="9" applyFont="1" applyBorder="1" applyAlignment="1" applyProtection="1">
      <alignment horizontal="distributed" vertical="center"/>
    </xf>
    <xf numFmtId="0" fontId="11" fillId="0" borderId="21" xfId="9" applyFont="1" applyBorder="1" applyAlignment="1" applyProtection="1">
      <alignment horizontal="distributed" vertical="center"/>
    </xf>
    <xf numFmtId="0" fontId="11" fillId="0" borderId="22" xfId="9" applyFont="1" applyBorder="1" applyAlignment="1" applyProtection="1">
      <alignment horizontal="distributed" vertical="center"/>
    </xf>
    <xf numFmtId="0" fontId="11" fillId="0" borderId="64" xfId="9" applyFont="1" applyBorder="1" applyAlignment="1" applyProtection="1">
      <alignment vertical="center" shrinkToFit="1"/>
    </xf>
    <xf numFmtId="0" fontId="11" fillId="0" borderId="44" xfId="9" applyFont="1" applyBorder="1" applyAlignment="1" applyProtection="1">
      <alignment vertical="center" shrinkToFit="1"/>
    </xf>
    <xf numFmtId="0" fontId="11" fillId="0" borderId="47" xfId="9" applyFont="1" applyBorder="1" applyAlignment="1" applyProtection="1">
      <alignment vertical="center" shrinkToFit="1"/>
    </xf>
    <xf numFmtId="0" fontId="11" fillId="0" borderId="42" xfId="9" applyFont="1" applyBorder="1" applyAlignment="1" applyProtection="1">
      <alignment horizontal="distributed" vertical="center"/>
    </xf>
    <xf numFmtId="0" fontId="11" fillId="0" borderId="12" xfId="9" applyFont="1" applyBorder="1" applyAlignment="1" applyProtection="1">
      <alignment horizontal="distributed" vertical="center"/>
    </xf>
    <xf numFmtId="0" fontId="11" fillId="0" borderId="17" xfId="9" applyFont="1" applyBorder="1" applyAlignment="1" applyProtection="1">
      <alignment horizontal="distributed" vertical="center"/>
    </xf>
    <xf numFmtId="0" fontId="11" fillId="0" borderId="59" xfId="9" applyFont="1" applyBorder="1" applyAlignment="1" applyProtection="1">
      <alignment vertical="center" shrinkToFit="1"/>
    </xf>
    <xf numFmtId="0" fontId="11" fillId="0" borderId="26" xfId="9" applyFont="1" applyBorder="1" applyAlignment="1" applyProtection="1">
      <alignment vertical="center" shrinkToFit="1"/>
    </xf>
    <xf numFmtId="0" fontId="11" fillId="0" borderId="58" xfId="9" applyFont="1" applyBorder="1" applyAlignment="1" applyProtection="1">
      <alignment vertical="center" shrinkToFit="1"/>
    </xf>
    <xf numFmtId="0" fontId="5" fillId="0" borderId="12"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2" xfId="0" applyFont="1" applyBorder="1" applyAlignment="1">
      <alignment horizontal="center" vertical="center" wrapText="1"/>
    </xf>
    <xf numFmtId="0" fontId="83" fillId="4" borderId="2" xfId="0" applyFont="1" applyFill="1" applyBorder="1" applyAlignment="1">
      <alignment horizontal="center" vertical="center" wrapText="1"/>
    </xf>
    <xf numFmtId="0" fontId="83" fillId="4" borderId="4" xfId="0" applyFont="1" applyFill="1" applyBorder="1" applyAlignment="1">
      <alignment horizontal="center" vertical="center" wrapText="1"/>
    </xf>
    <xf numFmtId="0" fontId="83" fillId="4" borderId="3" xfId="0" applyFont="1" applyFill="1" applyBorder="1" applyAlignment="1">
      <alignment horizontal="center" vertical="center" wrapText="1"/>
    </xf>
    <xf numFmtId="0" fontId="83" fillId="4" borderId="5" xfId="0" applyFont="1" applyFill="1" applyBorder="1" applyAlignment="1">
      <alignment horizontal="center" vertical="center" wrapText="1"/>
    </xf>
    <xf numFmtId="0" fontId="83" fillId="4" borderId="1" xfId="0" applyFont="1" applyFill="1" applyBorder="1" applyAlignment="1">
      <alignment horizontal="center" vertical="center" wrapText="1"/>
    </xf>
    <xf numFmtId="0" fontId="83" fillId="4" borderId="83" xfId="0" applyFont="1" applyFill="1" applyBorder="1" applyAlignment="1">
      <alignment horizontal="center" vertical="center" wrapText="1"/>
    </xf>
    <xf numFmtId="0" fontId="5" fillId="0" borderId="0" xfId="0" applyFont="1" applyAlignment="1" applyProtection="1">
      <alignment horizontal="left" vertical="top" wrapText="1"/>
    </xf>
    <xf numFmtId="0" fontId="0" fillId="0" borderId="0" xfId="0" applyAlignment="1" applyProtection="1">
      <alignment vertical="center" wrapText="1"/>
    </xf>
    <xf numFmtId="0" fontId="11" fillId="0" borderId="38" xfId="9" applyFont="1" applyBorder="1" applyAlignment="1" applyProtection="1">
      <alignment horizontal="distributed" vertical="center"/>
    </xf>
    <xf numFmtId="0" fontId="11" fillId="0" borderId="39" xfId="9" applyFont="1" applyBorder="1" applyAlignment="1" applyProtection="1">
      <alignment horizontal="distributed" vertical="center"/>
    </xf>
    <xf numFmtId="0" fontId="11" fillId="0" borderId="56" xfId="9" applyFont="1" applyBorder="1" applyAlignment="1" applyProtection="1">
      <alignment horizontal="distributed" vertical="center"/>
    </xf>
    <xf numFmtId="0" fontId="11" fillId="0" borderId="38" xfId="9" applyFont="1" applyBorder="1" applyAlignment="1" applyProtection="1">
      <alignment vertical="center" shrinkToFit="1"/>
    </xf>
    <xf numFmtId="0" fontId="11" fillId="0" borderId="39" xfId="9" applyFont="1" applyBorder="1" applyAlignment="1" applyProtection="1">
      <alignment vertical="center" shrinkToFit="1"/>
    </xf>
    <xf numFmtId="0" fontId="11" fillId="0" borderId="56" xfId="9" applyFont="1" applyBorder="1" applyAlignment="1" applyProtection="1">
      <alignment vertical="center" shrinkToFi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2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9" xfId="0" applyFont="1" applyBorder="1" applyAlignment="1" applyProtection="1">
      <alignment horizontal="left" vertical="center" wrapText="1"/>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38" fontId="7" fillId="0" borderId="44" xfId="0" applyNumberFormat="1" applyFont="1" applyBorder="1" applyProtection="1">
      <alignment vertical="center"/>
    </xf>
    <xf numFmtId="0" fontId="0" fillId="0" borderId="44" xfId="0" applyBorder="1" applyProtection="1">
      <alignment vertical="center"/>
    </xf>
    <xf numFmtId="38" fontId="5" fillId="0" borderId="33" xfId="0" applyNumberFormat="1" applyFont="1" applyBorder="1" applyAlignment="1" applyProtection="1">
      <alignment horizontal="right" vertical="center"/>
    </xf>
    <xf numFmtId="0" fontId="5" fillId="0" borderId="13" xfId="0" applyFont="1" applyBorder="1" applyAlignment="1" applyProtection="1">
      <alignment horizontal="right" vertical="center"/>
    </xf>
    <xf numFmtId="0" fontId="7" fillId="0" borderId="64"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38" fontId="7" fillId="0" borderId="6" xfId="6" applyFont="1" applyFill="1" applyBorder="1" applyAlignment="1" applyProtection="1">
      <alignment horizontal="right" vertical="center"/>
    </xf>
    <xf numFmtId="38" fontId="7" fillId="0" borderId="0" xfId="6" applyFont="1" applyFill="1" applyBorder="1" applyAlignment="1" applyProtection="1">
      <alignment horizontal="right" vertical="center"/>
    </xf>
    <xf numFmtId="0" fontId="7" fillId="0" borderId="59"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38" fontId="7" fillId="0" borderId="57" xfId="6" applyFont="1" applyFill="1" applyBorder="1" applyAlignment="1" applyProtection="1">
      <alignment horizontal="right" vertical="center"/>
    </xf>
    <xf numFmtId="38" fontId="7" fillId="0" borderId="26" xfId="6" applyFont="1" applyFill="1" applyBorder="1" applyAlignment="1" applyProtection="1">
      <alignment horizontal="right" vertical="center"/>
    </xf>
    <xf numFmtId="0" fontId="7" fillId="0" borderId="38"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38" fontId="7" fillId="0" borderId="41" xfId="6" applyFont="1" applyFill="1" applyBorder="1" applyAlignment="1" applyProtection="1">
      <alignment horizontal="right" vertical="center"/>
    </xf>
    <xf numFmtId="38" fontId="7" fillId="0" borderId="39" xfId="6" applyFont="1" applyFill="1" applyBorder="1" applyAlignment="1" applyProtection="1">
      <alignment horizontal="right" vertical="center"/>
    </xf>
    <xf numFmtId="0" fontId="5" fillId="0" borderId="50" xfId="0" applyFont="1" applyBorder="1" applyProtection="1">
      <alignment vertical="center"/>
    </xf>
    <xf numFmtId="0" fontId="5" fillId="0" borderId="19" xfId="0" applyFont="1" applyBorder="1" applyProtection="1">
      <alignment vertical="center"/>
    </xf>
    <xf numFmtId="0" fontId="0" fillId="0" borderId="19" xfId="0" applyBorder="1" applyProtection="1">
      <alignment vertical="center"/>
    </xf>
    <xf numFmtId="0" fontId="0" fillId="0" borderId="65" xfId="0" applyBorder="1" applyProtection="1">
      <alignment vertical="center"/>
    </xf>
    <xf numFmtId="0" fontId="7" fillId="0" borderId="62" xfId="0" applyFont="1" applyBorder="1" applyAlignment="1" applyProtection="1">
      <alignment horizontal="center" vertical="center"/>
    </xf>
    <xf numFmtId="0" fontId="0" fillId="0" borderId="19" xfId="0" applyBorder="1" applyAlignment="1" applyProtection="1">
      <alignment horizontal="center" vertical="center"/>
    </xf>
    <xf numFmtId="0" fontId="77" fillId="0" borderId="12" xfId="0" applyFont="1" applyBorder="1" applyAlignment="1" applyProtection="1">
      <alignment vertical="center" shrinkToFit="1"/>
    </xf>
    <xf numFmtId="38" fontId="79" fillId="0" borderId="12" xfId="6" applyFont="1" applyBorder="1" applyAlignment="1" applyProtection="1">
      <alignment vertical="center" shrinkToFit="1"/>
      <protection locked="0"/>
    </xf>
    <xf numFmtId="0" fontId="5" fillId="0" borderId="27" xfId="0" applyFont="1" applyBorder="1" applyAlignment="1" applyProtection="1">
      <alignment vertical="center" wrapText="1"/>
    </xf>
    <xf numFmtId="0" fontId="5" fillId="0" borderId="18" xfId="0" applyFont="1" applyBorder="1" applyAlignment="1" applyProtection="1">
      <alignment vertical="center" wrapText="1"/>
    </xf>
    <xf numFmtId="0" fontId="39" fillId="0" borderId="18" xfId="0" applyFont="1" applyBorder="1" applyProtection="1">
      <alignment vertical="center"/>
    </xf>
    <xf numFmtId="38" fontId="7" fillId="0" borderId="46" xfId="0" applyNumberFormat="1" applyFont="1" applyBorder="1" applyAlignment="1" applyProtection="1">
      <alignment horizontal="right" vertical="center"/>
    </xf>
    <xf numFmtId="38" fontId="7" fillId="0" borderId="44" xfId="0" applyNumberFormat="1" applyFont="1" applyBorder="1" applyAlignment="1" applyProtection="1">
      <alignment horizontal="right" vertical="center"/>
    </xf>
    <xf numFmtId="0" fontId="77" fillId="0" borderId="12" xfId="0" applyFont="1" applyBorder="1" applyProtection="1">
      <alignment vertical="center"/>
    </xf>
    <xf numFmtId="0" fontId="5" fillId="0" borderId="2" xfId="0" applyFont="1" applyBorder="1" applyProtection="1">
      <alignment vertical="center"/>
    </xf>
    <xf numFmtId="0" fontId="5" fillId="0" borderId="4" xfId="0" applyFont="1" applyBorder="1" applyProtection="1">
      <alignment vertical="center"/>
    </xf>
    <xf numFmtId="0" fontId="39" fillId="0" borderId="4" xfId="0" applyFont="1" applyBorder="1" applyProtection="1">
      <alignment vertical="center"/>
    </xf>
    <xf numFmtId="38" fontId="7" fillId="0" borderId="75" xfId="0" applyNumberFormat="1" applyFont="1" applyBorder="1" applyAlignment="1" applyProtection="1">
      <alignment horizontal="right" vertical="center"/>
    </xf>
    <xf numFmtId="38" fontId="7" fillId="0" borderId="76" xfId="0" applyNumberFormat="1" applyFont="1" applyBorder="1" applyAlignment="1" applyProtection="1">
      <alignment horizontal="right" vertical="center"/>
    </xf>
    <xf numFmtId="38" fontId="80" fillId="0" borderId="48" xfId="6" applyFont="1" applyBorder="1" applyAlignment="1" applyProtection="1">
      <alignment vertical="center" shrinkToFit="1"/>
    </xf>
    <xf numFmtId="0" fontId="5" fillId="0" borderId="41" xfId="0" applyFont="1" applyBorder="1" applyProtection="1">
      <alignment vertical="center"/>
    </xf>
    <xf numFmtId="0" fontId="39" fillId="0" borderId="39" xfId="0" applyFont="1" applyBorder="1" applyProtection="1">
      <alignment vertical="center"/>
    </xf>
    <xf numFmtId="38" fontId="7" fillId="2" borderId="41" xfId="0" applyNumberFormat="1"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right" vertical="center"/>
      <protection locked="0"/>
    </xf>
    <xf numFmtId="0" fontId="77" fillId="0" borderId="12" xfId="0" applyFont="1" applyBorder="1" applyAlignment="1" applyProtection="1">
      <alignment horizontal="right" vertical="center"/>
    </xf>
    <xf numFmtId="0" fontId="77" fillId="0" borderId="57" xfId="0" applyFont="1" applyBorder="1" applyAlignment="1" applyProtection="1">
      <alignment horizontal="right" vertical="center"/>
    </xf>
    <xf numFmtId="38" fontId="80" fillId="0" borderId="68" xfId="6" applyFont="1" applyBorder="1" applyAlignment="1" applyProtection="1">
      <alignment vertical="center" shrinkToFit="1"/>
    </xf>
    <xf numFmtId="38" fontId="80" fillId="0" borderId="74" xfId="6" applyFont="1" applyBorder="1" applyAlignment="1" applyProtection="1">
      <alignment vertical="center" shrinkToFit="1"/>
    </xf>
    <xf numFmtId="0" fontId="6" fillId="0" borderId="39" xfId="0" applyFont="1" applyBorder="1" applyAlignment="1" applyProtection="1">
      <alignment vertical="center" wrapText="1"/>
    </xf>
    <xf numFmtId="38" fontId="7" fillId="0" borderId="38" xfId="0" applyNumberFormat="1" applyFont="1" applyBorder="1" applyAlignment="1" applyProtection="1">
      <alignment horizontal="right" vertical="center"/>
    </xf>
    <xf numFmtId="38" fontId="7" fillId="0" borderId="39" xfId="0" applyNumberFormat="1" applyFont="1" applyBorder="1" applyAlignment="1" applyProtection="1">
      <alignment horizontal="right" vertical="center"/>
    </xf>
    <xf numFmtId="0" fontId="6" fillId="0" borderId="18" xfId="0" applyFont="1" applyBorder="1" applyAlignment="1" applyProtection="1">
      <alignment vertical="top" wrapText="1"/>
    </xf>
    <xf numFmtId="0" fontId="15" fillId="0" borderId="18" xfId="0" applyFont="1" applyBorder="1" applyAlignment="1" applyProtection="1">
      <alignment vertical="center" wrapText="1"/>
    </xf>
    <xf numFmtId="0" fontId="12" fillId="0" borderId="50" xfId="9" applyFont="1" applyBorder="1" applyAlignment="1" applyProtection="1">
      <alignment horizontal="center" vertical="center"/>
    </xf>
    <xf numFmtId="0" fontId="12" fillId="0" borderId="19" xfId="9" applyFont="1" applyBorder="1" applyAlignment="1" applyProtection="1">
      <alignment horizontal="center" vertical="center"/>
    </xf>
    <xf numFmtId="0" fontId="12" fillId="0" borderId="63" xfId="9" applyFont="1" applyBorder="1" applyAlignment="1" applyProtection="1">
      <alignment horizontal="center" vertical="center"/>
    </xf>
    <xf numFmtId="0" fontId="68" fillId="4" borderId="50" xfId="9" applyFont="1" applyFill="1" applyBorder="1" applyAlignment="1" applyProtection="1">
      <alignment horizontal="center" vertical="center" wrapText="1"/>
    </xf>
    <xf numFmtId="0" fontId="68" fillId="4" borderId="19" xfId="9" applyFont="1" applyFill="1" applyBorder="1" applyAlignment="1" applyProtection="1">
      <alignment horizontal="center" vertical="center" wrapText="1"/>
    </xf>
    <xf numFmtId="0" fontId="68" fillId="4" borderId="63" xfId="9" applyFont="1" applyFill="1" applyBorder="1" applyAlignment="1" applyProtection="1">
      <alignment horizontal="center" vertical="center" wrapText="1"/>
    </xf>
    <xf numFmtId="0" fontId="6" fillId="0" borderId="44" xfId="0" applyFont="1" applyBorder="1" applyAlignment="1" applyProtection="1">
      <alignment vertical="center" wrapText="1"/>
    </xf>
    <xf numFmtId="38" fontId="7" fillId="0" borderId="20" xfId="0" applyNumberFormat="1" applyFont="1" applyBorder="1" applyAlignment="1" applyProtection="1">
      <alignment horizontal="right" vertical="center"/>
    </xf>
    <xf numFmtId="38" fontId="7" fillId="0" borderId="21" xfId="0" applyNumberFormat="1" applyFont="1" applyBorder="1" applyAlignment="1" applyProtection="1">
      <alignment horizontal="right" vertical="center"/>
    </xf>
    <xf numFmtId="0" fontId="12" fillId="0" borderId="0" xfId="12" applyFont="1" applyAlignment="1" applyProtection="1">
      <alignment horizontal="left" vertical="center" wrapText="1"/>
    </xf>
    <xf numFmtId="0" fontId="12" fillId="0" borderId="0" xfId="10" applyFont="1" applyAlignment="1" applyProtection="1">
      <alignment horizontal="left" vertical="center" wrapText="1" shrinkToFit="1"/>
    </xf>
    <xf numFmtId="179" fontId="21" fillId="0" borderId="77" xfId="12" applyNumberFormat="1" applyFont="1" applyBorder="1" applyAlignment="1" applyProtection="1">
      <alignment horizontal="center"/>
    </xf>
    <xf numFmtId="179" fontId="21" fillId="0" borderId="78" xfId="12" applyNumberFormat="1" applyFont="1" applyBorder="1" applyAlignment="1" applyProtection="1">
      <alignment horizontal="center"/>
    </xf>
    <xf numFmtId="179" fontId="21" fillId="0" borderId="79" xfId="12" applyNumberFormat="1" applyFont="1" applyBorder="1" applyAlignment="1" applyProtection="1">
      <alignment horizontal="center"/>
    </xf>
    <xf numFmtId="179" fontId="12" fillId="0" borderId="50" xfId="10" applyNumberFormat="1" applyFont="1" applyBorder="1" applyAlignment="1" applyProtection="1">
      <alignment vertical="center" wrapText="1" shrinkToFit="1"/>
    </xf>
    <xf numFmtId="0" fontId="10" fillId="0" borderId="19" xfId="0" applyFont="1" applyBorder="1" applyAlignment="1" applyProtection="1">
      <alignment vertical="center" shrinkToFit="1"/>
    </xf>
    <xf numFmtId="0" fontId="12" fillId="0" borderId="0" xfId="10" applyFont="1" applyAlignment="1" applyProtection="1">
      <alignment horizontal="left" vertical="center" wrapText="1"/>
    </xf>
    <xf numFmtId="0" fontId="27" fillId="0" borderId="62" xfId="10" applyFont="1" applyBorder="1" applyAlignment="1" applyProtection="1">
      <alignment horizontal="center" vertical="center" shrinkToFit="1"/>
    </xf>
    <xf numFmtId="0" fontId="27" fillId="0" borderId="19" xfId="10" applyFont="1" applyBorder="1" applyAlignment="1" applyProtection="1">
      <alignment horizontal="center" vertical="center" shrinkToFit="1"/>
    </xf>
    <xf numFmtId="0" fontId="12" fillId="0" borderId="0" xfId="10" applyFont="1" applyAlignment="1" applyProtection="1">
      <alignment horizontal="left" vertical="top" wrapText="1" shrinkToFit="1"/>
    </xf>
    <xf numFmtId="0" fontId="12" fillId="0" borderId="0" xfId="10" applyFont="1" applyAlignment="1" applyProtection="1">
      <alignment horizontal="left" vertical="top" shrinkToFit="1"/>
    </xf>
    <xf numFmtId="0" fontId="27" fillId="0" borderId="61" xfId="10" applyFont="1" applyBorder="1" applyAlignment="1" applyProtection="1">
      <alignment horizontal="center" vertical="center"/>
    </xf>
    <xf numFmtId="0" fontId="27" fillId="0" borderId="73" xfId="10" applyFont="1" applyBorder="1" applyAlignment="1" applyProtection="1">
      <alignment horizontal="center" vertical="center"/>
    </xf>
    <xf numFmtId="0" fontId="27" fillId="0" borderId="32" xfId="10" applyFont="1" applyBorder="1" applyAlignment="1" applyProtection="1">
      <alignment horizontal="center" vertical="center" wrapText="1"/>
    </xf>
    <xf numFmtId="0" fontId="27" fillId="0" borderId="33" xfId="10" applyFont="1" applyBorder="1" applyAlignment="1" applyProtection="1">
      <alignment horizontal="center" vertical="center" wrapText="1"/>
    </xf>
    <xf numFmtId="0" fontId="27" fillId="0" borderId="55" xfId="10" applyFont="1" applyBorder="1" applyAlignment="1" applyProtection="1">
      <alignment horizontal="center" vertical="center" wrapText="1"/>
    </xf>
    <xf numFmtId="0" fontId="27" fillId="0" borderId="51" xfId="10" applyFont="1" applyBorder="1" applyAlignment="1" applyProtection="1">
      <alignment horizontal="center" vertical="center" wrapText="1"/>
    </xf>
    <xf numFmtId="0" fontId="12" fillId="0" borderId="55" xfId="10" applyFont="1" applyBorder="1" applyAlignment="1" applyProtection="1">
      <alignment horizontal="center" vertical="center" wrapText="1"/>
    </xf>
    <xf numFmtId="0" fontId="12" fillId="0" borderId="51" xfId="10" applyFont="1" applyBorder="1" applyAlignment="1" applyProtection="1">
      <alignment horizontal="center" vertical="center" wrapText="1"/>
    </xf>
    <xf numFmtId="0" fontId="12" fillId="0" borderId="72" xfId="10" applyFont="1" applyBorder="1" applyAlignment="1" applyProtection="1">
      <alignment horizontal="center" vertical="center" wrapText="1"/>
    </xf>
    <xf numFmtId="0" fontId="12" fillId="0" borderId="52" xfId="10" applyFont="1" applyBorder="1" applyAlignment="1" applyProtection="1">
      <alignment horizontal="center" vertical="center" wrapText="1"/>
    </xf>
    <xf numFmtId="0" fontId="82" fillId="0" borderId="0" xfId="12" applyFont="1" applyAlignment="1">
      <alignment horizontal="center" vertical="center"/>
    </xf>
    <xf numFmtId="0" fontId="5" fillId="0" borderId="55" xfId="9" applyFont="1" applyBorder="1" applyAlignment="1" applyProtection="1">
      <alignment horizontal="left" vertical="center" wrapText="1"/>
    </xf>
    <xf numFmtId="0" fontId="40" fillId="0" borderId="51" xfId="0" applyFont="1" applyBorder="1" applyAlignment="1" applyProtection="1">
      <alignment vertical="center" wrapText="1"/>
    </xf>
    <xf numFmtId="0" fontId="12" fillId="0" borderId="32" xfId="10" applyFont="1" applyBorder="1" applyAlignment="1" applyProtection="1">
      <alignment horizontal="center" vertical="center" wrapText="1" shrinkToFit="1"/>
    </xf>
    <xf numFmtId="0" fontId="12" fillId="0" borderId="33" xfId="10" applyFont="1" applyBorder="1" applyAlignment="1" applyProtection="1">
      <alignment horizontal="center" vertical="center" wrapText="1" shrinkToFit="1"/>
    </xf>
    <xf numFmtId="0" fontId="5" fillId="0" borderId="27" xfId="10" applyFont="1" applyBorder="1" applyAlignment="1" applyProtection="1">
      <alignment horizontal="left" vertical="center" wrapText="1"/>
    </xf>
    <xf numFmtId="0" fontId="5" fillId="0" borderId="18" xfId="10" applyFont="1" applyBorder="1" applyAlignment="1" applyProtection="1">
      <alignment horizontal="left" vertical="center" wrapText="1"/>
    </xf>
    <xf numFmtId="0" fontId="27" fillId="0" borderId="19" xfId="12" applyFont="1" applyFill="1" applyBorder="1" applyAlignment="1" applyProtection="1">
      <alignment horizontal="center" vertical="center"/>
    </xf>
    <xf numFmtId="0" fontId="27" fillId="0" borderId="50" xfId="10" applyFont="1" applyBorder="1" applyAlignment="1" applyProtection="1">
      <alignment horizontal="center" vertical="center"/>
    </xf>
    <xf numFmtId="0" fontId="22" fillId="0" borderId="63" xfId="9" applyFont="1" applyBorder="1" applyAlignment="1" applyProtection="1">
      <alignment vertical="center"/>
    </xf>
    <xf numFmtId="0" fontId="11" fillId="3" borderId="18" xfId="9" applyFont="1" applyFill="1" applyBorder="1" applyAlignment="1" applyProtection="1">
      <alignment vertical="top" wrapText="1"/>
    </xf>
    <xf numFmtId="0" fontId="0" fillId="0" borderId="18" xfId="0" applyBorder="1" applyAlignment="1" applyProtection="1">
      <alignment vertical="top" wrapText="1"/>
    </xf>
    <xf numFmtId="0" fontId="11" fillId="3" borderId="0" xfId="9" applyFont="1" applyFill="1" applyAlignment="1" applyProtection="1">
      <alignment vertical="top" wrapText="1"/>
    </xf>
    <xf numFmtId="0" fontId="0" fillId="0" borderId="0" xfId="0" applyAlignment="1" applyProtection="1">
      <alignment vertical="top" wrapText="1"/>
    </xf>
    <xf numFmtId="0" fontId="11" fillId="0" borderId="50" xfId="9" applyFont="1" applyFill="1" applyBorder="1" applyAlignment="1" applyProtection="1">
      <alignment horizontal="center" vertical="center"/>
    </xf>
    <xf numFmtId="0" fontId="11" fillId="0" borderId="19" xfId="9" applyFont="1" applyFill="1" applyBorder="1" applyAlignment="1" applyProtection="1">
      <alignment horizontal="center" vertical="center"/>
    </xf>
    <xf numFmtId="0" fontId="0" fillId="0" borderId="63" xfId="0" applyFill="1" applyBorder="1" applyAlignment="1" applyProtection="1">
      <alignment horizontal="center" vertical="center"/>
    </xf>
    <xf numFmtId="0" fontId="11" fillId="3" borderId="0" xfId="9" applyFont="1" applyFill="1" applyAlignment="1" applyProtection="1">
      <alignment horizontal="center" vertical="center"/>
    </xf>
    <xf numFmtId="0" fontId="0" fillId="0" borderId="0" xfId="0" applyAlignment="1" applyProtection="1">
      <alignment horizontal="center" vertical="center"/>
    </xf>
    <xf numFmtId="0" fontId="11" fillId="3" borderId="50" xfId="9" applyFont="1" applyFill="1" applyBorder="1" applyAlignment="1" applyProtection="1">
      <alignment horizontal="center" vertical="center"/>
    </xf>
    <xf numFmtId="0" fontId="11" fillId="3" borderId="19" xfId="9" applyFont="1" applyFill="1" applyBorder="1" applyAlignment="1" applyProtection="1">
      <alignment horizontal="center" vertical="center"/>
    </xf>
    <xf numFmtId="0" fontId="11" fillId="3" borderId="65" xfId="9" applyFont="1" applyFill="1" applyBorder="1" applyAlignment="1" applyProtection="1">
      <alignment horizontal="center" vertical="center"/>
    </xf>
    <xf numFmtId="0" fontId="5" fillId="0" borderId="61"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horizontal="center" vertical="center" wrapText="1"/>
    </xf>
  </cellXfs>
  <cellStyles count="16">
    <cellStyle name="桁区切り" xfId="6" builtinId="6"/>
    <cellStyle name="桁区切り 2" xfId="15" xr:uid="{E1A983E4-E92C-4F63-9BEF-AB586B96C5EC}"/>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 4" xfId="14" xr:uid="{2D9494D5-F90C-4B82-83CE-E454616152AB}"/>
    <cellStyle name="標準_賃金改善内訳表" xfId="10" xr:uid="{00000000-0005-0000-0000-00000D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8A07A03-B75F-4C24-BCEB-31AE67276778}"/>
            </a:ext>
          </a:extLst>
        </xdr:cNvPr>
        <xdr:cNvSpPr/>
      </xdr:nvSpPr>
      <xdr:spPr>
        <a:xfrm>
          <a:off x="1643062" y="3524250"/>
          <a:ext cx="666750" cy="1000125"/>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2A2DF31C-C326-4B48-9483-1FFCD7FAAB62}"/>
            </a:ext>
          </a:extLst>
        </xdr:cNvPr>
        <xdr:cNvSpPr/>
      </xdr:nvSpPr>
      <xdr:spPr>
        <a:xfrm>
          <a:off x="3345656" y="3464719"/>
          <a:ext cx="2583656" cy="940594"/>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0D1DA921-AEFB-46F4-A057-DE2C544E0590}"/>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DFEA44BF-C45E-4F2C-B050-D52638A53B71}"/>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4DD750F0-C60E-4717-8273-29F9307783D7}"/>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90148</xdr:colOff>
      <xdr:row>20</xdr:row>
      <xdr:rowOff>30617</xdr:rowOff>
    </xdr:from>
    <xdr:to>
      <xdr:col>43</xdr:col>
      <xdr:colOff>2707821</xdr:colOff>
      <xdr:row>21</xdr:row>
      <xdr:rowOff>0</xdr:rowOff>
    </xdr:to>
    <xdr:sp macro="" textlink="">
      <xdr:nvSpPr>
        <xdr:cNvPr id="2" name="矢印: 左 1">
          <a:extLst>
            <a:ext uri="{FF2B5EF4-FFF2-40B4-BE49-F238E27FC236}">
              <a16:creationId xmlns:a16="http://schemas.microsoft.com/office/drawing/2014/main" id="{730C61F5-ACDB-49EC-A3AA-1BF801CEFB93}"/>
            </a:ext>
          </a:extLst>
        </xdr:cNvPr>
        <xdr:cNvSpPr/>
      </xdr:nvSpPr>
      <xdr:spPr>
        <a:xfrm>
          <a:off x="9281773" y="4993142"/>
          <a:ext cx="3074873" cy="197983"/>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xdr:row>
      <xdr:rowOff>0</xdr:rowOff>
    </xdr:from>
    <xdr:to>
      <xdr:col>47</xdr:col>
      <xdr:colOff>440532</xdr:colOff>
      <xdr:row>10</xdr:row>
      <xdr:rowOff>273843</xdr:rowOff>
    </xdr:to>
    <xdr:sp macro="" textlink="">
      <xdr:nvSpPr>
        <xdr:cNvPr id="3" name="テキスト ボックス 2">
          <a:extLst>
            <a:ext uri="{FF2B5EF4-FFF2-40B4-BE49-F238E27FC236}">
              <a16:creationId xmlns:a16="http://schemas.microsoft.com/office/drawing/2014/main" id="{E7D87B76-0C5C-4DB0-BFD1-01F749882787}"/>
            </a:ext>
          </a:extLst>
        </xdr:cNvPr>
        <xdr:cNvSpPr txBox="1"/>
      </xdr:nvSpPr>
      <xdr:spPr>
        <a:xfrm>
          <a:off x="9358313" y="226219"/>
          <a:ext cx="4655344" cy="2512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j-ea"/>
              <a:ea typeface="+mj-ea"/>
            </a:rPr>
            <a:t>判定欄１について</a:t>
          </a:r>
          <a:endParaRPr kumimoji="1" lang="en-US" altLang="ja-JP" sz="1200">
            <a:latin typeface="+mj-ea"/>
            <a:ea typeface="+mj-ea"/>
          </a:endParaRPr>
        </a:p>
        <a:p>
          <a:r>
            <a:rPr kumimoji="1" lang="ja-JP" altLang="en-US" sz="1200">
              <a:latin typeface="+mj-ea"/>
              <a:ea typeface="+mj-ea"/>
            </a:rPr>
            <a:t>・　　「賃金改善額のうち２／３以上は、基本給又は毎月決まって</a:t>
          </a:r>
          <a:endParaRPr kumimoji="1" lang="en-US" altLang="ja-JP" sz="1200">
            <a:latin typeface="+mj-ea"/>
            <a:ea typeface="+mj-ea"/>
          </a:endParaRPr>
        </a:p>
        <a:p>
          <a:r>
            <a:rPr kumimoji="1" lang="ja-JP" altLang="en-US" sz="1200">
              <a:latin typeface="+mj-ea"/>
              <a:ea typeface="+mj-ea"/>
            </a:rPr>
            <a:t>　支払われる手当になっている。」ことは、原則の条件です。</a:t>
          </a:r>
          <a:endParaRPr kumimoji="1" lang="en-US" altLang="ja-JP" sz="1200">
            <a:latin typeface="+mj-ea"/>
            <a:ea typeface="+mj-ea"/>
          </a:endParaRPr>
        </a:p>
        <a:p>
          <a:r>
            <a:rPr kumimoji="1" lang="ja-JP" altLang="en-US" sz="1200">
              <a:latin typeface="+mj-ea"/>
              <a:ea typeface="+mj-ea"/>
            </a:rPr>
            <a:t>・　</a:t>
          </a:r>
          <a:r>
            <a:rPr kumimoji="1" lang="ja-JP" altLang="ja-JP" sz="1200">
              <a:solidFill>
                <a:schemeClr val="dk1"/>
              </a:solidFill>
              <a:effectLst/>
              <a:latin typeface="+mn-lt"/>
              <a:ea typeface="+mn-ea"/>
              <a:cs typeface="+mn-cs"/>
            </a:rPr>
            <a:t>国ＦＡＱより</a:t>
          </a:r>
          <a:r>
            <a:rPr kumimoji="1" lang="ja-JP" altLang="en-US" sz="1200">
              <a:solidFill>
                <a:schemeClr val="dk1"/>
              </a:solidFill>
              <a:effectLst/>
              <a:latin typeface="+mn-lt"/>
              <a:ea typeface="+mn-ea"/>
              <a:cs typeface="+mn-cs"/>
            </a:rPr>
            <a:t>、年度途中に職員が急に休業を取得した場合等、</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計画策定時に想定していなかった事情が発生した影響により、</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２／３を下回った場合は条件を書くことにはなりません。</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ただし、計画策定時に２／３を下回るものは、当初から要件を欠く</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ため、加算対象外です。</a:t>
          </a:r>
          <a:endParaRPr kumimoji="1" lang="en-US" altLang="ja-JP" sz="1200">
            <a:solidFill>
              <a:schemeClr val="dk1"/>
            </a:solidFill>
            <a:effectLst/>
            <a:latin typeface="+mn-lt"/>
            <a:ea typeface="+mn-ea"/>
            <a:cs typeface="+mn-cs"/>
          </a:endParaRPr>
        </a:p>
        <a:p>
          <a:r>
            <a:rPr kumimoji="1" lang="ja-JP" altLang="en-US" sz="1200">
              <a:latin typeface="+mj-ea"/>
              <a:ea typeface="+mj-ea"/>
            </a:rPr>
            <a:t>・　</a:t>
          </a:r>
          <a:r>
            <a:rPr kumimoji="1" lang="ja-JP" altLang="en-US" sz="1200" u="sng">
              <a:latin typeface="+mj-ea"/>
              <a:ea typeface="+mj-ea"/>
            </a:rPr>
            <a:t>なお、原則判定がＮＧになる原因として、</a:t>
          </a:r>
          <a:r>
            <a:rPr kumimoji="1" lang="en-US" altLang="ja-JP" sz="1200" u="sng">
              <a:latin typeface="+mj-ea"/>
              <a:ea typeface="+mj-ea"/>
            </a:rPr>
            <a:t>【</a:t>
          </a:r>
          <a:r>
            <a:rPr kumimoji="1" lang="ja-JP" altLang="en-US" sz="1200" u="sng">
              <a:latin typeface="+mj-ea"/>
              <a:ea typeface="+mj-ea"/>
            </a:rPr>
            <a:t>様式９別添１</a:t>
          </a:r>
          <a:r>
            <a:rPr kumimoji="1" lang="en-US" altLang="ja-JP" sz="1200" u="sng">
              <a:latin typeface="+mj-ea"/>
              <a:ea typeface="+mj-ea"/>
            </a:rPr>
            <a:t>】</a:t>
          </a:r>
          <a:r>
            <a:rPr kumimoji="1" lang="ja-JP" altLang="en-US" sz="1200" u="sng">
              <a:latin typeface="+mj-ea"/>
              <a:ea typeface="+mj-ea"/>
            </a:rPr>
            <a:t>の入力内容が関係しておりますので、ＮＧの場合は入力内容を御確認ください。</a:t>
          </a:r>
          <a:endParaRPr kumimoji="1" lang="en-US" altLang="ja-JP" sz="1200"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0630-0F45-4447-8BFA-7477525CCCC8}">
  <sheetPr>
    <tabColor rgb="FFFFFF00"/>
  </sheetPr>
  <dimension ref="A1:L68"/>
  <sheetViews>
    <sheetView tabSelected="1" view="pageBreakPreview" zoomScale="80" zoomScaleNormal="80" zoomScaleSheetLayoutView="80" workbookViewId="0">
      <selection activeCell="J30" sqref="J30"/>
    </sheetView>
  </sheetViews>
  <sheetFormatPr defaultColWidth="9" defaultRowHeight="13.5"/>
  <cols>
    <col min="1" max="1" width="2.875" style="37" customWidth="1"/>
    <col min="2" max="2" width="3" style="35" customWidth="1"/>
    <col min="3" max="3" width="12.125" style="35" customWidth="1"/>
    <col min="4" max="4" width="15.375" style="35" customWidth="1"/>
    <col min="5" max="5" width="11.125" style="35" customWidth="1"/>
    <col min="6" max="6" width="12.625" style="36" customWidth="1"/>
    <col min="7" max="7" width="12.25" style="36" customWidth="1"/>
    <col min="8" max="8" width="13.125" style="36" customWidth="1"/>
    <col min="9" max="9" width="12.375" style="36" customWidth="1"/>
    <col min="10" max="10" width="5.5" style="37" bestFit="1" customWidth="1"/>
    <col min="11" max="11" width="7.75" style="37" customWidth="1"/>
    <col min="12" max="12" width="13.125" style="37" customWidth="1"/>
    <col min="13" max="16384" width="9" style="37"/>
  </cols>
  <sheetData>
    <row r="1" spans="1:12" ht="12" customHeight="1">
      <c r="A1" s="356" t="s">
        <v>127</v>
      </c>
      <c r="B1" s="357"/>
      <c r="C1" s="357"/>
      <c r="D1" s="357"/>
      <c r="E1" s="357"/>
      <c r="F1" s="357"/>
      <c r="G1" s="357"/>
      <c r="H1" s="357"/>
      <c r="I1" s="357"/>
      <c r="J1" s="357"/>
      <c r="K1" s="357"/>
      <c r="L1" s="358"/>
    </row>
    <row r="2" spans="1:12" ht="12" customHeight="1">
      <c r="A2" s="359"/>
      <c r="B2" s="360"/>
      <c r="C2" s="360"/>
      <c r="D2" s="360"/>
      <c r="E2" s="360"/>
      <c r="F2" s="360"/>
      <c r="G2" s="360"/>
      <c r="H2" s="360"/>
      <c r="I2" s="360"/>
      <c r="J2" s="360"/>
      <c r="K2" s="360"/>
      <c r="L2" s="361"/>
    </row>
    <row r="3" spans="1:12" ht="12" customHeight="1">
      <c r="A3" s="359"/>
      <c r="B3" s="360"/>
      <c r="C3" s="360"/>
      <c r="D3" s="360"/>
      <c r="E3" s="360"/>
      <c r="F3" s="360"/>
      <c r="G3" s="360"/>
      <c r="H3" s="360"/>
      <c r="I3" s="360"/>
      <c r="J3" s="360"/>
      <c r="K3" s="360"/>
      <c r="L3" s="361"/>
    </row>
    <row r="4" spans="1:12" ht="12" customHeight="1">
      <c r="A4" s="359"/>
      <c r="B4" s="360"/>
      <c r="C4" s="360"/>
      <c r="D4" s="360"/>
      <c r="E4" s="360"/>
      <c r="F4" s="360"/>
      <c r="G4" s="360"/>
      <c r="H4" s="360"/>
      <c r="I4" s="360"/>
      <c r="J4" s="360"/>
      <c r="K4" s="360"/>
      <c r="L4" s="361"/>
    </row>
    <row r="5" spans="1:12" ht="12" customHeight="1">
      <c r="A5" s="359"/>
      <c r="B5" s="360"/>
      <c r="C5" s="360"/>
      <c r="D5" s="360"/>
      <c r="E5" s="360"/>
      <c r="F5" s="360"/>
      <c r="G5" s="360"/>
      <c r="H5" s="360"/>
      <c r="I5" s="360"/>
      <c r="J5" s="360"/>
      <c r="K5" s="360"/>
      <c r="L5" s="361"/>
    </row>
    <row r="6" spans="1:12" ht="12" customHeight="1">
      <c r="A6" s="359"/>
      <c r="B6" s="360"/>
      <c r="C6" s="360"/>
      <c r="D6" s="360"/>
      <c r="E6" s="360"/>
      <c r="F6" s="360"/>
      <c r="G6" s="360"/>
      <c r="H6" s="360"/>
      <c r="I6" s="360"/>
      <c r="J6" s="360"/>
      <c r="K6" s="360"/>
      <c r="L6" s="361"/>
    </row>
    <row r="7" spans="1:12" ht="12" customHeight="1">
      <c r="A7" s="359"/>
      <c r="B7" s="360"/>
      <c r="C7" s="360"/>
      <c r="D7" s="360"/>
      <c r="E7" s="360"/>
      <c r="F7" s="360"/>
      <c r="G7" s="360"/>
      <c r="H7" s="360"/>
      <c r="I7" s="360"/>
      <c r="J7" s="360"/>
      <c r="K7" s="360"/>
      <c r="L7" s="361"/>
    </row>
    <row r="8" spans="1:12" ht="12" customHeight="1">
      <c r="A8" s="359"/>
      <c r="B8" s="360"/>
      <c r="C8" s="360"/>
      <c r="D8" s="360"/>
      <c r="E8" s="360"/>
      <c r="F8" s="360"/>
      <c r="G8" s="360"/>
      <c r="H8" s="360"/>
      <c r="I8" s="360"/>
      <c r="J8" s="360"/>
      <c r="K8" s="360"/>
      <c r="L8" s="361"/>
    </row>
    <row r="9" spans="1:12" ht="12" customHeight="1">
      <c r="A9" s="359"/>
      <c r="B9" s="360"/>
      <c r="C9" s="360"/>
      <c r="D9" s="360"/>
      <c r="E9" s="360"/>
      <c r="F9" s="360"/>
      <c r="G9" s="360"/>
      <c r="H9" s="360"/>
      <c r="I9" s="360"/>
      <c r="J9" s="360"/>
      <c r="K9" s="360"/>
      <c r="L9" s="361"/>
    </row>
    <row r="10" spans="1:12" ht="12" customHeight="1">
      <c r="A10" s="359"/>
      <c r="B10" s="360"/>
      <c r="C10" s="360"/>
      <c r="D10" s="360"/>
      <c r="E10" s="360"/>
      <c r="F10" s="360"/>
      <c r="G10" s="360"/>
      <c r="H10" s="360"/>
      <c r="I10" s="360"/>
      <c r="J10" s="360"/>
      <c r="K10" s="360"/>
      <c r="L10" s="361"/>
    </row>
    <row r="11" spans="1:12" ht="12" customHeight="1">
      <c r="A11" s="359"/>
      <c r="B11" s="360"/>
      <c r="C11" s="360"/>
      <c r="D11" s="360"/>
      <c r="E11" s="360"/>
      <c r="F11" s="360"/>
      <c r="G11" s="360"/>
      <c r="H11" s="360"/>
      <c r="I11" s="360"/>
      <c r="J11" s="360"/>
      <c r="K11" s="360"/>
      <c r="L11" s="361"/>
    </row>
    <row r="12" spans="1:12" ht="12" customHeight="1">
      <c r="A12" s="359"/>
      <c r="B12" s="360"/>
      <c r="C12" s="360"/>
      <c r="D12" s="360"/>
      <c r="E12" s="360"/>
      <c r="F12" s="360"/>
      <c r="G12" s="360"/>
      <c r="H12" s="360"/>
      <c r="I12" s="360"/>
      <c r="J12" s="360"/>
      <c r="K12" s="360"/>
      <c r="L12" s="361"/>
    </row>
    <row r="13" spans="1:12" ht="12" customHeight="1">
      <c r="A13" s="359"/>
      <c r="B13" s="360"/>
      <c r="C13" s="360"/>
      <c r="D13" s="360"/>
      <c r="E13" s="360"/>
      <c r="F13" s="360"/>
      <c r="G13" s="360"/>
      <c r="H13" s="360"/>
      <c r="I13" s="360"/>
      <c r="J13" s="360"/>
      <c r="K13" s="360"/>
      <c r="L13" s="361"/>
    </row>
    <row r="14" spans="1:12" ht="12" customHeight="1">
      <c r="A14" s="359"/>
      <c r="B14" s="360"/>
      <c r="C14" s="360"/>
      <c r="D14" s="360"/>
      <c r="E14" s="360"/>
      <c r="F14" s="360"/>
      <c r="G14" s="360"/>
      <c r="H14" s="360"/>
      <c r="I14" s="360"/>
      <c r="J14" s="360"/>
      <c r="K14" s="360"/>
      <c r="L14" s="361"/>
    </row>
    <row r="15" spans="1:12" ht="12" customHeight="1">
      <c r="A15" s="359"/>
      <c r="B15" s="360"/>
      <c r="C15" s="360"/>
      <c r="D15" s="360"/>
      <c r="E15" s="360"/>
      <c r="F15" s="360"/>
      <c r="G15" s="360"/>
      <c r="H15" s="360"/>
      <c r="I15" s="360"/>
      <c r="J15" s="360"/>
      <c r="K15" s="360"/>
      <c r="L15" s="361"/>
    </row>
    <row r="16" spans="1:12" ht="12" customHeight="1">
      <c r="A16" s="359"/>
      <c r="B16" s="360"/>
      <c r="C16" s="360"/>
      <c r="D16" s="360"/>
      <c r="E16" s="360"/>
      <c r="F16" s="360"/>
      <c r="G16" s="360"/>
      <c r="H16" s="360"/>
      <c r="I16" s="360"/>
      <c r="J16" s="360"/>
      <c r="K16" s="360"/>
      <c r="L16" s="361"/>
    </row>
    <row r="17" spans="1:12" ht="12" customHeight="1">
      <c r="A17" s="359"/>
      <c r="B17" s="360"/>
      <c r="C17" s="360"/>
      <c r="D17" s="360"/>
      <c r="E17" s="360"/>
      <c r="F17" s="360"/>
      <c r="G17" s="360"/>
      <c r="H17" s="360"/>
      <c r="I17" s="360"/>
      <c r="J17" s="360"/>
      <c r="K17" s="360"/>
      <c r="L17" s="361"/>
    </row>
    <row r="18" spans="1:12" ht="12" customHeight="1">
      <c r="A18" s="359"/>
      <c r="B18" s="360"/>
      <c r="C18" s="360"/>
      <c r="D18" s="360"/>
      <c r="E18" s="360"/>
      <c r="F18" s="360"/>
      <c r="G18" s="360"/>
      <c r="H18" s="360"/>
      <c r="I18" s="360"/>
      <c r="J18" s="360"/>
      <c r="K18" s="360"/>
      <c r="L18" s="361"/>
    </row>
    <row r="19" spans="1:12" ht="12" customHeight="1">
      <c r="A19" s="359"/>
      <c r="B19" s="360"/>
      <c r="C19" s="360"/>
      <c r="D19" s="360"/>
      <c r="E19" s="360"/>
      <c r="F19" s="360"/>
      <c r="G19" s="360"/>
      <c r="H19" s="360"/>
      <c r="I19" s="360"/>
      <c r="J19" s="360"/>
      <c r="K19" s="360"/>
      <c r="L19" s="361"/>
    </row>
    <row r="20" spans="1:12" ht="12" customHeight="1">
      <c r="A20" s="359"/>
      <c r="B20" s="360"/>
      <c r="C20" s="360"/>
      <c r="D20" s="360"/>
      <c r="E20" s="360"/>
      <c r="F20" s="360"/>
      <c r="G20" s="360"/>
      <c r="H20" s="360"/>
      <c r="I20" s="360"/>
      <c r="J20" s="360"/>
      <c r="K20" s="360"/>
      <c r="L20" s="361"/>
    </row>
    <row r="21" spans="1:12" ht="12" customHeight="1" thickBot="1">
      <c r="A21" s="362"/>
      <c r="B21" s="363"/>
      <c r="C21" s="363"/>
      <c r="D21" s="363"/>
      <c r="E21" s="363"/>
      <c r="F21" s="363"/>
      <c r="G21" s="363"/>
      <c r="H21" s="363"/>
      <c r="I21" s="363"/>
      <c r="J21" s="363"/>
      <c r="K21" s="363"/>
      <c r="L21" s="364"/>
    </row>
    <row r="22" spans="1:12">
      <c r="A22" s="218"/>
      <c r="B22" s="219"/>
      <c r="C22" s="219"/>
      <c r="D22" s="219"/>
      <c r="E22" s="219"/>
      <c r="F22" s="220"/>
      <c r="G22" s="220"/>
      <c r="H22" s="220"/>
      <c r="I22" s="220"/>
      <c r="J22" s="218"/>
      <c r="K22" s="218"/>
      <c r="L22" s="218"/>
    </row>
    <row r="23" spans="1:12">
      <c r="A23" s="218"/>
      <c r="B23" s="219"/>
      <c r="C23" s="219"/>
      <c r="D23" s="219"/>
      <c r="E23" s="219"/>
      <c r="F23" s="220"/>
      <c r="G23" s="220"/>
      <c r="H23" s="220"/>
      <c r="I23" s="220"/>
      <c r="J23" s="218"/>
      <c r="K23" s="218"/>
      <c r="L23" s="218"/>
    </row>
    <row r="24" spans="1:12">
      <c r="A24" s="218"/>
      <c r="B24" s="219"/>
      <c r="C24" s="219"/>
      <c r="D24" s="219"/>
      <c r="E24" s="219"/>
      <c r="F24" s="220"/>
      <c r="G24" s="220"/>
      <c r="H24" s="220"/>
      <c r="I24" s="220"/>
      <c r="J24" s="218"/>
      <c r="K24" s="218"/>
      <c r="L24" s="218"/>
    </row>
    <row r="25" spans="1:12">
      <c r="A25" s="218"/>
      <c r="B25" s="219"/>
      <c r="C25" s="219"/>
      <c r="D25" s="219"/>
      <c r="E25" s="219"/>
      <c r="F25" s="220"/>
      <c r="G25" s="220"/>
      <c r="H25" s="220"/>
      <c r="I25" s="220"/>
      <c r="J25" s="218"/>
      <c r="K25" s="218"/>
      <c r="L25" s="218"/>
    </row>
    <row r="26" spans="1:12">
      <c r="A26" s="218"/>
      <c r="B26" s="219"/>
      <c r="C26" s="219"/>
      <c r="D26" s="219"/>
      <c r="E26" s="219"/>
      <c r="F26" s="220"/>
      <c r="G26" s="220"/>
      <c r="H26" s="220"/>
      <c r="I26" s="220"/>
      <c r="J26" s="218"/>
      <c r="K26" s="218"/>
      <c r="L26" s="218"/>
    </row>
    <row r="27" spans="1:12">
      <c r="A27" s="218"/>
      <c r="B27" s="219"/>
      <c r="C27" s="219"/>
      <c r="D27" s="219"/>
      <c r="E27" s="219"/>
      <c r="F27" s="220"/>
      <c r="G27" s="220"/>
      <c r="H27" s="220"/>
      <c r="I27" s="220"/>
      <c r="J27" s="218"/>
      <c r="K27" s="218"/>
      <c r="L27" s="218"/>
    </row>
    <row r="28" spans="1:12">
      <c r="A28" s="218"/>
      <c r="B28" s="219"/>
      <c r="C28" s="219"/>
      <c r="D28" s="219"/>
      <c r="E28" s="219"/>
      <c r="F28" s="220"/>
      <c r="G28" s="220"/>
      <c r="H28" s="220"/>
      <c r="I28" s="220"/>
      <c r="J28" s="218"/>
      <c r="K28" s="218"/>
      <c r="L28" s="218"/>
    </row>
    <row r="29" spans="1:12">
      <c r="A29" s="218"/>
      <c r="B29" s="219"/>
      <c r="C29" s="219"/>
      <c r="D29" s="219"/>
      <c r="E29" s="219"/>
      <c r="F29" s="220"/>
      <c r="G29" s="220"/>
      <c r="H29" s="220"/>
      <c r="I29" s="220"/>
      <c r="J29" s="218"/>
      <c r="K29" s="218"/>
      <c r="L29" s="218"/>
    </row>
    <row r="30" spans="1:12">
      <c r="A30" s="218"/>
      <c r="B30" s="219"/>
      <c r="C30" s="219"/>
      <c r="D30" s="219"/>
      <c r="E30" s="219"/>
      <c r="F30" s="220"/>
      <c r="G30" s="220"/>
      <c r="H30" s="220"/>
      <c r="I30" s="220"/>
      <c r="J30" s="218"/>
      <c r="K30" s="218"/>
      <c r="L30" s="218"/>
    </row>
    <row r="31" spans="1:12" s="34" customFormat="1" ht="23.25" customHeight="1">
      <c r="A31" s="221" t="s">
        <v>117</v>
      </c>
      <c r="B31" s="221"/>
      <c r="C31" s="221"/>
      <c r="D31" s="221"/>
      <c r="E31" s="221"/>
      <c r="F31" s="222"/>
      <c r="G31" s="222"/>
      <c r="H31" s="222"/>
      <c r="I31" s="222"/>
      <c r="J31" s="223"/>
      <c r="K31" s="223"/>
      <c r="L31" s="223"/>
    </row>
    <row r="32" spans="1:12" s="34" customFormat="1" ht="23.25" customHeight="1">
      <c r="A32" s="221"/>
      <c r="B32" s="221"/>
      <c r="C32" s="221"/>
      <c r="D32" s="221"/>
      <c r="E32" s="221"/>
      <c r="F32" s="222"/>
      <c r="G32" s="222"/>
      <c r="H32" s="222"/>
      <c r="I32" s="222"/>
      <c r="J32" s="223"/>
      <c r="K32" s="223"/>
      <c r="L32" s="223"/>
    </row>
    <row r="33" spans="1:12" s="34" customFormat="1" ht="23.25" customHeight="1" thickBot="1">
      <c r="A33" s="221"/>
      <c r="B33" s="221"/>
      <c r="C33" s="224" t="s">
        <v>118</v>
      </c>
      <c r="D33" s="225"/>
      <c r="E33" s="225"/>
      <c r="F33" s="225"/>
      <c r="G33" s="226"/>
      <c r="H33" s="226"/>
      <c r="I33" s="227"/>
      <c r="J33" s="223"/>
      <c r="K33" s="223"/>
      <c r="L33" s="223"/>
    </row>
    <row r="34" spans="1:12" ht="19.5" customHeight="1" thickBot="1">
      <c r="A34" s="219"/>
      <c r="B34" s="219"/>
      <c r="C34" s="237"/>
      <c r="D34" s="228" t="s">
        <v>14</v>
      </c>
      <c r="E34" s="237"/>
      <c r="F34" s="228" t="s">
        <v>51</v>
      </c>
      <c r="G34" s="237"/>
      <c r="H34" s="228" t="s">
        <v>52</v>
      </c>
      <c r="I34" s="227"/>
      <c r="J34" s="218"/>
      <c r="K34" s="218"/>
      <c r="L34" s="218"/>
    </row>
    <row r="35" spans="1:12" s="75" customFormat="1" ht="19.5" customHeight="1">
      <c r="A35" s="229"/>
      <c r="B35" s="229"/>
      <c r="C35" s="230"/>
      <c r="D35" s="230"/>
      <c r="E35" s="230"/>
      <c r="F35" s="230"/>
      <c r="G35" s="230"/>
      <c r="H35" s="230"/>
      <c r="I35" s="231"/>
      <c r="J35" s="232"/>
      <c r="K35" s="232"/>
      <c r="L35" s="232"/>
    </row>
    <row r="36" spans="1:12" ht="19.5" customHeight="1" thickBot="1">
      <c r="A36" s="219"/>
      <c r="B36" s="219"/>
      <c r="C36" s="225" t="s">
        <v>71</v>
      </c>
      <c r="D36" s="233"/>
      <c r="E36" s="233"/>
      <c r="F36" s="233"/>
      <c r="G36" s="233"/>
      <c r="H36" s="234"/>
      <c r="I36" s="227"/>
      <c r="J36" s="218"/>
      <c r="K36" s="218"/>
      <c r="L36" s="218"/>
    </row>
    <row r="37" spans="1:12" ht="19.5" customHeight="1" thickBot="1">
      <c r="A37" s="219"/>
      <c r="B37" s="219"/>
      <c r="C37" s="352" t="s">
        <v>68</v>
      </c>
      <c r="D37" s="352"/>
      <c r="E37" s="353"/>
      <c r="F37" s="354"/>
      <c r="G37" s="354"/>
      <c r="H37" s="355"/>
      <c r="I37" s="220"/>
      <c r="J37" s="218"/>
      <c r="K37" s="218"/>
      <c r="L37" s="218"/>
    </row>
    <row r="38" spans="1:12" ht="19.5" customHeight="1" thickBot="1">
      <c r="A38" s="219"/>
      <c r="B38" s="219"/>
      <c r="C38" s="352" t="s">
        <v>69</v>
      </c>
      <c r="D38" s="352"/>
      <c r="E38" s="353"/>
      <c r="F38" s="354"/>
      <c r="G38" s="354"/>
      <c r="H38" s="355"/>
      <c r="I38" s="220"/>
      <c r="J38" s="218"/>
      <c r="K38" s="218"/>
      <c r="L38" s="218"/>
    </row>
    <row r="39" spans="1:12" ht="19.5" customHeight="1" thickBot="1">
      <c r="A39" s="219"/>
      <c r="B39" s="219"/>
      <c r="C39" s="352" t="s">
        <v>1</v>
      </c>
      <c r="D39" s="352"/>
      <c r="E39" s="353"/>
      <c r="F39" s="354"/>
      <c r="G39" s="354"/>
      <c r="H39" s="355"/>
      <c r="I39" s="220"/>
      <c r="J39" s="218"/>
      <c r="K39" s="218"/>
      <c r="L39" s="218"/>
    </row>
    <row r="40" spans="1:12" ht="19.5" customHeight="1" thickBot="1">
      <c r="A40" s="219"/>
      <c r="B40" s="219"/>
      <c r="C40" s="352" t="s">
        <v>70</v>
      </c>
      <c r="D40" s="352"/>
      <c r="E40" s="353"/>
      <c r="F40" s="354"/>
      <c r="G40" s="354"/>
      <c r="H40" s="355"/>
      <c r="I40" s="220"/>
      <c r="J40" s="218"/>
      <c r="K40" s="218"/>
      <c r="L40" s="218"/>
    </row>
    <row r="41" spans="1:12" ht="19.5" customHeight="1">
      <c r="A41" s="219"/>
      <c r="B41" s="219"/>
      <c r="C41" s="235"/>
      <c r="D41" s="235"/>
      <c r="E41" s="236"/>
      <c r="F41" s="236"/>
      <c r="G41" s="236"/>
      <c r="H41" s="236"/>
      <c r="I41" s="220"/>
      <c r="J41" s="218"/>
      <c r="K41" s="218"/>
      <c r="L41" s="218"/>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1EPULE97DlqEnl3/v57Hpi6T1lIxmmlpPoTma1baRcK3wRrMT+qpBj4Fwenp2DM+D4itBe0xMR3xJD1F8znGkA==" saltValue="ReYG51aplQ1Zphhz6v40Sg==" spinCount="100000" sheet="1" objects="1" scenarios="1"/>
  <mergeCells count="9">
    <mergeCell ref="C39:D39"/>
    <mergeCell ref="E39:H39"/>
    <mergeCell ref="C40:D40"/>
    <mergeCell ref="E40:H40"/>
    <mergeCell ref="A1:L21"/>
    <mergeCell ref="C37:D37"/>
    <mergeCell ref="E37:H37"/>
    <mergeCell ref="C38:D38"/>
    <mergeCell ref="E38:H38"/>
  </mergeCells>
  <phoneticPr fontId="4"/>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64EA-6236-4863-9F41-510AAB12CE18}">
  <dimension ref="A1:Q90"/>
  <sheetViews>
    <sheetView zoomScale="70" zoomScaleNormal="70" workbookViewId="0">
      <selection activeCell="S48" sqref="S48"/>
    </sheetView>
  </sheetViews>
  <sheetFormatPr defaultColWidth="9" defaultRowHeight="13.5"/>
  <cols>
    <col min="1" max="1" width="2.25" style="38" customWidth="1"/>
    <col min="2" max="2" width="1.625" style="38" customWidth="1"/>
    <col min="3" max="3" width="14.125" style="38" customWidth="1"/>
    <col min="4" max="4" width="6.875" style="38" customWidth="1"/>
    <col min="5" max="16" width="6.625" style="38" customWidth="1"/>
    <col min="17" max="17" width="7.5" style="38" customWidth="1"/>
    <col min="18" max="16384" width="9" style="38"/>
  </cols>
  <sheetData>
    <row r="1" spans="1:17" ht="40.5" customHeight="1">
      <c r="A1" s="377" t="s">
        <v>126</v>
      </c>
      <c r="B1" s="377"/>
      <c r="C1" s="377"/>
      <c r="D1" s="377"/>
      <c r="E1" s="377"/>
      <c r="F1" s="377"/>
      <c r="G1" s="377"/>
      <c r="H1" s="377"/>
      <c r="I1" s="377"/>
      <c r="J1" s="377"/>
      <c r="K1" s="377"/>
      <c r="L1" s="377"/>
      <c r="M1" s="377"/>
      <c r="N1" s="377"/>
      <c r="O1" s="377"/>
      <c r="P1" s="377"/>
      <c r="Q1" s="377"/>
    </row>
    <row r="2" spans="1:17" ht="18" customHeight="1" thickBot="1">
      <c r="B2" s="39"/>
      <c r="C2" s="39"/>
    </row>
    <row r="3" spans="1:17" ht="18" customHeight="1" thickBot="1">
      <c r="B3" s="39"/>
      <c r="C3" s="39"/>
      <c r="H3" s="378" t="s">
        <v>86</v>
      </c>
      <c r="I3" s="379"/>
      <c r="J3" s="379"/>
      <c r="K3" s="379"/>
      <c r="L3" s="380"/>
      <c r="M3" s="378" t="str">
        <f>基礎情報!E37&amp;""</f>
        <v/>
      </c>
      <c r="N3" s="379"/>
      <c r="O3" s="379"/>
      <c r="P3" s="379"/>
      <c r="Q3" s="380"/>
    </row>
    <row r="4" spans="1:17" ht="18" customHeight="1">
      <c r="B4" s="39"/>
      <c r="C4" s="39"/>
      <c r="H4" s="40"/>
      <c r="I4" s="40"/>
      <c r="J4" s="40"/>
      <c r="K4" s="40"/>
      <c r="L4" s="40"/>
      <c r="M4" s="40"/>
      <c r="N4" s="40"/>
      <c r="O4" s="40"/>
      <c r="P4" s="40"/>
      <c r="Q4" s="40"/>
    </row>
    <row r="5" spans="1:17" ht="18" customHeight="1">
      <c r="B5" s="38" t="s">
        <v>119</v>
      </c>
      <c r="H5" s="40"/>
      <c r="I5" s="40"/>
      <c r="J5" s="40"/>
      <c r="K5" s="40"/>
      <c r="L5" s="40"/>
      <c r="M5" s="40"/>
      <c r="N5" s="40"/>
      <c r="O5" s="40"/>
      <c r="P5" s="40"/>
      <c r="Q5" s="40"/>
    </row>
    <row r="6" spans="1:17" ht="18" customHeight="1">
      <c r="B6" s="38" t="s">
        <v>96</v>
      </c>
      <c r="H6" s="40"/>
      <c r="I6" s="40"/>
      <c r="J6" s="40"/>
      <c r="K6" s="40"/>
      <c r="L6" s="40"/>
      <c r="M6" s="40"/>
      <c r="N6" s="40"/>
      <c r="O6" s="40"/>
      <c r="P6" s="40"/>
      <c r="Q6" s="40"/>
    </row>
    <row r="7" spans="1:17" ht="18" customHeight="1">
      <c r="B7" s="38" t="s">
        <v>97</v>
      </c>
      <c r="C7" s="41"/>
      <c r="H7" s="40"/>
      <c r="I7" s="40"/>
      <c r="J7" s="40"/>
      <c r="K7" s="40"/>
      <c r="L7" s="40"/>
      <c r="M7" s="40"/>
      <c r="N7" s="40"/>
      <c r="O7" s="40"/>
      <c r="P7" s="40"/>
      <c r="Q7" s="40"/>
    </row>
    <row r="8" spans="1:17" ht="18" customHeight="1">
      <c r="B8" s="41"/>
      <c r="C8" s="41"/>
      <c r="H8" s="40"/>
      <c r="I8" s="40"/>
      <c r="J8" s="40"/>
      <c r="K8" s="40"/>
      <c r="L8" s="40"/>
      <c r="M8" s="40"/>
      <c r="N8" s="40"/>
      <c r="O8" s="40"/>
      <c r="P8" s="40"/>
      <c r="Q8" s="40"/>
    </row>
    <row r="9" spans="1:17" ht="18" customHeight="1" thickBot="1">
      <c r="A9" s="42" t="s">
        <v>98</v>
      </c>
    </row>
    <row r="10" spans="1:17" ht="17.25" customHeight="1">
      <c r="B10" s="381" t="s">
        <v>99</v>
      </c>
      <c r="C10" s="382"/>
      <c r="D10" s="382"/>
      <c r="E10" s="43">
        <v>4</v>
      </c>
      <c r="F10" s="44">
        <v>5</v>
      </c>
      <c r="G10" s="44">
        <v>6</v>
      </c>
      <c r="H10" s="44">
        <v>7</v>
      </c>
      <c r="I10" s="44">
        <v>8</v>
      </c>
      <c r="J10" s="44">
        <v>9</v>
      </c>
      <c r="K10" s="44">
        <v>10</v>
      </c>
      <c r="L10" s="44">
        <v>11</v>
      </c>
      <c r="M10" s="44">
        <v>12</v>
      </c>
      <c r="N10" s="44">
        <v>1</v>
      </c>
      <c r="O10" s="44">
        <v>2</v>
      </c>
      <c r="P10" s="45">
        <v>3</v>
      </c>
      <c r="Q10" s="385" t="s">
        <v>100</v>
      </c>
    </row>
    <row r="11" spans="1:17" ht="17.25" customHeight="1">
      <c r="B11" s="383"/>
      <c r="C11" s="384"/>
      <c r="D11" s="384"/>
      <c r="E11" s="387" t="s">
        <v>101</v>
      </c>
      <c r="F11" s="388"/>
      <c r="G11" s="388"/>
      <c r="H11" s="388"/>
      <c r="I11" s="388"/>
      <c r="J11" s="388"/>
      <c r="K11" s="388"/>
      <c r="L11" s="388"/>
      <c r="M11" s="388"/>
      <c r="N11" s="388"/>
      <c r="O11" s="388"/>
      <c r="P11" s="389"/>
      <c r="Q11" s="386"/>
    </row>
    <row r="12" spans="1:17" ht="17.25" customHeight="1">
      <c r="B12" s="365" t="s">
        <v>102</v>
      </c>
      <c r="C12" s="390"/>
      <c r="D12" s="46" t="s">
        <v>103</v>
      </c>
      <c r="E12" s="113"/>
      <c r="F12" s="114"/>
      <c r="G12" s="114"/>
      <c r="H12" s="114"/>
      <c r="I12" s="114"/>
      <c r="J12" s="114"/>
      <c r="K12" s="114"/>
      <c r="L12" s="114"/>
      <c r="M12" s="114"/>
      <c r="N12" s="114"/>
      <c r="O12" s="114"/>
      <c r="P12" s="115"/>
      <c r="Q12" s="79">
        <f>ROUND(SUM(E12:P12)/12,0)</f>
        <v>0</v>
      </c>
    </row>
    <row r="13" spans="1:17" ht="17.25" customHeight="1">
      <c r="B13" s="391"/>
      <c r="C13" s="392"/>
      <c r="D13" s="47" t="s">
        <v>104</v>
      </c>
      <c r="E13" s="48"/>
      <c r="F13" s="77" t="str">
        <f>IFERROR(F12/$E$12,"")</f>
        <v/>
      </c>
      <c r="G13" s="77" t="str">
        <f t="shared" ref="G13:P13" si="0">IFERROR(G12/$E$12,"")</f>
        <v/>
      </c>
      <c r="H13" s="77" t="str">
        <f t="shared" si="0"/>
        <v/>
      </c>
      <c r="I13" s="77" t="str">
        <f>IFERROR(I12/$E$12,"")</f>
        <v/>
      </c>
      <c r="J13" s="77" t="str">
        <f t="shared" si="0"/>
        <v/>
      </c>
      <c r="K13" s="77" t="str">
        <f t="shared" si="0"/>
        <v/>
      </c>
      <c r="L13" s="77" t="str">
        <f t="shared" si="0"/>
        <v/>
      </c>
      <c r="M13" s="77" t="str">
        <f t="shared" si="0"/>
        <v/>
      </c>
      <c r="N13" s="77" t="str">
        <f t="shared" si="0"/>
        <v/>
      </c>
      <c r="O13" s="77" t="str">
        <f t="shared" si="0"/>
        <v/>
      </c>
      <c r="P13" s="78" t="str">
        <f t="shared" si="0"/>
        <v/>
      </c>
      <c r="Q13" s="80" t="s">
        <v>105</v>
      </c>
    </row>
    <row r="14" spans="1:17" ht="17.25" customHeight="1">
      <c r="B14" s="393" t="s">
        <v>106</v>
      </c>
      <c r="C14" s="394"/>
      <c r="D14" s="46" t="s">
        <v>103</v>
      </c>
      <c r="E14" s="113"/>
      <c r="F14" s="114"/>
      <c r="G14" s="114"/>
      <c r="H14" s="114"/>
      <c r="I14" s="114"/>
      <c r="J14" s="114"/>
      <c r="K14" s="114"/>
      <c r="L14" s="114"/>
      <c r="M14" s="114"/>
      <c r="N14" s="114"/>
      <c r="O14" s="114"/>
      <c r="P14" s="115"/>
      <c r="Q14" s="79">
        <f>ROUND(SUM(E14:P14)/12,0)</f>
        <v>0</v>
      </c>
    </row>
    <row r="15" spans="1:17" ht="17.25" customHeight="1">
      <c r="B15" s="393"/>
      <c r="C15" s="394"/>
      <c r="D15" s="47" t="s">
        <v>104</v>
      </c>
      <c r="E15" s="48"/>
      <c r="F15" s="77" t="str">
        <f>IFERROR(F14/$E$14,"")</f>
        <v/>
      </c>
      <c r="G15" s="77" t="str">
        <f t="shared" ref="G15:P15" si="1">IFERROR(G14/$E$14,"")</f>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8" t="str">
        <f t="shared" si="1"/>
        <v/>
      </c>
      <c r="Q15" s="80"/>
    </row>
    <row r="16" spans="1:17" ht="17.25" customHeight="1">
      <c r="B16" s="395"/>
      <c r="C16" s="397" t="s">
        <v>107</v>
      </c>
      <c r="D16" s="46" t="s">
        <v>103</v>
      </c>
      <c r="E16" s="113"/>
      <c r="F16" s="114"/>
      <c r="G16" s="114"/>
      <c r="H16" s="114"/>
      <c r="I16" s="114"/>
      <c r="J16" s="114"/>
      <c r="K16" s="114"/>
      <c r="L16" s="114"/>
      <c r="M16" s="114"/>
      <c r="N16" s="114"/>
      <c r="O16" s="114"/>
      <c r="P16" s="115"/>
      <c r="Q16" s="79">
        <f>ROUND(SUM(E16:P16)/12,0)</f>
        <v>0</v>
      </c>
    </row>
    <row r="17" spans="1:17" ht="17.25" customHeight="1">
      <c r="B17" s="396"/>
      <c r="C17" s="398"/>
      <c r="D17" s="47" t="s">
        <v>104</v>
      </c>
      <c r="E17" s="48"/>
      <c r="F17" s="77" t="str">
        <f>IFERROR(F16/$E$16,"")</f>
        <v/>
      </c>
      <c r="G17" s="77" t="str">
        <f t="shared" ref="G17:P17" si="2">IFERROR(G16/$E$16,"")</f>
        <v/>
      </c>
      <c r="H17" s="77" t="str">
        <f t="shared" si="2"/>
        <v/>
      </c>
      <c r="I17" s="77" t="str">
        <f t="shared" si="2"/>
        <v/>
      </c>
      <c r="J17" s="77" t="str">
        <f t="shared" si="2"/>
        <v/>
      </c>
      <c r="K17" s="77" t="str">
        <f t="shared" si="2"/>
        <v/>
      </c>
      <c r="L17" s="77" t="str">
        <f t="shared" si="2"/>
        <v/>
      </c>
      <c r="M17" s="77" t="str">
        <f t="shared" si="2"/>
        <v/>
      </c>
      <c r="N17" s="77" t="str">
        <f t="shared" si="2"/>
        <v/>
      </c>
      <c r="O17" s="77" t="str">
        <f t="shared" si="2"/>
        <v/>
      </c>
      <c r="P17" s="78" t="str">
        <f t="shared" si="2"/>
        <v/>
      </c>
      <c r="Q17" s="80"/>
    </row>
    <row r="18" spans="1:17" ht="17.25" customHeight="1">
      <c r="B18" s="365" t="s">
        <v>87</v>
      </c>
      <c r="C18" s="390"/>
      <c r="D18" s="46" t="s">
        <v>103</v>
      </c>
      <c r="E18" s="113"/>
      <c r="F18" s="114"/>
      <c r="G18" s="114"/>
      <c r="H18" s="114"/>
      <c r="I18" s="114"/>
      <c r="J18" s="114"/>
      <c r="K18" s="114"/>
      <c r="L18" s="114"/>
      <c r="M18" s="114"/>
      <c r="N18" s="114"/>
      <c r="O18" s="114"/>
      <c r="P18" s="115"/>
      <c r="Q18" s="79">
        <f>ROUND(SUM(E18:P18)/12,0)</f>
        <v>0</v>
      </c>
    </row>
    <row r="19" spans="1:17" ht="17.25" customHeight="1">
      <c r="B19" s="391"/>
      <c r="C19" s="399"/>
      <c r="D19" s="47" t="s">
        <v>104</v>
      </c>
      <c r="E19" s="48"/>
      <c r="F19" s="77" t="str">
        <f>IFERROR(F18/$E$18,"")</f>
        <v/>
      </c>
      <c r="G19" s="77" t="str">
        <f t="shared" ref="G19:P19" si="3">IFERROR(G18/$E$18,"")</f>
        <v/>
      </c>
      <c r="H19" s="77" t="str">
        <f t="shared" si="3"/>
        <v/>
      </c>
      <c r="I19" s="77" t="str">
        <f t="shared" si="3"/>
        <v/>
      </c>
      <c r="J19" s="77" t="str">
        <f t="shared" si="3"/>
        <v/>
      </c>
      <c r="K19" s="77" t="str">
        <f t="shared" si="3"/>
        <v/>
      </c>
      <c r="L19" s="77" t="str">
        <f t="shared" si="3"/>
        <v/>
      </c>
      <c r="M19" s="77" t="str">
        <f t="shared" si="3"/>
        <v/>
      </c>
      <c r="N19" s="77" t="str">
        <f t="shared" si="3"/>
        <v/>
      </c>
      <c r="O19" s="77" t="str">
        <f t="shared" si="3"/>
        <v/>
      </c>
      <c r="P19" s="78" t="str">
        <f t="shared" si="3"/>
        <v/>
      </c>
      <c r="Q19" s="80"/>
    </row>
    <row r="20" spans="1:17" ht="17.25" customHeight="1">
      <c r="B20" s="365" t="s">
        <v>88</v>
      </c>
      <c r="C20" s="366"/>
      <c r="D20" s="46" t="s">
        <v>103</v>
      </c>
      <c r="E20" s="113"/>
      <c r="F20" s="114"/>
      <c r="G20" s="114"/>
      <c r="H20" s="114"/>
      <c r="I20" s="114"/>
      <c r="J20" s="114"/>
      <c r="K20" s="114"/>
      <c r="L20" s="114"/>
      <c r="M20" s="114"/>
      <c r="N20" s="114"/>
      <c r="O20" s="114"/>
      <c r="P20" s="115"/>
      <c r="Q20" s="79">
        <f>ROUND(SUM(E20:P20)/12,0)</f>
        <v>0</v>
      </c>
    </row>
    <row r="21" spans="1:17" ht="17.25" customHeight="1" thickBot="1">
      <c r="B21" s="367"/>
      <c r="C21" s="368"/>
      <c r="D21" s="49" t="s">
        <v>104</v>
      </c>
      <c r="E21" s="83"/>
      <c r="F21" s="84" t="str">
        <f>IFERROR(F20/$E$20,"")</f>
        <v/>
      </c>
      <c r="G21" s="84" t="str">
        <f t="shared" ref="G21:P21" si="4">IFERROR(G20/$E$20,"")</f>
        <v/>
      </c>
      <c r="H21" s="84" t="str">
        <f t="shared" si="4"/>
        <v/>
      </c>
      <c r="I21" s="84" t="str">
        <f t="shared" si="4"/>
        <v/>
      </c>
      <c r="J21" s="84" t="str">
        <f t="shared" si="4"/>
        <v/>
      </c>
      <c r="K21" s="84" t="str">
        <f t="shared" si="4"/>
        <v/>
      </c>
      <c r="L21" s="84" t="str">
        <f t="shared" si="4"/>
        <v/>
      </c>
      <c r="M21" s="84" t="str">
        <f t="shared" si="4"/>
        <v/>
      </c>
      <c r="N21" s="84" t="str">
        <f t="shared" si="4"/>
        <v/>
      </c>
      <c r="O21" s="84" t="str">
        <f t="shared" si="4"/>
        <v/>
      </c>
      <c r="P21" s="85" t="str">
        <f t="shared" si="4"/>
        <v/>
      </c>
      <c r="Q21" s="81"/>
    </row>
    <row r="22" spans="1:17" ht="17.25" customHeight="1" thickTop="1" thickBot="1">
      <c r="B22" s="369" t="s">
        <v>93</v>
      </c>
      <c r="C22" s="370"/>
      <c r="D22" s="50"/>
      <c r="E22" s="86">
        <f>SUM(E12,E14,E18,E20)</f>
        <v>0</v>
      </c>
      <c r="F22" s="87"/>
      <c r="G22" s="87"/>
      <c r="H22" s="87"/>
      <c r="I22" s="87"/>
      <c r="J22" s="87"/>
      <c r="K22" s="87"/>
      <c r="L22" s="87"/>
      <c r="M22" s="87"/>
      <c r="N22" s="87"/>
      <c r="O22" s="87"/>
      <c r="P22" s="88"/>
      <c r="Q22" s="82">
        <f>SUM(Q12,Q14,Q18,Q20)</f>
        <v>0</v>
      </c>
    </row>
    <row r="23" spans="1:17" ht="17.25" customHeight="1">
      <c r="B23" s="40"/>
      <c r="C23" s="40"/>
      <c r="D23" s="40"/>
      <c r="F23" s="53"/>
      <c r="G23" s="53"/>
      <c r="H23" s="53"/>
      <c r="I23" s="53"/>
      <c r="J23" s="53"/>
      <c r="K23" s="53"/>
      <c r="L23" s="53"/>
      <c r="M23" s="53"/>
      <c r="N23" s="53"/>
      <c r="O23" s="53"/>
      <c r="P23" s="53"/>
    </row>
    <row r="24" spans="1:17" ht="17.25" customHeight="1">
      <c r="B24" s="40"/>
      <c r="C24" s="40"/>
      <c r="D24" s="40"/>
      <c r="F24" s="53"/>
      <c r="G24" s="53"/>
      <c r="H24" s="53"/>
      <c r="I24" s="53"/>
      <c r="J24" s="53"/>
      <c r="K24" s="53"/>
      <c r="L24" s="53"/>
      <c r="M24" s="53"/>
      <c r="N24" s="53"/>
      <c r="O24" s="53"/>
      <c r="P24" s="53"/>
    </row>
    <row r="25" spans="1:17" ht="17.25" customHeight="1" thickBot="1">
      <c r="A25" s="42" t="s">
        <v>108</v>
      </c>
      <c r="E25" s="54"/>
    </row>
    <row r="26" spans="1:17" ht="17.25" customHeight="1">
      <c r="B26" s="371" t="s">
        <v>109</v>
      </c>
      <c r="C26" s="372"/>
      <c r="D26" s="373"/>
      <c r="E26" s="55">
        <v>4</v>
      </c>
      <c r="F26" s="56">
        <v>5</v>
      </c>
      <c r="G26" s="44">
        <v>6</v>
      </c>
      <c r="H26" s="57">
        <v>7</v>
      </c>
      <c r="I26" s="44">
        <v>8</v>
      </c>
      <c r="J26" s="44">
        <v>9</v>
      </c>
      <c r="K26" s="57">
        <v>10</v>
      </c>
      <c r="L26" s="44">
        <v>11</v>
      </c>
      <c r="M26" s="44">
        <v>12</v>
      </c>
      <c r="N26" s="44">
        <v>1</v>
      </c>
      <c r="O26" s="44">
        <v>2</v>
      </c>
      <c r="P26" s="45">
        <v>3</v>
      </c>
      <c r="Q26" s="400" t="s">
        <v>100</v>
      </c>
    </row>
    <row r="27" spans="1:17" ht="17.25" customHeight="1">
      <c r="B27" s="374"/>
      <c r="C27" s="375"/>
      <c r="D27" s="376"/>
      <c r="E27" s="58" t="s">
        <v>101</v>
      </c>
      <c r="F27" s="402" t="s">
        <v>110</v>
      </c>
      <c r="G27" s="402"/>
      <c r="H27" s="402"/>
      <c r="I27" s="402"/>
      <c r="J27" s="402"/>
      <c r="K27" s="402"/>
      <c r="L27" s="402"/>
      <c r="M27" s="402"/>
      <c r="N27" s="402"/>
      <c r="O27" s="402"/>
      <c r="P27" s="403"/>
      <c r="Q27" s="401"/>
    </row>
    <row r="28" spans="1:17" ht="17.25" customHeight="1">
      <c r="B28" s="404" t="s">
        <v>102</v>
      </c>
      <c r="C28" s="405"/>
      <c r="D28" s="59" t="s">
        <v>103</v>
      </c>
      <c r="E28" s="111"/>
      <c r="F28" s="89" t="str">
        <f>IFERROR($E$28*F13,"")</f>
        <v/>
      </c>
      <c r="G28" s="90" t="str">
        <f t="shared" ref="G28:P28" si="5">IFERROR($E$28*G13,"")</f>
        <v/>
      </c>
      <c r="H28" s="90" t="str">
        <f t="shared" si="5"/>
        <v/>
      </c>
      <c r="I28" s="90" t="str">
        <f t="shared" si="5"/>
        <v/>
      </c>
      <c r="J28" s="90" t="str">
        <f t="shared" si="5"/>
        <v/>
      </c>
      <c r="K28" s="90" t="str">
        <f t="shared" si="5"/>
        <v/>
      </c>
      <c r="L28" s="90" t="str">
        <f t="shared" si="5"/>
        <v/>
      </c>
      <c r="M28" s="90" t="str">
        <f t="shared" si="5"/>
        <v/>
      </c>
      <c r="N28" s="90" t="str">
        <f t="shared" si="5"/>
        <v/>
      </c>
      <c r="O28" s="90" t="str">
        <f t="shared" si="5"/>
        <v/>
      </c>
      <c r="P28" s="91" t="str">
        <f t="shared" si="5"/>
        <v/>
      </c>
      <c r="Q28" s="92">
        <f>ROUND(SUM(E28:P28)/12,0)</f>
        <v>0</v>
      </c>
    </row>
    <row r="29" spans="1:17" ht="17.25" customHeight="1">
      <c r="B29" s="393" t="s">
        <v>106</v>
      </c>
      <c r="C29" s="394"/>
      <c r="D29" s="60" t="s">
        <v>103</v>
      </c>
      <c r="E29" s="111"/>
      <c r="F29" s="89" t="str">
        <f>IFERROR($E$29*F15,"")</f>
        <v/>
      </c>
      <c r="G29" s="90" t="str">
        <f t="shared" ref="G29:P29" si="6">IFERROR($E$29*G15,"")</f>
        <v/>
      </c>
      <c r="H29" s="90" t="str">
        <f t="shared" si="6"/>
        <v/>
      </c>
      <c r="I29" s="90" t="str">
        <f t="shared" si="6"/>
        <v/>
      </c>
      <c r="J29" s="90" t="str">
        <f t="shared" si="6"/>
        <v/>
      </c>
      <c r="K29" s="90" t="str">
        <f t="shared" si="6"/>
        <v/>
      </c>
      <c r="L29" s="90" t="str">
        <f t="shared" si="6"/>
        <v/>
      </c>
      <c r="M29" s="90" t="str">
        <f t="shared" si="6"/>
        <v/>
      </c>
      <c r="N29" s="90" t="str">
        <f t="shared" si="6"/>
        <v/>
      </c>
      <c r="O29" s="90" t="str">
        <f t="shared" si="6"/>
        <v/>
      </c>
      <c r="P29" s="91" t="str">
        <f t="shared" si="6"/>
        <v/>
      </c>
      <c r="Q29" s="92">
        <f>ROUND(SUM(E29:P29)/12,0)</f>
        <v>0</v>
      </c>
    </row>
    <row r="30" spans="1:17" ht="25.5" customHeight="1">
      <c r="B30" s="61"/>
      <c r="C30" s="62" t="s">
        <v>111</v>
      </c>
      <c r="D30" s="59" t="s">
        <v>103</v>
      </c>
      <c r="E30" s="111"/>
      <c r="F30" s="89" t="str">
        <f>IFERROR($E$30*F17,"")</f>
        <v/>
      </c>
      <c r="G30" s="90" t="str">
        <f t="shared" ref="G30:P30" si="7">IFERROR($E$30*G17,"")</f>
        <v/>
      </c>
      <c r="H30" s="90" t="str">
        <f t="shared" si="7"/>
        <v/>
      </c>
      <c r="I30" s="90" t="str">
        <f t="shared" si="7"/>
        <v/>
      </c>
      <c r="J30" s="90" t="str">
        <f t="shared" si="7"/>
        <v/>
      </c>
      <c r="K30" s="90" t="str">
        <f t="shared" si="7"/>
        <v/>
      </c>
      <c r="L30" s="90" t="str">
        <f t="shared" si="7"/>
        <v/>
      </c>
      <c r="M30" s="90" t="str">
        <f t="shared" si="7"/>
        <v/>
      </c>
      <c r="N30" s="90" t="str">
        <f t="shared" si="7"/>
        <v/>
      </c>
      <c r="O30" s="90" t="str">
        <f t="shared" si="7"/>
        <v/>
      </c>
      <c r="P30" s="91" t="str">
        <f t="shared" si="7"/>
        <v/>
      </c>
      <c r="Q30" s="92">
        <f>ROUND(SUM(E30:P30)/12,0)</f>
        <v>0</v>
      </c>
    </row>
    <row r="31" spans="1:17" ht="17.25" customHeight="1">
      <c r="B31" s="404" t="s">
        <v>87</v>
      </c>
      <c r="C31" s="405"/>
      <c r="D31" s="59" t="s">
        <v>103</v>
      </c>
      <c r="E31" s="111"/>
      <c r="F31" s="89" t="str">
        <f t="shared" ref="F31:P31" si="8">IFERROR($E$31*F19,"")</f>
        <v/>
      </c>
      <c r="G31" s="90" t="str">
        <f t="shared" si="8"/>
        <v/>
      </c>
      <c r="H31" s="90" t="str">
        <f t="shared" si="8"/>
        <v/>
      </c>
      <c r="I31" s="90" t="str">
        <f t="shared" si="8"/>
        <v/>
      </c>
      <c r="J31" s="90" t="str">
        <f t="shared" si="8"/>
        <v/>
      </c>
      <c r="K31" s="90" t="str">
        <f t="shared" si="8"/>
        <v/>
      </c>
      <c r="L31" s="90" t="str">
        <f t="shared" si="8"/>
        <v/>
      </c>
      <c r="M31" s="90" t="str">
        <f t="shared" si="8"/>
        <v/>
      </c>
      <c r="N31" s="90" t="str">
        <f t="shared" si="8"/>
        <v/>
      </c>
      <c r="O31" s="90" t="str">
        <f t="shared" si="8"/>
        <v/>
      </c>
      <c r="P31" s="91" t="str">
        <f t="shared" si="8"/>
        <v/>
      </c>
      <c r="Q31" s="92">
        <f>ROUND(SUM(E31:P31)/12,0)</f>
        <v>0</v>
      </c>
    </row>
    <row r="32" spans="1:17" ht="17.25" customHeight="1" thickBot="1">
      <c r="B32" s="409" t="s">
        <v>88</v>
      </c>
      <c r="C32" s="410"/>
      <c r="D32" s="63" t="s">
        <v>103</v>
      </c>
      <c r="E32" s="112"/>
      <c r="F32" s="93" t="str">
        <f>IFERROR($E$32*F21,"")</f>
        <v/>
      </c>
      <c r="G32" s="94" t="str">
        <f t="shared" ref="G32:P32" si="9">IFERROR($E$32*G21,"")</f>
        <v/>
      </c>
      <c r="H32" s="94" t="str">
        <f t="shared" si="9"/>
        <v/>
      </c>
      <c r="I32" s="94" t="str">
        <f t="shared" si="9"/>
        <v/>
      </c>
      <c r="J32" s="94" t="str">
        <f t="shared" si="9"/>
        <v/>
      </c>
      <c r="K32" s="94" t="str">
        <f t="shared" si="9"/>
        <v/>
      </c>
      <c r="L32" s="94" t="str">
        <f t="shared" si="9"/>
        <v/>
      </c>
      <c r="M32" s="94" t="str">
        <f t="shared" si="9"/>
        <v/>
      </c>
      <c r="N32" s="94" t="str">
        <f t="shared" si="9"/>
        <v/>
      </c>
      <c r="O32" s="94" t="str">
        <f t="shared" si="9"/>
        <v/>
      </c>
      <c r="P32" s="95" t="str">
        <f t="shared" si="9"/>
        <v/>
      </c>
      <c r="Q32" s="96">
        <f>ROUND(SUM(E32:P32)/12,0)</f>
        <v>0</v>
      </c>
    </row>
    <row r="33" spans="1:17" ht="17.25" customHeight="1" thickTop="1" thickBot="1">
      <c r="B33" s="411" t="s">
        <v>93</v>
      </c>
      <c r="C33" s="412"/>
      <c r="D33" s="64"/>
      <c r="E33" s="101">
        <f>SUM(E28,E29,E31,E32)</f>
        <v>0</v>
      </c>
      <c r="F33" s="97"/>
      <c r="G33" s="98"/>
      <c r="H33" s="98"/>
      <c r="I33" s="98"/>
      <c r="J33" s="98"/>
      <c r="K33" s="98"/>
      <c r="L33" s="98"/>
      <c r="M33" s="98"/>
      <c r="N33" s="98"/>
      <c r="O33" s="98"/>
      <c r="P33" s="99"/>
      <c r="Q33" s="100">
        <f>SUM(Q28,Q29,Q31,Q32)</f>
        <v>0</v>
      </c>
    </row>
    <row r="34" spans="1:17" ht="17.25" customHeight="1">
      <c r="B34" s="65" t="s">
        <v>112</v>
      </c>
    </row>
    <row r="35" spans="1:17" ht="17.25" customHeight="1"/>
    <row r="36" spans="1:17" ht="17.25" customHeight="1"/>
    <row r="37" spans="1:17" ht="17.25" customHeight="1"/>
    <row r="38" spans="1:17" ht="17.25" customHeight="1"/>
    <row r="39" spans="1:17" ht="17.25" customHeight="1" thickBot="1">
      <c r="A39" s="42" t="s">
        <v>113</v>
      </c>
      <c r="E39" s="54"/>
    </row>
    <row r="40" spans="1:17" ht="17.25" customHeight="1">
      <c r="B40" s="371" t="s">
        <v>109</v>
      </c>
      <c r="C40" s="372"/>
      <c r="D40" s="373"/>
      <c r="E40" s="66">
        <v>4</v>
      </c>
      <c r="F40" s="43">
        <v>5</v>
      </c>
      <c r="G40" s="44">
        <v>6</v>
      </c>
      <c r="H40" s="57">
        <v>7</v>
      </c>
      <c r="I40" s="44">
        <v>8</v>
      </c>
      <c r="J40" s="44">
        <v>9</v>
      </c>
      <c r="K40" s="57">
        <v>10</v>
      </c>
      <c r="L40" s="44">
        <v>11</v>
      </c>
      <c r="M40" s="44">
        <v>12</v>
      </c>
      <c r="N40" s="44">
        <v>1</v>
      </c>
      <c r="O40" s="44">
        <v>2</v>
      </c>
      <c r="P40" s="45">
        <v>3</v>
      </c>
      <c r="Q40" s="400" t="s">
        <v>100</v>
      </c>
    </row>
    <row r="41" spans="1:17" ht="17.25" customHeight="1">
      <c r="B41" s="374"/>
      <c r="C41" s="375"/>
      <c r="D41" s="376"/>
      <c r="E41" s="67" t="s">
        <v>101</v>
      </c>
      <c r="F41" s="413" t="s">
        <v>114</v>
      </c>
      <c r="G41" s="402"/>
      <c r="H41" s="402"/>
      <c r="I41" s="402"/>
      <c r="J41" s="402"/>
      <c r="K41" s="402"/>
      <c r="L41" s="402"/>
      <c r="M41" s="402"/>
      <c r="N41" s="402"/>
      <c r="O41" s="402"/>
      <c r="P41" s="403"/>
      <c r="Q41" s="401"/>
    </row>
    <row r="42" spans="1:17" ht="17.25" customHeight="1">
      <c r="B42" s="404" t="s">
        <v>102</v>
      </c>
      <c r="C42" s="405"/>
      <c r="D42" s="68" t="s">
        <v>103</v>
      </c>
      <c r="E42" s="102">
        <f>E28</f>
        <v>0</v>
      </c>
      <c r="F42" s="105"/>
      <c r="G42" s="106"/>
      <c r="H42" s="106"/>
      <c r="I42" s="106"/>
      <c r="J42" s="106"/>
      <c r="K42" s="106"/>
      <c r="L42" s="106"/>
      <c r="M42" s="106"/>
      <c r="N42" s="106"/>
      <c r="O42" s="106"/>
      <c r="P42" s="107"/>
      <c r="Q42" s="92">
        <f>ROUND(SUM(E42:P42)/12,0)</f>
        <v>0</v>
      </c>
    </row>
    <row r="43" spans="1:17" ht="17.25" customHeight="1">
      <c r="B43" s="393" t="s">
        <v>106</v>
      </c>
      <c r="C43" s="394"/>
      <c r="D43" s="68" t="s">
        <v>103</v>
      </c>
      <c r="E43" s="102">
        <f>E29</f>
        <v>0</v>
      </c>
      <c r="F43" s="105"/>
      <c r="G43" s="106"/>
      <c r="H43" s="106"/>
      <c r="I43" s="106"/>
      <c r="J43" s="106"/>
      <c r="K43" s="106"/>
      <c r="L43" s="106"/>
      <c r="M43" s="106"/>
      <c r="N43" s="106"/>
      <c r="O43" s="106"/>
      <c r="P43" s="107"/>
      <c r="Q43" s="92">
        <f>ROUND(SUM(E43:P43)/12,0)</f>
        <v>0</v>
      </c>
    </row>
    <row r="44" spans="1:17" ht="25.5" customHeight="1">
      <c r="B44" s="61"/>
      <c r="C44" s="62" t="s">
        <v>111</v>
      </c>
      <c r="D44" s="68" t="s">
        <v>103</v>
      </c>
      <c r="E44" s="102">
        <f>E30</f>
        <v>0</v>
      </c>
      <c r="F44" s="105"/>
      <c r="G44" s="106"/>
      <c r="H44" s="106"/>
      <c r="I44" s="106"/>
      <c r="J44" s="106"/>
      <c r="K44" s="106"/>
      <c r="L44" s="106"/>
      <c r="M44" s="106"/>
      <c r="N44" s="106"/>
      <c r="O44" s="106"/>
      <c r="P44" s="107"/>
      <c r="Q44" s="92">
        <f>ROUND(SUM(E44:P44)/12,0)</f>
        <v>0</v>
      </c>
    </row>
    <row r="45" spans="1:17" ht="17.25" customHeight="1">
      <c r="B45" s="404" t="s">
        <v>87</v>
      </c>
      <c r="C45" s="405"/>
      <c r="D45" s="68" t="s">
        <v>103</v>
      </c>
      <c r="E45" s="102">
        <f>E31</f>
        <v>0</v>
      </c>
      <c r="F45" s="105"/>
      <c r="G45" s="106"/>
      <c r="H45" s="106"/>
      <c r="I45" s="106"/>
      <c r="J45" s="106"/>
      <c r="K45" s="106"/>
      <c r="L45" s="106"/>
      <c r="M45" s="106"/>
      <c r="N45" s="106"/>
      <c r="O45" s="106"/>
      <c r="P45" s="107"/>
      <c r="Q45" s="92">
        <f>ROUND(SUM(E45:P45)/12,0)</f>
        <v>0</v>
      </c>
    </row>
    <row r="46" spans="1:17" ht="17.25" customHeight="1" thickBot="1">
      <c r="B46" s="409" t="s">
        <v>88</v>
      </c>
      <c r="C46" s="410"/>
      <c r="D46" s="69" t="s">
        <v>103</v>
      </c>
      <c r="E46" s="103">
        <f>E32</f>
        <v>0</v>
      </c>
      <c r="F46" s="108"/>
      <c r="G46" s="109"/>
      <c r="H46" s="109"/>
      <c r="I46" s="109"/>
      <c r="J46" s="109"/>
      <c r="K46" s="109"/>
      <c r="L46" s="109"/>
      <c r="M46" s="109"/>
      <c r="N46" s="109"/>
      <c r="O46" s="109"/>
      <c r="P46" s="110"/>
      <c r="Q46" s="96">
        <f>ROUND(SUM(E46:P46)/12,0)</f>
        <v>0</v>
      </c>
    </row>
    <row r="47" spans="1:17" ht="17.25" customHeight="1" thickTop="1" thickBot="1">
      <c r="B47" s="369" t="s">
        <v>93</v>
      </c>
      <c r="C47" s="370"/>
      <c r="D47" s="70"/>
      <c r="E47" s="104">
        <f>SUM(E42,E43,E45,E46)</f>
        <v>0</v>
      </c>
      <c r="F47" s="71"/>
      <c r="G47" s="51"/>
      <c r="H47" s="51"/>
      <c r="I47" s="51"/>
      <c r="J47" s="51"/>
      <c r="K47" s="51"/>
      <c r="L47" s="51"/>
      <c r="M47" s="51"/>
      <c r="N47" s="51"/>
      <c r="O47" s="51"/>
      <c r="P47" s="52"/>
      <c r="Q47" s="100">
        <f>SUM(Q42,Q43,Q45,Q46)</f>
        <v>0</v>
      </c>
    </row>
    <row r="48" spans="1:17" ht="17.25" customHeight="1">
      <c r="B48" s="65" t="s">
        <v>112</v>
      </c>
      <c r="E48" s="72"/>
      <c r="F48" s="72"/>
      <c r="G48" s="72"/>
      <c r="H48" s="72"/>
      <c r="I48" s="72"/>
      <c r="J48" s="72"/>
      <c r="K48" s="72"/>
      <c r="L48" s="72"/>
      <c r="M48" s="72"/>
      <c r="N48" s="72"/>
      <c r="O48" s="72"/>
      <c r="P48" s="72"/>
      <c r="Q48" s="72"/>
    </row>
    <row r="49" spans="2:17" ht="17.25" customHeight="1">
      <c r="E49" s="72"/>
      <c r="F49" s="72"/>
      <c r="G49" s="72"/>
      <c r="H49" s="72"/>
      <c r="I49" s="72"/>
      <c r="J49" s="72"/>
      <c r="K49" s="72"/>
      <c r="L49" s="72"/>
      <c r="M49" s="72"/>
      <c r="N49" s="72"/>
      <c r="O49" s="72"/>
      <c r="P49" s="72"/>
      <c r="Q49" s="72"/>
    </row>
    <row r="50" spans="2:17" ht="17.25" customHeight="1" thickBot="1">
      <c r="B50" s="73" t="s">
        <v>115</v>
      </c>
      <c r="C50" s="74"/>
    </row>
    <row r="51" spans="2:17" ht="94.5" customHeight="1" thickBot="1">
      <c r="B51" s="406" t="s">
        <v>116</v>
      </c>
      <c r="C51" s="407"/>
      <c r="D51" s="407"/>
      <c r="E51" s="407"/>
      <c r="F51" s="407"/>
      <c r="G51" s="407"/>
      <c r="H51" s="407"/>
      <c r="I51" s="407"/>
      <c r="J51" s="407"/>
      <c r="K51" s="407"/>
      <c r="L51" s="407"/>
      <c r="M51" s="407"/>
      <c r="N51" s="407"/>
      <c r="O51" s="407"/>
      <c r="P51" s="407"/>
      <c r="Q51" s="408"/>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uec2+Z1LJ8t2dq3RB63rHIgEc7AiSUWXIwuQC2C3cRGgim3wttJxhN1pZwqG+ZvMC25EDfgrgYuQnV1/mDp1OQ==" saltValue="jvj8PMS21pUWNJq4hYm1Cg=="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4"/>
  <pageMargins left="0.61" right="0.2" top="0.55118110236220474" bottom="0.19685039370078741" header="0.31496062992125984" footer="0.19685039370078741"/>
  <pageSetup paperSize="9" scale="85"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BDE55-7900-4CD8-AAFB-EFBB36693BA3}">
  <sheetPr>
    <tabColor rgb="FF7030A0"/>
  </sheetPr>
  <dimension ref="A1:J101"/>
  <sheetViews>
    <sheetView zoomScale="70" zoomScaleNormal="70" workbookViewId="0">
      <selection activeCell="N10" sqref="N10"/>
    </sheetView>
  </sheetViews>
  <sheetFormatPr defaultColWidth="9" defaultRowHeight="13.5"/>
  <cols>
    <col min="1" max="1" width="2.875" style="37" customWidth="1"/>
    <col min="2" max="2" width="3" style="35" customWidth="1"/>
    <col min="3" max="3" width="17.75" style="35" customWidth="1"/>
    <col min="4" max="4" width="22.625" style="35" customWidth="1"/>
    <col min="5" max="5" width="8" style="35" customWidth="1"/>
    <col min="6" max="6" width="10.25" style="36" customWidth="1"/>
    <col min="7" max="7" width="22.375" style="36" hidden="1" customWidth="1"/>
    <col min="8" max="8" width="14.375" style="36" customWidth="1"/>
    <col min="9" max="9" width="9" style="36"/>
    <col min="10" max="16384" width="9" style="37"/>
  </cols>
  <sheetData>
    <row r="1" spans="1:10" s="34" customFormat="1" ht="31.5" customHeight="1">
      <c r="A1" s="238" t="s">
        <v>128</v>
      </c>
      <c r="B1" s="221"/>
      <c r="C1" s="221"/>
      <c r="D1" s="221"/>
      <c r="E1" s="221"/>
      <c r="F1" s="222"/>
      <c r="G1" s="222"/>
      <c r="H1" s="222"/>
      <c r="I1" s="222"/>
    </row>
    <row r="2" spans="1:10" ht="30.75" customHeight="1">
      <c r="A2" s="238" t="s">
        <v>133</v>
      </c>
      <c r="B2" s="219"/>
      <c r="C2" s="219"/>
      <c r="D2" s="219"/>
      <c r="E2" s="219"/>
      <c r="F2" s="220"/>
      <c r="G2" s="220"/>
      <c r="H2" s="220"/>
      <c r="I2" s="220"/>
    </row>
    <row r="3" spans="1:10" ht="21.75" customHeight="1" thickBot="1">
      <c r="A3" s="238"/>
      <c r="B3" s="219"/>
      <c r="C3" s="219"/>
      <c r="D3" s="219"/>
      <c r="E3" s="219"/>
      <c r="F3" s="220"/>
      <c r="G3" s="220"/>
      <c r="H3" s="220"/>
      <c r="I3" s="220"/>
    </row>
    <row r="4" spans="1:10" ht="19.5" customHeight="1" thickBot="1">
      <c r="A4" s="219"/>
      <c r="B4" s="416" t="s">
        <v>86</v>
      </c>
      <c r="C4" s="416"/>
      <c r="D4" s="417" t="str">
        <f>基礎情報!E37&amp;""</f>
        <v/>
      </c>
      <c r="E4" s="418"/>
      <c r="F4" s="418"/>
      <c r="G4" s="418"/>
      <c r="H4" s="419"/>
      <c r="I4" s="220"/>
    </row>
    <row r="5" spans="1:10" ht="19.5" customHeight="1">
      <c r="A5" s="219"/>
      <c r="B5" s="219"/>
      <c r="C5" s="235"/>
      <c r="D5" s="235"/>
      <c r="E5" s="235"/>
      <c r="F5" s="235"/>
      <c r="G5" s="235"/>
      <c r="H5" s="235"/>
      <c r="I5" s="220"/>
    </row>
    <row r="6" spans="1:10" ht="19.5" customHeight="1" thickBot="1">
      <c r="A6" s="239" t="s">
        <v>134</v>
      </c>
      <c r="B6" s="219"/>
      <c r="C6" s="219"/>
      <c r="D6" s="219"/>
      <c r="E6" s="235"/>
      <c r="F6" s="235"/>
      <c r="G6" s="235"/>
      <c r="H6" s="235"/>
      <c r="I6" s="220"/>
    </row>
    <row r="7" spans="1:10" ht="35.25" customHeight="1" thickBot="1">
      <c r="A7" s="239"/>
      <c r="B7" s="420"/>
      <c r="C7" s="421"/>
      <c r="D7" s="421"/>
      <c r="E7" s="421"/>
      <c r="F7" s="240" t="s">
        <v>129</v>
      </c>
      <c r="G7" s="235"/>
      <c r="H7" s="235"/>
      <c r="I7" s="235"/>
      <c r="J7" s="36"/>
    </row>
    <row r="8" spans="1:10" ht="19.5" customHeight="1" thickBot="1">
      <c r="A8" s="239"/>
      <c r="B8" s="422" t="s">
        <v>135</v>
      </c>
      <c r="C8" s="423"/>
      <c r="D8" s="423"/>
      <c r="E8" s="423"/>
      <c r="F8" s="207"/>
      <c r="G8" s="235"/>
      <c r="H8" s="235"/>
      <c r="I8" s="235"/>
      <c r="J8" s="36"/>
    </row>
    <row r="9" spans="1:10" ht="19.5" customHeight="1">
      <c r="A9" s="239"/>
      <c r="B9" s="241"/>
      <c r="C9" s="241"/>
      <c r="D9" s="241"/>
      <c r="E9" s="241"/>
      <c r="F9" s="242"/>
      <c r="G9" s="235"/>
      <c r="H9" s="235"/>
      <c r="I9" s="235"/>
      <c r="J9" s="36"/>
    </row>
    <row r="10" spans="1:10" ht="19.5" customHeight="1" thickBot="1">
      <c r="A10" s="239" t="s">
        <v>89</v>
      </c>
      <c r="B10" s="219"/>
      <c r="C10" s="219"/>
      <c r="D10" s="219"/>
      <c r="E10" s="219"/>
      <c r="F10" s="220"/>
      <c r="G10" s="220"/>
      <c r="H10" s="220"/>
      <c r="I10" s="220"/>
    </row>
    <row r="11" spans="1:10" ht="33.75" customHeight="1">
      <c r="A11" s="218"/>
      <c r="B11" s="243"/>
      <c r="C11" s="423"/>
      <c r="D11" s="424"/>
      <c r="E11" s="244" t="s">
        <v>90</v>
      </c>
      <c r="F11" s="245" t="s">
        <v>129</v>
      </c>
      <c r="G11" s="425" t="s">
        <v>91</v>
      </c>
      <c r="H11" s="426"/>
      <c r="I11" s="220"/>
    </row>
    <row r="12" spans="1:10" ht="24" customHeight="1" thickBot="1">
      <c r="A12" s="218"/>
      <c r="B12" s="246" t="s">
        <v>136</v>
      </c>
      <c r="C12" s="427" t="s">
        <v>137</v>
      </c>
      <c r="D12" s="428"/>
      <c r="E12" s="247"/>
      <c r="F12" s="248"/>
      <c r="G12" s="249"/>
      <c r="H12" s="250">
        <f>H18*1.3</f>
        <v>0</v>
      </c>
      <c r="I12" s="220"/>
    </row>
    <row r="13" spans="1:10" ht="33.75" customHeight="1" thickBot="1">
      <c r="A13" s="218"/>
      <c r="B13" s="251"/>
      <c r="C13" s="429" t="s">
        <v>138</v>
      </c>
      <c r="D13" s="430"/>
      <c r="E13" s="252"/>
      <c r="F13" s="207"/>
      <c r="G13" s="253">
        <f>F13*1/30</f>
        <v>0</v>
      </c>
      <c r="H13" s="254">
        <f>ROUNDDOWN(G13,1)</f>
        <v>0</v>
      </c>
      <c r="I13" s="220"/>
    </row>
    <row r="14" spans="1:10" ht="33.75" customHeight="1" thickBot="1">
      <c r="A14" s="218"/>
      <c r="B14" s="251"/>
      <c r="C14" s="431" t="s">
        <v>139</v>
      </c>
      <c r="D14" s="432"/>
      <c r="E14" s="255"/>
      <c r="F14" s="207"/>
      <c r="G14" s="256">
        <f>F14*1/20</f>
        <v>0</v>
      </c>
      <c r="H14" s="257">
        <f>ROUNDDOWN(G14,1)</f>
        <v>0</v>
      </c>
      <c r="I14" s="220"/>
    </row>
    <row r="15" spans="1:10" ht="33" customHeight="1" thickBot="1">
      <c r="A15" s="218"/>
      <c r="B15" s="258"/>
      <c r="C15" s="431" t="s">
        <v>140</v>
      </c>
      <c r="D15" s="432"/>
      <c r="E15" s="255"/>
      <c r="F15" s="207"/>
      <c r="G15" s="256">
        <f>F15*1/6</f>
        <v>0</v>
      </c>
      <c r="H15" s="257">
        <f>ROUNDDOWN(G15,1)</f>
        <v>0</v>
      </c>
      <c r="I15" s="220"/>
      <c r="J15" s="206"/>
    </row>
    <row r="16" spans="1:10" ht="30.75" customHeight="1" thickBot="1">
      <c r="A16" s="218"/>
      <c r="B16" s="258"/>
      <c r="C16" s="431" t="s">
        <v>141</v>
      </c>
      <c r="D16" s="433"/>
      <c r="E16" s="255"/>
      <c r="F16" s="207"/>
      <c r="G16" s="256">
        <f>F16*1/3</f>
        <v>0</v>
      </c>
      <c r="H16" s="257">
        <f>ROUNDDOWN(G16,1)</f>
        <v>0</v>
      </c>
      <c r="I16" s="220"/>
      <c r="J16" s="206"/>
    </row>
    <row r="17" spans="1:10" ht="30.75" customHeight="1" thickBot="1">
      <c r="A17" s="218"/>
      <c r="B17" s="258"/>
      <c r="C17" s="414" t="s">
        <v>142</v>
      </c>
      <c r="D17" s="415"/>
      <c r="E17" s="210" t="s">
        <v>169</v>
      </c>
      <c r="F17" s="208"/>
      <c r="G17" s="259">
        <f>IF(E17="あり",F17/2,0)</f>
        <v>0</v>
      </c>
      <c r="H17" s="260">
        <f>ROUNDDOWN(G17,1)</f>
        <v>0</v>
      </c>
      <c r="I17" s="220"/>
      <c r="J17" s="206"/>
    </row>
    <row r="18" spans="1:10" ht="24" customHeight="1" thickTop="1">
      <c r="A18" s="218"/>
      <c r="B18" s="251"/>
      <c r="C18" s="434" t="s">
        <v>143</v>
      </c>
      <c r="D18" s="435"/>
      <c r="E18" s="261"/>
      <c r="F18" s="262"/>
      <c r="G18" s="263"/>
      <c r="H18" s="264">
        <f>ROUND(SUM(H13:H17),0)</f>
        <v>0</v>
      </c>
      <c r="I18" s="220"/>
      <c r="J18" s="206"/>
    </row>
    <row r="19" spans="1:10" ht="24" customHeight="1" thickBot="1">
      <c r="A19" s="218"/>
      <c r="B19" s="265" t="s">
        <v>144</v>
      </c>
      <c r="C19" s="423" t="s">
        <v>145</v>
      </c>
      <c r="D19" s="424"/>
      <c r="E19" s="205" t="s">
        <v>169</v>
      </c>
      <c r="F19" s="266"/>
      <c r="G19" s="267"/>
      <c r="H19" s="268">
        <f>IF(E19="あり",1.7,0)</f>
        <v>0</v>
      </c>
      <c r="I19" s="220"/>
    </row>
    <row r="20" spans="1:10" ht="29.25" customHeight="1" thickBot="1">
      <c r="A20" s="218"/>
      <c r="B20" s="265" t="s">
        <v>146</v>
      </c>
      <c r="C20" s="423" t="s">
        <v>147</v>
      </c>
      <c r="D20" s="424"/>
      <c r="E20" s="205" t="s">
        <v>169</v>
      </c>
      <c r="F20" s="209"/>
      <c r="G20" s="269" t="e">
        <f>VLOOKUP(F20,$C$33:$D$46,2,FALSE)</f>
        <v>#N/A</v>
      </c>
      <c r="H20" s="268">
        <f>IF(E20="あり",G20,0)</f>
        <v>0</v>
      </c>
      <c r="I20" s="220"/>
    </row>
    <row r="21" spans="1:10" ht="29.25" customHeight="1">
      <c r="A21" s="218"/>
      <c r="B21" s="265" t="s">
        <v>130</v>
      </c>
      <c r="C21" s="270" t="s">
        <v>149</v>
      </c>
      <c r="D21" s="271"/>
      <c r="E21" s="205" t="s">
        <v>169</v>
      </c>
      <c r="F21" s="272"/>
      <c r="G21" s="269"/>
      <c r="H21" s="268">
        <f>IF(E21="あり",2.7,0)</f>
        <v>0</v>
      </c>
      <c r="I21" s="220"/>
    </row>
    <row r="22" spans="1:10" ht="24" customHeight="1">
      <c r="A22" s="218"/>
      <c r="B22" s="265" t="s">
        <v>150</v>
      </c>
      <c r="C22" s="270" t="s">
        <v>92</v>
      </c>
      <c r="D22" s="271"/>
      <c r="E22" s="205" t="s">
        <v>169</v>
      </c>
      <c r="F22" s="266"/>
      <c r="G22" s="267"/>
      <c r="H22" s="268">
        <f>IF(E22="あり",0.6,0)</f>
        <v>0</v>
      </c>
      <c r="I22" s="220"/>
    </row>
    <row r="23" spans="1:10" ht="27.75" customHeight="1">
      <c r="A23" s="218"/>
      <c r="B23" s="265" t="s">
        <v>151</v>
      </c>
      <c r="C23" s="436" t="s">
        <v>131</v>
      </c>
      <c r="D23" s="437"/>
      <c r="E23" s="205" t="s">
        <v>169</v>
      </c>
      <c r="F23" s="266"/>
      <c r="G23" s="267"/>
      <c r="H23" s="273">
        <f>IF(E23="あり",IF(F8&lt;=40,-1.3,-2.6),0)</f>
        <v>0</v>
      </c>
      <c r="I23" s="220"/>
    </row>
    <row r="24" spans="1:10" ht="27.75" customHeight="1">
      <c r="A24" s="218"/>
      <c r="B24" s="246" t="s">
        <v>152</v>
      </c>
      <c r="C24" s="436" t="s">
        <v>153</v>
      </c>
      <c r="D24" s="437"/>
      <c r="E24" s="211" t="s">
        <v>169</v>
      </c>
      <c r="F24" s="274"/>
      <c r="G24" s="275"/>
      <c r="H24" s="276">
        <f>IF(E24="あり",-1,0)</f>
        <v>0</v>
      </c>
      <c r="I24" s="220"/>
    </row>
    <row r="25" spans="1:10" ht="27.75" customHeight="1" thickBot="1">
      <c r="A25" s="218"/>
      <c r="B25" s="277" t="s">
        <v>154</v>
      </c>
      <c r="C25" s="278"/>
      <c r="D25" s="278"/>
      <c r="E25" s="279"/>
      <c r="F25" s="280"/>
      <c r="G25" s="281"/>
      <c r="H25" s="282">
        <f>IF(F8&lt;=30,4.5,IF(F8&lt;=40,4.2,5.4))</f>
        <v>4.5</v>
      </c>
      <c r="I25" s="220"/>
    </row>
    <row r="26" spans="1:10" ht="24" customHeight="1" thickTop="1" thickBot="1">
      <c r="A26" s="218"/>
      <c r="B26" s="283" t="s">
        <v>93</v>
      </c>
      <c r="C26" s="219"/>
      <c r="D26" s="219"/>
      <c r="E26" s="219"/>
      <c r="F26" s="284"/>
      <c r="G26" s="285"/>
      <c r="H26" s="286">
        <f>SUM(H19:H25,H12)</f>
        <v>4.5</v>
      </c>
      <c r="I26" s="220"/>
    </row>
    <row r="27" spans="1:10" ht="24" customHeight="1" thickBot="1">
      <c r="A27" s="218"/>
      <c r="B27" s="287" t="s">
        <v>94</v>
      </c>
      <c r="C27" s="288"/>
      <c r="D27" s="288"/>
      <c r="E27" s="288"/>
      <c r="F27" s="289"/>
      <c r="G27" s="290"/>
      <c r="H27" s="291">
        <f>ROUND(H26,0)</f>
        <v>5</v>
      </c>
      <c r="I27" s="220"/>
    </row>
    <row r="28" spans="1:10" ht="25.5" customHeight="1">
      <c r="A28" s="218"/>
      <c r="B28" s="219"/>
      <c r="C28" s="219"/>
      <c r="D28" s="219"/>
      <c r="E28" s="219"/>
      <c r="F28" s="219"/>
      <c r="G28" s="220"/>
      <c r="H28" s="292"/>
      <c r="I28" s="218"/>
    </row>
    <row r="29" spans="1:10" ht="25.5" customHeight="1" thickBot="1">
      <c r="A29" s="239" t="s">
        <v>132</v>
      </c>
      <c r="B29" s="219"/>
      <c r="C29" s="219"/>
      <c r="D29" s="219"/>
      <c r="E29" s="219"/>
      <c r="F29" s="219"/>
      <c r="G29" s="220"/>
      <c r="H29" s="293"/>
      <c r="I29" s="218"/>
    </row>
    <row r="30" spans="1:10" ht="25.5" customHeight="1" thickBot="1">
      <c r="A30" s="218"/>
      <c r="B30" s="294"/>
      <c r="C30" s="295">
        <v>11000</v>
      </c>
      <c r="D30" s="296" t="s">
        <v>95</v>
      </c>
      <c r="E30" s="296"/>
      <c r="F30" s="296"/>
      <c r="G30" s="297"/>
      <c r="H30" s="76">
        <f>C30*H27</f>
        <v>55000</v>
      </c>
      <c r="I30" s="218"/>
    </row>
    <row r="31" spans="1:10" ht="33.75" customHeight="1"/>
    <row r="32" spans="1:10" hidden="1">
      <c r="C32" s="35" t="s">
        <v>155</v>
      </c>
    </row>
    <row r="33" spans="3:4" hidden="1">
      <c r="C33" s="35" t="s">
        <v>148</v>
      </c>
      <c r="D33" s="35">
        <v>0.5</v>
      </c>
    </row>
    <row r="34" spans="3:4" hidden="1">
      <c r="C34" s="35" t="s">
        <v>156</v>
      </c>
      <c r="D34" s="35">
        <v>0.5</v>
      </c>
    </row>
    <row r="35" spans="3:4" hidden="1">
      <c r="C35" s="35" t="s">
        <v>157</v>
      </c>
      <c r="D35" s="35">
        <v>0.6</v>
      </c>
    </row>
    <row r="36" spans="3:4" hidden="1">
      <c r="C36" s="35" t="s">
        <v>158</v>
      </c>
      <c r="D36" s="35">
        <v>0.7</v>
      </c>
    </row>
    <row r="37" spans="3:4" hidden="1">
      <c r="C37" s="35" t="s">
        <v>159</v>
      </c>
      <c r="D37" s="35">
        <v>0.8</v>
      </c>
    </row>
    <row r="38" spans="3:4" hidden="1">
      <c r="C38" s="35" t="s">
        <v>160</v>
      </c>
      <c r="D38" s="35">
        <v>0.8</v>
      </c>
    </row>
    <row r="39" spans="3:4" hidden="1">
      <c r="C39" s="35" t="s">
        <v>161</v>
      </c>
      <c r="D39" s="35">
        <v>0.9</v>
      </c>
    </row>
    <row r="40" spans="3:4" hidden="1">
      <c r="C40" s="35" t="s">
        <v>162</v>
      </c>
      <c r="D40" s="35">
        <v>1</v>
      </c>
    </row>
    <row r="41" spans="3:4" hidden="1">
      <c r="C41" s="35" t="s">
        <v>163</v>
      </c>
      <c r="D41" s="35">
        <v>1.1000000000000001</v>
      </c>
    </row>
    <row r="42" spans="3:4" hidden="1">
      <c r="C42" s="35" t="s">
        <v>164</v>
      </c>
      <c r="D42" s="35">
        <v>1.1000000000000001</v>
      </c>
    </row>
    <row r="43" spans="3:4" hidden="1">
      <c r="C43" s="35" t="s">
        <v>165</v>
      </c>
      <c r="D43" s="35">
        <v>1.2</v>
      </c>
    </row>
    <row r="44" spans="3:4" hidden="1">
      <c r="C44" s="35" t="s">
        <v>166</v>
      </c>
      <c r="D44" s="35">
        <v>1.3</v>
      </c>
    </row>
    <row r="45" spans="3:4" hidden="1">
      <c r="C45" s="35" t="s">
        <v>167</v>
      </c>
      <c r="D45" s="35">
        <v>1.4</v>
      </c>
    </row>
    <row r="46" spans="3:4" hidden="1">
      <c r="C46" s="35" t="s">
        <v>168</v>
      </c>
      <c r="D46" s="35">
        <v>1.5</v>
      </c>
    </row>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sheetProtection algorithmName="SHA-512" hashValue="x4WnxMzFgWHeJVXe67m6xWhvpO7x5I+XpPtfhxFzCExHLAw3qObMRO82/apW2VVIBMVenCxPcA9wqcQNh2RAXQ==" saltValue="dBdyisTCiDbtaJAVDTgJtA==" spinCount="100000" sheet="1" objects="1" scenarios="1"/>
  <mergeCells count="17">
    <mergeCell ref="C18:D18"/>
    <mergeCell ref="C19:D19"/>
    <mergeCell ref="C20:D20"/>
    <mergeCell ref="C23:D23"/>
    <mergeCell ref="C24:D24"/>
    <mergeCell ref="C17:D17"/>
    <mergeCell ref="B4:C4"/>
    <mergeCell ref="D4:H4"/>
    <mergeCell ref="B7:E7"/>
    <mergeCell ref="B8:E8"/>
    <mergeCell ref="C11:D11"/>
    <mergeCell ref="G11:H11"/>
    <mergeCell ref="C12:D12"/>
    <mergeCell ref="C13:D13"/>
    <mergeCell ref="C14:D14"/>
    <mergeCell ref="C15:D15"/>
    <mergeCell ref="C16:D16"/>
  </mergeCells>
  <phoneticPr fontId="4"/>
  <dataValidations count="2">
    <dataValidation type="list" allowBlank="1" showInputMessage="1" showErrorMessage="1" sqref="F20" xr:uid="{8FC9B78D-C3CD-4028-BA1C-677058FF812D}">
      <formula1>$C$33:$C$46</formula1>
    </dataValidation>
    <dataValidation type="list" allowBlank="1" showInputMessage="1" showErrorMessage="1" sqref="E17 E19:E24" xr:uid="{47F941DA-EE64-4759-88B0-A9B4A912A065}">
      <formula1>"　,あり,なし"</formula1>
    </dataValidation>
  </dataValidations>
  <pageMargins left="0.92" right="0.56000000000000005" top="0.56999999999999995" bottom="0.33" header="0.3" footer="0.3"/>
  <pageSetup paperSize="9" scale="94" orientation="portrait" horizontalDpi="300" verticalDpi="30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Z38"/>
  <sheetViews>
    <sheetView showGridLines="0" view="pageBreakPreview" zoomScale="70" zoomScaleNormal="100" zoomScaleSheetLayoutView="70" workbookViewId="0">
      <selection activeCell="AN4" sqref="AN4"/>
    </sheetView>
  </sheetViews>
  <sheetFormatPr defaultColWidth="9" defaultRowHeight="18" customHeight="1"/>
  <cols>
    <col min="1" max="1" width="1.25" style="1" customWidth="1"/>
    <col min="2" max="33" width="3" style="1" customWidth="1"/>
    <col min="34" max="34" width="3.87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A1" s="178"/>
      <c r="B1" s="178"/>
      <c r="C1" s="178"/>
      <c r="D1" s="178"/>
      <c r="E1" s="178"/>
      <c r="F1" s="178"/>
      <c r="G1" s="178"/>
      <c r="H1" s="178"/>
      <c r="I1" s="178"/>
      <c r="J1" s="178"/>
      <c r="K1" s="178"/>
      <c r="L1" s="178"/>
      <c r="M1" s="178"/>
      <c r="N1" s="178"/>
      <c r="O1" s="178"/>
      <c r="P1" s="178"/>
      <c r="Q1" s="178"/>
      <c r="R1" s="181"/>
      <c r="S1" s="178"/>
      <c r="T1" s="178"/>
      <c r="U1" s="178"/>
      <c r="V1" s="178"/>
      <c r="W1" s="178"/>
      <c r="X1" s="178"/>
      <c r="Y1" s="178"/>
      <c r="Z1" s="178"/>
      <c r="AA1" s="178"/>
      <c r="AB1" s="178"/>
      <c r="AC1" s="178"/>
      <c r="AD1" s="178"/>
      <c r="AE1" s="178"/>
      <c r="AF1" s="178"/>
      <c r="AG1" s="178"/>
      <c r="AH1" s="178"/>
      <c r="AI1" s="178"/>
      <c r="AJ1" s="178"/>
      <c r="AK1" s="1" t="s">
        <v>5</v>
      </c>
      <c r="AL1" s="1" t="s">
        <v>6</v>
      </c>
    </row>
    <row r="2" spans="1:52" ht="18" customHeight="1">
      <c r="A2" s="178"/>
      <c r="B2" s="182" t="s">
        <v>15</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L2" s="1" t="s">
        <v>7</v>
      </c>
    </row>
    <row r="3" spans="1:52" ht="18" customHeight="1">
      <c r="A3" s="178"/>
      <c r="B3" s="494" t="s">
        <v>82</v>
      </c>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178"/>
      <c r="AI3" s="178"/>
      <c r="AJ3" s="178"/>
    </row>
    <row r="4" spans="1:52" ht="18" customHeight="1">
      <c r="A4" s="178"/>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78"/>
      <c r="AI4" s="178"/>
      <c r="AJ4" s="178"/>
    </row>
    <row r="5" spans="1:52" ht="17.25" customHeight="1">
      <c r="A5" s="178"/>
      <c r="B5" s="178"/>
      <c r="C5" s="178"/>
      <c r="D5" s="178"/>
      <c r="E5" s="495" t="s">
        <v>67</v>
      </c>
      <c r="F5" s="495"/>
      <c r="G5" s="495"/>
      <c r="H5" s="495"/>
      <c r="I5" s="495"/>
      <c r="J5" s="495"/>
      <c r="K5" s="184"/>
      <c r="L5" s="184"/>
      <c r="M5" s="184"/>
      <c r="N5" s="184"/>
      <c r="O5" s="178"/>
      <c r="P5" s="178"/>
      <c r="Q5" s="178"/>
      <c r="R5" s="178"/>
      <c r="S5" s="178"/>
      <c r="T5" s="178"/>
      <c r="U5" s="178"/>
      <c r="V5" s="178"/>
      <c r="W5" s="178"/>
      <c r="X5" s="178"/>
      <c r="Y5" s="178"/>
      <c r="Z5" s="178"/>
      <c r="AA5" s="178"/>
      <c r="AB5" s="178"/>
      <c r="AC5" s="178"/>
      <c r="AD5" s="178"/>
      <c r="AE5" s="178"/>
      <c r="AF5" s="178"/>
      <c r="AG5" s="178"/>
      <c r="AH5" s="178"/>
      <c r="AI5" s="178"/>
      <c r="AJ5" s="178"/>
    </row>
    <row r="6" spans="1:52" ht="17.25" customHeight="1" thickBot="1">
      <c r="A6" s="178"/>
      <c r="B6" s="178"/>
      <c r="C6" s="178"/>
      <c r="D6" s="178"/>
      <c r="E6" s="184"/>
      <c r="F6" s="184"/>
      <c r="G6" s="184"/>
      <c r="H6" s="184"/>
      <c r="I6" s="184"/>
      <c r="J6" s="184"/>
      <c r="K6" s="184"/>
      <c r="L6" s="184"/>
      <c r="M6" s="184"/>
      <c r="N6" s="184"/>
      <c r="O6" s="184"/>
      <c r="P6" s="178"/>
      <c r="Q6" s="178"/>
      <c r="R6" s="178"/>
      <c r="S6" s="178"/>
      <c r="T6" s="178"/>
      <c r="U6" s="178"/>
      <c r="V6" s="185"/>
      <c r="W6" s="439"/>
      <c r="X6" s="439"/>
      <c r="Y6" s="439"/>
      <c r="Z6" s="439"/>
      <c r="AA6" s="186"/>
      <c r="AB6" s="439"/>
      <c r="AC6" s="439"/>
      <c r="AD6" s="187"/>
      <c r="AE6" s="439"/>
      <c r="AF6" s="439"/>
      <c r="AG6" s="188"/>
      <c r="AH6" s="178"/>
      <c r="AI6" s="178"/>
      <c r="AJ6" s="178"/>
    </row>
    <row r="7" spans="1:52" ht="17.25" customHeight="1">
      <c r="A7" s="178"/>
      <c r="B7" s="178"/>
      <c r="C7" s="178"/>
      <c r="D7" s="178"/>
      <c r="E7" s="184"/>
      <c r="F7" s="184"/>
      <c r="G7" s="178"/>
      <c r="H7" s="178"/>
      <c r="I7" s="178"/>
      <c r="J7" s="178"/>
      <c r="K7" s="178"/>
      <c r="L7" s="178"/>
      <c r="M7" s="178"/>
      <c r="N7" s="184"/>
      <c r="O7" s="496" t="s">
        <v>0</v>
      </c>
      <c r="P7" s="497"/>
      <c r="Q7" s="497"/>
      <c r="R7" s="497"/>
      <c r="S7" s="497"/>
      <c r="T7" s="497"/>
      <c r="U7" s="498" t="str">
        <f>基礎情報!E37&amp;""</f>
        <v/>
      </c>
      <c r="V7" s="499"/>
      <c r="W7" s="499"/>
      <c r="X7" s="499"/>
      <c r="Y7" s="499"/>
      <c r="Z7" s="499"/>
      <c r="AA7" s="499"/>
      <c r="AB7" s="499"/>
      <c r="AC7" s="499"/>
      <c r="AD7" s="499"/>
      <c r="AE7" s="499"/>
      <c r="AF7" s="499"/>
      <c r="AG7" s="500"/>
      <c r="AH7" s="178"/>
      <c r="AI7" s="178"/>
      <c r="AJ7" s="178"/>
    </row>
    <row r="8" spans="1:52" ht="17.25" customHeight="1">
      <c r="A8" s="178"/>
      <c r="B8" s="178"/>
      <c r="C8" s="178"/>
      <c r="D8" s="178"/>
      <c r="E8" s="184"/>
      <c r="F8" s="184"/>
      <c r="G8" s="178"/>
      <c r="H8" s="178"/>
      <c r="I8" s="178"/>
      <c r="J8" s="178"/>
      <c r="K8" s="178"/>
      <c r="L8" s="178"/>
      <c r="M8" s="178"/>
      <c r="N8" s="184"/>
      <c r="O8" s="451" t="s">
        <v>186</v>
      </c>
      <c r="P8" s="452"/>
      <c r="Q8" s="452"/>
      <c r="R8" s="452"/>
      <c r="S8" s="452"/>
      <c r="T8" s="452"/>
      <c r="U8" s="453" t="str">
        <f>基礎情報!E38&amp;""</f>
        <v/>
      </c>
      <c r="V8" s="454"/>
      <c r="W8" s="454"/>
      <c r="X8" s="454"/>
      <c r="Y8" s="454"/>
      <c r="Z8" s="454"/>
      <c r="AA8" s="454"/>
      <c r="AB8" s="454"/>
      <c r="AC8" s="454"/>
      <c r="AD8" s="454"/>
      <c r="AE8" s="454"/>
      <c r="AF8" s="454"/>
      <c r="AG8" s="455"/>
      <c r="AH8" s="178"/>
      <c r="AI8" s="178"/>
      <c r="AJ8" s="178"/>
    </row>
    <row r="9" spans="1:52" ht="18" customHeight="1" thickBot="1">
      <c r="A9" s="178"/>
      <c r="B9" s="178"/>
      <c r="C9" s="178"/>
      <c r="D9" s="178"/>
      <c r="E9" s="178"/>
      <c r="F9" s="178"/>
      <c r="G9" s="178"/>
      <c r="H9" s="178"/>
      <c r="I9" s="178"/>
      <c r="J9" s="178"/>
      <c r="K9" s="178"/>
      <c r="L9" s="178"/>
      <c r="M9" s="178"/>
      <c r="N9" s="178"/>
      <c r="O9" s="476" t="s">
        <v>1</v>
      </c>
      <c r="P9" s="477"/>
      <c r="Q9" s="477"/>
      <c r="R9" s="477"/>
      <c r="S9" s="477"/>
      <c r="T9" s="478"/>
      <c r="U9" s="479" t="str">
        <f>基礎情報!E39&amp;""</f>
        <v/>
      </c>
      <c r="V9" s="480"/>
      <c r="W9" s="480"/>
      <c r="X9" s="480"/>
      <c r="Y9" s="480"/>
      <c r="Z9" s="480"/>
      <c r="AA9" s="480"/>
      <c r="AB9" s="480"/>
      <c r="AC9" s="480"/>
      <c r="AD9" s="480"/>
      <c r="AE9" s="480"/>
      <c r="AF9" s="480"/>
      <c r="AG9" s="481"/>
      <c r="AH9" s="178"/>
      <c r="AI9" s="178"/>
      <c r="AJ9" s="178"/>
    </row>
    <row r="10" spans="1:52" ht="18" customHeight="1">
      <c r="A10" s="178"/>
      <c r="B10" s="178"/>
      <c r="C10" s="178"/>
      <c r="D10" s="178"/>
      <c r="E10" s="178"/>
      <c r="F10" s="178"/>
      <c r="G10" s="178"/>
      <c r="H10" s="178"/>
      <c r="I10" s="178"/>
      <c r="J10" s="178"/>
      <c r="K10" s="178"/>
      <c r="L10" s="178"/>
      <c r="M10" s="178"/>
      <c r="N10" s="178"/>
      <c r="O10" s="189"/>
      <c r="P10" s="189"/>
      <c r="Q10" s="189"/>
      <c r="R10" s="189"/>
      <c r="S10" s="189"/>
      <c r="T10" s="189"/>
      <c r="U10" s="190"/>
      <c r="V10" s="190"/>
      <c r="W10" s="190"/>
      <c r="X10" s="190"/>
      <c r="Y10" s="190"/>
      <c r="Z10" s="190"/>
      <c r="AA10" s="190"/>
      <c r="AB10" s="190"/>
      <c r="AC10" s="190"/>
      <c r="AD10" s="190"/>
      <c r="AE10" s="190"/>
      <c r="AF10" s="190"/>
      <c r="AG10" s="190"/>
      <c r="AH10" s="178"/>
      <c r="AI10" s="178"/>
      <c r="AJ10" s="178"/>
    </row>
    <row r="11" spans="1:52" ht="18" customHeight="1" thickBot="1">
      <c r="A11" s="178"/>
      <c r="B11" s="178" t="s">
        <v>8</v>
      </c>
      <c r="C11" s="178"/>
      <c r="D11" s="178"/>
      <c r="E11" s="178"/>
      <c r="F11" s="178"/>
      <c r="G11" s="178"/>
      <c r="H11" s="178"/>
      <c r="I11" s="178"/>
      <c r="J11" s="178"/>
      <c r="K11" s="178"/>
      <c r="L11" s="178"/>
      <c r="M11" s="178"/>
      <c r="N11" s="178"/>
      <c r="O11" s="178"/>
      <c r="P11" s="178"/>
      <c r="Q11" s="191"/>
      <c r="R11" s="191"/>
      <c r="S11" s="191"/>
      <c r="T11" s="191"/>
      <c r="U11" s="191"/>
      <c r="V11" s="191"/>
      <c r="W11" s="191"/>
      <c r="X11" s="191"/>
      <c r="Y11" s="191"/>
      <c r="Z11" s="178"/>
      <c r="AA11" s="178"/>
      <c r="AB11" s="178"/>
      <c r="AC11" s="178"/>
      <c r="AD11" s="178"/>
      <c r="AE11" s="178"/>
      <c r="AF11" s="178"/>
      <c r="AG11" s="178"/>
      <c r="AH11" s="178"/>
      <c r="AI11" s="178"/>
      <c r="AJ11" s="178"/>
    </row>
    <row r="12" spans="1:52" ht="18" customHeight="1" thickBot="1">
      <c r="A12" s="178"/>
      <c r="B12" s="482" t="s">
        <v>9</v>
      </c>
      <c r="C12" s="483"/>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F12" s="483"/>
      <c r="AG12" s="484"/>
      <c r="AH12" s="178"/>
      <c r="AI12" s="178"/>
      <c r="AJ12" s="178"/>
      <c r="AM12" s="438" t="s">
        <v>73</v>
      </c>
      <c r="AN12" s="438"/>
      <c r="AO12" s="438"/>
      <c r="AP12" s="438"/>
      <c r="AQ12" s="438"/>
      <c r="AR12" s="438"/>
      <c r="AS12" s="438"/>
      <c r="AT12" s="438"/>
      <c r="AU12" s="438"/>
      <c r="AV12" s="438"/>
      <c r="AW12" s="438"/>
      <c r="AX12" s="438"/>
      <c r="AY12" s="438"/>
      <c r="AZ12" s="438"/>
    </row>
    <row r="13" spans="1:52" ht="18" customHeight="1">
      <c r="A13" s="178"/>
      <c r="B13" s="456"/>
      <c r="C13" s="458" t="s">
        <v>16</v>
      </c>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61" t="s">
        <v>72</v>
      </c>
      <c r="AB13" s="462"/>
      <c r="AC13" s="462"/>
      <c r="AD13" s="462"/>
      <c r="AE13" s="462"/>
      <c r="AF13" s="462"/>
      <c r="AG13" s="463"/>
      <c r="AH13" s="178"/>
      <c r="AI13" s="178"/>
      <c r="AJ13" s="178"/>
      <c r="AM13" s="438"/>
      <c r="AN13" s="438"/>
      <c r="AO13" s="438"/>
      <c r="AP13" s="438"/>
      <c r="AQ13" s="438"/>
      <c r="AR13" s="438"/>
      <c r="AS13" s="438"/>
      <c r="AT13" s="438"/>
      <c r="AU13" s="438"/>
      <c r="AV13" s="438"/>
      <c r="AW13" s="438"/>
      <c r="AX13" s="438"/>
      <c r="AY13" s="438"/>
      <c r="AZ13" s="438"/>
    </row>
    <row r="14" spans="1:52" ht="18" customHeight="1" thickBot="1">
      <c r="A14" s="178"/>
      <c r="B14" s="457"/>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4"/>
      <c r="AB14" s="465"/>
      <c r="AC14" s="465"/>
      <c r="AD14" s="465"/>
      <c r="AE14" s="465"/>
      <c r="AF14" s="465"/>
      <c r="AG14" s="466"/>
      <c r="AH14" s="178"/>
      <c r="AI14" s="178"/>
      <c r="AJ14" s="178"/>
      <c r="AM14" s="438"/>
      <c r="AN14" s="438"/>
      <c r="AO14" s="438"/>
      <c r="AP14" s="438"/>
      <c r="AQ14" s="438"/>
      <c r="AR14" s="438"/>
      <c r="AS14" s="438"/>
      <c r="AT14" s="438"/>
      <c r="AU14" s="438"/>
      <c r="AV14" s="438"/>
      <c r="AW14" s="438"/>
      <c r="AX14" s="438"/>
      <c r="AY14" s="438"/>
      <c r="AZ14" s="438"/>
    </row>
    <row r="15" spans="1:52" ht="9" customHeight="1">
      <c r="A15" s="178"/>
      <c r="B15" s="178"/>
      <c r="C15" s="178"/>
      <c r="D15" s="178"/>
      <c r="E15" s="178"/>
      <c r="F15" s="178"/>
      <c r="G15" s="178"/>
      <c r="H15" s="178"/>
      <c r="I15" s="178"/>
      <c r="J15" s="178"/>
      <c r="K15" s="178"/>
      <c r="L15" s="178"/>
      <c r="M15" s="178"/>
      <c r="N15" s="178"/>
      <c r="O15" s="178"/>
      <c r="P15" s="178"/>
      <c r="Q15" s="191"/>
      <c r="R15" s="191"/>
      <c r="S15" s="191"/>
      <c r="T15" s="191"/>
      <c r="U15" s="191"/>
      <c r="V15" s="191"/>
      <c r="W15" s="191"/>
      <c r="X15" s="191"/>
      <c r="Y15" s="191"/>
      <c r="Z15" s="178"/>
      <c r="AA15" s="178"/>
      <c r="AB15" s="178"/>
      <c r="AC15" s="178"/>
      <c r="AD15" s="178"/>
      <c r="AE15" s="178"/>
      <c r="AF15" s="178"/>
      <c r="AG15" s="178"/>
      <c r="AH15" s="178"/>
      <c r="AI15" s="178"/>
      <c r="AJ15" s="178"/>
    </row>
    <row r="16" spans="1:52" ht="21.75" customHeight="1" thickBot="1">
      <c r="A16" s="178"/>
      <c r="B16" s="178" t="s">
        <v>10</v>
      </c>
      <c r="C16" s="192"/>
      <c r="D16" s="192"/>
      <c r="E16" s="192"/>
      <c r="F16" s="192"/>
      <c r="G16" s="191"/>
      <c r="H16" s="191"/>
      <c r="I16" s="191"/>
      <c r="J16" s="193"/>
      <c r="K16" s="193"/>
      <c r="L16" s="193"/>
      <c r="M16" s="213"/>
      <c r="N16" s="213"/>
      <c r="O16" s="213"/>
      <c r="P16" s="213"/>
      <c r="Q16" s="213"/>
      <c r="R16" s="213"/>
      <c r="S16" s="194"/>
      <c r="T16" s="194"/>
      <c r="U16" s="194"/>
      <c r="V16" s="213"/>
      <c r="W16" s="213"/>
      <c r="X16" s="213"/>
      <c r="Y16" s="213"/>
      <c r="Z16" s="213"/>
      <c r="AA16" s="213"/>
      <c r="AB16" s="213"/>
      <c r="AC16" s="213"/>
      <c r="AD16" s="213"/>
      <c r="AE16" s="194"/>
      <c r="AF16" s="194"/>
      <c r="AG16" s="191"/>
      <c r="AH16" s="178"/>
      <c r="AI16" s="178"/>
      <c r="AJ16" s="178"/>
    </row>
    <row r="17" spans="1:36" ht="27.75" customHeight="1" thickBot="1">
      <c r="A17" s="178"/>
      <c r="B17" s="442" t="s">
        <v>11</v>
      </c>
      <c r="C17" s="443"/>
      <c r="D17" s="443"/>
      <c r="E17" s="444"/>
      <c r="F17" s="445" t="s">
        <v>125</v>
      </c>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6"/>
      <c r="AH17" s="178"/>
      <c r="AI17" s="178"/>
      <c r="AJ17" s="178"/>
    </row>
    <row r="18" spans="1:36" s="2" customFormat="1" ht="21" customHeight="1">
      <c r="A18" s="195"/>
      <c r="B18" s="485" t="s">
        <v>12</v>
      </c>
      <c r="C18" s="486"/>
      <c r="D18" s="486"/>
      <c r="E18" s="48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8"/>
      <c r="AH18" s="195"/>
      <c r="AI18" s="196"/>
      <c r="AJ18" s="196"/>
    </row>
    <row r="19" spans="1:36" s="2" customFormat="1" ht="21" customHeight="1">
      <c r="A19" s="195"/>
      <c r="B19" s="488"/>
      <c r="C19" s="489"/>
      <c r="D19" s="489"/>
      <c r="E19" s="490"/>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8"/>
      <c r="AH19" s="195"/>
      <c r="AI19" s="196"/>
      <c r="AJ19" s="196"/>
    </row>
    <row r="20" spans="1:36" s="2" customFormat="1" ht="18" customHeight="1">
      <c r="A20" s="195"/>
      <c r="B20" s="488"/>
      <c r="C20" s="489"/>
      <c r="D20" s="489"/>
      <c r="E20" s="490"/>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8"/>
      <c r="AH20" s="195"/>
      <c r="AI20" s="196"/>
      <c r="AJ20" s="196"/>
    </row>
    <row r="21" spans="1:36" s="2" customFormat="1" ht="21" customHeight="1" thickBot="1">
      <c r="A21" s="195"/>
      <c r="B21" s="491"/>
      <c r="C21" s="492"/>
      <c r="D21" s="492"/>
      <c r="E21" s="493"/>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8"/>
      <c r="AH21" s="195"/>
      <c r="AI21" s="196"/>
      <c r="AJ21" s="196"/>
    </row>
    <row r="22" spans="1:36" ht="28.5" customHeight="1">
      <c r="A22" s="178"/>
      <c r="B22" s="467" t="s">
        <v>13</v>
      </c>
      <c r="C22" s="468"/>
      <c r="D22" s="468"/>
      <c r="E22" s="469"/>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8"/>
      <c r="AH22" s="178"/>
      <c r="AI22" s="178"/>
      <c r="AJ22" s="178"/>
    </row>
    <row r="23" spans="1:36" ht="28.5" customHeight="1">
      <c r="A23" s="178"/>
      <c r="B23" s="470"/>
      <c r="C23" s="471"/>
      <c r="D23" s="471"/>
      <c r="E23" s="472"/>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8"/>
      <c r="AH23" s="178"/>
      <c r="AI23" s="178"/>
      <c r="AJ23" s="178"/>
    </row>
    <row r="24" spans="1:36" ht="28.5" customHeight="1">
      <c r="A24" s="178"/>
      <c r="B24" s="470"/>
      <c r="C24" s="471"/>
      <c r="D24" s="471"/>
      <c r="E24" s="472"/>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8"/>
      <c r="AH24" s="178"/>
      <c r="AI24" s="178"/>
      <c r="AJ24" s="178"/>
    </row>
    <row r="25" spans="1:36" ht="28.5" customHeight="1">
      <c r="A25" s="178"/>
      <c r="B25" s="470"/>
      <c r="C25" s="471"/>
      <c r="D25" s="471"/>
      <c r="E25" s="472"/>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8"/>
      <c r="AH25" s="178"/>
      <c r="AI25" s="178"/>
      <c r="AJ25" s="178"/>
    </row>
    <row r="26" spans="1:36" ht="28.5" customHeight="1">
      <c r="A26" s="178"/>
      <c r="B26" s="470"/>
      <c r="C26" s="471"/>
      <c r="D26" s="471"/>
      <c r="E26" s="472"/>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8"/>
      <c r="AH26" s="178"/>
      <c r="AI26" s="178"/>
      <c r="AJ26" s="178"/>
    </row>
    <row r="27" spans="1:36" ht="28.5" customHeight="1">
      <c r="A27" s="178"/>
      <c r="B27" s="470"/>
      <c r="C27" s="471"/>
      <c r="D27" s="471"/>
      <c r="E27" s="472"/>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8"/>
      <c r="AH27" s="178"/>
      <c r="AI27" s="178"/>
      <c r="AJ27" s="178"/>
    </row>
    <row r="28" spans="1:36" ht="28.5" customHeight="1">
      <c r="A28" s="178"/>
      <c r="B28" s="470"/>
      <c r="C28" s="471"/>
      <c r="D28" s="471"/>
      <c r="E28" s="472"/>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8"/>
      <c r="AH28" s="178"/>
      <c r="AI28" s="178"/>
      <c r="AJ28" s="178"/>
    </row>
    <row r="29" spans="1:36" ht="28.5" customHeight="1">
      <c r="A29" s="178"/>
      <c r="B29" s="470"/>
      <c r="C29" s="471"/>
      <c r="D29" s="471"/>
      <c r="E29" s="472"/>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8"/>
      <c r="AH29" s="178"/>
      <c r="AI29" s="178"/>
      <c r="AJ29" s="178"/>
    </row>
    <row r="30" spans="1:36" ht="28.5" customHeight="1">
      <c r="A30" s="178"/>
      <c r="B30" s="470"/>
      <c r="C30" s="471"/>
      <c r="D30" s="471"/>
      <c r="E30" s="472"/>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8"/>
      <c r="AH30" s="178"/>
      <c r="AI30" s="178"/>
      <c r="AJ30" s="178"/>
    </row>
    <row r="31" spans="1:36" ht="28.5" customHeight="1">
      <c r="A31" s="178"/>
      <c r="B31" s="470"/>
      <c r="C31" s="471"/>
      <c r="D31" s="471"/>
      <c r="E31" s="472"/>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8"/>
      <c r="AH31" s="178"/>
      <c r="AI31" s="178"/>
      <c r="AJ31" s="178"/>
    </row>
    <row r="32" spans="1:36" ht="28.5" customHeight="1">
      <c r="A32" s="178"/>
      <c r="B32" s="470"/>
      <c r="C32" s="471"/>
      <c r="D32" s="471"/>
      <c r="E32" s="472"/>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8"/>
      <c r="AH32" s="178"/>
      <c r="AI32" s="178"/>
      <c r="AJ32" s="178"/>
    </row>
    <row r="33" spans="1:36" ht="28.5" customHeight="1" thickBot="1">
      <c r="A33" s="178"/>
      <c r="B33" s="473"/>
      <c r="C33" s="474"/>
      <c r="D33" s="474"/>
      <c r="E33" s="475"/>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50"/>
      <c r="AH33" s="178"/>
      <c r="AI33" s="178"/>
      <c r="AJ33" s="178"/>
    </row>
    <row r="34" spans="1:36" ht="28.5" customHeight="1" thickBot="1">
      <c r="A34" s="178"/>
      <c r="B34" s="197" t="s">
        <v>17</v>
      </c>
      <c r="C34" s="179"/>
      <c r="D34" s="179"/>
      <c r="E34" s="179"/>
      <c r="F34" s="179"/>
      <c r="G34" s="179"/>
      <c r="H34" s="179"/>
      <c r="I34" s="179"/>
      <c r="J34" s="179"/>
      <c r="K34" s="212"/>
      <c r="L34" s="212"/>
      <c r="M34" s="212"/>
      <c r="N34" s="212"/>
      <c r="O34" s="212"/>
      <c r="P34" s="212"/>
      <c r="Q34" s="212"/>
      <c r="R34" s="212"/>
      <c r="S34" s="198"/>
      <c r="T34" s="198"/>
      <c r="U34" s="198"/>
      <c r="V34" s="212"/>
      <c r="W34" s="212"/>
      <c r="X34" s="212"/>
      <c r="Y34" s="212"/>
      <c r="Z34" s="212"/>
      <c r="AA34" s="440">
        <f>算定対象人数!H27</f>
        <v>5</v>
      </c>
      <c r="AB34" s="441"/>
      <c r="AC34" s="441"/>
      <c r="AD34" s="441"/>
      <c r="AE34" s="441"/>
      <c r="AF34" s="441"/>
      <c r="AG34" s="199" t="s">
        <v>3</v>
      </c>
      <c r="AH34" s="178"/>
      <c r="AI34" s="178"/>
      <c r="AJ34" s="178"/>
    </row>
    <row r="35" spans="1:36" ht="15" customHeight="1">
      <c r="A35" s="178"/>
      <c r="B35" s="200"/>
      <c r="C35" s="192"/>
      <c r="D35" s="192"/>
      <c r="E35" s="192"/>
      <c r="F35" s="192"/>
      <c r="G35" s="191"/>
      <c r="H35" s="191"/>
      <c r="I35" s="191"/>
      <c r="J35" s="193"/>
      <c r="K35" s="193"/>
      <c r="L35" s="193"/>
      <c r="M35" s="193"/>
      <c r="N35" s="193"/>
      <c r="O35" s="193"/>
      <c r="P35" s="193"/>
      <c r="Q35" s="193"/>
      <c r="R35" s="193"/>
      <c r="S35" s="191"/>
      <c r="T35" s="191"/>
      <c r="U35" s="191"/>
      <c r="V35" s="193"/>
      <c r="W35" s="193"/>
      <c r="X35" s="193"/>
      <c r="Y35" s="193"/>
      <c r="Z35" s="193"/>
      <c r="AA35" s="193"/>
      <c r="AB35" s="193"/>
      <c r="AC35" s="193"/>
      <c r="AD35" s="193"/>
      <c r="AE35" s="191"/>
      <c r="AF35" s="191"/>
      <c r="AG35" s="191"/>
      <c r="AH35" s="178"/>
      <c r="AI35" s="178"/>
      <c r="AJ35" s="178"/>
    </row>
    <row r="36" spans="1:36" ht="15" customHeight="1">
      <c r="A36" s="178"/>
      <c r="B36" s="200"/>
      <c r="C36" s="192"/>
      <c r="D36" s="192"/>
      <c r="E36" s="192"/>
      <c r="F36" s="192"/>
      <c r="G36" s="191"/>
      <c r="H36" s="191"/>
      <c r="I36" s="191"/>
      <c r="J36" s="193"/>
      <c r="K36" s="193"/>
      <c r="L36" s="193"/>
      <c r="M36" s="193"/>
      <c r="N36" s="193"/>
      <c r="O36" s="193"/>
      <c r="P36" s="193"/>
      <c r="Q36" s="193"/>
      <c r="R36" s="193"/>
      <c r="S36" s="191"/>
      <c r="T36" s="191"/>
      <c r="U36" s="191"/>
      <c r="V36" s="193"/>
      <c r="W36" s="193"/>
      <c r="X36" s="193"/>
      <c r="Y36" s="193"/>
      <c r="Z36" s="193"/>
      <c r="AA36" s="193"/>
      <c r="AB36" s="193"/>
      <c r="AC36" s="193"/>
      <c r="AD36" s="193"/>
      <c r="AE36" s="191"/>
      <c r="AF36" s="191"/>
      <c r="AG36" s="191"/>
      <c r="AH36" s="178"/>
      <c r="AI36" s="178"/>
      <c r="AJ36" s="178"/>
    </row>
    <row r="37" spans="1:36" ht="15" customHeight="1">
      <c r="A37" s="178"/>
      <c r="B37" s="180"/>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row>
    <row r="38" spans="1:36" ht="15" customHeight="1">
      <c r="A38" s="178"/>
      <c r="B38" s="180"/>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row>
  </sheetData>
  <sheetProtection algorithmName="SHA-512" hashValue="ORvXKXm7u3xxWf3mEFbGMqOPn5iokISlibtbRkT2lf+jvMpmn9nt+TRmzTKc3onREv1ytDCkWAPXFOoo7zMzJg==" saltValue="YwKIEEPZSW+gfvGci57vpA==" spinCount="100000" sheet="1" objects="1" scenarios="1"/>
  <dataConsolidate/>
  <mergeCells count="22">
    <mergeCell ref="B3:AG3"/>
    <mergeCell ref="E5:J5"/>
    <mergeCell ref="O7:T7"/>
    <mergeCell ref="U7:AG7"/>
    <mergeCell ref="Y6:Z6"/>
    <mergeCell ref="W6:X6"/>
    <mergeCell ref="AM12:AZ14"/>
    <mergeCell ref="AE6:AF6"/>
    <mergeCell ref="AB6:AC6"/>
    <mergeCell ref="AA34:AF34"/>
    <mergeCell ref="B17:E17"/>
    <mergeCell ref="F17:AG33"/>
    <mergeCell ref="O8:T8"/>
    <mergeCell ref="U8:AG8"/>
    <mergeCell ref="B13:B14"/>
    <mergeCell ref="C13:Z14"/>
    <mergeCell ref="AA13:AG14"/>
    <mergeCell ref="B22:E33"/>
    <mergeCell ref="O9:T9"/>
    <mergeCell ref="U9:AG9"/>
    <mergeCell ref="B12:AG12"/>
    <mergeCell ref="B18:E21"/>
  </mergeCells>
  <phoneticPr fontId="4"/>
  <dataValidations count="1">
    <dataValidation type="list" allowBlank="1" showInputMessage="1" showErrorMessage="1" sqref="AA13:AG14" xr:uid="{00000000-0002-0000-0300-000001000000}">
      <formula1>$AK$1</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0560-6ED8-42E7-999C-8404D7D39DEF}">
  <sheetPr>
    <tabColor theme="9" tint="0.39997558519241921"/>
  </sheetPr>
  <dimension ref="A1:AV29"/>
  <sheetViews>
    <sheetView showGridLines="0" view="pageBreakPreview" zoomScale="80" zoomScaleNormal="85" zoomScaleSheetLayoutView="80" workbookViewId="0">
      <selection activeCell="C2" sqref="C2:AM2"/>
    </sheetView>
  </sheetViews>
  <sheetFormatPr defaultColWidth="9" defaultRowHeight="18" customHeight="1"/>
  <cols>
    <col min="1" max="1" width="2.5" style="4" customWidth="1"/>
    <col min="2" max="3" width="3" style="4" customWidth="1"/>
    <col min="4" max="16" width="3.125" style="4" customWidth="1"/>
    <col min="17" max="34" width="3" style="4" customWidth="1"/>
    <col min="35" max="35" width="2.5" style="4" customWidth="1"/>
    <col min="36" max="41" width="3" style="4" customWidth="1"/>
    <col min="42" max="42" width="3" style="4" hidden="1" customWidth="1"/>
    <col min="43" max="43" width="3" style="4" customWidth="1"/>
    <col min="44" max="44" width="43.5" style="4" customWidth="1"/>
    <col min="45" max="47" width="3" style="4" customWidth="1"/>
    <col min="48" max="16384" width="9" style="4"/>
  </cols>
  <sheetData>
    <row r="1" spans="1:48" ht="18" customHeight="1">
      <c r="A1" s="298"/>
      <c r="B1" s="299" t="s">
        <v>48</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298"/>
      <c r="AO1" s="298"/>
      <c r="AP1" s="298" t="s">
        <v>18</v>
      </c>
      <c r="AQ1" s="298"/>
      <c r="AR1" s="298"/>
      <c r="AS1" s="298"/>
      <c r="AT1" s="298"/>
      <c r="AU1" s="298"/>
      <c r="AV1" s="298"/>
    </row>
    <row r="2" spans="1:48" ht="18" customHeight="1">
      <c r="A2" s="298"/>
      <c r="B2" s="300"/>
      <c r="C2" s="501" t="s">
        <v>83</v>
      </c>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298"/>
      <c r="AO2" s="298"/>
      <c r="AP2" s="298"/>
      <c r="AQ2" s="298"/>
      <c r="AR2" s="298"/>
      <c r="AS2" s="298"/>
      <c r="AT2" s="298"/>
      <c r="AU2" s="298"/>
      <c r="AV2" s="298"/>
    </row>
    <row r="3" spans="1:48" ht="18" customHeight="1">
      <c r="A3" s="298"/>
      <c r="B3" s="300"/>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2"/>
      <c r="AM3" s="300"/>
      <c r="AN3" s="298"/>
      <c r="AO3" s="298"/>
      <c r="AP3" s="298"/>
      <c r="AQ3" s="298"/>
      <c r="AR3" s="298"/>
      <c r="AS3" s="298"/>
      <c r="AT3" s="298"/>
      <c r="AU3" s="298"/>
      <c r="AV3" s="298"/>
    </row>
    <row r="4" spans="1:48" ht="18" customHeight="1" thickBot="1">
      <c r="A4" s="298"/>
      <c r="B4" s="300"/>
      <c r="C4" s="515" t="s">
        <v>221</v>
      </c>
      <c r="D4" s="515"/>
      <c r="E4" s="515"/>
      <c r="F4" s="515"/>
      <c r="G4" s="515"/>
      <c r="H4" s="515"/>
      <c r="I4" s="515"/>
      <c r="J4" s="515"/>
      <c r="K4" s="515"/>
      <c r="L4" s="515"/>
      <c r="M4" s="515"/>
      <c r="N4" s="515"/>
      <c r="O4" s="515"/>
      <c r="P4" s="515"/>
      <c r="Q4" s="303"/>
      <c r="R4" s="303"/>
      <c r="S4" s="303"/>
      <c r="T4" s="303"/>
      <c r="U4" s="303"/>
      <c r="V4" s="303"/>
      <c r="W4" s="303"/>
      <c r="X4" s="303"/>
      <c r="Y4" s="303"/>
      <c r="Z4" s="303"/>
      <c r="AA4" s="303"/>
      <c r="AB4" s="303"/>
      <c r="AC4" s="303"/>
      <c r="AD4" s="303"/>
      <c r="AE4" s="303"/>
      <c r="AF4" s="303"/>
      <c r="AG4" s="303"/>
      <c r="AH4" s="303"/>
      <c r="AI4" s="304"/>
      <c r="AJ4" s="300"/>
      <c r="AK4" s="502"/>
      <c r="AL4" s="502"/>
      <c r="AM4" s="300"/>
      <c r="AN4" s="298"/>
      <c r="AO4" s="298"/>
      <c r="AP4" s="298"/>
      <c r="AQ4" s="298"/>
      <c r="AR4" s="298"/>
      <c r="AS4" s="298"/>
      <c r="AT4" s="298"/>
      <c r="AU4" s="298"/>
      <c r="AV4" s="298"/>
    </row>
    <row r="5" spans="1:48" ht="18" customHeight="1">
      <c r="A5" s="298"/>
      <c r="B5" s="300"/>
      <c r="C5" s="516" t="s">
        <v>222</v>
      </c>
      <c r="D5" s="517"/>
      <c r="E5" s="517"/>
      <c r="F5" s="517"/>
      <c r="G5" s="517"/>
      <c r="H5" s="517"/>
      <c r="I5" s="517"/>
      <c r="J5" s="517"/>
      <c r="K5" s="522" t="s">
        <v>223</v>
      </c>
      <c r="L5" s="522"/>
      <c r="M5" s="522"/>
      <c r="N5" s="522"/>
      <c r="O5" s="522"/>
      <c r="P5" s="522"/>
      <c r="Q5" s="300"/>
      <c r="R5" s="300"/>
      <c r="S5" s="300"/>
      <c r="T5" s="503" t="s">
        <v>0</v>
      </c>
      <c r="U5" s="504"/>
      <c r="V5" s="504"/>
      <c r="W5" s="504"/>
      <c r="X5" s="504"/>
      <c r="Y5" s="504"/>
      <c r="Z5" s="505"/>
      <c r="AA5" s="506" t="str">
        <f>基礎情報!E37&amp;""</f>
        <v/>
      </c>
      <c r="AB5" s="507"/>
      <c r="AC5" s="507"/>
      <c r="AD5" s="507"/>
      <c r="AE5" s="507"/>
      <c r="AF5" s="507"/>
      <c r="AG5" s="507"/>
      <c r="AH5" s="507"/>
      <c r="AI5" s="507"/>
      <c r="AJ5" s="507"/>
      <c r="AK5" s="507"/>
      <c r="AL5" s="507"/>
      <c r="AM5" s="508"/>
      <c r="AN5" s="298"/>
      <c r="AO5" s="298"/>
      <c r="AP5" s="298"/>
      <c r="AQ5" s="298"/>
      <c r="AR5" s="298"/>
      <c r="AS5" s="298"/>
      <c r="AT5" s="298"/>
      <c r="AU5" s="298"/>
      <c r="AV5" s="298"/>
    </row>
    <row r="6" spans="1:48" ht="18" customHeight="1">
      <c r="A6" s="298"/>
      <c r="B6" s="300"/>
      <c r="C6" s="518"/>
      <c r="D6" s="519"/>
      <c r="E6" s="519"/>
      <c r="F6" s="519"/>
      <c r="G6" s="519"/>
      <c r="H6" s="519"/>
      <c r="I6" s="519"/>
      <c r="J6" s="519"/>
      <c r="K6" s="522"/>
      <c r="L6" s="522"/>
      <c r="M6" s="522"/>
      <c r="N6" s="522"/>
      <c r="O6" s="522"/>
      <c r="P6" s="522"/>
      <c r="Q6" s="300"/>
      <c r="R6" s="300"/>
      <c r="S6" s="300"/>
      <c r="T6" s="509" t="s">
        <v>186</v>
      </c>
      <c r="U6" s="510"/>
      <c r="V6" s="510"/>
      <c r="W6" s="510"/>
      <c r="X6" s="510"/>
      <c r="Y6" s="510"/>
      <c r="Z6" s="511"/>
      <c r="AA6" s="512" t="str">
        <f>基礎情報!E38&amp;""</f>
        <v/>
      </c>
      <c r="AB6" s="513"/>
      <c r="AC6" s="513"/>
      <c r="AD6" s="513"/>
      <c r="AE6" s="513"/>
      <c r="AF6" s="513"/>
      <c r="AG6" s="513"/>
      <c r="AH6" s="513"/>
      <c r="AI6" s="513"/>
      <c r="AJ6" s="513"/>
      <c r="AK6" s="513"/>
      <c r="AL6" s="513"/>
      <c r="AM6" s="514"/>
      <c r="AN6" s="298"/>
      <c r="AO6" s="298"/>
      <c r="AP6" s="298"/>
      <c r="AQ6" s="298"/>
      <c r="AR6" s="298"/>
      <c r="AS6" s="298"/>
      <c r="AT6" s="298"/>
      <c r="AU6" s="298"/>
      <c r="AV6" s="298"/>
    </row>
    <row r="7" spans="1:48" ht="18" customHeight="1" thickBot="1">
      <c r="A7" s="298"/>
      <c r="B7" s="300"/>
      <c r="C7" s="518"/>
      <c r="D7" s="519"/>
      <c r="E7" s="519"/>
      <c r="F7" s="519"/>
      <c r="G7" s="519"/>
      <c r="H7" s="519"/>
      <c r="I7" s="519"/>
      <c r="J7" s="519"/>
      <c r="K7" s="523" t="str">
        <f>IFERROR(IF(【様式９別添１】!H88&gt;=(2/3),"OK","NG"),"NG")</f>
        <v>NG</v>
      </c>
      <c r="L7" s="524"/>
      <c r="M7" s="524"/>
      <c r="N7" s="524"/>
      <c r="O7" s="524"/>
      <c r="P7" s="525"/>
      <c r="Q7" s="300"/>
      <c r="R7" s="300"/>
      <c r="S7" s="300"/>
      <c r="T7" s="531" t="s">
        <v>1</v>
      </c>
      <c r="U7" s="532"/>
      <c r="V7" s="532"/>
      <c r="W7" s="532"/>
      <c r="X7" s="532"/>
      <c r="Y7" s="532"/>
      <c r="Z7" s="533"/>
      <c r="AA7" s="534" t="str">
        <f>基礎情報!E39&amp;""</f>
        <v/>
      </c>
      <c r="AB7" s="535"/>
      <c r="AC7" s="535"/>
      <c r="AD7" s="535"/>
      <c r="AE7" s="535"/>
      <c r="AF7" s="535"/>
      <c r="AG7" s="535"/>
      <c r="AH7" s="535"/>
      <c r="AI7" s="535"/>
      <c r="AJ7" s="535"/>
      <c r="AK7" s="535"/>
      <c r="AL7" s="535"/>
      <c r="AM7" s="536"/>
      <c r="AN7" s="298"/>
      <c r="AO7" s="298"/>
      <c r="AP7" s="298"/>
      <c r="AQ7" s="298"/>
      <c r="AR7" s="298"/>
      <c r="AS7" s="298"/>
      <c r="AT7" s="298"/>
      <c r="AU7" s="298"/>
      <c r="AV7" s="298"/>
    </row>
    <row r="8" spans="1:48" ht="18" customHeight="1">
      <c r="A8" s="298"/>
      <c r="B8" s="300"/>
      <c r="C8" s="520"/>
      <c r="D8" s="521"/>
      <c r="E8" s="521"/>
      <c r="F8" s="521"/>
      <c r="G8" s="521"/>
      <c r="H8" s="521"/>
      <c r="I8" s="521"/>
      <c r="J8" s="521"/>
      <c r="K8" s="526"/>
      <c r="L8" s="527"/>
      <c r="M8" s="527"/>
      <c r="N8" s="527"/>
      <c r="O8" s="527"/>
      <c r="P8" s="528"/>
      <c r="Q8" s="304"/>
      <c r="R8" s="304"/>
      <c r="S8" s="304"/>
      <c r="T8" s="304"/>
      <c r="U8" s="305"/>
      <c r="V8" s="305"/>
      <c r="W8" s="305"/>
      <c r="X8" s="305"/>
      <c r="Y8" s="305"/>
      <c r="Z8" s="305"/>
      <c r="AA8" s="306"/>
      <c r="AB8" s="306"/>
      <c r="AC8" s="306"/>
      <c r="AD8" s="306"/>
      <c r="AE8" s="306"/>
      <c r="AF8" s="306"/>
      <c r="AG8" s="306"/>
      <c r="AH8" s="306"/>
      <c r="AI8" s="306"/>
      <c r="AJ8" s="306"/>
      <c r="AK8" s="306"/>
      <c r="AL8" s="300"/>
      <c r="AM8" s="300"/>
      <c r="AN8" s="298"/>
      <c r="AO8" s="298"/>
      <c r="AP8" s="298"/>
      <c r="AQ8" s="298"/>
      <c r="AR8" s="298"/>
      <c r="AS8" s="298"/>
      <c r="AT8" s="298"/>
      <c r="AU8" s="298"/>
      <c r="AV8" s="298"/>
    </row>
    <row r="9" spans="1:48" ht="18" customHeight="1" thickBot="1">
      <c r="A9" s="298"/>
      <c r="B9" s="300" t="s">
        <v>44</v>
      </c>
      <c r="C9" s="300"/>
      <c r="D9" s="300"/>
      <c r="E9" s="300"/>
      <c r="F9" s="300"/>
      <c r="G9" s="300"/>
      <c r="H9" s="300"/>
      <c r="I9" s="300"/>
      <c r="J9" s="300"/>
      <c r="K9" s="300"/>
      <c r="L9" s="300"/>
      <c r="M9" s="300"/>
      <c r="N9" s="300"/>
      <c r="O9" s="300"/>
      <c r="P9" s="300"/>
      <c r="Q9" s="300"/>
      <c r="R9" s="300"/>
      <c r="S9" s="300"/>
      <c r="T9" s="300"/>
      <c r="U9" s="300"/>
      <c r="V9" s="307"/>
      <c r="W9" s="307"/>
      <c r="X9" s="307"/>
      <c r="Y9" s="307"/>
      <c r="Z9" s="307"/>
      <c r="AA9" s="307"/>
      <c r="AB9" s="307"/>
      <c r="AC9" s="307"/>
      <c r="AD9" s="300"/>
      <c r="AE9" s="300"/>
      <c r="AF9" s="300"/>
      <c r="AG9" s="300"/>
      <c r="AH9" s="300"/>
      <c r="AI9" s="298"/>
      <c r="AJ9" s="298"/>
      <c r="AK9" s="300"/>
      <c r="AL9" s="300"/>
      <c r="AM9" s="300"/>
      <c r="AN9" s="298"/>
      <c r="AO9" s="298"/>
      <c r="AP9" s="298"/>
      <c r="AQ9" s="298"/>
      <c r="AR9" s="298"/>
      <c r="AS9" s="298"/>
      <c r="AT9" s="298"/>
      <c r="AU9" s="298"/>
      <c r="AV9" s="298"/>
    </row>
    <row r="10" spans="1:48" s="1" customFormat="1" ht="33.75" customHeight="1" thickBot="1">
      <c r="A10" s="178"/>
      <c r="B10" s="178"/>
      <c r="C10" s="537" t="s">
        <v>4</v>
      </c>
      <c r="D10" s="540" t="s">
        <v>170</v>
      </c>
      <c r="E10" s="541"/>
      <c r="F10" s="541"/>
      <c r="G10" s="541"/>
      <c r="H10" s="541"/>
      <c r="I10" s="541"/>
      <c r="J10" s="541"/>
      <c r="K10" s="541"/>
      <c r="L10" s="541"/>
      <c r="M10" s="541"/>
      <c r="N10" s="541"/>
      <c r="O10" s="541"/>
      <c r="P10" s="541"/>
      <c r="Q10" s="541"/>
      <c r="R10" s="541"/>
      <c r="S10" s="541"/>
      <c r="T10" s="541"/>
      <c r="U10" s="542"/>
      <c r="V10" s="546" t="s">
        <v>171</v>
      </c>
      <c r="W10" s="546"/>
      <c r="X10" s="546"/>
      <c r="Y10" s="546"/>
      <c r="Z10" s="547"/>
      <c r="AA10" s="548">
        <f>算定対象人数!H27</f>
        <v>5</v>
      </c>
      <c r="AB10" s="549"/>
      <c r="AC10" s="308" t="s">
        <v>3</v>
      </c>
      <c r="AD10" s="309"/>
      <c r="AE10" s="309"/>
      <c r="AF10" s="309"/>
      <c r="AG10" s="309"/>
      <c r="AH10" s="309"/>
      <c r="AI10" s="309"/>
      <c r="AJ10" s="309"/>
      <c r="AK10" s="309"/>
      <c r="AL10" s="309"/>
      <c r="AM10" s="309"/>
      <c r="AN10" s="178"/>
      <c r="AO10" s="178"/>
      <c r="AP10" s="178"/>
      <c r="AQ10" s="178"/>
      <c r="AR10" s="178"/>
      <c r="AS10" s="178"/>
      <c r="AT10" s="178"/>
      <c r="AU10" s="178"/>
      <c r="AV10" s="178"/>
    </row>
    <row r="11" spans="1:48" s="1" customFormat="1" ht="23.25" customHeight="1" thickBot="1">
      <c r="A11" s="178"/>
      <c r="B11" s="178"/>
      <c r="C11" s="538"/>
      <c r="D11" s="543"/>
      <c r="E11" s="544"/>
      <c r="F11" s="544"/>
      <c r="G11" s="544"/>
      <c r="H11" s="544"/>
      <c r="I11" s="544"/>
      <c r="J11" s="544"/>
      <c r="K11" s="544"/>
      <c r="L11" s="544"/>
      <c r="M11" s="544"/>
      <c r="N11" s="544"/>
      <c r="O11" s="544"/>
      <c r="P11" s="544"/>
      <c r="Q11" s="544"/>
      <c r="R11" s="544"/>
      <c r="S11" s="544"/>
      <c r="T11" s="544"/>
      <c r="U11" s="545"/>
      <c r="V11" s="550">
        <f>SUM(V12:AL14)</f>
        <v>660000</v>
      </c>
      <c r="W11" s="551"/>
      <c r="X11" s="551"/>
      <c r="Y11" s="551"/>
      <c r="Z11" s="551"/>
      <c r="AA11" s="551"/>
      <c r="AB11" s="551"/>
      <c r="AC11" s="551"/>
      <c r="AD11" s="551"/>
      <c r="AE11" s="551"/>
      <c r="AF11" s="551"/>
      <c r="AG11" s="551"/>
      <c r="AH11" s="551"/>
      <c r="AI11" s="551"/>
      <c r="AJ11" s="551"/>
      <c r="AK11" s="551"/>
      <c r="AL11" s="551"/>
      <c r="AM11" s="310" t="s">
        <v>19</v>
      </c>
      <c r="AN11" s="178"/>
      <c r="AO11" s="178"/>
      <c r="AP11" s="178"/>
      <c r="AQ11" s="178"/>
      <c r="AR11" s="178"/>
      <c r="AS11" s="178"/>
      <c r="AT11" s="178"/>
      <c r="AU11" s="178"/>
      <c r="AV11" s="178"/>
    </row>
    <row r="12" spans="1:48" s="1" customFormat="1" ht="18" customHeight="1">
      <c r="A12" s="178"/>
      <c r="B12" s="178"/>
      <c r="C12" s="538"/>
      <c r="D12" s="311"/>
      <c r="E12" s="312"/>
      <c r="F12" s="312"/>
      <c r="G12" s="312"/>
      <c r="H12" s="312"/>
      <c r="I12" s="313"/>
      <c r="J12" s="552" t="s">
        <v>172</v>
      </c>
      <c r="K12" s="553"/>
      <c r="L12" s="553"/>
      <c r="M12" s="553"/>
      <c r="N12" s="553"/>
      <c r="O12" s="553"/>
      <c r="P12" s="553"/>
      <c r="Q12" s="553"/>
      <c r="R12" s="553"/>
      <c r="S12" s="553"/>
      <c r="T12" s="553"/>
      <c r="U12" s="554"/>
      <c r="V12" s="555">
        <f>ROUNDDOWN(算定対象人数!H30*AJ15,-3)</f>
        <v>660000</v>
      </c>
      <c r="W12" s="556"/>
      <c r="X12" s="556"/>
      <c r="Y12" s="556"/>
      <c r="Z12" s="556"/>
      <c r="AA12" s="556"/>
      <c r="AB12" s="556"/>
      <c r="AC12" s="556"/>
      <c r="AD12" s="556"/>
      <c r="AE12" s="556"/>
      <c r="AF12" s="556"/>
      <c r="AG12" s="556"/>
      <c r="AH12" s="556"/>
      <c r="AI12" s="556"/>
      <c r="AJ12" s="556"/>
      <c r="AK12" s="556"/>
      <c r="AL12" s="556"/>
      <c r="AM12" s="314" t="s">
        <v>19</v>
      </c>
      <c r="AN12" s="178"/>
      <c r="AO12" s="178"/>
      <c r="AP12" s="178"/>
      <c r="AQ12" s="178"/>
      <c r="AR12" s="178"/>
      <c r="AS12" s="178"/>
      <c r="AT12" s="178"/>
      <c r="AU12" s="178"/>
      <c r="AV12" s="178"/>
    </row>
    <row r="13" spans="1:48" s="1" customFormat="1" ht="18" customHeight="1">
      <c r="A13" s="178"/>
      <c r="B13" s="178"/>
      <c r="C13" s="538"/>
      <c r="D13" s="315"/>
      <c r="E13" s="178"/>
      <c r="F13" s="178"/>
      <c r="G13" s="178"/>
      <c r="H13" s="178"/>
      <c r="I13" s="316"/>
      <c r="J13" s="557" t="s">
        <v>173</v>
      </c>
      <c r="K13" s="558"/>
      <c r="L13" s="558"/>
      <c r="M13" s="558"/>
      <c r="N13" s="558"/>
      <c r="O13" s="558"/>
      <c r="P13" s="558"/>
      <c r="Q13" s="558"/>
      <c r="R13" s="558"/>
      <c r="S13" s="558"/>
      <c r="T13" s="558"/>
      <c r="U13" s="559"/>
      <c r="V13" s="560">
        <f>【様式９別添２】!E15</f>
        <v>0</v>
      </c>
      <c r="W13" s="561"/>
      <c r="X13" s="561"/>
      <c r="Y13" s="561"/>
      <c r="Z13" s="561"/>
      <c r="AA13" s="561"/>
      <c r="AB13" s="561"/>
      <c r="AC13" s="561"/>
      <c r="AD13" s="561"/>
      <c r="AE13" s="561"/>
      <c r="AF13" s="561"/>
      <c r="AG13" s="561"/>
      <c r="AH13" s="561"/>
      <c r="AI13" s="561"/>
      <c r="AJ13" s="561"/>
      <c r="AK13" s="561"/>
      <c r="AL13" s="561"/>
      <c r="AM13" s="317" t="s">
        <v>19</v>
      </c>
      <c r="AN13" s="178"/>
      <c r="AO13" s="178"/>
      <c r="AP13" s="178"/>
      <c r="AQ13" s="178"/>
      <c r="AR13" s="178"/>
      <c r="AS13" s="178"/>
      <c r="AT13" s="178"/>
      <c r="AU13" s="178"/>
      <c r="AV13" s="178"/>
    </row>
    <row r="14" spans="1:48" s="1" customFormat="1" ht="18" customHeight="1" thickBot="1">
      <c r="A14" s="178"/>
      <c r="B14" s="178"/>
      <c r="C14" s="539"/>
      <c r="D14" s="318"/>
      <c r="E14" s="309"/>
      <c r="F14" s="309"/>
      <c r="G14" s="309"/>
      <c r="H14" s="309"/>
      <c r="I14" s="319"/>
      <c r="J14" s="562" t="s">
        <v>174</v>
      </c>
      <c r="K14" s="563"/>
      <c r="L14" s="563"/>
      <c r="M14" s="563"/>
      <c r="N14" s="563"/>
      <c r="O14" s="563"/>
      <c r="P14" s="563"/>
      <c r="Q14" s="563"/>
      <c r="R14" s="563"/>
      <c r="S14" s="563"/>
      <c r="T14" s="563"/>
      <c r="U14" s="564"/>
      <c r="V14" s="565">
        <f>【様式９別添２】!G15</f>
        <v>0</v>
      </c>
      <c r="W14" s="566"/>
      <c r="X14" s="566"/>
      <c r="Y14" s="566"/>
      <c r="Z14" s="566"/>
      <c r="AA14" s="566"/>
      <c r="AB14" s="566"/>
      <c r="AC14" s="566"/>
      <c r="AD14" s="566"/>
      <c r="AE14" s="566"/>
      <c r="AF14" s="566"/>
      <c r="AG14" s="566"/>
      <c r="AH14" s="566"/>
      <c r="AI14" s="566"/>
      <c r="AJ14" s="566"/>
      <c r="AK14" s="566"/>
      <c r="AL14" s="566"/>
      <c r="AM14" s="320" t="s">
        <v>19</v>
      </c>
      <c r="AN14" s="178"/>
      <c r="AO14" s="178"/>
      <c r="AP14" s="178"/>
      <c r="AQ14" s="178"/>
      <c r="AR14" s="178"/>
      <c r="AS14" s="178"/>
      <c r="AT14" s="178"/>
      <c r="AU14" s="178"/>
      <c r="AV14" s="178"/>
    </row>
    <row r="15" spans="1:48" s="1" customFormat="1" ht="18" customHeight="1" thickBot="1">
      <c r="A15" s="178"/>
      <c r="B15" s="178"/>
      <c r="C15" s="321" t="s">
        <v>175</v>
      </c>
      <c r="D15" s="567" t="s">
        <v>20</v>
      </c>
      <c r="E15" s="568"/>
      <c r="F15" s="568"/>
      <c r="G15" s="568"/>
      <c r="H15" s="568"/>
      <c r="I15" s="568"/>
      <c r="J15" s="568"/>
      <c r="K15" s="568"/>
      <c r="L15" s="568"/>
      <c r="M15" s="568"/>
      <c r="N15" s="568"/>
      <c r="O15" s="568"/>
      <c r="P15" s="568"/>
      <c r="Q15" s="569"/>
      <c r="R15" s="569"/>
      <c r="S15" s="569"/>
      <c r="T15" s="569"/>
      <c r="U15" s="570"/>
      <c r="V15" s="571" t="s">
        <v>120</v>
      </c>
      <c r="W15" s="572"/>
      <c r="X15" s="572"/>
      <c r="Y15" s="572"/>
      <c r="Z15" s="572"/>
      <c r="AA15" s="572"/>
      <c r="AB15" s="572"/>
      <c r="AC15" s="572"/>
      <c r="AD15" s="572"/>
      <c r="AE15" s="572"/>
      <c r="AF15" s="572"/>
      <c r="AG15" s="572"/>
      <c r="AH15" s="572"/>
      <c r="AI15" s="322" t="s">
        <v>45</v>
      </c>
      <c r="AJ15" s="322">
        <v>12</v>
      </c>
      <c r="AK15" s="179" t="s">
        <v>46</v>
      </c>
      <c r="AL15" s="322"/>
      <c r="AM15" s="323" t="s">
        <v>47</v>
      </c>
      <c r="AN15" s="178"/>
      <c r="AO15" s="178"/>
      <c r="AP15" s="178"/>
      <c r="AQ15" s="178"/>
      <c r="AR15" s="178"/>
      <c r="AS15" s="178"/>
      <c r="AT15" s="178"/>
      <c r="AU15" s="178"/>
      <c r="AV15" s="178"/>
    </row>
    <row r="16" spans="1:48" s="1" customFormat="1" ht="14.25">
      <c r="A16" s="178"/>
      <c r="B16" s="178"/>
      <c r="C16" s="324"/>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30"/>
      <c r="AJ16" s="530"/>
      <c r="AK16" s="530"/>
      <c r="AL16" s="530"/>
      <c r="AM16" s="530"/>
      <c r="AN16" s="178"/>
      <c r="AO16" s="178"/>
      <c r="AP16" s="178"/>
      <c r="AQ16" s="178"/>
      <c r="AR16" s="178"/>
      <c r="AS16" s="178"/>
      <c r="AT16" s="178"/>
      <c r="AU16" s="178"/>
      <c r="AV16" s="178"/>
    </row>
    <row r="17" spans="1:48" ht="18" customHeight="1">
      <c r="A17" s="298"/>
      <c r="B17" s="300"/>
      <c r="C17" s="325"/>
      <c r="D17" s="326"/>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298"/>
      <c r="AO17" s="298"/>
      <c r="AP17" s="298"/>
      <c r="AQ17" s="298"/>
      <c r="AR17" s="327" t="s">
        <v>176</v>
      </c>
      <c r="AS17" s="327"/>
      <c r="AT17" s="327"/>
      <c r="AU17" s="327"/>
      <c r="AV17" s="327"/>
    </row>
    <row r="18" spans="1:48" ht="18" customHeight="1" thickBot="1">
      <c r="A18" s="298"/>
      <c r="B18" s="298" t="s">
        <v>23</v>
      </c>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328"/>
      <c r="AJ18" s="328"/>
      <c r="AK18" s="328"/>
      <c r="AL18" s="328"/>
      <c r="AM18" s="328"/>
      <c r="AN18" s="298"/>
      <c r="AO18" s="298"/>
      <c r="AP18" s="298"/>
      <c r="AQ18" s="298"/>
      <c r="AR18" s="573" t="s">
        <v>177</v>
      </c>
      <c r="AS18" s="573"/>
      <c r="AT18" s="573"/>
      <c r="AU18" s="574"/>
      <c r="AV18" s="574"/>
    </row>
    <row r="19" spans="1:48" ht="31.5" customHeight="1">
      <c r="A19" s="298"/>
      <c r="B19" s="329"/>
      <c r="C19" s="330" t="s">
        <v>49</v>
      </c>
      <c r="D19" s="575" t="s">
        <v>178</v>
      </c>
      <c r="E19" s="576"/>
      <c r="F19" s="576"/>
      <c r="G19" s="576"/>
      <c r="H19" s="576"/>
      <c r="I19" s="576"/>
      <c r="J19" s="576"/>
      <c r="K19" s="576"/>
      <c r="L19" s="576"/>
      <c r="M19" s="576"/>
      <c r="N19" s="576"/>
      <c r="O19" s="576"/>
      <c r="P19" s="576"/>
      <c r="Q19" s="577"/>
      <c r="R19" s="577"/>
      <c r="S19" s="577"/>
      <c r="T19" s="577"/>
      <c r="U19" s="577"/>
      <c r="V19" s="578">
        <f>ROUNDDOWN(V20+V21,-3)</f>
        <v>0</v>
      </c>
      <c r="W19" s="579"/>
      <c r="X19" s="579"/>
      <c r="Y19" s="579"/>
      <c r="Z19" s="579"/>
      <c r="AA19" s="579"/>
      <c r="AB19" s="579"/>
      <c r="AC19" s="579"/>
      <c r="AD19" s="579"/>
      <c r="AE19" s="579"/>
      <c r="AF19" s="579"/>
      <c r="AG19" s="579"/>
      <c r="AH19" s="579"/>
      <c r="AI19" s="579"/>
      <c r="AJ19" s="579"/>
      <c r="AK19" s="579"/>
      <c r="AL19" s="579"/>
      <c r="AM19" s="331" t="s">
        <v>19</v>
      </c>
      <c r="AN19" s="298"/>
      <c r="AO19" s="298"/>
      <c r="AP19" s="298"/>
      <c r="AQ19" s="298"/>
      <c r="AR19" s="580" t="s">
        <v>179</v>
      </c>
      <c r="AS19" s="580"/>
      <c r="AT19" s="580"/>
      <c r="AU19" s="574"/>
      <c r="AV19" s="574"/>
    </row>
    <row r="20" spans="1:48" ht="18" customHeight="1" thickBot="1">
      <c r="A20" s="298"/>
      <c r="B20" s="329"/>
      <c r="C20" s="332"/>
      <c r="D20" s="315"/>
      <c r="E20" s="581" t="s">
        <v>124</v>
      </c>
      <c r="F20" s="582"/>
      <c r="G20" s="582"/>
      <c r="H20" s="582"/>
      <c r="I20" s="582"/>
      <c r="J20" s="582"/>
      <c r="K20" s="582"/>
      <c r="L20" s="582"/>
      <c r="M20" s="582"/>
      <c r="N20" s="582"/>
      <c r="O20" s="582"/>
      <c r="P20" s="582"/>
      <c r="Q20" s="583"/>
      <c r="R20" s="583"/>
      <c r="S20" s="583"/>
      <c r="T20" s="583"/>
      <c r="U20" s="583"/>
      <c r="V20" s="584">
        <f>【様式９別添１】!F87</f>
        <v>0</v>
      </c>
      <c r="W20" s="585"/>
      <c r="X20" s="585"/>
      <c r="Y20" s="585"/>
      <c r="Z20" s="585"/>
      <c r="AA20" s="585"/>
      <c r="AB20" s="585"/>
      <c r="AC20" s="585"/>
      <c r="AD20" s="585"/>
      <c r="AE20" s="585"/>
      <c r="AF20" s="585"/>
      <c r="AG20" s="585"/>
      <c r="AH20" s="585"/>
      <c r="AI20" s="585"/>
      <c r="AJ20" s="585"/>
      <c r="AK20" s="585"/>
      <c r="AL20" s="585"/>
      <c r="AM20" s="333" t="s">
        <v>19</v>
      </c>
      <c r="AN20" s="298"/>
      <c r="AO20" s="298"/>
      <c r="AP20" s="298"/>
      <c r="AQ20" s="298"/>
      <c r="AR20" s="580" t="s">
        <v>180</v>
      </c>
      <c r="AS20" s="580"/>
      <c r="AT20" s="580"/>
      <c r="AU20" s="586">
        <f>V20</f>
        <v>0</v>
      </c>
      <c r="AV20" s="586"/>
    </row>
    <row r="21" spans="1:48" ht="18" customHeight="1" thickBot="1">
      <c r="A21" s="298"/>
      <c r="B21" s="329"/>
      <c r="C21" s="334"/>
      <c r="D21" s="318"/>
      <c r="E21" s="587" t="s">
        <v>181</v>
      </c>
      <c r="F21" s="588"/>
      <c r="G21" s="588"/>
      <c r="H21" s="588"/>
      <c r="I21" s="588"/>
      <c r="J21" s="588"/>
      <c r="K21" s="588"/>
      <c r="L21" s="588"/>
      <c r="M21" s="588"/>
      <c r="N21" s="588"/>
      <c r="O21" s="588"/>
      <c r="P21" s="588"/>
      <c r="Q21" s="588"/>
      <c r="R21" s="588"/>
      <c r="S21" s="588"/>
      <c r="T21" s="588"/>
      <c r="U21" s="588"/>
      <c r="V21" s="589"/>
      <c r="W21" s="590"/>
      <c r="X21" s="590"/>
      <c r="Y21" s="590"/>
      <c r="Z21" s="590"/>
      <c r="AA21" s="590"/>
      <c r="AB21" s="590"/>
      <c r="AC21" s="590"/>
      <c r="AD21" s="590"/>
      <c r="AE21" s="590"/>
      <c r="AF21" s="590"/>
      <c r="AG21" s="590"/>
      <c r="AH21" s="590"/>
      <c r="AI21" s="590"/>
      <c r="AJ21" s="590"/>
      <c r="AK21" s="590"/>
      <c r="AL21" s="590"/>
      <c r="AM21" s="335" t="s">
        <v>19</v>
      </c>
      <c r="AN21" s="298"/>
      <c r="AO21" s="298"/>
      <c r="AP21" s="298"/>
      <c r="AQ21" s="298"/>
      <c r="AR21" s="591" t="s">
        <v>182</v>
      </c>
      <c r="AS21" s="591"/>
      <c r="AT21" s="592"/>
      <c r="AU21" s="593" t="e">
        <f>ROUND(AU18/AU19*AU20,0)</f>
        <v>#DIV/0!</v>
      </c>
      <c r="AV21" s="594" t="e">
        <f>ROUND(AV18/AV19*AV20,0)</f>
        <v>#DIV/0!</v>
      </c>
    </row>
    <row r="22" spans="1:48" ht="14.25">
      <c r="A22" s="298"/>
      <c r="B22" s="329"/>
      <c r="C22" s="336"/>
      <c r="D22" s="598"/>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599"/>
      <c r="AH22" s="599"/>
      <c r="AI22" s="599"/>
      <c r="AJ22" s="599"/>
      <c r="AK22" s="599"/>
      <c r="AL22" s="599"/>
      <c r="AM22" s="599"/>
      <c r="AN22" s="298"/>
      <c r="AO22" s="298"/>
      <c r="AP22" s="298"/>
      <c r="AQ22" s="298"/>
      <c r="AR22" s="298"/>
      <c r="AS22" s="298"/>
      <c r="AT22" s="298"/>
      <c r="AU22" s="298"/>
      <c r="AV22" s="298"/>
    </row>
    <row r="23" spans="1:48" ht="18" customHeight="1" thickBot="1">
      <c r="A23" s="298"/>
      <c r="B23" s="300"/>
      <c r="C23" s="326"/>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6"/>
      <c r="AN23" s="298"/>
      <c r="AO23" s="298"/>
      <c r="AP23" s="298"/>
      <c r="AQ23" s="298"/>
      <c r="AR23" s="298"/>
      <c r="AS23" s="298"/>
      <c r="AT23" s="298"/>
      <c r="AU23" s="298"/>
      <c r="AV23" s="298"/>
    </row>
    <row r="24" spans="1:48" ht="45" customHeight="1" thickBot="1">
      <c r="A24" s="298"/>
      <c r="B24" s="300"/>
      <c r="C24" s="600" t="s">
        <v>84</v>
      </c>
      <c r="D24" s="601"/>
      <c r="E24" s="601"/>
      <c r="F24" s="602"/>
      <c r="G24" s="603" t="str">
        <f>IF(V27&gt;V26,"OK","NG")</f>
        <v>NG</v>
      </c>
      <c r="H24" s="604"/>
      <c r="I24" s="604"/>
      <c r="J24" s="604"/>
      <c r="K24" s="604"/>
      <c r="L24" s="604"/>
      <c r="M24" s="604"/>
      <c r="N24" s="605"/>
      <c r="O24" s="337"/>
      <c r="P24" s="337"/>
      <c r="Q24" s="337"/>
      <c r="R24" s="337"/>
      <c r="S24" s="337"/>
      <c r="T24" s="337"/>
      <c r="U24" s="337"/>
      <c r="V24" s="325"/>
      <c r="W24" s="325"/>
      <c r="X24" s="325"/>
      <c r="Y24" s="325"/>
      <c r="Z24" s="325"/>
      <c r="AA24" s="325"/>
      <c r="AB24" s="325"/>
      <c r="AC24" s="325"/>
      <c r="AD24" s="325"/>
      <c r="AE24" s="325"/>
      <c r="AF24" s="325"/>
      <c r="AG24" s="325"/>
      <c r="AH24" s="325"/>
      <c r="AI24" s="325"/>
      <c r="AJ24" s="325"/>
      <c r="AK24" s="325"/>
      <c r="AL24" s="325"/>
      <c r="AM24" s="326"/>
      <c r="AN24" s="298"/>
      <c r="AO24" s="298"/>
      <c r="AP24" s="298"/>
      <c r="AQ24" s="298"/>
      <c r="AR24" s="298"/>
      <c r="AS24" s="298"/>
      <c r="AT24" s="298"/>
      <c r="AU24" s="298"/>
      <c r="AV24" s="298"/>
    </row>
    <row r="25" spans="1:48" ht="18" customHeight="1" thickBot="1">
      <c r="A25" s="298"/>
      <c r="B25" s="300"/>
      <c r="C25" s="338" t="s">
        <v>183</v>
      </c>
      <c r="D25" s="337"/>
      <c r="E25" s="337"/>
      <c r="F25" s="337"/>
      <c r="G25" s="337"/>
      <c r="H25" s="337"/>
      <c r="I25" s="337"/>
      <c r="J25" s="337"/>
      <c r="K25" s="337"/>
      <c r="L25" s="337"/>
      <c r="M25" s="337"/>
      <c r="N25" s="337"/>
      <c r="O25" s="337"/>
      <c r="P25" s="337"/>
      <c r="Q25" s="337"/>
      <c r="R25" s="337"/>
      <c r="S25" s="337"/>
      <c r="T25" s="337"/>
      <c r="U25" s="337"/>
      <c r="V25" s="325"/>
      <c r="W25" s="339"/>
      <c r="X25" s="325"/>
      <c r="Y25" s="325"/>
      <c r="Z25" s="325"/>
      <c r="AA25" s="325"/>
      <c r="AB25" s="325"/>
      <c r="AC25" s="325"/>
      <c r="AD25" s="325"/>
      <c r="AE25" s="325"/>
      <c r="AF25" s="325"/>
      <c r="AG25" s="325"/>
      <c r="AH25" s="325"/>
      <c r="AI25" s="325"/>
      <c r="AJ25" s="325"/>
      <c r="AK25" s="325"/>
      <c r="AL25" s="325"/>
      <c r="AM25" s="326"/>
      <c r="AN25" s="298"/>
      <c r="AO25" s="298"/>
      <c r="AP25" s="298"/>
      <c r="AQ25" s="298"/>
      <c r="AR25" s="298"/>
      <c r="AS25" s="298"/>
      <c r="AT25" s="298"/>
      <c r="AU25" s="298"/>
      <c r="AV25" s="298"/>
    </row>
    <row r="26" spans="1:48" s="3" customFormat="1" ht="30.75" customHeight="1">
      <c r="A26" s="180"/>
      <c r="B26" s="180"/>
      <c r="C26" s="340" t="s">
        <v>24</v>
      </c>
      <c r="D26" s="606" t="s">
        <v>184</v>
      </c>
      <c r="E26" s="606"/>
      <c r="F26" s="606"/>
      <c r="G26" s="606"/>
      <c r="H26" s="606"/>
      <c r="I26" s="606"/>
      <c r="J26" s="606"/>
      <c r="K26" s="606"/>
      <c r="L26" s="606"/>
      <c r="M26" s="606"/>
      <c r="N26" s="606"/>
      <c r="O26" s="606"/>
      <c r="P26" s="606"/>
      <c r="Q26" s="341"/>
      <c r="R26" s="341"/>
      <c r="S26" s="341"/>
      <c r="T26" s="341"/>
      <c r="U26" s="342"/>
      <c r="V26" s="607">
        <f>V11</f>
        <v>660000</v>
      </c>
      <c r="W26" s="608"/>
      <c r="X26" s="608"/>
      <c r="Y26" s="608"/>
      <c r="Z26" s="608"/>
      <c r="AA26" s="608"/>
      <c r="AB26" s="608"/>
      <c r="AC26" s="608"/>
      <c r="AD26" s="608"/>
      <c r="AE26" s="608"/>
      <c r="AF26" s="608"/>
      <c r="AG26" s="608"/>
      <c r="AH26" s="608"/>
      <c r="AI26" s="608"/>
      <c r="AJ26" s="608"/>
      <c r="AK26" s="608"/>
      <c r="AL26" s="578"/>
      <c r="AM26" s="343" t="s">
        <v>19</v>
      </c>
      <c r="AN26" s="180"/>
      <c r="AO26" s="180"/>
      <c r="AP26" s="180"/>
      <c r="AQ26" s="180"/>
      <c r="AR26" s="180"/>
      <c r="AS26" s="180"/>
      <c r="AT26" s="180"/>
      <c r="AU26" s="180"/>
      <c r="AV26" s="180"/>
    </row>
    <row r="27" spans="1:48" s="3" customFormat="1" ht="30.75" customHeight="1" thickBot="1">
      <c r="A27" s="180"/>
      <c r="B27" s="180"/>
      <c r="C27" s="344" t="s">
        <v>25</v>
      </c>
      <c r="D27" s="595" t="s">
        <v>185</v>
      </c>
      <c r="E27" s="595"/>
      <c r="F27" s="595"/>
      <c r="G27" s="595"/>
      <c r="H27" s="595"/>
      <c r="I27" s="595"/>
      <c r="J27" s="595"/>
      <c r="K27" s="595"/>
      <c r="L27" s="595"/>
      <c r="M27" s="595"/>
      <c r="N27" s="595"/>
      <c r="O27" s="595"/>
      <c r="P27" s="595"/>
      <c r="Q27" s="345"/>
      <c r="R27" s="345"/>
      <c r="S27" s="345"/>
      <c r="T27" s="345"/>
      <c r="U27" s="346"/>
      <c r="V27" s="596">
        <f>V19</f>
        <v>0</v>
      </c>
      <c r="W27" s="597"/>
      <c r="X27" s="597"/>
      <c r="Y27" s="597"/>
      <c r="Z27" s="597"/>
      <c r="AA27" s="597"/>
      <c r="AB27" s="597"/>
      <c r="AC27" s="597"/>
      <c r="AD27" s="597"/>
      <c r="AE27" s="597"/>
      <c r="AF27" s="597"/>
      <c r="AG27" s="597"/>
      <c r="AH27" s="597"/>
      <c r="AI27" s="597"/>
      <c r="AJ27" s="597"/>
      <c r="AK27" s="597"/>
      <c r="AL27" s="597"/>
      <c r="AM27" s="347" t="s">
        <v>19</v>
      </c>
      <c r="AN27" s="180"/>
      <c r="AO27" s="180"/>
      <c r="AP27" s="180"/>
      <c r="AQ27" s="180"/>
      <c r="AR27" s="180"/>
      <c r="AS27" s="180"/>
      <c r="AT27" s="180"/>
      <c r="AU27" s="180"/>
      <c r="AV27" s="180"/>
    </row>
    <row r="28" spans="1:48" ht="18" customHeight="1">
      <c r="A28" s="298"/>
      <c r="B28" s="300"/>
      <c r="C28" s="326" t="s">
        <v>50</v>
      </c>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298"/>
      <c r="AO28" s="298"/>
      <c r="AP28" s="298"/>
      <c r="AQ28" s="298"/>
      <c r="AR28" s="298"/>
      <c r="AS28" s="298"/>
      <c r="AT28" s="298"/>
      <c r="AU28" s="298"/>
      <c r="AV28" s="298"/>
    </row>
    <row r="29" spans="1:48" ht="18" customHeight="1">
      <c r="A29" s="298"/>
      <c r="B29" s="300"/>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298"/>
      <c r="AO29" s="298"/>
      <c r="AP29" s="298"/>
      <c r="AQ29" s="298"/>
      <c r="AR29" s="298"/>
      <c r="AS29" s="298"/>
      <c r="AT29" s="298"/>
      <c r="AU29" s="298"/>
      <c r="AV29" s="298"/>
    </row>
  </sheetData>
  <sheetProtection algorithmName="SHA-512" hashValue="VSMg1yRGGfXA/1yPuY0X2zivAVjim7YlHiwT3pg/2Bw4z9PM3PrI43ZRJ1lR1/YczweJFLhjxwq1x01ElWejAQ==" saltValue="fnjnhLVp0jtRoJjha/k4Ig==" spinCount="100000" sheet="1" insertRows="0"/>
  <mergeCells count="47">
    <mergeCell ref="D27:P27"/>
    <mergeCell ref="V27:AL27"/>
    <mergeCell ref="D22:AM22"/>
    <mergeCell ref="C24:F24"/>
    <mergeCell ref="G24:N24"/>
    <mergeCell ref="D26:P26"/>
    <mergeCell ref="V26:AL26"/>
    <mergeCell ref="E20:U20"/>
    <mergeCell ref="V20:AL20"/>
    <mergeCell ref="AR20:AT20"/>
    <mergeCell ref="AU20:AV20"/>
    <mergeCell ref="E21:U21"/>
    <mergeCell ref="V21:AL21"/>
    <mergeCell ref="AR21:AT21"/>
    <mergeCell ref="AU21:AV21"/>
    <mergeCell ref="AR18:AT18"/>
    <mergeCell ref="AU18:AV18"/>
    <mergeCell ref="D19:U19"/>
    <mergeCell ref="V19:AL19"/>
    <mergeCell ref="AR19:AT19"/>
    <mergeCell ref="AU19:AV19"/>
    <mergeCell ref="D16:AM16"/>
    <mergeCell ref="T7:Z7"/>
    <mergeCell ref="AA7:AM7"/>
    <mergeCell ref="C10:C14"/>
    <mergeCell ref="D10:U11"/>
    <mergeCell ref="V10:Z10"/>
    <mergeCell ref="AA10:AB10"/>
    <mergeCell ref="V11:AL11"/>
    <mergeCell ref="J12:U12"/>
    <mergeCell ref="V12:AL12"/>
    <mergeCell ref="J13:U13"/>
    <mergeCell ref="V13:AL13"/>
    <mergeCell ref="J14:U14"/>
    <mergeCell ref="V14:AL14"/>
    <mergeCell ref="D15:U15"/>
    <mergeCell ref="V15:AH15"/>
    <mergeCell ref="C2:AM2"/>
    <mergeCell ref="AK4:AL4"/>
    <mergeCell ref="T5:Z5"/>
    <mergeCell ref="AA5:AM5"/>
    <mergeCell ref="T6:Z6"/>
    <mergeCell ref="AA6:AM6"/>
    <mergeCell ref="C4:P4"/>
    <mergeCell ref="C5:J8"/>
    <mergeCell ref="K5:P6"/>
    <mergeCell ref="K7:P8"/>
  </mergeCells>
  <phoneticPr fontId="4"/>
  <dataValidations count="2">
    <dataValidation type="whole" operator="greaterThanOrEqual" allowBlank="1" showInputMessage="1" showErrorMessage="1" sqref="AU18:AV19" xr:uid="{32008E83-D626-4A7A-8534-7ADCC8E8E2D0}">
      <formula1>0</formula1>
    </dataValidation>
    <dataValidation type="list" allowBlank="1" showInputMessage="1" showErrorMessage="1" sqref="AA26:AM27 W25" xr:uid="{54B27B9A-592F-46A8-877D-78FA2AA2E2A3}">
      <formula1>"継続する,継続しない"</formula1>
    </dataValidation>
  </dataValidations>
  <printOptions horizontalCentered="1"/>
  <pageMargins left="0.59055118110236227" right="0.59055118110236227" top="0.43307086614173229" bottom="0.19685039370078741" header="0.35433070866141736" footer="0.23622047244094491"/>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T98"/>
  <sheetViews>
    <sheetView showGridLines="0" view="pageBreakPreview" zoomScale="70" zoomScaleNormal="100" zoomScaleSheetLayoutView="70" workbookViewId="0">
      <selection activeCell="B7" sqref="B7"/>
    </sheetView>
  </sheetViews>
  <sheetFormatPr defaultColWidth="9.125" defaultRowHeight="12"/>
  <cols>
    <col min="1" max="1" width="5.75" style="5" customWidth="1"/>
    <col min="2" max="2" width="21.375" style="5" customWidth="1"/>
    <col min="3" max="3" width="15" style="5" customWidth="1"/>
    <col min="4" max="4" width="16" style="5" customWidth="1"/>
    <col min="5" max="5" width="16.125" style="5" customWidth="1"/>
    <col min="6" max="6" width="13.625" style="5" customWidth="1"/>
    <col min="7" max="7" width="25.5" style="5" customWidth="1"/>
    <col min="8" max="8" width="24.25" style="5" customWidth="1"/>
    <col min="9" max="9" width="16.625" style="5" customWidth="1"/>
    <col min="10" max="10" width="22" style="5" customWidth="1"/>
    <col min="11" max="11" width="14.75" style="5" customWidth="1"/>
    <col min="12" max="12" width="18.75" style="5" customWidth="1"/>
    <col min="13" max="15" width="15.75" style="5" customWidth="1"/>
    <col min="16" max="16" width="18.75" style="5" customWidth="1"/>
    <col min="17" max="19" width="15.75" style="5" customWidth="1"/>
    <col min="20" max="20" width="2.5" style="5" customWidth="1"/>
    <col min="21" max="16384" width="9.125" style="5"/>
  </cols>
  <sheetData>
    <row r="1" spans="1:20" ht="33.6" customHeight="1" thickBot="1">
      <c r="A1" s="147" t="s">
        <v>53</v>
      </c>
      <c r="B1" s="148"/>
      <c r="C1" s="148"/>
      <c r="D1" s="631" t="str">
        <f>IF(G7&gt;800000,"NG－要コメント確認","")</f>
        <v/>
      </c>
      <c r="E1" s="631"/>
      <c r="F1" s="148"/>
      <c r="G1" s="148"/>
      <c r="H1" s="148"/>
      <c r="I1" s="148"/>
      <c r="J1" s="148"/>
    </row>
    <row r="2" spans="1:20" ht="33.6" customHeight="1" thickBot="1">
      <c r="A2" s="149"/>
      <c r="B2" s="148"/>
      <c r="C2" s="148"/>
      <c r="D2" s="631"/>
      <c r="E2" s="631"/>
      <c r="F2" s="148"/>
      <c r="G2" s="639" t="s">
        <v>26</v>
      </c>
      <c r="H2" s="640"/>
      <c r="I2" s="638" t="str">
        <f>基礎情報!E37&amp;""</f>
        <v/>
      </c>
      <c r="J2" s="638"/>
    </row>
    <row r="3" spans="1:20" ht="25.5">
      <c r="A3" s="150" t="s">
        <v>54</v>
      </c>
      <c r="B3" s="151"/>
      <c r="C3" s="151"/>
      <c r="D3" s="151"/>
      <c r="E3" s="151"/>
      <c r="F3" s="148"/>
      <c r="G3" s="148"/>
      <c r="H3" s="148"/>
      <c r="I3" s="148"/>
      <c r="J3" s="152"/>
      <c r="K3" s="6"/>
      <c r="L3" s="6"/>
      <c r="M3" s="6"/>
      <c r="N3" s="6"/>
      <c r="O3" s="6"/>
      <c r="P3" s="6"/>
      <c r="Q3" s="6"/>
      <c r="R3" s="6"/>
      <c r="S3" s="6"/>
      <c r="T3" s="6"/>
    </row>
    <row r="4" spans="1:20" ht="12" customHeight="1" thickBot="1">
      <c r="A4" s="153"/>
      <c r="B4" s="153"/>
      <c r="C4" s="153"/>
      <c r="D4" s="153"/>
      <c r="E4" s="153"/>
      <c r="F4" s="153"/>
      <c r="G4" s="153"/>
      <c r="H4" s="153"/>
      <c r="I4" s="153"/>
      <c r="J4" s="148"/>
      <c r="K4" s="6"/>
      <c r="L4" s="6"/>
      <c r="M4" s="6"/>
      <c r="N4" s="6"/>
      <c r="O4" s="6"/>
      <c r="P4" s="6"/>
      <c r="Q4" s="6"/>
      <c r="R4" s="6"/>
      <c r="S4" s="6"/>
      <c r="T4" s="6"/>
    </row>
    <row r="5" spans="1:20" ht="18.75" customHeight="1">
      <c r="A5" s="621" t="s">
        <v>27</v>
      </c>
      <c r="B5" s="623" t="s">
        <v>28</v>
      </c>
      <c r="C5" s="625" t="s">
        <v>2</v>
      </c>
      <c r="D5" s="627" t="s">
        <v>75</v>
      </c>
      <c r="E5" s="629" t="s">
        <v>76</v>
      </c>
      <c r="F5" s="636" t="s">
        <v>77</v>
      </c>
      <c r="G5" s="637"/>
      <c r="H5" s="637"/>
      <c r="I5" s="632" t="s">
        <v>78</v>
      </c>
      <c r="J5" s="634" t="s">
        <v>29</v>
      </c>
      <c r="K5" s="6"/>
      <c r="L5" s="6"/>
      <c r="M5" s="6"/>
      <c r="N5" s="6"/>
      <c r="O5" s="6"/>
      <c r="P5" s="6"/>
      <c r="Q5" s="6"/>
      <c r="R5" s="6"/>
      <c r="S5" s="6"/>
      <c r="T5" s="6"/>
    </row>
    <row r="6" spans="1:20" ht="63" customHeight="1" thickBot="1">
      <c r="A6" s="622"/>
      <c r="B6" s="624"/>
      <c r="C6" s="626"/>
      <c r="D6" s="628"/>
      <c r="E6" s="630"/>
      <c r="F6" s="154"/>
      <c r="G6" s="155" t="s">
        <v>79</v>
      </c>
      <c r="H6" s="156" t="s">
        <v>80</v>
      </c>
      <c r="I6" s="633"/>
      <c r="J6" s="635"/>
      <c r="K6" s="7"/>
      <c r="L6" s="7"/>
      <c r="M6" s="7"/>
      <c r="N6" s="7"/>
      <c r="O6" s="7"/>
      <c r="P6" s="7"/>
      <c r="Q6" s="7"/>
      <c r="R6" s="7"/>
      <c r="S6" s="7"/>
      <c r="T6" s="7"/>
    </row>
    <row r="7" spans="1:20" ht="17.25">
      <c r="A7" s="157">
        <v>1</v>
      </c>
      <c r="B7" s="116"/>
      <c r="C7" s="117"/>
      <c r="D7" s="117"/>
      <c r="E7" s="118"/>
      <c r="F7" s="158">
        <f t="shared" ref="F7:F38" si="0">SUM(G7:H7)</f>
        <v>0</v>
      </c>
      <c r="G7" s="8"/>
      <c r="H7" s="9"/>
      <c r="I7" s="611"/>
      <c r="J7" s="18"/>
    </row>
    <row r="8" spans="1:20" ht="17.25">
      <c r="A8" s="159">
        <f>A7+1</f>
        <v>2</v>
      </c>
      <c r="B8" s="119"/>
      <c r="C8" s="120"/>
      <c r="D8" s="120"/>
      <c r="E8" s="121"/>
      <c r="F8" s="160">
        <f t="shared" si="0"/>
        <v>0</v>
      </c>
      <c r="G8" s="10"/>
      <c r="H8" s="11"/>
      <c r="I8" s="612"/>
      <c r="J8" s="19"/>
    </row>
    <row r="9" spans="1:20" ht="17.25">
      <c r="A9" s="161">
        <f t="shared" ref="A9:A85" si="1">A8+1</f>
        <v>3</v>
      </c>
      <c r="B9" s="119"/>
      <c r="C9" s="122"/>
      <c r="D9" s="122"/>
      <c r="E9" s="123"/>
      <c r="F9" s="160">
        <f t="shared" si="0"/>
        <v>0</v>
      </c>
      <c r="G9" s="12"/>
      <c r="H9" s="13"/>
      <c r="I9" s="612"/>
      <c r="J9" s="20"/>
    </row>
    <row r="10" spans="1:20" ht="17.25">
      <c r="A10" s="161">
        <f t="shared" si="1"/>
        <v>4</v>
      </c>
      <c r="B10" s="119"/>
      <c r="C10" s="122"/>
      <c r="D10" s="122"/>
      <c r="E10" s="123"/>
      <c r="F10" s="160">
        <f t="shared" si="0"/>
        <v>0</v>
      </c>
      <c r="G10" s="12"/>
      <c r="H10" s="13"/>
      <c r="I10" s="612"/>
      <c r="J10" s="21"/>
    </row>
    <row r="11" spans="1:20" ht="17.25">
      <c r="A11" s="161">
        <f t="shared" si="1"/>
        <v>5</v>
      </c>
      <c r="B11" s="119"/>
      <c r="C11" s="122"/>
      <c r="D11" s="122"/>
      <c r="E11" s="123"/>
      <c r="F11" s="160">
        <f t="shared" si="0"/>
        <v>0</v>
      </c>
      <c r="G11" s="12"/>
      <c r="H11" s="13"/>
      <c r="I11" s="612"/>
      <c r="J11" s="19"/>
    </row>
    <row r="12" spans="1:20" ht="17.25">
      <c r="A12" s="161">
        <f t="shared" si="1"/>
        <v>6</v>
      </c>
      <c r="B12" s="119"/>
      <c r="C12" s="120"/>
      <c r="D12" s="120"/>
      <c r="E12" s="121"/>
      <c r="F12" s="160">
        <f t="shared" si="0"/>
        <v>0</v>
      </c>
      <c r="G12" s="12"/>
      <c r="H12" s="13"/>
      <c r="I12" s="612"/>
      <c r="J12" s="21"/>
    </row>
    <row r="13" spans="1:20" ht="17.25">
      <c r="A13" s="161">
        <f t="shared" si="1"/>
        <v>7</v>
      </c>
      <c r="B13" s="119"/>
      <c r="C13" s="122"/>
      <c r="D13" s="122"/>
      <c r="E13" s="123"/>
      <c r="F13" s="160">
        <f t="shared" si="0"/>
        <v>0</v>
      </c>
      <c r="G13" s="12"/>
      <c r="H13" s="13"/>
      <c r="I13" s="612"/>
      <c r="J13" s="21"/>
    </row>
    <row r="14" spans="1:20" ht="17.25">
      <c r="A14" s="161">
        <f t="shared" si="1"/>
        <v>8</v>
      </c>
      <c r="B14" s="119"/>
      <c r="C14" s="122"/>
      <c r="D14" s="122"/>
      <c r="E14" s="123"/>
      <c r="F14" s="160">
        <f t="shared" si="0"/>
        <v>0</v>
      </c>
      <c r="G14" s="12"/>
      <c r="H14" s="13"/>
      <c r="I14" s="612"/>
      <c r="J14" s="21"/>
    </row>
    <row r="15" spans="1:20" ht="17.25">
      <c r="A15" s="161">
        <f t="shared" si="1"/>
        <v>9</v>
      </c>
      <c r="B15" s="119"/>
      <c r="C15" s="122"/>
      <c r="D15" s="122"/>
      <c r="E15" s="123"/>
      <c r="F15" s="160">
        <f t="shared" si="0"/>
        <v>0</v>
      </c>
      <c r="G15" s="12"/>
      <c r="H15" s="13"/>
      <c r="I15" s="612"/>
      <c r="J15" s="21"/>
    </row>
    <row r="16" spans="1:20" ht="17.25">
      <c r="A16" s="161">
        <f t="shared" si="1"/>
        <v>10</v>
      </c>
      <c r="B16" s="119"/>
      <c r="C16" s="122"/>
      <c r="D16" s="122"/>
      <c r="E16" s="123"/>
      <c r="F16" s="160">
        <f t="shared" si="0"/>
        <v>0</v>
      </c>
      <c r="G16" s="12"/>
      <c r="H16" s="13"/>
      <c r="I16" s="612"/>
      <c r="J16" s="21"/>
    </row>
    <row r="17" spans="1:10" ht="17.25">
      <c r="A17" s="161">
        <f t="shared" si="1"/>
        <v>11</v>
      </c>
      <c r="B17" s="119"/>
      <c r="C17" s="122"/>
      <c r="D17" s="122"/>
      <c r="E17" s="123"/>
      <c r="F17" s="160">
        <f t="shared" si="0"/>
        <v>0</v>
      </c>
      <c r="G17" s="12"/>
      <c r="H17" s="13"/>
      <c r="I17" s="612"/>
      <c r="J17" s="21"/>
    </row>
    <row r="18" spans="1:10" ht="17.25">
      <c r="A18" s="161">
        <f t="shared" si="1"/>
        <v>12</v>
      </c>
      <c r="B18" s="119"/>
      <c r="C18" s="122"/>
      <c r="D18" s="122"/>
      <c r="E18" s="123"/>
      <c r="F18" s="160">
        <f t="shared" si="0"/>
        <v>0</v>
      </c>
      <c r="G18" s="12"/>
      <c r="H18" s="13"/>
      <c r="I18" s="612"/>
      <c r="J18" s="21"/>
    </row>
    <row r="19" spans="1:10" ht="17.25">
      <c r="A19" s="161">
        <f t="shared" si="1"/>
        <v>13</v>
      </c>
      <c r="B19" s="119"/>
      <c r="C19" s="122"/>
      <c r="D19" s="122"/>
      <c r="E19" s="123"/>
      <c r="F19" s="160">
        <f t="shared" si="0"/>
        <v>0</v>
      </c>
      <c r="G19" s="12"/>
      <c r="H19" s="13"/>
      <c r="I19" s="612"/>
      <c r="J19" s="21"/>
    </row>
    <row r="20" spans="1:10" ht="17.25">
      <c r="A20" s="161">
        <f t="shared" si="1"/>
        <v>14</v>
      </c>
      <c r="B20" s="119"/>
      <c r="C20" s="122"/>
      <c r="D20" s="122"/>
      <c r="E20" s="123"/>
      <c r="F20" s="160">
        <f t="shared" si="0"/>
        <v>0</v>
      </c>
      <c r="G20" s="12"/>
      <c r="H20" s="13"/>
      <c r="I20" s="612"/>
      <c r="J20" s="21"/>
    </row>
    <row r="21" spans="1:10" ht="17.25">
      <c r="A21" s="161">
        <f t="shared" si="1"/>
        <v>15</v>
      </c>
      <c r="B21" s="119"/>
      <c r="C21" s="122"/>
      <c r="D21" s="122"/>
      <c r="E21" s="123"/>
      <c r="F21" s="160">
        <f t="shared" si="0"/>
        <v>0</v>
      </c>
      <c r="G21" s="12"/>
      <c r="H21" s="13"/>
      <c r="I21" s="612"/>
      <c r="J21" s="21"/>
    </row>
    <row r="22" spans="1:10" ht="17.25">
      <c r="A22" s="161">
        <f t="shared" si="1"/>
        <v>16</v>
      </c>
      <c r="B22" s="119"/>
      <c r="C22" s="122"/>
      <c r="D22" s="122"/>
      <c r="E22" s="123"/>
      <c r="F22" s="160">
        <f t="shared" si="0"/>
        <v>0</v>
      </c>
      <c r="G22" s="12"/>
      <c r="H22" s="13"/>
      <c r="I22" s="612"/>
      <c r="J22" s="21"/>
    </row>
    <row r="23" spans="1:10" ht="17.25">
      <c r="A23" s="161">
        <f t="shared" si="1"/>
        <v>17</v>
      </c>
      <c r="B23" s="119"/>
      <c r="C23" s="122"/>
      <c r="D23" s="122"/>
      <c r="E23" s="123"/>
      <c r="F23" s="160">
        <f t="shared" si="0"/>
        <v>0</v>
      </c>
      <c r="G23" s="12"/>
      <c r="H23" s="13"/>
      <c r="I23" s="612"/>
      <c r="J23" s="21"/>
    </row>
    <row r="24" spans="1:10" ht="17.25">
      <c r="A24" s="161">
        <f t="shared" si="1"/>
        <v>18</v>
      </c>
      <c r="B24" s="119"/>
      <c r="C24" s="122"/>
      <c r="D24" s="122"/>
      <c r="E24" s="123"/>
      <c r="F24" s="160">
        <f t="shared" si="0"/>
        <v>0</v>
      </c>
      <c r="G24" s="12"/>
      <c r="H24" s="13"/>
      <c r="I24" s="612"/>
      <c r="J24" s="21"/>
    </row>
    <row r="25" spans="1:10" ht="17.25">
      <c r="A25" s="161">
        <f t="shared" si="1"/>
        <v>19</v>
      </c>
      <c r="B25" s="119"/>
      <c r="C25" s="122"/>
      <c r="D25" s="122"/>
      <c r="E25" s="123"/>
      <c r="F25" s="160">
        <f t="shared" si="0"/>
        <v>0</v>
      </c>
      <c r="G25" s="12"/>
      <c r="H25" s="13"/>
      <c r="I25" s="612"/>
      <c r="J25" s="21"/>
    </row>
    <row r="26" spans="1:10" ht="17.25">
      <c r="A26" s="161">
        <f t="shared" si="1"/>
        <v>20</v>
      </c>
      <c r="B26" s="119"/>
      <c r="C26" s="122"/>
      <c r="D26" s="122"/>
      <c r="E26" s="123"/>
      <c r="F26" s="160">
        <f t="shared" si="0"/>
        <v>0</v>
      </c>
      <c r="G26" s="12"/>
      <c r="H26" s="13"/>
      <c r="I26" s="612"/>
      <c r="J26" s="21"/>
    </row>
    <row r="27" spans="1:10" ht="17.25">
      <c r="A27" s="161">
        <f t="shared" si="1"/>
        <v>21</v>
      </c>
      <c r="B27" s="119"/>
      <c r="C27" s="122"/>
      <c r="D27" s="122"/>
      <c r="E27" s="123"/>
      <c r="F27" s="160">
        <f t="shared" si="0"/>
        <v>0</v>
      </c>
      <c r="G27" s="12"/>
      <c r="H27" s="13"/>
      <c r="I27" s="612"/>
      <c r="J27" s="21"/>
    </row>
    <row r="28" spans="1:10" ht="17.25">
      <c r="A28" s="161">
        <f t="shared" si="1"/>
        <v>22</v>
      </c>
      <c r="B28" s="119"/>
      <c r="C28" s="122"/>
      <c r="D28" s="122"/>
      <c r="E28" s="123"/>
      <c r="F28" s="160">
        <f t="shared" si="0"/>
        <v>0</v>
      </c>
      <c r="G28" s="12"/>
      <c r="H28" s="13"/>
      <c r="I28" s="612"/>
      <c r="J28" s="21"/>
    </row>
    <row r="29" spans="1:10" ht="17.25">
      <c r="A29" s="161">
        <f t="shared" si="1"/>
        <v>23</v>
      </c>
      <c r="B29" s="119"/>
      <c r="C29" s="122"/>
      <c r="D29" s="122"/>
      <c r="E29" s="123"/>
      <c r="F29" s="160">
        <f t="shared" si="0"/>
        <v>0</v>
      </c>
      <c r="G29" s="12"/>
      <c r="H29" s="13"/>
      <c r="I29" s="612"/>
      <c r="J29" s="21"/>
    </row>
    <row r="30" spans="1:10" ht="17.25">
      <c r="A30" s="161">
        <f t="shared" si="1"/>
        <v>24</v>
      </c>
      <c r="B30" s="119"/>
      <c r="C30" s="122"/>
      <c r="D30" s="122"/>
      <c r="E30" s="123"/>
      <c r="F30" s="160">
        <f t="shared" si="0"/>
        <v>0</v>
      </c>
      <c r="G30" s="12"/>
      <c r="H30" s="13"/>
      <c r="I30" s="612"/>
      <c r="J30" s="21"/>
    </row>
    <row r="31" spans="1:10" ht="17.25">
      <c r="A31" s="161">
        <f t="shared" si="1"/>
        <v>25</v>
      </c>
      <c r="B31" s="119"/>
      <c r="C31" s="122"/>
      <c r="D31" s="122"/>
      <c r="E31" s="123"/>
      <c r="F31" s="160">
        <f t="shared" si="0"/>
        <v>0</v>
      </c>
      <c r="G31" s="12"/>
      <c r="H31" s="13"/>
      <c r="I31" s="612"/>
      <c r="J31" s="21"/>
    </row>
    <row r="32" spans="1:10" ht="17.25">
      <c r="A32" s="161">
        <f t="shared" si="1"/>
        <v>26</v>
      </c>
      <c r="B32" s="119"/>
      <c r="C32" s="122"/>
      <c r="D32" s="122"/>
      <c r="E32" s="123"/>
      <c r="F32" s="160">
        <f t="shared" si="0"/>
        <v>0</v>
      </c>
      <c r="G32" s="12"/>
      <c r="H32" s="13"/>
      <c r="I32" s="612"/>
      <c r="J32" s="21"/>
    </row>
    <row r="33" spans="1:10" ht="17.25">
      <c r="A33" s="161">
        <f t="shared" si="1"/>
        <v>27</v>
      </c>
      <c r="B33" s="119"/>
      <c r="C33" s="122"/>
      <c r="D33" s="122"/>
      <c r="E33" s="123"/>
      <c r="F33" s="160">
        <f t="shared" si="0"/>
        <v>0</v>
      </c>
      <c r="G33" s="12"/>
      <c r="H33" s="13"/>
      <c r="I33" s="612"/>
      <c r="J33" s="21"/>
    </row>
    <row r="34" spans="1:10" ht="17.25">
      <c r="A34" s="161">
        <f t="shared" si="1"/>
        <v>28</v>
      </c>
      <c r="B34" s="119"/>
      <c r="C34" s="122"/>
      <c r="D34" s="122"/>
      <c r="E34" s="123"/>
      <c r="F34" s="160">
        <f t="shared" si="0"/>
        <v>0</v>
      </c>
      <c r="G34" s="12"/>
      <c r="H34" s="13"/>
      <c r="I34" s="612"/>
      <c r="J34" s="21"/>
    </row>
    <row r="35" spans="1:10" ht="17.25">
      <c r="A35" s="161">
        <f t="shared" si="1"/>
        <v>29</v>
      </c>
      <c r="B35" s="119"/>
      <c r="C35" s="122"/>
      <c r="D35" s="122"/>
      <c r="E35" s="123"/>
      <c r="F35" s="160">
        <f t="shared" si="0"/>
        <v>0</v>
      </c>
      <c r="G35" s="12"/>
      <c r="H35" s="13"/>
      <c r="I35" s="612"/>
      <c r="J35" s="21"/>
    </row>
    <row r="36" spans="1:10" ht="17.25">
      <c r="A36" s="161">
        <f t="shared" si="1"/>
        <v>30</v>
      </c>
      <c r="B36" s="119"/>
      <c r="C36" s="122"/>
      <c r="D36" s="122"/>
      <c r="E36" s="123"/>
      <c r="F36" s="160">
        <f t="shared" si="0"/>
        <v>0</v>
      </c>
      <c r="G36" s="12"/>
      <c r="H36" s="13"/>
      <c r="I36" s="612"/>
      <c r="J36" s="21"/>
    </row>
    <row r="37" spans="1:10" ht="17.25">
      <c r="A37" s="161">
        <f t="shared" si="1"/>
        <v>31</v>
      </c>
      <c r="B37" s="119"/>
      <c r="C37" s="122"/>
      <c r="D37" s="122"/>
      <c r="E37" s="123"/>
      <c r="F37" s="160">
        <f t="shared" si="0"/>
        <v>0</v>
      </c>
      <c r="G37" s="12"/>
      <c r="H37" s="13"/>
      <c r="I37" s="612"/>
      <c r="J37" s="21"/>
    </row>
    <row r="38" spans="1:10" ht="17.25">
      <c r="A38" s="161">
        <f t="shared" si="1"/>
        <v>32</v>
      </c>
      <c r="B38" s="119"/>
      <c r="C38" s="122"/>
      <c r="D38" s="122"/>
      <c r="E38" s="123"/>
      <c r="F38" s="160">
        <f t="shared" si="0"/>
        <v>0</v>
      </c>
      <c r="G38" s="12"/>
      <c r="H38" s="13"/>
      <c r="I38" s="612"/>
      <c r="J38" s="21"/>
    </row>
    <row r="39" spans="1:10" ht="17.25">
      <c r="A39" s="161">
        <f t="shared" si="1"/>
        <v>33</v>
      </c>
      <c r="B39" s="119"/>
      <c r="C39" s="122"/>
      <c r="D39" s="122"/>
      <c r="E39" s="123"/>
      <c r="F39" s="160">
        <f t="shared" ref="F39:F70" si="2">SUM(G39:H39)</f>
        <v>0</v>
      </c>
      <c r="G39" s="12"/>
      <c r="H39" s="13"/>
      <c r="I39" s="612"/>
      <c r="J39" s="21"/>
    </row>
    <row r="40" spans="1:10" ht="17.25">
      <c r="A40" s="161">
        <f t="shared" si="1"/>
        <v>34</v>
      </c>
      <c r="B40" s="119"/>
      <c r="C40" s="122"/>
      <c r="D40" s="122"/>
      <c r="E40" s="123"/>
      <c r="F40" s="160">
        <f t="shared" si="2"/>
        <v>0</v>
      </c>
      <c r="G40" s="12"/>
      <c r="H40" s="13"/>
      <c r="I40" s="612"/>
      <c r="J40" s="21"/>
    </row>
    <row r="41" spans="1:10" ht="17.25">
      <c r="A41" s="161">
        <f t="shared" si="1"/>
        <v>35</v>
      </c>
      <c r="B41" s="119"/>
      <c r="C41" s="122"/>
      <c r="D41" s="122"/>
      <c r="E41" s="123"/>
      <c r="F41" s="160">
        <f t="shared" si="2"/>
        <v>0</v>
      </c>
      <c r="G41" s="12"/>
      <c r="H41" s="13"/>
      <c r="I41" s="612"/>
      <c r="J41" s="21"/>
    </row>
    <row r="42" spans="1:10" ht="17.25">
      <c r="A42" s="161">
        <f t="shared" si="1"/>
        <v>36</v>
      </c>
      <c r="B42" s="119"/>
      <c r="C42" s="122"/>
      <c r="D42" s="122"/>
      <c r="E42" s="123"/>
      <c r="F42" s="160">
        <f t="shared" si="2"/>
        <v>0</v>
      </c>
      <c r="G42" s="12"/>
      <c r="H42" s="13"/>
      <c r="I42" s="612"/>
      <c r="J42" s="21"/>
    </row>
    <row r="43" spans="1:10" ht="17.25">
      <c r="A43" s="161">
        <f t="shared" si="1"/>
        <v>37</v>
      </c>
      <c r="B43" s="119"/>
      <c r="C43" s="122"/>
      <c r="D43" s="122"/>
      <c r="E43" s="123"/>
      <c r="F43" s="160">
        <f t="shared" si="2"/>
        <v>0</v>
      </c>
      <c r="G43" s="12"/>
      <c r="H43" s="13"/>
      <c r="I43" s="612"/>
      <c r="J43" s="21"/>
    </row>
    <row r="44" spans="1:10" ht="17.25">
      <c r="A44" s="161">
        <f t="shared" si="1"/>
        <v>38</v>
      </c>
      <c r="B44" s="119"/>
      <c r="C44" s="122"/>
      <c r="D44" s="122"/>
      <c r="E44" s="123"/>
      <c r="F44" s="160">
        <f t="shared" si="2"/>
        <v>0</v>
      </c>
      <c r="G44" s="12"/>
      <c r="H44" s="13"/>
      <c r="I44" s="612"/>
      <c r="J44" s="21"/>
    </row>
    <row r="45" spans="1:10" ht="17.25">
      <c r="A45" s="161">
        <f t="shared" si="1"/>
        <v>39</v>
      </c>
      <c r="B45" s="119"/>
      <c r="C45" s="122"/>
      <c r="D45" s="122"/>
      <c r="E45" s="123"/>
      <c r="F45" s="160">
        <f t="shared" si="2"/>
        <v>0</v>
      </c>
      <c r="G45" s="12"/>
      <c r="H45" s="13"/>
      <c r="I45" s="612"/>
      <c r="J45" s="21"/>
    </row>
    <row r="46" spans="1:10" ht="17.25">
      <c r="A46" s="161">
        <f t="shared" si="1"/>
        <v>40</v>
      </c>
      <c r="B46" s="119"/>
      <c r="C46" s="122"/>
      <c r="D46" s="122"/>
      <c r="E46" s="123"/>
      <c r="F46" s="160">
        <f t="shared" si="2"/>
        <v>0</v>
      </c>
      <c r="G46" s="12"/>
      <c r="H46" s="13"/>
      <c r="I46" s="612"/>
      <c r="J46" s="21"/>
    </row>
    <row r="47" spans="1:10" ht="17.25">
      <c r="A47" s="161">
        <f t="shared" si="1"/>
        <v>41</v>
      </c>
      <c r="B47" s="119"/>
      <c r="C47" s="122"/>
      <c r="D47" s="122"/>
      <c r="E47" s="123"/>
      <c r="F47" s="160">
        <f t="shared" si="2"/>
        <v>0</v>
      </c>
      <c r="G47" s="12"/>
      <c r="H47" s="13"/>
      <c r="I47" s="612"/>
      <c r="J47" s="21"/>
    </row>
    <row r="48" spans="1:10" ht="17.25">
      <c r="A48" s="161">
        <f t="shared" si="1"/>
        <v>42</v>
      </c>
      <c r="B48" s="119"/>
      <c r="C48" s="122"/>
      <c r="D48" s="122"/>
      <c r="E48" s="123"/>
      <c r="F48" s="160">
        <f t="shared" si="2"/>
        <v>0</v>
      </c>
      <c r="G48" s="12"/>
      <c r="H48" s="13"/>
      <c r="I48" s="612"/>
      <c r="J48" s="21"/>
    </row>
    <row r="49" spans="1:10" ht="17.25">
      <c r="A49" s="161">
        <f t="shared" si="1"/>
        <v>43</v>
      </c>
      <c r="B49" s="119"/>
      <c r="C49" s="122"/>
      <c r="D49" s="122"/>
      <c r="E49" s="123"/>
      <c r="F49" s="160">
        <f t="shared" si="2"/>
        <v>0</v>
      </c>
      <c r="G49" s="12"/>
      <c r="H49" s="13"/>
      <c r="I49" s="612"/>
      <c r="J49" s="21"/>
    </row>
    <row r="50" spans="1:10" ht="17.25">
      <c r="A50" s="161">
        <f t="shared" si="1"/>
        <v>44</v>
      </c>
      <c r="B50" s="119"/>
      <c r="C50" s="122"/>
      <c r="D50" s="122"/>
      <c r="E50" s="123"/>
      <c r="F50" s="160">
        <f t="shared" si="2"/>
        <v>0</v>
      </c>
      <c r="G50" s="12"/>
      <c r="H50" s="13"/>
      <c r="I50" s="612"/>
      <c r="J50" s="21"/>
    </row>
    <row r="51" spans="1:10" ht="17.25">
      <c r="A51" s="161">
        <f t="shared" si="1"/>
        <v>45</v>
      </c>
      <c r="B51" s="119"/>
      <c r="C51" s="122"/>
      <c r="D51" s="122"/>
      <c r="E51" s="123"/>
      <c r="F51" s="160">
        <f t="shared" si="2"/>
        <v>0</v>
      </c>
      <c r="G51" s="12"/>
      <c r="H51" s="13"/>
      <c r="I51" s="612"/>
      <c r="J51" s="21"/>
    </row>
    <row r="52" spans="1:10" ht="17.25">
      <c r="A52" s="161">
        <f t="shared" si="1"/>
        <v>46</v>
      </c>
      <c r="B52" s="119"/>
      <c r="C52" s="122"/>
      <c r="D52" s="122"/>
      <c r="E52" s="123"/>
      <c r="F52" s="160">
        <f t="shared" si="2"/>
        <v>0</v>
      </c>
      <c r="G52" s="12"/>
      <c r="H52" s="13"/>
      <c r="I52" s="612"/>
      <c r="J52" s="21"/>
    </row>
    <row r="53" spans="1:10" ht="17.25">
      <c r="A53" s="161">
        <f t="shared" si="1"/>
        <v>47</v>
      </c>
      <c r="B53" s="119"/>
      <c r="C53" s="122"/>
      <c r="D53" s="122"/>
      <c r="E53" s="123"/>
      <c r="F53" s="160">
        <f t="shared" si="2"/>
        <v>0</v>
      </c>
      <c r="G53" s="12"/>
      <c r="H53" s="13"/>
      <c r="I53" s="612"/>
      <c r="J53" s="21"/>
    </row>
    <row r="54" spans="1:10" ht="17.25">
      <c r="A54" s="161">
        <f t="shared" si="1"/>
        <v>48</v>
      </c>
      <c r="B54" s="119"/>
      <c r="C54" s="122"/>
      <c r="D54" s="122"/>
      <c r="E54" s="123"/>
      <c r="F54" s="160">
        <f t="shared" si="2"/>
        <v>0</v>
      </c>
      <c r="G54" s="12"/>
      <c r="H54" s="13"/>
      <c r="I54" s="612"/>
      <c r="J54" s="21"/>
    </row>
    <row r="55" spans="1:10" ht="17.25">
      <c r="A55" s="161">
        <f t="shared" si="1"/>
        <v>49</v>
      </c>
      <c r="B55" s="119"/>
      <c r="C55" s="122"/>
      <c r="D55" s="122"/>
      <c r="E55" s="123"/>
      <c r="F55" s="160">
        <f t="shared" si="2"/>
        <v>0</v>
      </c>
      <c r="G55" s="12"/>
      <c r="H55" s="13"/>
      <c r="I55" s="612"/>
      <c r="J55" s="21"/>
    </row>
    <row r="56" spans="1:10" ht="17.25">
      <c r="A56" s="161">
        <f t="shared" si="1"/>
        <v>50</v>
      </c>
      <c r="B56" s="119"/>
      <c r="C56" s="122"/>
      <c r="D56" s="122"/>
      <c r="E56" s="123"/>
      <c r="F56" s="160">
        <f t="shared" si="2"/>
        <v>0</v>
      </c>
      <c r="G56" s="12"/>
      <c r="H56" s="13"/>
      <c r="I56" s="612"/>
      <c r="J56" s="21"/>
    </row>
    <row r="57" spans="1:10" ht="17.25">
      <c r="A57" s="161">
        <f t="shared" si="1"/>
        <v>51</v>
      </c>
      <c r="B57" s="119"/>
      <c r="C57" s="122"/>
      <c r="D57" s="122"/>
      <c r="E57" s="123"/>
      <c r="F57" s="160">
        <f t="shared" si="2"/>
        <v>0</v>
      </c>
      <c r="G57" s="12"/>
      <c r="H57" s="13"/>
      <c r="I57" s="612"/>
      <c r="J57" s="21"/>
    </row>
    <row r="58" spans="1:10" ht="17.25">
      <c r="A58" s="161">
        <f t="shared" si="1"/>
        <v>52</v>
      </c>
      <c r="B58" s="119"/>
      <c r="C58" s="122"/>
      <c r="D58" s="122"/>
      <c r="E58" s="123"/>
      <c r="F58" s="160">
        <f t="shared" si="2"/>
        <v>0</v>
      </c>
      <c r="G58" s="12"/>
      <c r="H58" s="13"/>
      <c r="I58" s="612"/>
      <c r="J58" s="21"/>
    </row>
    <row r="59" spans="1:10" ht="17.25">
      <c r="A59" s="161">
        <f t="shared" si="1"/>
        <v>53</v>
      </c>
      <c r="B59" s="119"/>
      <c r="C59" s="122"/>
      <c r="D59" s="122"/>
      <c r="E59" s="123"/>
      <c r="F59" s="160">
        <f t="shared" si="2"/>
        <v>0</v>
      </c>
      <c r="G59" s="12"/>
      <c r="H59" s="13"/>
      <c r="I59" s="612"/>
      <c r="J59" s="21"/>
    </row>
    <row r="60" spans="1:10" ht="17.25">
      <c r="A60" s="161">
        <f t="shared" si="1"/>
        <v>54</v>
      </c>
      <c r="B60" s="119"/>
      <c r="C60" s="122"/>
      <c r="D60" s="122"/>
      <c r="E60" s="123"/>
      <c r="F60" s="160">
        <f t="shared" si="2"/>
        <v>0</v>
      </c>
      <c r="G60" s="12"/>
      <c r="H60" s="13"/>
      <c r="I60" s="612"/>
      <c r="J60" s="21"/>
    </row>
    <row r="61" spans="1:10" ht="17.25">
      <c r="A61" s="161">
        <f t="shared" si="1"/>
        <v>55</v>
      </c>
      <c r="B61" s="119"/>
      <c r="C61" s="122"/>
      <c r="D61" s="122"/>
      <c r="E61" s="123"/>
      <c r="F61" s="160">
        <f t="shared" si="2"/>
        <v>0</v>
      </c>
      <c r="G61" s="12"/>
      <c r="H61" s="13"/>
      <c r="I61" s="612"/>
      <c r="J61" s="21"/>
    </row>
    <row r="62" spans="1:10" ht="17.25">
      <c r="A62" s="161">
        <f t="shared" si="1"/>
        <v>56</v>
      </c>
      <c r="B62" s="119"/>
      <c r="C62" s="122"/>
      <c r="D62" s="122"/>
      <c r="E62" s="123"/>
      <c r="F62" s="160">
        <f t="shared" si="2"/>
        <v>0</v>
      </c>
      <c r="G62" s="12"/>
      <c r="H62" s="13"/>
      <c r="I62" s="612"/>
      <c r="J62" s="21"/>
    </row>
    <row r="63" spans="1:10" ht="17.25">
      <c r="A63" s="161">
        <f t="shared" si="1"/>
        <v>57</v>
      </c>
      <c r="B63" s="119"/>
      <c r="C63" s="122"/>
      <c r="D63" s="122"/>
      <c r="E63" s="123"/>
      <c r="F63" s="160">
        <f t="shared" si="2"/>
        <v>0</v>
      </c>
      <c r="G63" s="12"/>
      <c r="H63" s="13"/>
      <c r="I63" s="612"/>
      <c r="J63" s="21"/>
    </row>
    <row r="64" spans="1:10" ht="17.25">
      <c r="A64" s="161">
        <f t="shared" si="1"/>
        <v>58</v>
      </c>
      <c r="B64" s="119"/>
      <c r="C64" s="122"/>
      <c r="D64" s="122"/>
      <c r="E64" s="123"/>
      <c r="F64" s="160">
        <f t="shared" si="2"/>
        <v>0</v>
      </c>
      <c r="G64" s="12"/>
      <c r="H64" s="13"/>
      <c r="I64" s="612"/>
      <c r="J64" s="21"/>
    </row>
    <row r="65" spans="1:10" ht="17.25">
      <c r="A65" s="161">
        <f t="shared" si="1"/>
        <v>59</v>
      </c>
      <c r="B65" s="119"/>
      <c r="C65" s="122"/>
      <c r="D65" s="122"/>
      <c r="E65" s="123"/>
      <c r="F65" s="160">
        <f t="shared" si="2"/>
        <v>0</v>
      </c>
      <c r="G65" s="12"/>
      <c r="H65" s="13"/>
      <c r="I65" s="612"/>
      <c r="J65" s="21"/>
    </row>
    <row r="66" spans="1:10" ht="17.25">
      <c r="A66" s="161">
        <f t="shared" si="1"/>
        <v>60</v>
      </c>
      <c r="B66" s="119"/>
      <c r="C66" s="122"/>
      <c r="D66" s="122"/>
      <c r="E66" s="123"/>
      <c r="F66" s="160">
        <f t="shared" si="2"/>
        <v>0</v>
      </c>
      <c r="G66" s="12"/>
      <c r="H66" s="13"/>
      <c r="I66" s="612"/>
      <c r="J66" s="21"/>
    </row>
    <row r="67" spans="1:10" ht="17.25">
      <c r="A67" s="161">
        <f t="shared" si="1"/>
        <v>61</v>
      </c>
      <c r="B67" s="119"/>
      <c r="C67" s="122"/>
      <c r="D67" s="122"/>
      <c r="E67" s="123"/>
      <c r="F67" s="160">
        <f t="shared" si="2"/>
        <v>0</v>
      </c>
      <c r="G67" s="12"/>
      <c r="H67" s="13"/>
      <c r="I67" s="612"/>
      <c r="J67" s="21"/>
    </row>
    <row r="68" spans="1:10" ht="17.25">
      <c r="A68" s="161">
        <f t="shared" si="1"/>
        <v>62</v>
      </c>
      <c r="B68" s="119"/>
      <c r="C68" s="122"/>
      <c r="D68" s="122"/>
      <c r="E68" s="123"/>
      <c r="F68" s="160">
        <f t="shared" si="2"/>
        <v>0</v>
      </c>
      <c r="G68" s="12"/>
      <c r="H68" s="13"/>
      <c r="I68" s="612"/>
      <c r="J68" s="21"/>
    </row>
    <row r="69" spans="1:10" ht="17.25">
      <c r="A69" s="161">
        <f t="shared" si="1"/>
        <v>63</v>
      </c>
      <c r="B69" s="119"/>
      <c r="C69" s="122"/>
      <c r="D69" s="122"/>
      <c r="E69" s="123"/>
      <c r="F69" s="160">
        <f t="shared" si="2"/>
        <v>0</v>
      </c>
      <c r="G69" s="12"/>
      <c r="H69" s="13"/>
      <c r="I69" s="612"/>
      <c r="J69" s="21"/>
    </row>
    <row r="70" spans="1:10" ht="17.25">
      <c r="A70" s="161">
        <f t="shared" si="1"/>
        <v>64</v>
      </c>
      <c r="B70" s="119"/>
      <c r="C70" s="122"/>
      <c r="D70" s="122"/>
      <c r="E70" s="123"/>
      <c r="F70" s="160">
        <f t="shared" si="2"/>
        <v>0</v>
      </c>
      <c r="G70" s="12"/>
      <c r="H70" s="13"/>
      <c r="I70" s="612"/>
      <c r="J70" s="21"/>
    </row>
    <row r="71" spans="1:10" ht="17.25">
      <c r="A71" s="161">
        <f t="shared" si="1"/>
        <v>65</v>
      </c>
      <c r="B71" s="119"/>
      <c r="C71" s="122"/>
      <c r="D71" s="122"/>
      <c r="E71" s="123"/>
      <c r="F71" s="160">
        <f t="shared" ref="F71:F86" si="3">SUM(G71:H71)</f>
        <v>0</v>
      </c>
      <c r="G71" s="12"/>
      <c r="H71" s="13"/>
      <c r="I71" s="612"/>
      <c r="J71" s="21"/>
    </row>
    <row r="72" spans="1:10" ht="17.25">
      <c r="A72" s="161">
        <f t="shared" si="1"/>
        <v>66</v>
      </c>
      <c r="B72" s="119"/>
      <c r="C72" s="122"/>
      <c r="D72" s="122"/>
      <c r="E72" s="123"/>
      <c r="F72" s="160">
        <f t="shared" si="3"/>
        <v>0</v>
      </c>
      <c r="G72" s="12"/>
      <c r="H72" s="13"/>
      <c r="I72" s="612"/>
      <c r="J72" s="21"/>
    </row>
    <row r="73" spans="1:10" ht="17.25">
      <c r="A73" s="161">
        <f t="shared" si="1"/>
        <v>67</v>
      </c>
      <c r="B73" s="119"/>
      <c r="C73" s="122"/>
      <c r="D73" s="122"/>
      <c r="E73" s="123"/>
      <c r="F73" s="160">
        <f t="shared" si="3"/>
        <v>0</v>
      </c>
      <c r="G73" s="12"/>
      <c r="H73" s="13"/>
      <c r="I73" s="612"/>
      <c r="J73" s="21"/>
    </row>
    <row r="74" spans="1:10" ht="17.25">
      <c r="A74" s="161">
        <f t="shared" si="1"/>
        <v>68</v>
      </c>
      <c r="B74" s="119"/>
      <c r="C74" s="122"/>
      <c r="D74" s="122"/>
      <c r="E74" s="123"/>
      <c r="F74" s="160">
        <f t="shared" si="3"/>
        <v>0</v>
      </c>
      <c r="G74" s="12"/>
      <c r="H74" s="13"/>
      <c r="I74" s="612"/>
      <c r="J74" s="21"/>
    </row>
    <row r="75" spans="1:10" ht="17.25">
      <c r="A75" s="161">
        <f t="shared" si="1"/>
        <v>69</v>
      </c>
      <c r="B75" s="119"/>
      <c r="C75" s="122"/>
      <c r="D75" s="122"/>
      <c r="E75" s="123"/>
      <c r="F75" s="160">
        <f t="shared" si="3"/>
        <v>0</v>
      </c>
      <c r="G75" s="12"/>
      <c r="H75" s="13"/>
      <c r="I75" s="612"/>
      <c r="J75" s="21"/>
    </row>
    <row r="76" spans="1:10" ht="17.25">
      <c r="A76" s="161">
        <f t="shared" si="1"/>
        <v>70</v>
      </c>
      <c r="B76" s="119"/>
      <c r="C76" s="122"/>
      <c r="D76" s="122"/>
      <c r="E76" s="123"/>
      <c r="F76" s="160">
        <f t="shared" si="3"/>
        <v>0</v>
      </c>
      <c r="G76" s="12"/>
      <c r="H76" s="13"/>
      <c r="I76" s="612"/>
      <c r="J76" s="21"/>
    </row>
    <row r="77" spans="1:10" ht="17.25">
      <c r="A77" s="161">
        <f t="shared" si="1"/>
        <v>71</v>
      </c>
      <c r="B77" s="119"/>
      <c r="C77" s="122"/>
      <c r="D77" s="122"/>
      <c r="E77" s="123"/>
      <c r="F77" s="160">
        <f t="shared" si="3"/>
        <v>0</v>
      </c>
      <c r="G77" s="12"/>
      <c r="H77" s="13"/>
      <c r="I77" s="612"/>
      <c r="J77" s="21"/>
    </row>
    <row r="78" spans="1:10" ht="17.25">
      <c r="A78" s="161">
        <f t="shared" si="1"/>
        <v>72</v>
      </c>
      <c r="B78" s="119"/>
      <c r="C78" s="122"/>
      <c r="D78" s="122"/>
      <c r="E78" s="123"/>
      <c r="F78" s="160">
        <f t="shared" si="3"/>
        <v>0</v>
      </c>
      <c r="G78" s="12"/>
      <c r="H78" s="13"/>
      <c r="I78" s="612"/>
      <c r="J78" s="21"/>
    </row>
    <row r="79" spans="1:10" ht="17.25">
      <c r="A79" s="161">
        <f t="shared" si="1"/>
        <v>73</v>
      </c>
      <c r="B79" s="119"/>
      <c r="C79" s="122"/>
      <c r="D79" s="122"/>
      <c r="E79" s="123"/>
      <c r="F79" s="160">
        <f t="shared" si="3"/>
        <v>0</v>
      </c>
      <c r="G79" s="12"/>
      <c r="H79" s="13"/>
      <c r="I79" s="612"/>
      <c r="J79" s="21"/>
    </row>
    <row r="80" spans="1:10" ht="17.25">
      <c r="A80" s="161">
        <f t="shared" si="1"/>
        <v>74</v>
      </c>
      <c r="B80" s="119"/>
      <c r="C80" s="122"/>
      <c r="D80" s="122"/>
      <c r="E80" s="123"/>
      <c r="F80" s="160">
        <f t="shared" si="3"/>
        <v>0</v>
      </c>
      <c r="G80" s="12"/>
      <c r="H80" s="13"/>
      <c r="I80" s="612"/>
      <c r="J80" s="21"/>
    </row>
    <row r="81" spans="1:14" ht="17.25">
      <c r="A81" s="161">
        <f t="shared" si="1"/>
        <v>75</v>
      </c>
      <c r="B81" s="119"/>
      <c r="C81" s="122"/>
      <c r="D81" s="122"/>
      <c r="E81" s="123"/>
      <c r="F81" s="160">
        <f t="shared" si="3"/>
        <v>0</v>
      </c>
      <c r="G81" s="12"/>
      <c r="H81" s="13"/>
      <c r="I81" s="612"/>
      <c r="J81" s="21"/>
    </row>
    <row r="82" spans="1:14" ht="17.25">
      <c r="A82" s="161">
        <f t="shared" si="1"/>
        <v>76</v>
      </c>
      <c r="B82" s="119"/>
      <c r="C82" s="122"/>
      <c r="D82" s="122"/>
      <c r="E82" s="123"/>
      <c r="F82" s="160">
        <f t="shared" si="3"/>
        <v>0</v>
      </c>
      <c r="G82" s="12"/>
      <c r="H82" s="13"/>
      <c r="I82" s="612"/>
      <c r="J82" s="21"/>
    </row>
    <row r="83" spans="1:14" ht="17.25">
      <c r="A83" s="161">
        <f t="shared" si="1"/>
        <v>77</v>
      </c>
      <c r="B83" s="119"/>
      <c r="C83" s="122"/>
      <c r="D83" s="122"/>
      <c r="E83" s="123"/>
      <c r="F83" s="160">
        <f t="shared" si="3"/>
        <v>0</v>
      </c>
      <c r="G83" s="12"/>
      <c r="H83" s="13"/>
      <c r="I83" s="612"/>
      <c r="J83" s="21"/>
    </row>
    <row r="84" spans="1:14" ht="17.25">
      <c r="A84" s="161">
        <f t="shared" si="1"/>
        <v>78</v>
      </c>
      <c r="B84" s="119"/>
      <c r="C84" s="122"/>
      <c r="D84" s="122"/>
      <c r="E84" s="123"/>
      <c r="F84" s="160">
        <f t="shared" si="3"/>
        <v>0</v>
      </c>
      <c r="G84" s="12"/>
      <c r="H84" s="13"/>
      <c r="I84" s="612"/>
      <c r="J84" s="21"/>
    </row>
    <row r="85" spans="1:14" ht="17.25">
      <c r="A85" s="161">
        <f t="shared" si="1"/>
        <v>79</v>
      </c>
      <c r="B85" s="119"/>
      <c r="C85" s="122"/>
      <c r="D85" s="122"/>
      <c r="E85" s="123"/>
      <c r="F85" s="160">
        <f t="shared" si="3"/>
        <v>0</v>
      </c>
      <c r="G85" s="12"/>
      <c r="H85" s="13"/>
      <c r="I85" s="612"/>
      <c r="J85" s="21"/>
    </row>
    <row r="86" spans="1:14" ht="18" thickBot="1">
      <c r="A86" s="162">
        <f>A85+1</f>
        <v>80</v>
      </c>
      <c r="B86" s="124"/>
      <c r="C86" s="125"/>
      <c r="D86" s="125"/>
      <c r="E86" s="126"/>
      <c r="F86" s="163">
        <f t="shared" si="3"/>
        <v>0</v>
      </c>
      <c r="G86" s="14"/>
      <c r="H86" s="15"/>
      <c r="I86" s="613"/>
      <c r="J86" s="22"/>
    </row>
    <row r="87" spans="1:14" ht="18" thickBot="1">
      <c r="A87" s="164"/>
      <c r="B87" s="617" t="s">
        <v>30</v>
      </c>
      <c r="C87" s="618"/>
      <c r="D87" s="618"/>
      <c r="E87" s="618"/>
      <c r="F87" s="165">
        <f>SUM(F7:F86)</f>
        <v>0</v>
      </c>
      <c r="G87" s="166">
        <f>SUM(G7:G86)</f>
        <v>0</v>
      </c>
      <c r="H87" s="166">
        <f>SUM(H7:H86)</f>
        <v>0</v>
      </c>
      <c r="I87" s="177"/>
      <c r="J87" s="167"/>
    </row>
    <row r="88" spans="1:14" ht="36" customHeight="1" thickBot="1">
      <c r="A88" s="614" t="s">
        <v>81</v>
      </c>
      <c r="B88" s="615"/>
      <c r="C88" s="615"/>
      <c r="D88" s="615"/>
      <c r="E88" s="615"/>
      <c r="F88" s="615"/>
      <c r="G88" s="615"/>
      <c r="H88" s="168">
        <f>IFERROR(G87/F87,0)</f>
        <v>0</v>
      </c>
      <c r="I88" s="169"/>
      <c r="J88" s="148"/>
    </row>
    <row r="89" spans="1:14" ht="17.25">
      <c r="A89" s="170"/>
      <c r="B89" s="171"/>
      <c r="C89" s="171"/>
      <c r="D89" s="171"/>
      <c r="E89" s="171"/>
      <c r="F89" s="171"/>
      <c r="G89" s="171"/>
      <c r="H89" s="172"/>
      <c r="I89" s="169"/>
      <c r="J89" s="148"/>
    </row>
    <row r="90" spans="1:14" ht="17.25" customHeight="1">
      <c r="A90" s="619" t="s">
        <v>31</v>
      </c>
      <c r="B90" s="620"/>
      <c r="C90" s="620"/>
      <c r="D90" s="620"/>
      <c r="E90" s="620"/>
      <c r="F90" s="620"/>
      <c r="G90" s="620"/>
      <c r="H90" s="214"/>
      <c r="I90" s="214"/>
      <c r="J90" s="214"/>
      <c r="K90" s="32"/>
      <c r="L90" s="33"/>
      <c r="M90" s="33"/>
      <c r="N90" s="33"/>
    </row>
    <row r="91" spans="1:14" ht="22.5" customHeight="1">
      <c r="A91" s="173" t="s">
        <v>64</v>
      </c>
      <c r="B91" s="214"/>
      <c r="C91" s="214"/>
      <c r="D91" s="214"/>
      <c r="E91" s="214"/>
      <c r="F91" s="214"/>
      <c r="G91" s="214"/>
      <c r="H91" s="214"/>
      <c r="I91" s="214"/>
      <c r="J91" s="214"/>
      <c r="K91" s="32"/>
      <c r="L91" s="33"/>
      <c r="M91" s="33"/>
      <c r="N91" s="33"/>
    </row>
    <row r="92" spans="1:14" ht="38.25" customHeight="1">
      <c r="A92" s="616" t="s">
        <v>65</v>
      </c>
      <c r="B92" s="616"/>
      <c r="C92" s="616"/>
      <c r="D92" s="616"/>
      <c r="E92" s="616"/>
      <c r="F92" s="616"/>
      <c r="G92" s="616"/>
      <c r="H92" s="616"/>
      <c r="I92" s="616"/>
      <c r="J92" s="616"/>
      <c r="K92" s="31"/>
      <c r="L92" s="31"/>
      <c r="M92" s="31"/>
      <c r="N92" s="31"/>
    </row>
    <row r="93" spans="1:14" ht="56.25" customHeight="1">
      <c r="A93" s="174" t="s">
        <v>21</v>
      </c>
      <c r="B93" s="609" t="s">
        <v>85</v>
      </c>
      <c r="C93" s="609"/>
      <c r="D93" s="609"/>
      <c r="E93" s="609"/>
      <c r="F93" s="609"/>
      <c r="G93" s="609"/>
      <c r="H93" s="609"/>
      <c r="I93" s="609"/>
      <c r="J93" s="609"/>
      <c r="K93" s="29"/>
      <c r="L93" s="30"/>
      <c r="M93" s="30"/>
      <c r="N93" s="30"/>
    </row>
    <row r="94" spans="1:14" ht="57" customHeight="1">
      <c r="A94" s="174" t="s">
        <v>22</v>
      </c>
      <c r="B94" s="609" t="s">
        <v>55</v>
      </c>
      <c r="C94" s="609"/>
      <c r="D94" s="609"/>
      <c r="E94" s="609"/>
      <c r="F94" s="609"/>
      <c r="G94" s="609"/>
      <c r="H94" s="609"/>
      <c r="I94" s="609"/>
      <c r="J94" s="609"/>
      <c r="K94" s="29"/>
      <c r="L94" s="30"/>
      <c r="M94" s="30"/>
      <c r="N94" s="30"/>
    </row>
    <row r="95" spans="1:14" ht="17.25" customHeight="1">
      <c r="A95" s="174" t="s">
        <v>32</v>
      </c>
      <c r="B95" s="609" t="s">
        <v>56</v>
      </c>
      <c r="C95" s="609"/>
      <c r="D95" s="609"/>
      <c r="E95" s="609"/>
      <c r="F95" s="609"/>
      <c r="G95" s="609"/>
      <c r="H95" s="609"/>
      <c r="I95" s="609"/>
      <c r="J95" s="609"/>
      <c r="K95" s="30"/>
      <c r="L95" s="30"/>
      <c r="M95" s="30"/>
      <c r="N95" s="30"/>
    </row>
    <row r="96" spans="1:14" ht="58.5" customHeight="1">
      <c r="A96" s="174" t="s">
        <v>33</v>
      </c>
      <c r="B96" s="609" t="s">
        <v>57</v>
      </c>
      <c r="C96" s="609"/>
      <c r="D96" s="609"/>
      <c r="E96" s="609"/>
      <c r="F96" s="609"/>
      <c r="G96" s="609"/>
      <c r="H96" s="609"/>
      <c r="I96" s="609"/>
      <c r="J96" s="609"/>
      <c r="K96" s="29"/>
      <c r="L96" s="17"/>
      <c r="M96" s="17"/>
      <c r="N96" s="17"/>
    </row>
    <row r="97" spans="1:14" ht="40.5" customHeight="1">
      <c r="A97" s="175" t="s">
        <v>66</v>
      </c>
      <c r="B97" s="610" t="s">
        <v>58</v>
      </c>
      <c r="C97" s="610"/>
      <c r="D97" s="610"/>
      <c r="E97" s="610"/>
      <c r="F97" s="610"/>
      <c r="G97" s="610"/>
      <c r="H97" s="610"/>
      <c r="I97" s="610"/>
      <c r="J97" s="610"/>
      <c r="K97" s="31"/>
      <c r="L97" s="31"/>
      <c r="M97" s="31"/>
      <c r="N97" s="31"/>
    </row>
    <row r="98" spans="1:14">
      <c r="A98" s="176"/>
      <c r="B98" s="176"/>
      <c r="C98" s="176"/>
      <c r="D98" s="176"/>
      <c r="E98" s="176"/>
      <c r="F98" s="176"/>
      <c r="G98" s="176"/>
      <c r="H98" s="176"/>
      <c r="I98" s="176"/>
      <c r="J98" s="176"/>
    </row>
  </sheetData>
  <sheetProtection algorithmName="SHA-512" hashValue="MV9iP+SORvvgCUxcafsiM1lSMFqGLBnBUi6otZ4YGQgrRu3r8TSZ2m7H0wAzRdZqgQu31hEkkQpxynnc6DVbmg==" saltValue="e/JupMNApdKOW/l5mKcCbA==" spinCount="100000" sheet="1" formatCells="0" insertColumns="0" insertRows="0" selectLockedCells="1"/>
  <mergeCells count="21">
    <mergeCell ref="D1:E2"/>
    <mergeCell ref="I5:I6"/>
    <mergeCell ref="J5:J6"/>
    <mergeCell ref="F5:H5"/>
    <mergeCell ref="I2:J2"/>
    <mergeCell ref="G2:H2"/>
    <mergeCell ref="A5:A6"/>
    <mergeCell ref="B5:B6"/>
    <mergeCell ref="C5:C6"/>
    <mergeCell ref="D5:D6"/>
    <mergeCell ref="E5:E6"/>
    <mergeCell ref="B96:J96"/>
    <mergeCell ref="B97:J97"/>
    <mergeCell ref="I7:I86"/>
    <mergeCell ref="B93:J93"/>
    <mergeCell ref="B94:J94"/>
    <mergeCell ref="B95:J95"/>
    <mergeCell ref="A88:G88"/>
    <mergeCell ref="A92:J92"/>
    <mergeCell ref="B87:E87"/>
    <mergeCell ref="A90:G90"/>
  </mergeCells>
  <phoneticPr fontId="4"/>
  <conditionalFormatting sqref="J7:J86 B7:E86">
    <cfRule type="containsBlanks" dxfId="7" priority="5">
      <formula>LEN(TRIM(B7))=0</formula>
    </cfRule>
  </conditionalFormatting>
  <conditionalFormatting sqref="I87">
    <cfRule type="containsBlanks" dxfId="6" priority="7">
      <formula>LEN(TRIM(I87))=0</formula>
    </cfRule>
  </conditionalFormatting>
  <conditionalFormatting sqref="G7:H86">
    <cfRule type="containsBlanks" dxfId="5" priority="6">
      <formula>LEN(TRIM(G7))=0</formula>
    </cfRule>
  </conditionalFormatting>
  <conditionalFormatting sqref="D1:E2">
    <cfRule type="cellIs" dxfId="4" priority="1" operator="equal">
      <formula>"NG－要コメント確認"</formula>
    </cfRule>
  </conditionalFormatting>
  <dataValidations count="6">
    <dataValidation type="list" allowBlank="1" showInputMessage="1" showErrorMessage="1" sqref="WUQ983041:WUQ983060 WKU983041:WKU983060 WAY983041:WAY983060 VRC983041:VRC983060 VHG983041:VHG983060 UXK983041:UXK983060 UNO983041:UNO983060 UDS983041:UDS983060 TTW983041:TTW983060 TKA983041:TKA983060 TAE983041:TAE983060 SQI983041:SQI983060 SGM983041:SGM983060 RWQ983041:RWQ983060 RMU983041:RMU983060 RCY983041:RCY983060 QTC983041:QTC983060 QJG983041:QJG983060 PZK983041:PZK983060 PPO983041:PPO983060 PFS983041:PFS983060 OVW983041:OVW983060 OMA983041:OMA983060 OCE983041:OCE983060 NSI983041:NSI983060 NIM983041:NIM983060 MYQ983041:MYQ983060 MOU983041:MOU983060 MEY983041:MEY983060 LVC983041:LVC983060 LLG983041:LLG983060 LBK983041:LBK983060 KRO983041:KRO983060 KHS983041:KHS983060 JXW983041:JXW983060 JOA983041:JOA983060 JEE983041:JEE983060 IUI983041:IUI983060 IKM983041:IKM983060 IAQ983041:IAQ983060 HQU983041:HQU983060 HGY983041:HGY983060 GXC983041:GXC983060 GNG983041:GNG983060 GDK983041:GDK983060 FTO983041:FTO983060 FJS983041:FJS983060 EZW983041:EZW983060 EQA983041:EQA983060 EGE983041:EGE983060 DWI983041:DWI983060 DMM983041:DMM983060 DCQ983041:DCQ983060 CSU983041:CSU983060 CIY983041:CIY983060 BZC983041:BZC983060 BPG983041:BPG983060 BFK983041:BFK983060 AVO983041:AVO983060 ALS983041:ALS983060 ABW983041:ABW983060 SA983041:SA983060 IE983041:IE983060 WUQ917505:WUQ917524 WKU917505:WKU917524 WAY917505:WAY917524 VRC917505:VRC917524 VHG917505:VHG917524 UXK917505:UXK917524 UNO917505:UNO917524 UDS917505:UDS917524 TTW917505:TTW917524 TKA917505:TKA917524 TAE917505:TAE917524 SQI917505:SQI917524 SGM917505:SGM917524 RWQ917505:RWQ917524 RMU917505:RMU917524 RCY917505:RCY917524 QTC917505:QTC917524 QJG917505:QJG917524 PZK917505:PZK917524 PPO917505:PPO917524 PFS917505:PFS917524 OVW917505:OVW917524 OMA917505:OMA917524 OCE917505:OCE917524 NSI917505:NSI917524 NIM917505:NIM917524 MYQ917505:MYQ917524 MOU917505:MOU917524 MEY917505:MEY917524 LVC917505:LVC917524 LLG917505:LLG917524 LBK917505:LBK917524 KRO917505:KRO917524 KHS917505:KHS917524 JXW917505:JXW917524 JOA917505:JOA917524 JEE917505:JEE917524 IUI917505:IUI917524 IKM917505:IKM917524 IAQ917505:IAQ917524 HQU917505:HQU917524 HGY917505:HGY917524 GXC917505:GXC917524 GNG917505:GNG917524 GDK917505:GDK917524 FTO917505:FTO917524 FJS917505:FJS917524 EZW917505:EZW917524 EQA917505:EQA917524 EGE917505:EGE917524 DWI917505:DWI917524 DMM917505:DMM917524 DCQ917505:DCQ917524 CSU917505:CSU917524 CIY917505:CIY917524 BZC917505:BZC917524 BPG917505:BPG917524 BFK917505:BFK917524 AVO917505:AVO917524 ALS917505:ALS917524 ABW917505:ABW917524 SA917505:SA917524 IE917505:IE917524 WUQ851969:WUQ851988 WKU851969:WKU851988 WAY851969:WAY851988 VRC851969:VRC851988 VHG851969:VHG851988 UXK851969:UXK851988 UNO851969:UNO851988 UDS851969:UDS851988 TTW851969:TTW851988 TKA851969:TKA851988 TAE851969:TAE851988 SQI851969:SQI851988 SGM851969:SGM851988 RWQ851969:RWQ851988 RMU851969:RMU851988 RCY851969:RCY851988 QTC851969:QTC851988 QJG851969:QJG851988 PZK851969:PZK851988 PPO851969:PPO851988 PFS851969:PFS851988 OVW851969:OVW851988 OMA851969:OMA851988 OCE851969:OCE851988 NSI851969:NSI851988 NIM851969:NIM851988 MYQ851969:MYQ851988 MOU851969:MOU851988 MEY851969:MEY851988 LVC851969:LVC851988 LLG851969:LLG851988 LBK851969:LBK851988 KRO851969:KRO851988 KHS851969:KHS851988 JXW851969:JXW851988 JOA851969:JOA851988 JEE851969:JEE851988 IUI851969:IUI851988 IKM851969:IKM851988 IAQ851969:IAQ851988 HQU851969:HQU851988 HGY851969:HGY851988 GXC851969:GXC851988 GNG851969:GNG851988 GDK851969:GDK851988 FTO851969:FTO851988 FJS851969:FJS851988 EZW851969:EZW851988 EQA851969:EQA851988 EGE851969:EGE851988 DWI851969:DWI851988 DMM851969:DMM851988 DCQ851969:DCQ851988 CSU851969:CSU851988 CIY851969:CIY851988 BZC851969:BZC851988 BPG851969:BPG851988 BFK851969:BFK851988 AVO851969:AVO851988 ALS851969:ALS851988 ABW851969:ABW851988 SA851969:SA851988 IE851969:IE851988 WUQ786433:WUQ786452 WKU786433:WKU786452 WAY786433:WAY786452 VRC786433:VRC786452 VHG786433:VHG786452 UXK786433:UXK786452 UNO786433:UNO786452 UDS786433:UDS786452 TTW786433:TTW786452 TKA786433:TKA786452 TAE786433:TAE786452 SQI786433:SQI786452 SGM786433:SGM786452 RWQ786433:RWQ786452 RMU786433:RMU786452 RCY786433:RCY786452 QTC786433:QTC786452 QJG786433:QJG786452 PZK786433:PZK786452 PPO786433:PPO786452 PFS786433:PFS786452 OVW786433:OVW786452 OMA786433:OMA786452 OCE786433:OCE786452 NSI786433:NSI786452 NIM786433:NIM786452 MYQ786433:MYQ786452 MOU786433:MOU786452 MEY786433:MEY786452 LVC786433:LVC786452 LLG786433:LLG786452 LBK786433:LBK786452 KRO786433:KRO786452 KHS786433:KHS786452 JXW786433:JXW786452 JOA786433:JOA786452 JEE786433:JEE786452 IUI786433:IUI786452 IKM786433:IKM786452 IAQ786433:IAQ786452 HQU786433:HQU786452 HGY786433:HGY786452 GXC786433:GXC786452 GNG786433:GNG786452 GDK786433:GDK786452 FTO786433:FTO786452 FJS786433:FJS786452 EZW786433:EZW786452 EQA786433:EQA786452 EGE786433:EGE786452 DWI786433:DWI786452 DMM786433:DMM786452 DCQ786433:DCQ786452 CSU786433:CSU786452 CIY786433:CIY786452 BZC786433:BZC786452 BPG786433:BPG786452 BFK786433:BFK786452 AVO786433:AVO786452 ALS786433:ALS786452 ABW786433:ABW786452 SA786433:SA786452 IE786433:IE786452 WUQ720897:WUQ720916 WKU720897:WKU720916 WAY720897:WAY720916 VRC720897:VRC720916 VHG720897:VHG720916 UXK720897:UXK720916 UNO720897:UNO720916 UDS720897:UDS720916 TTW720897:TTW720916 TKA720897:TKA720916 TAE720897:TAE720916 SQI720897:SQI720916 SGM720897:SGM720916 RWQ720897:RWQ720916 RMU720897:RMU720916 RCY720897:RCY720916 QTC720897:QTC720916 QJG720897:QJG720916 PZK720897:PZK720916 PPO720897:PPO720916 PFS720897:PFS720916 OVW720897:OVW720916 OMA720897:OMA720916 OCE720897:OCE720916 NSI720897:NSI720916 NIM720897:NIM720916 MYQ720897:MYQ720916 MOU720897:MOU720916 MEY720897:MEY720916 LVC720897:LVC720916 LLG720897:LLG720916 LBK720897:LBK720916 KRO720897:KRO720916 KHS720897:KHS720916 JXW720897:JXW720916 JOA720897:JOA720916 JEE720897:JEE720916 IUI720897:IUI720916 IKM720897:IKM720916 IAQ720897:IAQ720916 HQU720897:HQU720916 HGY720897:HGY720916 GXC720897:GXC720916 GNG720897:GNG720916 GDK720897:GDK720916 FTO720897:FTO720916 FJS720897:FJS720916 EZW720897:EZW720916 EQA720897:EQA720916 EGE720897:EGE720916 DWI720897:DWI720916 DMM720897:DMM720916 DCQ720897:DCQ720916 CSU720897:CSU720916 CIY720897:CIY720916 BZC720897:BZC720916 BPG720897:BPG720916 BFK720897:BFK720916 AVO720897:AVO720916 ALS720897:ALS720916 ABW720897:ABW720916 SA720897:SA720916 IE720897:IE720916 WUQ655361:WUQ655380 WKU655361:WKU655380 WAY655361:WAY655380 VRC655361:VRC655380 VHG655361:VHG655380 UXK655361:UXK655380 UNO655361:UNO655380 UDS655361:UDS655380 TTW655361:TTW655380 TKA655361:TKA655380 TAE655361:TAE655380 SQI655361:SQI655380 SGM655361:SGM655380 RWQ655361:RWQ655380 RMU655361:RMU655380 RCY655361:RCY655380 QTC655361:QTC655380 QJG655361:QJG655380 PZK655361:PZK655380 PPO655361:PPO655380 PFS655361:PFS655380 OVW655361:OVW655380 OMA655361:OMA655380 OCE655361:OCE655380 NSI655361:NSI655380 NIM655361:NIM655380 MYQ655361:MYQ655380 MOU655361:MOU655380 MEY655361:MEY655380 LVC655361:LVC655380 LLG655361:LLG655380 LBK655361:LBK655380 KRO655361:KRO655380 KHS655361:KHS655380 JXW655361:JXW655380 JOA655361:JOA655380 JEE655361:JEE655380 IUI655361:IUI655380 IKM655361:IKM655380 IAQ655361:IAQ655380 HQU655361:HQU655380 HGY655361:HGY655380 GXC655361:GXC655380 GNG655361:GNG655380 GDK655361:GDK655380 FTO655361:FTO655380 FJS655361:FJS655380 EZW655361:EZW655380 EQA655361:EQA655380 EGE655361:EGE655380 DWI655361:DWI655380 DMM655361:DMM655380 DCQ655361:DCQ655380 CSU655361:CSU655380 CIY655361:CIY655380 BZC655361:BZC655380 BPG655361:BPG655380 BFK655361:BFK655380 AVO655361:AVO655380 ALS655361:ALS655380 ABW655361:ABW655380 SA655361:SA655380 IE655361:IE655380 WUQ589825:WUQ589844 WKU589825:WKU589844 WAY589825:WAY589844 VRC589825:VRC589844 VHG589825:VHG589844 UXK589825:UXK589844 UNO589825:UNO589844 UDS589825:UDS589844 TTW589825:TTW589844 TKA589825:TKA589844 TAE589825:TAE589844 SQI589825:SQI589844 SGM589825:SGM589844 RWQ589825:RWQ589844 RMU589825:RMU589844 RCY589825:RCY589844 QTC589825:QTC589844 QJG589825:QJG589844 PZK589825:PZK589844 PPO589825:PPO589844 PFS589825:PFS589844 OVW589825:OVW589844 OMA589825:OMA589844 OCE589825:OCE589844 NSI589825:NSI589844 NIM589825:NIM589844 MYQ589825:MYQ589844 MOU589825:MOU589844 MEY589825:MEY589844 LVC589825:LVC589844 LLG589825:LLG589844 LBK589825:LBK589844 KRO589825:KRO589844 KHS589825:KHS589844 JXW589825:JXW589844 JOA589825:JOA589844 JEE589825:JEE589844 IUI589825:IUI589844 IKM589825:IKM589844 IAQ589825:IAQ589844 HQU589825:HQU589844 HGY589825:HGY589844 GXC589825:GXC589844 GNG589825:GNG589844 GDK589825:GDK589844 FTO589825:FTO589844 FJS589825:FJS589844 EZW589825:EZW589844 EQA589825:EQA589844 EGE589825:EGE589844 DWI589825:DWI589844 DMM589825:DMM589844 DCQ589825:DCQ589844 CSU589825:CSU589844 CIY589825:CIY589844 BZC589825:BZC589844 BPG589825:BPG589844 BFK589825:BFK589844 AVO589825:AVO589844 ALS589825:ALS589844 ABW589825:ABW589844 SA589825:SA589844 IE589825:IE589844 WUQ524289:WUQ524308 WKU524289:WKU524308 WAY524289:WAY524308 VRC524289:VRC524308 VHG524289:VHG524308 UXK524289:UXK524308 UNO524289:UNO524308 UDS524289:UDS524308 TTW524289:TTW524308 TKA524289:TKA524308 TAE524289:TAE524308 SQI524289:SQI524308 SGM524289:SGM524308 RWQ524289:RWQ524308 RMU524289:RMU524308 RCY524289:RCY524308 QTC524289:QTC524308 QJG524289:QJG524308 PZK524289:PZK524308 PPO524289:PPO524308 PFS524289:PFS524308 OVW524289:OVW524308 OMA524289:OMA524308 OCE524289:OCE524308 NSI524289:NSI524308 NIM524289:NIM524308 MYQ524289:MYQ524308 MOU524289:MOU524308 MEY524289:MEY524308 LVC524289:LVC524308 LLG524289:LLG524308 LBK524289:LBK524308 KRO524289:KRO524308 KHS524289:KHS524308 JXW524289:JXW524308 JOA524289:JOA524308 JEE524289:JEE524308 IUI524289:IUI524308 IKM524289:IKM524308 IAQ524289:IAQ524308 HQU524289:HQU524308 HGY524289:HGY524308 GXC524289:GXC524308 GNG524289:GNG524308 GDK524289:GDK524308 FTO524289:FTO524308 FJS524289:FJS524308 EZW524289:EZW524308 EQA524289:EQA524308 EGE524289:EGE524308 DWI524289:DWI524308 DMM524289:DMM524308 DCQ524289:DCQ524308 CSU524289:CSU524308 CIY524289:CIY524308 BZC524289:BZC524308 BPG524289:BPG524308 BFK524289:BFK524308 AVO524289:AVO524308 ALS524289:ALS524308 ABW524289:ABW524308 SA524289:SA524308 IE524289:IE524308 WUQ458753:WUQ458772 WKU458753:WKU458772 WAY458753:WAY458772 VRC458753:VRC458772 VHG458753:VHG458772 UXK458753:UXK458772 UNO458753:UNO458772 UDS458753:UDS458772 TTW458753:TTW458772 TKA458753:TKA458772 TAE458753:TAE458772 SQI458753:SQI458772 SGM458753:SGM458772 RWQ458753:RWQ458772 RMU458753:RMU458772 RCY458753:RCY458772 QTC458753:QTC458772 QJG458753:QJG458772 PZK458753:PZK458772 PPO458753:PPO458772 PFS458753:PFS458772 OVW458753:OVW458772 OMA458753:OMA458772 OCE458753:OCE458772 NSI458753:NSI458772 NIM458753:NIM458772 MYQ458753:MYQ458772 MOU458753:MOU458772 MEY458753:MEY458772 LVC458753:LVC458772 LLG458753:LLG458772 LBK458753:LBK458772 KRO458753:KRO458772 KHS458753:KHS458772 JXW458753:JXW458772 JOA458753:JOA458772 JEE458753:JEE458772 IUI458753:IUI458772 IKM458753:IKM458772 IAQ458753:IAQ458772 HQU458753:HQU458772 HGY458753:HGY458772 GXC458753:GXC458772 GNG458753:GNG458772 GDK458753:GDK458772 FTO458753:FTO458772 FJS458753:FJS458772 EZW458753:EZW458772 EQA458753:EQA458772 EGE458753:EGE458772 DWI458753:DWI458772 DMM458753:DMM458772 DCQ458753:DCQ458772 CSU458753:CSU458772 CIY458753:CIY458772 BZC458753:BZC458772 BPG458753:BPG458772 BFK458753:BFK458772 AVO458753:AVO458772 ALS458753:ALS458772 ABW458753:ABW458772 SA458753:SA458772 IE458753:IE458772 WUQ393217:WUQ393236 WKU393217:WKU393236 WAY393217:WAY393236 VRC393217:VRC393236 VHG393217:VHG393236 UXK393217:UXK393236 UNO393217:UNO393236 UDS393217:UDS393236 TTW393217:TTW393236 TKA393217:TKA393236 TAE393217:TAE393236 SQI393217:SQI393236 SGM393217:SGM393236 RWQ393217:RWQ393236 RMU393217:RMU393236 RCY393217:RCY393236 QTC393217:QTC393236 QJG393217:QJG393236 PZK393217:PZK393236 PPO393217:PPO393236 PFS393217:PFS393236 OVW393217:OVW393236 OMA393217:OMA393236 OCE393217:OCE393236 NSI393217:NSI393236 NIM393217:NIM393236 MYQ393217:MYQ393236 MOU393217:MOU393236 MEY393217:MEY393236 LVC393217:LVC393236 LLG393217:LLG393236 LBK393217:LBK393236 KRO393217:KRO393236 KHS393217:KHS393236 JXW393217:JXW393236 JOA393217:JOA393236 JEE393217:JEE393236 IUI393217:IUI393236 IKM393217:IKM393236 IAQ393217:IAQ393236 HQU393217:HQU393236 HGY393217:HGY393236 GXC393217:GXC393236 GNG393217:GNG393236 GDK393217:GDK393236 FTO393217:FTO393236 FJS393217:FJS393236 EZW393217:EZW393236 EQA393217:EQA393236 EGE393217:EGE393236 DWI393217:DWI393236 DMM393217:DMM393236 DCQ393217:DCQ393236 CSU393217:CSU393236 CIY393217:CIY393236 BZC393217:BZC393236 BPG393217:BPG393236 BFK393217:BFK393236 AVO393217:AVO393236 ALS393217:ALS393236 ABW393217:ABW393236 SA393217:SA393236 IE393217:IE393236 WUQ327681:WUQ327700 WKU327681:WKU327700 WAY327681:WAY327700 VRC327681:VRC327700 VHG327681:VHG327700 UXK327681:UXK327700 UNO327681:UNO327700 UDS327681:UDS327700 TTW327681:TTW327700 TKA327681:TKA327700 TAE327681:TAE327700 SQI327681:SQI327700 SGM327681:SGM327700 RWQ327681:RWQ327700 RMU327681:RMU327700 RCY327681:RCY327700 QTC327681:QTC327700 QJG327681:QJG327700 PZK327681:PZK327700 PPO327681:PPO327700 PFS327681:PFS327700 OVW327681:OVW327700 OMA327681:OMA327700 OCE327681:OCE327700 NSI327681:NSI327700 NIM327681:NIM327700 MYQ327681:MYQ327700 MOU327681:MOU327700 MEY327681:MEY327700 LVC327681:LVC327700 LLG327681:LLG327700 LBK327681:LBK327700 KRO327681:KRO327700 KHS327681:KHS327700 JXW327681:JXW327700 JOA327681:JOA327700 JEE327681:JEE327700 IUI327681:IUI327700 IKM327681:IKM327700 IAQ327681:IAQ327700 HQU327681:HQU327700 HGY327681:HGY327700 GXC327681:GXC327700 GNG327681:GNG327700 GDK327681:GDK327700 FTO327681:FTO327700 FJS327681:FJS327700 EZW327681:EZW327700 EQA327681:EQA327700 EGE327681:EGE327700 DWI327681:DWI327700 DMM327681:DMM327700 DCQ327681:DCQ327700 CSU327681:CSU327700 CIY327681:CIY327700 BZC327681:BZC327700 BPG327681:BPG327700 BFK327681:BFK327700 AVO327681:AVO327700 ALS327681:ALS327700 ABW327681:ABW327700 SA327681:SA327700 IE327681:IE327700 WUQ262145:WUQ262164 WKU262145:WKU262164 WAY262145:WAY262164 VRC262145:VRC262164 VHG262145:VHG262164 UXK262145:UXK262164 UNO262145:UNO262164 UDS262145:UDS262164 TTW262145:TTW262164 TKA262145:TKA262164 TAE262145:TAE262164 SQI262145:SQI262164 SGM262145:SGM262164 RWQ262145:RWQ262164 RMU262145:RMU262164 RCY262145:RCY262164 QTC262145:QTC262164 QJG262145:QJG262164 PZK262145:PZK262164 PPO262145:PPO262164 PFS262145:PFS262164 OVW262145:OVW262164 OMA262145:OMA262164 OCE262145:OCE262164 NSI262145:NSI262164 NIM262145:NIM262164 MYQ262145:MYQ262164 MOU262145:MOU262164 MEY262145:MEY262164 LVC262145:LVC262164 LLG262145:LLG262164 LBK262145:LBK262164 KRO262145:KRO262164 KHS262145:KHS262164 JXW262145:JXW262164 JOA262145:JOA262164 JEE262145:JEE262164 IUI262145:IUI262164 IKM262145:IKM262164 IAQ262145:IAQ262164 HQU262145:HQU262164 HGY262145:HGY262164 GXC262145:GXC262164 GNG262145:GNG262164 GDK262145:GDK262164 FTO262145:FTO262164 FJS262145:FJS262164 EZW262145:EZW262164 EQA262145:EQA262164 EGE262145:EGE262164 DWI262145:DWI262164 DMM262145:DMM262164 DCQ262145:DCQ262164 CSU262145:CSU262164 CIY262145:CIY262164 BZC262145:BZC262164 BPG262145:BPG262164 BFK262145:BFK262164 AVO262145:AVO262164 ALS262145:ALS262164 ABW262145:ABW262164 SA262145:SA262164 IE262145:IE262164 WUQ196609:WUQ196628 WKU196609:WKU196628 WAY196609:WAY196628 VRC196609:VRC196628 VHG196609:VHG196628 UXK196609:UXK196628 UNO196609:UNO196628 UDS196609:UDS196628 TTW196609:TTW196628 TKA196609:TKA196628 TAE196609:TAE196628 SQI196609:SQI196628 SGM196609:SGM196628 RWQ196609:RWQ196628 RMU196609:RMU196628 RCY196609:RCY196628 QTC196609:QTC196628 QJG196609:QJG196628 PZK196609:PZK196628 PPO196609:PPO196628 PFS196609:PFS196628 OVW196609:OVW196628 OMA196609:OMA196628 OCE196609:OCE196628 NSI196609:NSI196628 NIM196609:NIM196628 MYQ196609:MYQ196628 MOU196609:MOU196628 MEY196609:MEY196628 LVC196609:LVC196628 LLG196609:LLG196628 LBK196609:LBK196628 KRO196609:KRO196628 KHS196609:KHS196628 JXW196609:JXW196628 JOA196609:JOA196628 JEE196609:JEE196628 IUI196609:IUI196628 IKM196609:IKM196628 IAQ196609:IAQ196628 HQU196609:HQU196628 HGY196609:HGY196628 GXC196609:GXC196628 GNG196609:GNG196628 GDK196609:GDK196628 FTO196609:FTO196628 FJS196609:FJS196628 EZW196609:EZW196628 EQA196609:EQA196628 EGE196609:EGE196628 DWI196609:DWI196628 DMM196609:DMM196628 DCQ196609:DCQ196628 CSU196609:CSU196628 CIY196609:CIY196628 BZC196609:BZC196628 BPG196609:BPG196628 BFK196609:BFK196628 AVO196609:AVO196628 ALS196609:ALS196628 ABW196609:ABW196628 SA196609:SA196628 IE196609:IE196628 WUQ131073:WUQ131092 WKU131073:WKU131092 WAY131073:WAY131092 VRC131073:VRC131092 VHG131073:VHG131092 UXK131073:UXK131092 UNO131073:UNO131092 UDS131073:UDS131092 TTW131073:TTW131092 TKA131073:TKA131092 TAE131073:TAE131092 SQI131073:SQI131092 SGM131073:SGM131092 RWQ131073:RWQ131092 RMU131073:RMU131092 RCY131073:RCY131092 QTC131073:QTC131092 QJG131073:QJG131092 PZK131073:PZK131092 PPO131073:PPO131092 PFS131073:PFS131092 OVW131073:OVW131092 OMA131073:OMA131092 OCE131073:OCE131092 NSI131073:NSI131092 NIM131073:NIM131092 MYQ131073:MYQ131092 MOU131073:MOU131092 MEY131073:MEY131092 LVC131073:LVC131092 LLG131073:LLG131092 LBK131073:LBK131092 KRO131073:KRO131092 KHS131073:KHS131092 JXW131073:JXW131092 JOA131073:JOA131092 JEE131073:JEE131092 IUI131073:IUI131092 IKM131073:IKM131092 IAQ131073:IAQ131092 HQU131073:HQU131092 HGY131073:HGY131092 GXC131073:GXC131092 GNG131073:GNG131092 GDK131073:GDK131092 FTO131073:FTO131092 FJS131073:FJS131092 EZW131073:EZW131092 EQA131073:EQA131092 EGE131073:EGE131092 DWI131073:DWI131092 DMM131073:DMM131092 DCQ131073:DCQ131092 CSU131073:CSU131092 CIY131073:CIY131092 BZC131073:BZC131092 BPG131073:BPG131092 BFK131073:BFK131092 AVO131073:AVO131092 ALS131073:ALS131092 ABW131073:ABW131092 SA131073:SA131092 IE131073:IE131092 WUQ65537:WUQ65556 WKU65537:WKU65556 WAY65537:WAY65556 VRC65537:VRC65556 VHG65537:VHG65556 UXK65537:UXK65556 UNO65537:UNO65556 UDS65537:UDS65556 TTW65537:TTW65556 TKA65537:TKA65556 TAE65537:TAE65556 SQI65537:SQI65556 SGM65537:SGM65556 RWQ65537:RWQ65556 RMU65537:RMU65556 RCY65537:RCY65556 QTC65537:QTC65556 QJG65537:QJG65556 PZK65537:PZK65556 PPO65537:PPO65556 PFS65537:PFS65556 OVW65537:OVW65556 OMA65537:OMA65556 OCE65537:OCE65556 NSI65537:NSI65556 NIM65537:NIM65556 MYQ65537:MYQ65556 MOU65537:MOU65556 MEY65537:MEY65556 LVC65537:LVC65556 LLG65537:LLG65556 LBK65537:LBK65556 KRO65537:KRO65556 KHS65537:KHS65556 JXW65537:JXW65556 JOA65537:JOA65556 JEE65537:JEE65556 IUI65537:IUI65556 IKM65537:IKM65556 IAQ65537:IAQ65556 HQU65537:HQU65556 HGY65537:HGY65556 GXC65537:GXC65556 GNG65537:GNG65556 GDK65537:GDK65556 FTO65537:FTO65556 FJS65537:FJS65556 EZW65537:EZW65556 EQA65537:EQA65556 EGE65537:EGE65556 DWI65537:DWI65556 DMM65537:DMM65556 DCQ65537:DCQ65556 CSU65537:CSU65556 CIY65537:CIY65556 BZC65537:BZC65556 BPG65537:BPG65556 BFK65537:BFK65556 AVO65537:AVO65556 ALS65537:ALS65556 ABW65537:ABW65556 SA65537:SA65556 IE65537:IE65556" xr:uid="{00000000-0002-0000-1300-000000000000}">
      <formula1>$B$4:$B$5</formula1>
    </dataValidation>
    <dataValidation type="list" showInputMessage="1" showErrorMessage="1" prompt="空白にする時は、「Delete」キーを押してください。" sqref="WUO983041:WUO983060 IC65537:IC65556 RY65537:RY65556 ABU65537:ABU65556 ALQ65537:ALQ65556 AVM65537:AVM65556 BFI65537:BFI65556 BPE65537:BPE65556 BZA65537:BZA65556 CIW65537:CIW65556 CSS65537:CSS65556 DCO65537:DCO65556 DMK65537:DMK65556 DWG65537:DWG65556 EGC65537:EGC65556 EPY65537:EPY65556 EZU65537:EZU65556 FJQ65537:FJQ65556 FTM65537:FTM65556 GDI65537:GDI65556 GNE65537:GNE65556 GXA65537:GXA65556 HGW65537:HGW65556 HQS65537:HQS65556 IAO65537:IAO65556 IKK65537:IKK65556 IUG65537:IUG65556 JEC65537:JEC65556 JNY65537:JNY65556 JXU65537:JXU65556 KHQ65537:KHQ65556 KRM65537:KRM65556 LBI65537:LBI65556 LLE65537:LLE65556 LVA65537:LVA65556 MEW65537:MEW65556 MOS65537:MOS65556 MYO65537:MYO65556 NIK65537:NIK65556 NSG65537:NSG65556 OCC65537:OCC65556 OLY65537:OLY65556 OVU65537:OVU65556 PFQ65537:PFQ65556 PPM65537:PPM65556 PZI65537:PZI65556 QJE65537:QJE65556 QTA65537:QTA65556 RCW65537:RCW65556 RMS65537:RMS65556 RWO65537:RWO65556 SGK65537:SGK65556 SQG65537:SQG65556 TAC65537:TAC65556 TJY65537:TJY65556 TTU65537:TTU65556 UDQ65537:UDQ65556 UNM65537:UNM65556 UXI65537:UXI65556 VHE65537:VHE65556 VRA65537:VRA65556 WAW65537:WAW65556 WKS65537:WKS65556 WUO65537:WUO65556 IC131073:IC131092 RY131073:RY131092 ABU131073:ABU131092 ALQ131073:ALQ131092 AVM131073:AVM131092 BFI131073:BFI131092 BPE131073:BPE131092 BZA131073:BZA131092 CIW131073:CIW131092 CSS131073:CSS131092 DCO131073:DCO131092 DMK131073:DMK131092 DWG131073:DWG131092 EGC131073:EGC131092 EPY131073:EPY131092 EZU131073:EZU131092 FJQ131073:FJQ131092 FTM131073:FTM131092 GDI131073:GDI131092 GNE131073:GNE131092 GXA131073:GXA131092 HGW131073:HGW131092 HQS131073:HQS131092 IAO131073:IAO131092 IKK131073:IKK131092 IUG131073:IUG131092 JEC131073:JEC131092 JNY131073:JNY131092 JXU131073:JXU131092 KHQ131073:KHQ131092 KRM131073:KRM131092 LBI131073:LBI131092 LLE131073:LLE131092 LVA131073:LVA131092 MEW131073:MEW131092 MOS131073:MOS131092 MYO131073:MYO131092 NIK131073:NIK131092 NSG131073:NSG131092 OCC131073:OCC131092 OLY131073:OLY131092 OVU131073:OVU131092 PFQ131073:PFQ131092 PPM131073:PPM131092 PZI131073:PZI131092 QJE131073:QJE131092 QTA131073:QTA131092 RCW131073:RCW131092 RMS131073:RMS131092 RWO131073:RWO131092 SGK131073:SGK131092 SQG131073:SQG131092 TAC131073:TAC131092 TJY131073:TJY131092 TTU131073:TTU131092 UDQ131073:UDQ131092 UNM131073:UNM131092 UXI131073:UXI131092 VHE131073:VHE131092 VRA131073:VRA131092 WAW131073:WAW131092 WKS131073:WKS131092 WUO131073:WUO131092 IC196609:IC196628 RY196609:RY196628 ABU196609:ABU196628 ALQ196609:ALQ196628 AVM196609:AVM196628 BFI196609:BFI196628 BPE196609:BPE196628 BZA196609:BZA196628 CIW196609:CIW196628 CSS196609:CSS196628 DCO196609:DCO196628 DMK196609:DMK196628 DWG196609:DWG196628 EGC196609:EGC196628 EPY196609:EPY196628 EZU196609:EZU196628 FJQ196609:FJQ196628 FTM196609:FTM196628 GDI196609:GDI196628 GNE196609:GNE196628 GXA196609:GXA196628 HGW196609:HGW196628 HQS196609:HQS196628 IAO196609:IAO196628 IKK196609:IKK196628 IUG196609:IUG196628 JEC196609:JEC196628 JNY196609:JNY196628 JXU196609:JXU196628 KHQ196609:KHQ196628 KRM196609:KRM196628 LBI196609:LBI196628 LLE196609:LLE196628 LVA196609:LVA196628 MEW196609:MEW196628 MOS196609:MOS196628 MYO196609:MYO196628 NIK196609:NIK196628 NSG196609:NSG196628 OCC196609:OCC196628 OLY196609:OLY196628 OVU196609:OVU196628 PFQ196609:PFQ196628 PPM196609:PPM196628 PZI196609:PZI196628 QJE196609:QJE196628 QTA196609:QTA196628 RCW196609:RCW196628 RMS196609:RMS196628 RWO196609:RWO196628 SGK196609:SGK196628 SQG196609:SQG196628 TAC196609:TAC196628 TJY196609:TJY196628 TTU196609:TTU196628 UDQ196609:UDQ196628 UNM196609:UNM196628 UXI196609:UXI196628 VHE196609:VHE196628 VRA196609:VRA196628 WAW196609:WAW196628 WKS196609:WKS196628 WUO196609:WUO196628 IC262145:IC262164 RY262145:RY262164 ABU262145:ABU262164 ALQ262145:ALQ262164 AVM262145:AVM262164 BFI262145:BFI262164 BPE262145:BPE262164 BZA262145:BZA262164 CIW262145:CIW262164 CSS262145:CSS262164 DCO262145:DCO262164 DMK262145:DMK262164 DWG262145:DWG262164 EGC262145:EGC262164 EPY262145:EPY262164 EZU262145:EZU262164 FJQ262145:FJQ262164 FTM262145:FTM262164 GDI262145:GDI262164 GNE262145:GNE262164 GXA262145:GXA262164 HGW262145:HGW262164 HQS262145:HQS262164 IAO262145:IAO262164 IKK262145:IKK262164 IUG262145:IUG262164 JEC262145:JEC262164 JNY262145:JNY262164 JXU262145:JXU262164 KHQ262145:KHQ262164 KRM262145:KRM262164 LBI262145:LBI262164 LLE262145:LLE262164 LVA262145:LVA262164 MEW262145:MEW262164 MOS262145:MOS262164 MYO262145:MYO262164 NIK262145:NIK262164 NSG262145:NSG262164 OCC262145:OCC262164 OLY262145:OLY262164 OVU262145:OVU262164 PFQ262145:PFQ262164 PPM262145:PPM262164 PZI262145:PZI262164 QJE262145:QJE262164 QTA262145:QTA262164 RCW262145:RCW262164 RMS262145:RMS262164 RWO262145:RWO262164 SGK262145:SGK262164 SQG262145:SQG262164 TAC262145:TAC262164 TJY262145:TJY262164 TTU262145:TTU262164 UDQ262145:UDQ262164 UNM262145:UNM262164 UXI262145:UXI262164 VHE262145:VHE262164 VRA262145:VRA262164 WAW262145:WAW262164 WKS262145:WKS262164 WUO262145:WUO262164 IC327681:IC327700 RY327681:RY327700 ABU327681:ABU327700 ALQ327681:ALQ327700 AVM327681:AVM327700 BFI327681:BFI327700 BPE327681:BPE327700 BZA327681:BZA327700 CIW327681:CIW327700 CSS327681:CSS327700 DCO327681:DCO327700 DMK327681:DMK327700 DWG327681:DWG327700 EGC327681:EGC327700 EPY327681:EPY327700 EZU327681:EZU327700 FJQ327681:FJQ327700 FTM327681:FTM327700 GDI327681:GDI327700 GNE327681:GNE327700 GXA327681:GXA327700 HGW327681:HGW327700 HQS327681:HQS327700 IAO327681:IAO327700 IKK327681:IKK327700 IUG327681:IUG327700 JEC327681:JEC327700 JNY327681:JNY327700 JXU327681:JXU327700 KHQ327681:KHQ327700 KRM327681:KRM327700 LBI327681:LBI327700 LLE327681:LLE327700 LVA327681:LVA327700 MEW327681:MEW327700 MOS327681:MOS327700 MYO327681:MYO327700 NIK327681:NIK327700 NSG327681:NSG327700 OCC327681:OCC327700 OLY327681:OLY327700 OVU327681:OVU327700 PFQ327681:PFQ327700 PPM327681:PPM327700 PZI327681:PZI327700 QJE327681:QJE327700 QTA327681:QTA327700 RCW327681:RCW327700 RMS327681:RMS327700 RWO327681:RWO327700 SGK327681:SGK327700 SQG327681:SQG327700 TAC327681:TAC327700 TJY327681:TJY327700 TTU327681:TTU327700 UDQ327681:UDQ327700 UNM327681:UNM327700 UXI327681:UXI327700 VHE327681:VHE327700 VRA327681:VRA327700 WAW327681:WAW327700 WKS327681:WKS327700 WUO327681:WUO327700 IC393217:IC393236 RY393217:RY393236 ABU393217:ABU393236 ALQ393217:ALQ393236 AVM393217:AVM393236 BFI393217:BFI393236 BPE393217:BPE393236 BZA393217:BZA393236 CIW393217:CIW393236 CSS393217:CSS393236 DCO393217:DCO393236 DMK393217:DMK393236 DWG393217:DWG393236 EGC393217:EGC393236 EPY393217:EPY393236 EZU393217:EZU393236 FJQ393217:FJQ393236 FTM393217:FTM393236 GDI393217:GDI393236 GNE393217:GNE393236 GXA393217:GXA393236 HGW393217:HGW393236 HQS393217:HQS393236 IAO393217:IAO393236 IKK393217:IKK393236 IUG393217:IUG393236 JEC393217:JEC393236 JNY393217:JNY393236 JXU393217:JXU393236 KHQ393217:KHQ393236 KRM393217:KRM393236 LBI393217:LBI393236 LLE393217:LLE393236 LVA393217:LVA393236 MEW393217:MEW393236 MOS393217:MOS393236 MYO393217:MYO393236 NIK393217:NIK393236 NSG393217:NSG393236 OCC393217:OCC393236 OLY393217:OLY393236 OVU393217:OVU393236 PFQ393217:PFQ393236 PPM393217:PPM393236 PZI393217:PZI393236 QJE393217:QJE393236 QTA393217:QTA393236 RCW393217:RCW393236 RMS393217:RMS393236 RWO393217:RWO393236 SGK393217:SGK393236 SQG393217:SQG393236 TAC393217:TAC393236 TJY393217:TJY393236 TTU393217:TTU393236 UDQ393217:UDQ393236 UNM393217:UNM393236 UXI393217:UXI393236 VHE393217:VHE393236 VRA393217:VRA393236 WAW393217:WAW393236 WKS393217:WKS393236 WUO393217:WUO393236 IC458753:IC458772 RY458753:RY458772 ABU458753:ABU458772 ALQ458753:ALQ458772 AVM458753:AVM458772 BFI458753:BFI458772 BPE458753:BPE458772 BZA458753:BZA458772 CIW458753:CIW458772 CSS458753:CSS458772 DCO458753:DCO458772 DMK458753:DMK458772 DWG458753:DWG458772 EGC458753:EGC458772 EPY458753:EPY458772 EZU458753:EZU458772 FJQ458753:FJQ458772 FTM458753:FTM458772 GDI458753:GDI458772 GNE458753:GNE458772 GXA458753:GXA458772 HGW458753:HGW458772 HQS458753:HQS458772 IAO458753:IAO458772 IKK458753:IKK458772 IUG458753:IUG458772 JEC458753:JEC458772 JNY458753:JNY458772 JXU458753:JXU458772 KHQ458753:KHQ458772 KRM458753:KRM458772 LBI458753:LBI458772 LLE458753:LLE458772 LVA458753:LVA458772 MEW458753:MEW458772 MOS458753:MOS458772 MYO458753:MYO458772 NIK458753:NIK458772 NSG458753:NSG458772 OCC458753:OCC458772 OLY458753:OLY458772 OVU458753:OVU458772 PFQ458753:PFQ458772 PPM458753:PPM458772 PZI458753:PZI458772 QJE458753:QJE458772 QTA458753:QTA458772 RCW458753:RCW458772 RMS458753:RMS458772 RWO458753:RWO458772 SGK458753:SGK458772 SQG458753:SQG458772 TAC458753:TAC458772 TJY458753:TJY458772 TTU458753:TTU458772 UDQ458753:UDQ458772 UNM458753:UNM458772 UXI458753:UXI458772 VHE458753:VHE458772 VRA458753:VRA458772 WAW458753:WAW458772 WKS458753:WKS458772 WUO458753:WUO458772 IC524289:IC524308 RY524289:RY524308 ABU524289:ABU524308 ALQ524289:ALQ524308 AVM524289:AVM524308 BFI524289:BFI524308 BPE524289:BPE524308 BZA524289:BZA524308 CIW524289:CIW524308 CSS524289:CSS524308 DCO524289:DCO524308 DMK524289:DMK524308 DWG524289:DWG524308 EGC524289:EGC524308 EPY524289:EPY524308 EZU524289:EZU524308 FJQ524289:FJQ524308 FTM524289:FTM524308 GDI524289:GDI524308 GNE524289:GNE524308 GXA524289:GXA524308 HGW524289:HGW524308 HQS524289:HQS524308 IAO524289:IAO524308 IKK524289:IKK524308 IUG524289:IUG524308 JEC524289:JEC524308 JNY524289:JNY524308 JXU524289:JXU524308 KHQ524289:KHQ524308 KRM524289:KRM524308 LBI524289:LBI524308 LLE524289:LLE524308 LVA524289:LVA524308 MEW524289:MEW524308 MOS524289:MOS524308 MYO524289:MYO524308 NIK524289:NIK524308 NSG524289:NSG524308 OCC524289:OCC524308 OLY524289:OLY524308 OVU524289:OVU524308 PFQ524289:PFQ524308 PPM524289:PPM524308 PZI524289:PZI524308 QJE524289:QJE524308 QTA524289:QTA524308 RCW524289:RCW524308 RMS524289:RMS524308 RWO524289:RWO524308 SGK524289:SGK524308 SQG524289:SQG524308 TAC524289:TAC524308 TJY524289:TJY524308 TTU524289:TTU524308 UDQ524289:UDQ524308 UNM524289:UNM524308 UXI524289:UXI524308 VHE524289:VHE524308 VRA524289:VRA524308 WAW524289:WAW524308 WKS524289:WKS524308 WUO524289:WUO524308 IC589825:IC589844 RY589825:RY589844 ABU589825:ABU589844 ALQ589825:ALQ589844 AVM589825:AVM589844 BFI589825:BFI589844 BPE589825:BPE589844 BZA589825:BZA589844 CIW589825:CIW589844 CSS589825:CSS589844 DCO589825:DCO589844 DMK589825:DMK589844 DWG589825:DWG589844 EGC589825:EGC589844 EPY589825:EPY589844 EZU589825:EZU589844 FJQ589825:FJQ589844 FTM589825:FTM589844 GDI589825:GDI589844 GNE589825:GNE589844 GXA589825:GXA589844 HGW589825:HGW589844 HQS589825:HQS589844 IAO589825:IAO589844 IKK589825:IKK589844 IUG589825:IUG589844 JEC589825:JEC589844 JNY589825:JNY589844 JXU589825:JXU589844 KHQ589825:KHQ589844 KRM589825:KRM589844 LBI589825:LBI589844 LLE589825:LLE589844 LVA589825:LVA589844 MEW589825:MEW589844 MOS589825:MOS589844 MYO589825:MYO589844 NIK589825:NIK589844 NSG589825:NSG589844 OCC589825:OCC589844 OLY589825:OLY589844 OVU589825:OVU589844 PFQ589825:PFQ589844 PPM589825:PPM589844 PZI589825:PZI589844 QJE589825:QJE589844 QTA589825:QTA589844 RCW589825:RCW589844 RMS589825:RMS589844 RWO589825:RWO589844 SGK589825:SGK589844 SQG589825:SQG589844 TAC589825:TAC589844 TJY589825:TJY589844 TTU589825:TTU589844 UDQ589825:UDQ589844 UNM589825:UNM589844 UXI589825:UXI589844 VHE589825:VHE589844 VRA589825:VRA589844 WAW589825:WAW589844 WKS589825:WKS589844 WUO589825:WUO589844 IC655361:IC655380 RY655361:RY655380 ABU655361:ABU655380 ALQ655361:ALQ655380 AVM655361:AVM655380 BFI655361:BFI655380 BPE655361:BPE655380 BZA655361:BZA655380 CIW655361:CIW655380 CSS655361:CSS655380 DCO655361:DCO655380 DMK655361:DMK655380 DWG655361:DWG655380 EGC655361:EGC655380 EPY655361:EPY655380 EZU655361:EZU655380 FJQ655361:FJQ655380 FTM655361:FTM655380 GDI655361:GDI655380 GNE655361:GNE655380 GXA655361:GXA655380 HGW655361:HGW655380 HQS655361:HQS655380 IAO655361:IAO655380 IKK655361:IKK655380 IUG655361:IUG655380 JEC655361:JEC655380 JNY655361:JNY655380 JXU655361:JXU655380 KHQ655361:KHQ655380 KRM655361:KRM655380 LBI655361:LBI655380 LLE655361:LLE655380 LVA655361:LVA655380 MEW655361:MEW655380 MOS655361:MOS655380 MYO655361:MYO655380 NIK655361:NIK655380 NSG655361:NSG655380 OCC655361:OCC655380 OLY655361:OLY655380 OVU655361:OVU655380 PFQ655361:PFQ655380 PPM655361:PPM655380 PZI655361:PZI655380 QJE655361:QJE655380 QTA655361:QTA655380 RCW655361:RCW655380 RMS655361:RMS655380 RWO655361:RWO655380 SGK655361:SGK655380 SQG655361:SQG655380 TAC655361:TAC655380 TJY655361:TJY655380 TTU655361:TTU655380 UDQ655361:UDQ655380 UNM655361:UNM655380 UXI655361:UXI655380 VHE655361:VHE655380 VRA655361:VRA655380 WAW655361:WAW655380 WKS655361:WKS655380 WUO655361:WUO655380 IC720897:IC720916 RY720897:RY720916 ABU720897:ABU720916 ALQ720897:ALQ720916 AVM720897:AVM720916 BFI720897:BFI720916 BPE720897:BPE720916 BZA720897:BZA720916 CIW720897:CIW720916 CSS720897:CSS720916 DCO720897:DCO720916 DMK720897:DMK720916 DWG720897:DWG720916 EGC720897:EGC720916 EPY720897:EPY720916 EZU720897:EZU720916 FJQ720897:FJQ720916 FTM720897:FTM720916 GDI720897:GDI720916 GNE720897:GNE720916 GXA720897:GXA720916 HGW720897:HGW720916 HQS720897:HQS720916 IAO720897:IAO720916 IKK720897:IKK720916 IUG720897:IUG720916 JEC720897:JEC720916 JNY720897:JNY720916 JXU720897:JXU720916 KHQ720897:KHQ720916 KRM720897:KRM720916 LBI720897:LBI720916 LLE720897:LLE720916 LVA720897:LVA720916 MEW720897:MEW720916 MOS720897:MOS720916 MYO720897:MYO720916 NIK720897:NIK720916 NSG720897:NSG720916 OCC720897:OCC720916 OLY720897:OLY720916 OVU720897:OVU720916 PFQ720897:PFQ720916 PPM720897:PPM720916 PZI720897:PZI720916 QJE720897:QJE720916 QTA720897:QTA720916 RCW720897:RCW720916 RMS720897:RMS720916 RWO720897:RWO720916 SGK720897:SGK720916 SQG720897:SQG720916 TAC720897:TAC720916 TJY720897:TJY720916 TTU720897:TTU720916 UDQ720897:UDQ720916 UNM720897:UNM720916 UXI720897:UXI720916 VHE720897:VHE720916 VRA720897:VRA720916 WAW720897:WAW720916 WKS720897:WKS720916 WUO720897:WUO720916 IC786433:IC786452 RY786433:RY786452 ABU786433:ABU786452 ALQ786433:ALQ786452 AVM786433:AVM786452 BFI786433:BFI786452 BPE786433:BPE786452 BZA786433:BZA786452 CIW786433:CIW786452 CSS786433:CSS786452 DCO786433:DCO786452 DMK786433:DMK786452 DWG786433:DWG786452 EGC786433:EGC786452 EPY786433:EPY786452 EZU786433:EZU786452 FJQ786433:FJQ786452 FTM786433:FTM786452 GDI786433:GDI786452 GNE786433:GNE786452 GXA786433:GXA786452 HGW786433:HGW786452 HQS786433:HQS786452 IAO786433:IAO786452 IKK786433:IKK786452 IUG786433:IUG786452 JEC786433:JEC786452 JNY786433:JNY786452 JXU786433:JXU786452 KHQ786433:KHQ786452 KRM786433:KRM786452 LBI786433:LBI786452 LLE786433:LLE786452 LVA786433:LVA786452 MEW786433:MEW786452 MOS786433:MOS786452 MYO786433:MYO786452 NIK786433:NIK786452 NSG786433:NSG786452 OCC786433:OCC786452 OLY786433:OLY786452 OVU786433:OVU786452 PFQ786433:PFQ786452 PPM786433:PPM786452 PZI786433:PZI786452 QJE786433:QJE786452 QTA786433:QTA786452 RCW786433:RCW786452 RMS786433:RMS786452 RWO786433:RWO786452 SGK786433:SGK786452 SQG786433:SQG786452 TAC786433:TAC786452 TJY786433:TJY786452 TTU786433:TTU786452 UDQ786433:UDQ786452 UNM786433:UNM786452 UXI786433:UXI786452 VHE786433:VHE786452 VRA786433:VRA786452 WAW786433:WAW786452 WKS786433:WKS786452 WUO786433:WUO786452 IC851969:IC851988 RY851969:RY851988 ABU851969:ABU851988 ALQ851969:ALQ851988 AVM851969:AVM851988 BFI851969:BFI851988 BPE851969:BPE851988 BZA851969:BZA851988 CIW851969:CIW851988 CSS851969:CSS851988 DCO851969:DCO851988 DMK851969:DMK851988 DWG851969:DWG851988 EGC851969:EGC851988 EPY851969:EPY851988 EZU851969:EZU851988 FJQ851969:FJQ851988 FTM851969:FTM851988 GDI851969:GDI851988 GNE851969:GNE851988 GXA851969:GXA851988 HGW851969:HGW851988 HQS851969:HQS851988 IAO851969:IAO851988 IKK851969:IKK851988 IUG851969:IUG851988 JEC851969:JEC851988 JNY851969:JNY851988 JXU851969:JXU851988 KHQ851969:KHQ851988 KRM851969:KRM851988 LBI851969:LBI851988 LLE851969:LLE851988 LVA851969:LVA851988 MEW851969:MEW851988 MOS851969:MOS851988 MYO851969:MYO851988 NIK851969:NIK851988 NSG851969:NSG851988 OCC851969:OCC851988 OLY851969:OLY851988 OVU851969:OVU851988 PFQ851969:PFQ851988 PPM851969:PPM851988 PZI851969:PZI851988 QJE851969:QJE851988 QTA851969:QTA851988 RCW851969:RCW851988 RMS851969:RMS851988 RWO851969:RWO851988 SGK851969:SGK851988 SQG851969:SQG851988 TAC851969:TAC851988 TJY851969:TJY851988 TTU851969:TTU851988 UDQ851969:UDQ851988 UNM851969:UNM851988 UXI851969:UXI851988 VHE851969:VHE851988 VRA851969:VRA851988 WAW851969:WAW851988 WKS851969:WKS851988 WUO851969:WUO851988 IC917505:IC917524 RY917505:RY917524 ABU917505:ABU917524 ALQ917505:ALQ917524 AVM917505:AVM917524 BFI917505:BFI917524 BPE917505:BPE917524 BZA917505:BZA917524 CIW917505:CIW917524 CSS917505:CSS917524 DCO917505:DCO917524 DMK917505:DMK917524 DWG917505:DWG917524 EGC917505:EGC917524 EPY917505:EPY917524 EZU917505:EZU917524 FJQ917505:FJQ917524 FTM917505:FTM917524 GDI917505:GDI917524 GNE917505:GNE917524 GXA917505:GXA917524 HGW917505:HGW917524 HQS917505:HQS917524 IAO917505:IAO917524 IKK917505:IKK917524 IUG917505:IUG917524 JEC917505:JEC917524 JNY917505:JNY917524 JXU917505:JXU917524 KHQ917505:KHQ917524 KRM917505:KRM917524 LBI917505:LBI917524 LLE917505:LLE917524 LVA917505:LVA917524 MEW917505:MEW917524 MOS917505:MOS917524 MYO917505:MYO917524 NIK917505:NIK917524 NSG917505:NSG917524 OCC917505:OCC917524 OLY917505:OLY917524 OVU917505:OVU917524 PFQ917505:PFQ917524 PPM917505:PPM917524 PZI917505:PZI917524 QJE917505:QJE917524 QTA917505:QTA917524 RCW917505:RCW917524 RMS917505:RMS917524 RWO917505:RWO917524 SGK917505:SGK917524 SQG917505:SQG917524 TAC917505:TAC917524 TJY917505:TJY917524 TTU917505:TTU917524 UDQ917505:UDQ917524 UNM917505:UNM917524 UXI917505:UXI917524 VHE917505:VHE917524 VRA917505:VRA917524 WAW917505:WAW917524 WKS917505:WKS917524 WUO917505:WUO917524 IC983041:IC983060 RY983041:RY983060 ABU983041:ABU983060 ALQ983041:ALQ983060 AVM983041:AVM983060 BFI983041:BFI983060 BPE983041:BPE983060 BZA983041:BZA983060 CIW983041:CIW983060 CSS983041:CSS983060 DCO983041:DCO983060 DMK983041:DMK983060 DWG983041:DWG983060 EGC983041:EGC983060 EPY983041:EPY983060 EZU983041:EZU983060 FJQ983041:FJQ983060 FTM983041:FTM983060 GDI983041:GDI983060 GNE983041:GNE983060 GXA983041:GXA983060 HGW983041:HGW983060 HQS983041:HQS983060 IAO983041:IAO983060 IKK983041:IKK983060 IUG983041:IUG983060 JEC983041:JEC983060 JNY983041:JNY983060 JXU983041:JXU983060 KHQ983041:KHQ983060 KRM983041:KRM983060 LBI983041:LBI983060 LLE983041:LLE983060 LVA983041:LVA983060 MEW983041:MEW983060 MOS983041:MOS983060 MYO983041:MYO983060 NIK983041:NIK983060 NSG983041:NSG983060 OCC983041:OCC983060 OLY983041:OLY983060 OVU983041:OVU983060 PFQ983041:PFQ983060 PPM983041:PPM983060 PZI983041:PZI983060 QJE983041:QJE983060 QTA983041:QTA983060 RCW983041:RCW983060 RMS983041:RMS983060 RWO983041:RWO983060 SGK983041:SGK983060 SQG983041:SQG983060 TAC983041:TAC983060 TJY983041:TJY983060 TTU983041:TTU983060 UDQ983041:UDQ983060 UNM983041:UNM983060 UXI983041:UXI983060 VHE983041:VHE983060 VRA983041:VRA983060 WAW983041:WAW983060 WKS983041:WKS983060" xr:uid="{00000000-0002-0000-1300-000001000000}">
      <formula1>",×"</formula1>
    </dataValidation>
    <dataValidation type="list" allowBlank="1" showInputMessage="1" showErrorMessage="1" sqref="WUM983041:WUM983060 F65538:F65557 IA65537:IA65556 RW65537:RW65556 ABS65537:ABS65556 ALO65537:ALO65556 AVK65537:AVK65556 BFG65537:BFG65556 BPC65537:BPC65556 BYY65537:BYY65556 CIU65537:CIU65556 CSQ65537:CSQ65556 DCM65537:DCM65556 DMI65537:DMI65556 DWE65537:DWE65556 EGA65537:EGA65556 EPW65537:EPW65556 EZS65537:EZS65556 FJO65537:FJO65556 FTK65537:FTK65556 GDG65537:GDG65556 GNC65537:GNC65556 GWY65537:GWY65556 HGU65537:HGU65556 HQQ65537:HQQ65556 IAM65537:IAM65556 IKI65537:IKI65556 IUE65537:IUE65556 JEA65537:JEA65556 JNW65537:JNW65556 JXS65537:JXS65556 KHO65537:KHO65556 KRK65537:KRK65556 LBG65537:LBG65556 LLC65537:LLC65556 LUY65537:LUY65556 MEU65537:MEU65556 MOQ65537:MOQ65556 MYM65537:MYM65556 NII65537:NII65556 NSE65537:NSE65556 OCA65537:OCA65556 OLW65537:OLW65556 OVS65537:OVS65556 PFO65537:PFO65556 PPK65537:PPK65556 PZG65537:PZG65556 QJC65537:QJC65556 QSY65537:QSY65556 RCU65537:RCU65556 RMQ65537:RMQ65556 RWM65537:RWM65556 SGI65537:SGI65556 SQE65537:SQE65556 TAA65537:TAA65556 TJW65537:TJW65556 TTS65537:TTS65556 UDO65537:UDO65556 UNK65537:UNK65556 UXG65537:UXG65556 VHC65537:VHC65556 VQY65537:VQY65556 WAU65537:WAU65556 WKQ65537:WKQ65556 WUM65537:WUM65556 F131074:F131093 IA131073:IA131092 RW131073:RW131092 ABS131073:ABS131092 ALO131073:ALO131092 AVK131073:AVK131092 BFG131073:BFG131092 BPC131073:BPC131092 BYY131073:BYY131092 CIU131073:CIU131092 CSQ131073:CSQ131092 DCM131073:DCM131092 DMI131073:DMI131092 DWE131073:DWE131092 EGA131073:EGA131092 EPW131073:EPW131092 EZS131073:EZS131092 FJO131073:FJO131092 FTK131073:FTK131092 GDG131073:GDG131092 GNC131073:GNC131092 GWY131073:GWY131092 HGU131073:HGU131092 HQQ131073:HQQ131092 IAM131073:IAM131092 IKI131073:IKI131092 IUE131073:IUE131092 JEA131073:JEA131092 JNW131073:JNW131092 JXS131073:JXS131092 KHO131073:KHO131092 KRK131073:KRK131092 LBG131073:LBG131092 LLC131073:LLC131092 LUY131073:LUY131092 MEU131073:MEU131092 MOQ131073:MOQ131092 MYM131073:MYM131092 NII131073:NII131092 NSE131073:NSE131092 OCA131073:OCA131092 OLW131073:OLW131092 OVS131073:OVS131092 PFO131073:PFO131092 PPK131073:PPK131092 PZG131073:PZG131092 QJC131073:QJC131092 QSY131073:QSY131092 RCU131073:RCU131092 RMQ131073:RMQ131092 RWM131073:RWM131092 SGI131073:SGI131092 SQE131073:SQE131092 TAA131073:TAA131092 TJW131073:TJW131092 TTS131073:TTS131092 UDO131073:UDO131092 UNK131073:UNK131092 UXG131073:UXG131092 VHC131073:VHC131092 VQY131073:VQY131092 WAU131073:WAU131092 WKQ131073:WKQ131092 WUM131073:WUM131092 F196610:F196629 IA196609:IA196628 RW196609:RW196628 ABS196609:ABS196628 ALO196609:ALO196628 AVK196609:AVK196628 BFG196609:BFG196628 BPC196609:BPC196628 BYY196609:BYY196628 CIU196609:CIU196628 CSQ196609:CSQ196628 DCM196609:DCM196628 DMI196609:DMI196628 DWE196609:DWE196628 EGA196609:EGA196628 EPW196609:EPW196628 EZS196609:EZS196628 FJO196609:FJO196628 FTK196609:FTK196628 GDG196609:GDG196628 GNC196609:GNC196628 GWY196609:GWY196628 HGU196609:HGU196628 HQQ196609:HQQ196628 IAM196609:IAM196628 IKI196609:IKI196628 IUE196609:IUE196628 JEA196609:JEA196628 JNW196609:JNW196628 JXS196609:JXS196628 KHO196609:KHO196628 KRK196609:KRK196628 LBG196609:LBG196628 LLC196609:LLC196628 LUY196609:LUY196628 MEU196609:MEU196628 MOQ196609:MOQ196628 MYM196609:MYM196628 NII196609:NII196628 NSE196609:NSE196628 OCA196609:OCA196628 OLW196609:OLW196628 OVS196609:OVS196628 PFO196609:PFO196628 PPK196609:PPK196628 PZG196609:PZG196628 QJC196609:QJC196628 QSY196609:QSY196628 RCU196609:RCU196628 RMQ196609:RMQ196628 RWM196609:RWM196628 SGI196609:SGI196628 SQE196609:SQE196628 TAA196609:TAA196628 TJW196609:TJW196628 TTS196609:TTS196628 UDO196609:UDO196628 UNK196609:UNK196628 UXG196609:UXG196628 VHC196609:VHC196628 VQY196609:VQY196628 WAU196609:WAU196628 WKQ196609:WKQ196628 WUM196609:WUM196628 F262146:F262165 IA262145:IA262164 RW262145:RW262164 ABS262145:ABS262164 ALO262145:ALO262164 AVK262145:AVK262164 BFG262145:BFG262164 BPC262145:BPC262164 BYY262145:BYY262164 CIU262145:CIU262164 CSQ262145:CSQ262164 DCM262145:DCM262164 DMI262145:DMI262164 DWE262145:DWE262164 EGA262145:EGA262164 EPW262145:EPW262164 EZS262145:EZS262164 FJO262145:FJO262164 FTK262145:FTK262164 GDG262145:GDG262164 GNC262145:GNC262164 GWY262145:GWY262164 HGU262145:HGU262164 HQQ262145:HQQ262164 IAM262145:IAM262164 IKI262145:IKI262164 IUE262145:IUE262164 JEA262145:JEA262164 JNW262145:JNW262164 JXS262145:JXS262164 KHO262145:KHO262164 KRK262145:KRK262164 LBG262145:LBG262164 LLC262145:LLC262164 LUY262145:LUY262164 MEU262145:MEU262164 MOQ262145:MOQ262164 MYM262145:MYM262164 NII262145:NII262164 NSE262145:NSE262164 OCA262145:OCA262164 OLW262145:OLW262164 OVS262145:OVS262164 PFO262145:PFO262164 PPK262145:PPK262164 PZG262145:PZG262164 QJC262145:QJC262164 QSY262145:QSY262164 RCU262145:RCU262164 RMQ262145:RMQ262164 RWM262145:RWM262164 SGI262145:SGI262164 SQE262145:SQE262164 TAA262145:TAA262164 TJW262145:TJW262164 TTS262145:TTS262164 UDO262145:UDO262164 UNK262145:UNK262164 UXG262145:UXG262164 VHC262145:VHC262164 VQY262145:VQY262164 WAU262145:WAU262164 WKQ262145:WKQ262164 WUM262145:WUM262164 F327682:F327701 IA327681:IA327700 RW327681:RW327700 ABS327681:ABS327700 ALO327681:ALO327700 AVK327681:AVK327700 BFG327681:BFG327700 BPC327681:BPC327700 BYY327681:BYY327700 CIU327681:CIU327700 CSQ327681:CSQ327700 DCM327681:DCM327700 DMI327681:DMI327700 DWE327681:DWE327700 EGA327681:EGA327700 EPW327681:EPW327700 EZS327681:EZS327700 FJO327681:FJO327700 FTK327681:FTK327700 GDG327681:GDG327700 GNC327681:GNC327700 GWY327681:GWY327700 HGU327681:HGU327700 HQQ327681:HQQ327700 IAM327681:IAM327700 IKI327681:IKI327700 IUE327681:IUE327700 JEA327681:JEA327700 JNW327681:JNW327700 JXS327681:JXS327700 KHO327681:KHO327700 KRK327681:KRK327700 LBG327681:LBG327700 LLC327681:LLC327700 LUY327681:LUY327700 MEU327681:MEU327700 MOQ327681:MOQ327700 MYM327681:MYM327700 NII327681:NII327700 NSE327681:NSE327700 OCA327681:OCA327700 OLW327681:OLW327700 OVS327681:OVS327700 PFO327681:PFO327700 PPK327681:PPK327700 PZG327681:PZG327700 QJC327681:QJC327700 QSY327681:QSY327700 RCU327681:RCU327700 RMQ327681:RMQ327700 RWM327681:RWM327700 SGI327681:SGI327700 SQE327681:SQE327700 TAA327681:TAA327700 TJW327681:TJW327700 TTS327681:TTS327700 UDO327681:UDO327700 UNK327681:UNK327700 UXG327681:UXG327700 VHC327681:VHC327700 VQY327681:VQY327700 WAU327681:WAU327700 WKQ327681:WKQ327700 WUM327681:WUM327700 F393218:F393237 IA393217:IA393236 RW393217:RW393236 ABS393217:ABS393236 ALO393217:ALO393236 AVK393217:AVK393236 BFG393217:BFG393236 BPC393217:BPC393236 BYY393217:BYY393236 CIU393217:CIU393236 CSQ393217:CSQ393236 DCM393217:DCM393236 DMI393217:DMI393236 DWE393217:DWE393236 EGA393217:EGA393236 EPW393217:EPW393236 EZS393217:EZS393236 FJO393217:FJO393236 FTK393217:FTK393236 GDG393217:GDG393236 GNC393217:GNC393236 GWY393217:GWY393236 HGU393217:HGU393236 HQQ393217:HQQ393236 IAM393217:IAM393236 IKI393217:IKI393236 IUE393217:IUE393236 JEA393217:JEA393236 JNW393217:JNW393236 JXS393217:JXS393236 KHO393217:KHO393236 KRK393217:KRK393236 LBG393217:LBG393236 LLC393217:LLC393236 LUY393217:LUY393236 MEU393217:MEU393236 MOQ393217:MOQ393236 MYM393217:MYM393236 NII393217:NII393236 NSE393217:NSE393236 OCA393217:OCA393236 OLW393217:OLW393236 OVS393217:OVS393236 PFO393217:PFO393236 PPK393217:PPK393236 PZG393217:PZG393236 QJC393217:QJC393236 QSY393217:QSY393236 RCU393217:RCU393236 RMQ393217:RMQ393236 RWM393217:RWM393236 SGI393217:SGI393236 SQE393217:SQE393236 TAA393217:TAA393236 TJW393217:TJW393236 TTS393217:TTS393236 UDO393217:UDO393236 UNK393217:UNK393236 UXG393217:UXG393236 VHC393217:VHC393236 VQY393217:VQY393236 WAU393217:WAU393236 WKQ393217:WKQ393236 WUM393217:WUM393236 F458754:F458773 IA458753:IA458772 RW458753:RW458772 ABS458753:ABS458772 ALO458753:ALO458772 AVK458753:AVK458772 BFG458753:BFG458772 BPC458753:BPC458772 BYY458753:BYY458772 CIU458753:CIU458772 CSQ458753:CSQ458772 DCM458753:DCM458772 DMI458753:DMI458772 DWE458753:DWE458772 EGA458753:EGA458772 EPW458753:EPW458772 EZS458753:EZS458772 FJO458753:FJO458772 FTK458753:FTK458772 GDG458753:GDG458772 GNC458753:GNC458772 GWY458753:GWY458772 HGU458753:HGU458772 HQQ458753:HQQ458772 IAM458753:IAM458772 IKI458753:IKI458772 IUE458753:IUE458772 JEA458753:JEA458772 JNW458753:JNW458772 JXS458753:JXS458772 KHO458753:KHO458772 KRK458753:KRK458772 LBG458753:LBG458772 LLC458753:LLC458772 LUY458753:LUY458772 MEU458753:MEU458772 MOQ458753:MOQ458772 MYM458753:MYM458772 NII458753:NII458772 NSE458753:NSE458772 OCA458753:OCA458772 OLW458753:OLW458772 OVS458753:OVS458772 PFO458753:PFO458772 PPK458753:PPK458772 PZG458753:PZG458772 QJC458753:QJC458772 QSY458753:QSY458772 RCU458753:RCU458772 RMQ458753:RMQ458772 RWM458753:RWM458772 SGI458753:SGI458772 SQE458753:SQE458772 TAA458753:TAA458772 TJW458753:TJW458772 TTS458753:TTS458772 UDO458753:UDO458772 UNK458753:UNK458772 UXG458753:UXG458772 VHC458753:VHC458772 VQY458753:VQY458772 WAU458753:WAU458772 WKQ458753:WKQ458772 WUM458753:WUM458772 F524290:F524309 IA524289:IA524308 RW524289:RW524308 ABS524289:ABS524308 ALO524289:ALO524308 AVK524289:AVK524308 BFG524289:BFG524308 BPC524289:BPC524308 BYY524289:BYY524308 CIU524289:CIU524308 CSQ524289:CSQ524308 DCM524289:DCM524308 DMI524289:DMI524308 DWE524289:DWE524308 EGA524289:EGA524308 EPW524289:EPW524308 EZS524289:EZS524308 FJO524289:FJO524308 FTK524289:FTK524308 GDG524289:GDG524308 GNC524289:GNC524308 GWY524289:GWY524308 HGU524289:HGU524308 HQQ524289:HQQ524308 IAM524289:IAM524308 IKI524289:IKI524308 IUE524289:IUE524308 JEA524289:JEA524308 JNW524289:JNW524308 JXS524289:JXS524308 KHO524289:KHO524308 KRK524289:KRK524308 LBG524289:LBG524308 LLC524289:LLC524308 LUY524289:LUY524308 MEU524289:MEU524308 MOQ524289:MOQ524308 MYM524289:MYM524308 NII524289:NII524308 NSE524289:NSE524308 OCA524289:OCA524308 OLW524289:OLW524308 OVS524289:OVS524308 PFO524289:PFO524308 PPK524289:PPK524308 PZG524289:PZG524308 QJC524289:QJC524308 QSY524289:QSY524308 RCU524289:RCU524308 RMQ524289:RMQ524308 RWM524289:RWM524308 SGI524289:SGI524308 SQE524289:SQE524308 TAA524289:TAA524308 TJW524289:TJW524308 TTS524289:TTS524308 UDO524289:UDO524308 UNK524289:UNK524308 UXG524289:UXG524308 VHC524289:VHC524308 VQY524289:VQY524308 WAU524289:WAU524308 WKQ524289:WKQ524308 WUM524289:WUM524308 F589826:F589845 IA589825:IA589844 RW589825:RW589844 ABS589825:ABS589844 ALO589825:ALO589844 AVK589825:AVK589844 BFG589825:BFG589844 BPC589825:BPC589844 BYY589825:BYY589844 CIU589825:CIU589844 CSQ589825:CSQ589844 DCM589825:DCM589844 DMI589825:DMI589844 DWE589825:DWE589844 EGA589825:EGA589844 EPW589825:EPW589844 EZS589825:EZS589844 FJO589825:FJO589844 FTK589825:FTK589844 GDG589825:GDG589844 GNC589825:GNC589844 GWY589825:GWY589844 HGU589825:HGU589844 HQQ589825:HQQ589844 IAM589825:IAM589844 IKI589825:IKI589844 IUE589825:IUE589844 JEA589825:JEA589844 JNW589825:JNW589844 JXS589825:JXS589844 KHO589825:KHO589844 KRK589825:KRK589844 LBG589825:LBG589844 LLC589825:LLC589844 LUY589825:LUY589844 MEU589825:MEU589844 MOQ589825:MOQ589844 MYM589825:MYM589844 NII589825:NII589844 NSE589825:NSE589844 OCA589825:OCA589844 OLW589825:OLW589844 OVS589825:OVS589844 PFO589825:PFO589844 PPK589825:PPK589844 PZG589825:PZG589844 QJC589825:QJC589844 QSY589825:QSY589844 RCU589825:RCU589844 RMQ589825:RMQ589844 RWM589825:RWM589844 SGI589825:SGI589844 SQE589825:SQE589844 TAA589825:TAA589844 TJW589825:TJW589844 TTS589825:TTS589844 UDO589825:UDO589844 UNK589825:UNK589844 UXG589825:UXG589844 VHC589825:VHC589844 VQY589825:VQY589844 WAU589825:WAU589844 WKQ589825:WKQ589844 WUM589825:WUM589844 F655362:F655381 IA655361:IA655380 RW655361:RW655380 ABS655361:ABS655380 ALO655361:ALO655380 AVK655361:AVK655380 BFG655361:BFG655380 BPC655361:BPC655380 BYY655361:BYY655380 CIU655361:CIU655380 CSQ655361:CSQ655380 DCM655361:DCM655380 DMI655361:DMI655380 DWE655361:DWE655380 EGA655361:EGA655380 EPW655361:EPW655380 EZS655361:EZS655380 FJO655361:FJO655380 FTK655361:FTK655380 GDG655361:GDG655380 GNC655361:GNC655380 GWY655361:GWY655380 HGU655361:HGU655380 HQQ655361:HQQ655380 IAM655361:IAM655380 IKI655361:IKI655380 IUE655361:IUE655380 JEA655361:JEA655380 JNW655361:JNW655380 JXS655361:JXS655380 KHO655361:KHO655380 KRK655361:KRK655380 LBG655361:LBG655380 LLC655361:LLC655380 LUY655361:LUY655380 MEU655361:MEU655380 MOQ655361:MOQ655380 MYM655361:MYM655380 NII655361:NII655380 NSE655361:NSE655380 OCA655361:OCA655380 OLW655361:OLW655380 OVS655361:OVS655380 PFO655361:PFO655380 PPK655361:PPK655380 PZG655361:PZG655380 QJC655361:QJC655380 QSY655361:QSY655380 RCU655361:RCU655380 RMQ655361:RMQ655380 RWM655361:RWM655380 SGI655361:SGI655380 SQE655361:SQE655380 TAA655361:TAA655380 TJW655361:TJW655380 TTS655361:TTS655380 UDO655361:UDO655380 UNK655361:UNK655380 UXG655361:UXG655380 VHC655361:VHC655380 VQY655361:VQY655380 WAU655361:WAU655380 WKQ655361:WKQ655380 WUM655361:WUM655380 F720898:F720917 IA720897:IA720916 RW720897:RW720916 ABS720897:ABS720916 ALO720897:ALO720916 AVK720897:AVK720916 BFG720897:BFG720916 BPC720897:BPC720916 BYY720897:BYY720916 CIU720897:CIU720916 CSQ720897:CSQ720916 DCM720897:DCM720916 DMI720897:DMI720916 DWE720897:DWE720916 EGA720897:EGA720916 EPW720897:EPW720916 EZS720897:EZS720916 FJO720897:FJO720916 FTK720897:FTK720916 GDG720897:GDG720916 GNC720897:GNC720916 GWY720897:GWY720916 HGU720897:HGU720916 HQQ720897:HQQ720916 IAM720897:IAM720916 IKI720897:IKI720916 IUE720897:IUE720916 JEA720897:JEA720916 JNW720897:JNW720916 JXS720897:JXS720916 KHO720897:KHO720916 KRK720897:KRK720916 LBG720897:LBG720916 LLC720897:LLC720916 LUY720897:LUY720916 MEU720897:MEU720916 MOQ720897:MOQ720916 MYM720897:MYM720916 NII720897:NII720916 NSE720897:NSE720916 OCA720897:OCA720916 OLW720897:OLW720916 OVS720897:OVS720916 PFO720897:PFO720916 PPK720897:PPK720916 PZG720897:PZG720916 QJC720897:QJC720916 QSY720897:QSY720916 RCU720897:RCU720916 RMQ720897:RMQ720916 RWM720897:RWM720916 SGI720897:SGI720916 SQE720897:SQE720916 TAA720897:TAA720916 TJW720897:TJW720916 TTS720897:TTS720916 UDO720897:UDO720916 UNK720897:UNK720916 UXG720897:UXG720916 VHC720897:VHC720916 VQY720897:VQY720916 WAU720897:WAU720916 WKQ720897:WKQ720916 WUM720897:WUM720916 F786434:F786453 IA786433:IA786452 RW786433:RW786452 ABS786433:ABS786452 ALO786433:ALO786452 AVK786433:AVK786452 BFG786433:BFG786452 BPC786433:BPC786452 BYY786433:BYY786452 CIU786433:CIU786452 CSQ786433:CSQ786452 DCM786433:DCM786452 DMI786433:DMI786452 DWE786433:DWE786452 EGA786433:EGA786452 EPW786433:EPW786452 EZS786433:EZS786452 FJO786433:FJO786452 FTK786433:FTK786452 GDG786433:GDG786452 GNC786433:GNC786452 GWY786433:GWY786452 HGU786433:HGU786452 HQQ786433:HQQ786452 IAM786433:IAM786452 IKI786433:IKI786452 IUE786433:IUE786452 JEA786433:JEA786452 JNW786433:JNW786452 JXS786433:JXS786452 KHO786433:KHO786452 KRK786433:KRK786452 LBG786433:LBG786452 LLC786433:LLC786452 LUY786433:LUY786452 MEU786433:MEU786452 MOQ786433:MOQ786452 MYM786433:MYM786452 NII786433:NII786452 NSE786433:NSE786452 OCA786433:OCA786452 OLW786433:OLW786452 OVS786433:OVS786452 PFO786433:PFO786452 PPK786433:PPK786452 PZG786433:PZG786452 QJC786433:QJC786452 QSY786433:QSY786452 RCU786433:RCU786452 RMQ786433:RMQ786452 RWM786433:RWM786452 SGI786433:SGI786452 SQE786433:SQE786452 TAA786433:TAA786452 TJW786433:TJW786452 TTS786433:TTS786452 UDO786433:UDO786452 UNK786433:UNK786452 UXG786433:UXG786452 VHC786433:VHC786452 VQY786433:VQY786452 WAU786433:WAU786452 WKQ786433:WKQ786452 WUM786433:WUM786452 F851970:F851989 IA851969:IA851988 RW851969:RW851988 ABS851969:ABS851988 ALO851969:ALO851988 AVK851969:AVK851988 BFG851969:BFG851988 BPC851969:BPC851988 BYY851969:BYY851988 CIU851969:CIU851988 CSQ851969:CSQ851988 DCM851969:DCM851988 DMI851969:DMI851988 DWE851969:DWE851988 EGA851969:EGA851988 EPW851969:EPW851988 EZS851969:EZS851988 FJO851969:FJO851988 FTK851969:FTK851988 GDG851969:GDG851988 GNC851969:GNC851988 GWY851969:GWY851988 HGU851969:HGU851988 HQQ851969:HQQ851988 IAM851969:IAM851988 IKI851969:IKI851988 IUE851969:IUE851988 JEA851969:JEA851988 JNW851969:JNW851988 JXS851969:JXS851988 KHO851969:KHO851988 KRK851969:KRK851988 LBG851969:LBG851988 LLC851969:LLC851988 LUY851969:LUY851988 MEU851969:MEU851988 MOQ851969:MOQ851988 MYM851969:MYM851988 NII851969:NII851988 NSE851969:NSE851988 OCA851969:OCA851988 OLW851969:OLW851988 OVS851969:OVS851988 PFO851969:PFO851988 PPK851969:PPK851988 PZG851969:PZG851988 QJC851969:QJC851988 QSY851969:QSY851988 RCU851969:RCU851988 RMQ851969:RMQ851988 RWM851969:RWM851988 SGI851969:SGI851988 SQE851969:SQE851988 TAA851969:TAA851988 TJW851969:TJW851988 TTS851969:TTS851988 UDO851969:UDO851988 UNK851969:UNK851988 UXG851969:UXG851988 VHC851969:VHC851988 VQY851969:VQY851988 WAU851969:WAU851988 WKQ851969:WKQ851988 WUM851969:WUM851988 F917506:F917525 IA917505:IA917524 RW917505:RW917524 ABS917505:ABS917524 ALO917505:ALO917524 AVK917505:AVK917524 BFG917505:BFG917524 BPC917505:BPC917524 BYY917505:BYY917524 CIU917505:CIU917524 CSQ917505:CSQ917524 DCM917505:DCM917524 DMI917505:DMI917524 DWE917505:DWE917524 EGA917505:EGA917524 EPW917505:EPW917524 EZS917505:EZS917524 FJO917505:FJO917524 FTK917505:FTK917524 GDG917505:GDG917524 GNC917505:GNC917524 GWY917505:GWY917524 HGU917505:HGU917524 HQQ917505:HQQ917524 IAM917505:IAM917524 IKI917505:IKI917524 IUE917505:IUE917524 JEA917505:JEA917524 JNW917505:JNW917524 JXS917505:JXS917524 KHO917505:KHO917524 KRK917505:KRK917524 LBG917505:LBG917524 LLC917505:LLC917524 LUY917505:LUY917524 MEU917505:MEU917524 MOQ917505:MOQ917524 MYM917505:MYM917524 NII917505:NII917524 NSE917505:NSE917524 OCA917505:OCA917524 OLW917505:OLW917524 OVS917505:OVS917524 PFO917505:PFO917524 PPK917505:PPK917524 PZG917505:PZG917524 QJC917505:QJC917524 QSY917505:QSY917524 RCU917505:RCU917524 RMQ917505:RMQ917524 RWM917505:RWM917524 SGI917505:SGI917524 SQE917505:SQE917524 TAA917505:TAA917524 TJW917505:TJW917524 TTS917505:TTS917524 UDO917505:UDO917524 UNK917505:UNK917524 UXG917505:UXG917524 VHC917505:VHC917524 VQY917505:VQY917524 WAU917505:WAU917524 WKQ917505:WKQ917524 WUM917505:WUM917524 F983042:F983061 IA983041:IA983060 RW983041:RW983060 ABS983041:ABS983060 ALO983041:ALO983060 AVK983041:AVK983060 BFG983041:BFG983060 BPC983041:BPC983060 BYY983041:BYY983060 CIU983041:CIU983060 CSQ983041:CSQ983060 DCM983041:DCM983060 DMI983041:DMI983060 DWE983041:DWE983060 EGA983041:EGA983060 EPW983041:EPW983060 EZS983041:EZS983060 FJO983041:FJO983060 FTK983041:FTK983060 GDG983041:GDG983060 GNC983041:GNC983060 GWY983041:GWY983060 HGU983041:HGU983060 HQQ983041:HQQ983060 IAM983041:IAM983060 IKI983041:IKI983060 IUE983041:IUE983060 JEA983041:JEA983060 JNW983041:JNW983060 JXS983041:JXS983060 KHO983041:KHO983060 KRK983041:KRK983060 LBG983041:LBG983060 LLC983041:LLC983060 LUY983041:LUY983060 MEU983041:MEU983060 MOQ983041:MOQ983060 MYM983041:MYM983060 NII983041:NII983060 NSE983041:NSE983060 OCA983041:OCA983060 OLW983041:OLW983060 OVS983041:OVS983060 PFO983041:PFO983060 PPK983041:PPK983060 PZG983041:PZG983060 QJC983041:QJC983060 QSY983041:QSY983060 RCU983041:RCU983060 RMQ983041:RMQ983060 RWM983041:RWM983060 SGI983041:SGI983060 SQE983041:SQE983060 TAA983041:TAA983060 TJW983041:TJW983060 TTS983041:TTS983060 UDO983041:UDO983060 UNK983041:UNK983060 UXG983041:UXG983060 VHC983041:VHC983060 VQY983041:VQY983060 WAU983041:WAU983060 WKQ983041:WKQ983060 D7:D86" xr:uid="{00000000-0002-0000-1300-000002000000}">
      <formula1>"常勤,非常勤"</formula1>
    </dataValidation>
    <dataValidation type="list" allowBlank="1" showInputMessage="1" showErrorMessage="1" sqref="WUN983041:WUN983060 G65538:G65557 IB65537:IB65556 RX65537:RX65556 ABT65537:ABT65556 ALP65537:ALP65556 AVL65537:AVL65556 BFH65537:BFH65556 BPD65537:BPD65556 BYZ65537:BYZ65556 CIV65537:CIV65556 CSR65537:CSR65556 DCN65537:DCN65556 DMJ65537:DMJ65556 DWF65537:DWF65556 EGB65537:EGB65556 EPX65537:EPX65556 EZT65537:EZT65556 FJP65537:FJP65556 FTL65537:FTL65556 GDH65537:GDH65556 GND65537:GND65556 GWZ65537:GWZ65556 HGV65537:HGV65556 HQR65537:HQR65556 IAN65537:IAN65556 IKJ65537:IKJ65556 IUF65537:IUF65556 JEB65537:JEB65556 JNX65537:JNX65556 JXT65537:JXT65556 KHP65537:KHP65556 KRL65537:KRL65556 LBH65537:LBH65556 LLD65537:LLD65556 LUZ65537:LUZ65556 MEV65537:MEV65556 MOR65537:MOR65556 MYN65537:MYN65556 NIJ65537:NIJ65556 NSF65537:NSF65556 OCB65537:OCB65556 OLX65537:OLX65556 OVT65537:OVT65556 PFP65537:PFP65556 PPL65537:PPL65556 PZH65537:PZH65556 QJD65537:QJD65556 QSZ65537:QSZ65556 RCV65537:RCV65556 RMR65537:RMR65556 RWN65537:RWN65556 SGJ65537:SGJ65556 SQF65537:SQF65556 TAB65537:TAB65556 TJX65537:TJX65556 TTT65537:TTT65556 UDP65537:UDP65556 UNL65537:UNL65556 UXH65537:UXH65556 VHD65537:VHD65556 VQZ65537:VQZ65556 WAV65537:WAV65556 WKR65537:WKR65556 WUN65537:WUN65556 G131074:G131093 IB131073:IB131092 RX131073:RX131092 ABT131073:ABT131092 ALP131073:ALP131092 AVL131073:AVL131092 BFH131073:BFH131092 BPD131073:BPD131092 BYZ131073:BYZ131092 CIV131073:CIV131092 CSR131073:CSR131092 DCN131073:DCN131092 DMJ131073:DMJ131092 DWF131073:DWF131092 EGB131073:EGB131092 EPX131073:EPX131092 EZT131073:EZT131092 FJP131073:FJP131092 FTL131073:FTL131092 GDH131073:GDH131092 GND131073:GND131092 GWZ131073:GWZ131092 HGV131073:HGV131092 HQR131073:HQR131092 IAN131073:IAN131092 IKJ131073:IKJ131092 IUF131073:IUF131092 JEB131073:JEB131092 JNX131073:JNX131092 JXT131073:JXT131092 KHP131073:KHP131092 KRL131073:KRL131092 LBH131073:LBH131092 LLD131073:LLD131092 LUZ131073:LUZ131092 MEV131073:MEV131092 MOR131073:MOR131092 MYN131073:MYN131092 NIJ131073:NIJ131092 NSF131073:NSF131092 OCB131073:OCB131092 OLX131073:OLX131092 OVT131073:OVT131092 PFP131073:PFP131092 PPL131073:PPL131092 PZH131073:PZH131092 QJD131073:QJD131092 QSZ131073:QSZ131092 RCV131073:RCV131092 RMR131073:RMR131092 RWN131073:RWN131092 SGJ131073:SGJ131092 SQF131073:SQF131092 TAB131073:TAB131092 TJX131073:TJX131092 TTT131073:TTT131092 UDP131073:UDP131092 UNL131073:UNL131092 UXH131073:UXH131092 VHD131073:VHD131092 VQZ131073:VQZ131092 WAV131073:WAV131092 WKR131073:WKR131092 WUN131073:WUN131092 G196610:G196629 IB196609:IB196628 RX196609:RX196628 ABT196609:ABT196628 ALP196609:ALP196628 AVL196609:AVL196628 BFH196609:BFH196628 BPD196609:BPD196628 BYZ196609:BYZ196628 CIV196609:CIV196628 CSR196609:CSR196628 DCN196609:DCN196628 DMJ196609:DMJ196628 DWF196609:DWF196628 EGB196609:EGB196628 EPX196609:EPX196628 EZT196609:EZT196628 FJP196609:FJP196628 FTL196609:FTL196628 GDH196609:GDH196628 GND196609:GND196628 GWZ196609:GWZ196628 HGV196609:HGV196628 HQR196609:HQR196628 IAN196609:IAN196628 IKJ196609:IKJ196628 IUF196609:IUF196628 JEB196609:JEB196628 JNX196609:JNX196628 JXT196609:JXT196628 KHP196609:KHP196628 KRL196609:KRL196628 LBH196609:LBH196628 LLD196609:LLD196628 LUZ196609:LUZ196628 MEV196609:MEV196628 MOR196609:MOR196628 MYN196609:MYN196628 NIJ196609:NIJ196628 NSF196609:NSF196628 OCB196609:OCB196628 OLX196609:OLX196628 OVT196609:OVT196628 PFP196609:PFP196628 PPL196609:PPL196628 PZH196609:PZH196628 QJD196609:QJD196628 QSZ196609:QSZ196628 RCV196609:RCV196628 RMR196609:RMR196628 RWN196609:RWN196628 SGJ196609:SGJ196628 SQF196609:SQF196628 TAB196609:TAB196628 TJX196609:TJX196628 TTT196609:TTT196628 UDP196609:UDP196628 UNL196609:UNL196628 UXH196609:UXH196628 VHD196609:VHD196628 VQZ196609:VQZ196628 WAV196609:WAV196628 WKR196609:WKR196628 WUN196609:WUN196628 G262146:G262165 IB262145:IB262164 RX262145:RX262164 ABT262145:ABT262164 ALP262145:ALP262164 AVL262145:AVL262164 BFH262145:BFH262164 BPD262145:BPD262164 BYZ262145:BYZ262164 CIV262145:CIV262164 CSR262145:CSR262164 DCN262145:DCN262164 DMJ262145:DMJ262164 DWF262145:DWF262164 EGB262145:EGB262164 EPX262145:EPX262164 EZT262145:EZT262164 FJP262145:FJP262164 FTL262145:FTL262164 GDH262145:GDH262164 GND262145:GND262164 GWZ262145:GWZ262164 HGV262145:HGV262164 HQR262145:HQR262164 IAN262145:IAN262164 IKJ262145:IKJ262164 IUF262145:IUF262164 JEB262145:JEB262164 JNX262145:JNX262164 JXT262145:JXT262164 KHP262145:KHP262164 KRL262145:KRL262164 LBH262145:LBH262164 LLD262145:LLD262164 LUZ262145:LUZ262164 MEV262145:MEV262164 MOR262145:MOR262164 MYN262145:MYN262164 NIJ262145:NIJ262164 NSF262145:NSF262164 OCB262145:OCB262164 OLX262145:OLX262164 OVT262145:OVT262164 PFP262145:PFP262164 PPL262145:PPL262164 PZH262145:PZH262164 QJD262145:QJD262164 QSZ262145:QSZ262164 RCV262145:RCV262164 RMR262145:RMR262164 RWN262145:RWN262164 SGJ262145:SGJ262164 SQF262145:SQF262164 TAB262145:TAB262164 TJX262145:TJX262164 TTT262145:TTT262164 UDP262145:UDP262164 UNL262145:UNL262164 UXH262145:UXH262164 VHD262145:VHD262164 VQZ262145:VQZ262164 WAV262145:WAV262164 WKR262145:WKR262164 WUN262145:WUN262164 G327682:G327701 IB327681:IB327700 RX327681:RX327700 ABT327681:ABT327700 ALP327681:ALP327700 AVL327681:AVL327700 BFH327681:BFH327700 BPD327681:BPD327700 BYZ327681:BYZ327700 CIV327681:CIV327700 CSR327681:CSR327700 DCN327681:DCN327700 DMJ327681:DMJ327700 DWF327681:DWF327700 EGB327681:EGB327700 EPX327681:EPX327700 EZT327681:EZT327700 FJP327681:FJP327700 FTL327681:FTL327700 GDH327681:GDH327700 GND327681:GND327700 GWZ327681:GWZ327700 HGV327681:HGV327700 HQR327681:HQR327700 IAN327681:IAN327700 IKJ327681:IKJ327700 IUF327681:IUF327700 JEB327681:JEB327700 JNX327681:JNX327700 JXT327681:JXT327700 KHP327681:KHP327700 KRL327681:KRL327700 LBH327681:LBH327700 LLD327681:LLD327700 LUZ327681:LUZ327700 MEV327681:MEV327700 MOR327681:MOR327700 MYN327681:MYN327700 NIJ327681:NIJ327700 NSF327681:NSF327700 OCB327681:OCB327700 OLX327681:OLX327700 OVT327681:OVT327700 PFP327681:PFP327700 PPL327681:PPL327700 PZH327681:PZH327700 QJD327681:QJD327700 QSZ327681:QSZ327700 RCV327681:RCV327700 RMR327681:RMR327700 RWN327681:RWN327700 SGJ327681:SGJ327700 SQF327681:SQF327700 TAB327681:TAB327700 TJX327681:TJX327700 TTT327681:TTT327700 UDP327681:UDP327700 UNL327681:UNL327700 UXH327681:UXH327700 VHD327681:VHD327700 VQZ327681:VQZ327700 WAV327681:WAV327700 WKR327681:WKR327700 WUN327681:WUN327700 G393218:G393237 IB393217:IB393236 RX393217:RX393236 ABT393217:ABT393236 ALP393217:ALP393236 AVL393217:AVL393236 BFH393217:BFH393236 BPD393217:BPD393236 BYZ393217:BYZ393236 CIV393217:CIV393236 CSR393217:CSR393236 DCN393217:DCN393236 DMJ393217:DMJ393236 DWF393217:DWF393236 EGB393217:EGB393236 EPX393217:EPX393236 EZT393217:EZT393236 FJP393217:FJP393236 FTL393217:FTL393236 GDH393217:GDH393236 GND393217:GND393236 GWZ393217:GWZ393236 HGV393217:HGV393236 HQR393217:HQR393236 IAN393217:IAN393236 IKJ393217:IKJ393236 IUF393217:IUF393236 JEB393217:JEB393236 JNX393217:JNX393236 JXT393217:JXT393236 KHP393217:KHP393236 KRL393217:KRL393236 LBH393217:LBH393236 LLD393217:LLD393236 LUZ393217:LUZ393236 MEV393217:MEV393236 MOR393217:MOR393236 MYN393217:MYN393236 NIJ393217:NIJ393236 NSF393217:NSF393236 OCB393217:OCB393236 OLX393217:OLX393236 OVT393217:OVT393236 PFP393217:PFP393236 PPL393217:PPL393236 PZH393217:PZH393236 QJD393217:QJD393236 QSZ393217:QSZ393236 RCV393217:RCV393236 RMR393217:RMR393236 RWN393217:RWN393236 SGJ393217:SGJ393236 SQF393217:SQF393236 TAB393217:TAB393236 TJX393217:TJX393236 TTT393217:TTT393236 UDP393217:UDP393236 UNL393217:UNL393236 UXH393217:UXH393236 VHD393217:VHD393236 VQZ393217:VQZ393236 WAV393217:WAV393236 WKR393217:WKR393236 WUN393217:WUN393236 G458754:G458773 IB458753:IB458772 RX458753:RX458772 ABT458753:ABT458772 ALP458753:ALP458772 AVL458753:AVL458772 BFH458753:BFH458772 BPD458753:BPD458772 BYZ458753:BYZ458772 CIV458753:CIV458772 CSR458753:CSR458772 DCN458753:DCN458772 DMJ458753:DMJ458772 DWF458753:DWF458772 EGB458753:EGB458772 EPX458753:EPX458772 EZT458753:EZT458772 FJP458753:FJP458772 FTL458753:FTL458772 GDH458753:GDH458772 GND458753:GND458772 GWZ458753:GWZ458772 HGV458753:HGV458772 HQR458753:HQR458772 IAN458753:IAN458772 IKJ458753:IKJ458772 IUF458753:IUF458772 JEB458753:JEB458772 JNX458753:JNX458772 JXT458753:JXT458772 KHP458753:KHP458772 KRL458753:KRL458772 LBH458753:LBH458772 LLD458753:LLD458772 LUZ458753:LUZ458772 MEV458753:MEV458772 MOR458753:MOR458772 MYN458753:MYN458772 NIJ458753:NIJ458772 NSF458753:NSF458772 OCB458753:OCB458772 OLX458753:OLX458772 OVT458753:OVT458772 PFP458753:PFP458772 PPL458753:PPL458772 PZH458753:PZH458772 QJD458753:QJD458772 QSZ458753:QSZ458772 RCV458753:RCV458772 RMR458753:RMR458772 RWN458753:RWN458772 SGJ458753:SGJ458772 SQF458753:SQF458772 TAB458753:TAB458772 TJX458753:TJX458772 TTT458753:TTT458772 UDP458753:UDP458772 UNL458753:UNL458772 UXH458753:UXH458772 VHD458753:VHD458772 VQZ458753:VQZ458772 WAV458753:WAV458772 WKR458753:WKR458772 WUN458753:WUN458772 G524290:G524309 IB524289:IB524308 RX524289:RX524308 ABT524289:ABT524308 ALP524289:ALP524308 AVL524289:AVL524308 BFH524289:BFH524308 BPD524289:BPD524308 BYZ524289:BYZ524308 CIV524289:CIV524308 CSR524289:CSR524308 DCN524289:DCN524308 DMJ524289:DMJ524308 DWF524289:DWF524308 EGB524289:EGB524308 EPX524289:EPX524308 EZT524289:EZT524308 FJP524289:FJP524308 FTL524289:FTL524308 GDH524289:GDH524308 GND524289:GND524308 GWZ524289:GWZ524308 HGV524289:HGV524308 HQR524289:HQR524308 IAN524289:IAN524308 IKJ524289:IKJ524308 IUF524289:IUF524308 JEB524289:JEB524308 JNX524289:JNX524308 JXT524289:JXT524308 KHP524289:KHP524308 KRL524289:KRL524308 LBH524289:LBH524308 LLD524289:LLD524308 LUZ524289:LUZ524308 MEV524289:MEV524308 MOR524289:MOR524308 MYN524289:MYN524308 NIJ524289:NIJ524308 NSF524289:NSF524308 OCB524289:OCB524308 OLX524289:OLX524308 OVT524289:OVT524308 PFP524289:PFP524308 PPL524289:PPL524308 PZH524289:PZH524308 QJD524289:QJD524308 QSZ524289:QSZ524308 RCV524289:RCV524308 RMR524289:RMR524308 RWN524289:RWN524308 SGJ524289:SGJ524308 SQF524289:SQF524308 TAB524289:TAB524308 TJX524289:TJX524308 TTT524289:TTT524308 UDP524289:UDP524308 UNL524289:UNL524308 UXH524289:UXH524308 VHD524289:VHD524308 VQZ524289:VQZ524308 WAV524289:WAV524308 WKR524289:WKR524308 WUN524289:WUN524308 G589826:G589845 IB589825:IB589844 RX589825:RX589844 ABT589825:ABT589844 ALP589825:ALP589844 AVL589825:AVL589844 BFH589825:BFH589844 BPD589825:BPD589844 BYZ589825:BYZ589844 CIV589825:CIV589844 CSR589825:CSR589844 DCN589825:DCN589844 DMJ589825:DMJ589844 DWF589825:DWF589844 EGB589825:EGB589844 EPX589825:EPX589844 EZT589825:EZT589844 FJP589825:FJP589844 FTL589825:FTL589844 GDH589825:GDH589844 GND589825:GND589844 GWZ589825:GWZ589844 HGV589825:HGV589844 HQR589825:HQR589844 IAN589825:IAN589844 IKJ589825:IKJ589844 IUF589825:IUF589844 JEB589825:JEB589844 JNX589825:JNX589844 JXT589825:JXT589844 KHP589825:KHP589844 KRL589825:KRL589844 LBH589825:LBH589844 LLD589825:LLD589844 LUZ589825:LUZ589844 MEV589825:MEV589844 MOR589825:MOR589844 MYN589825:MYN589844 NIJ589825:NIJ589844 NSF589825:NSF589844 OCB589825:OCB589844 OLX589825:OLX589844 OVT589825:OVT589844 PFP589825:PFP589844 PPL589825:PPL589844 PZH589825:PZH589844 QJD589825:QJD589844 QSZ589825:QSZ589844 RCV589825:RCV589844 RMR589825:RMR589844 RWN589825:RWN589844 SGJ589825:SGJ589844 SQF589825:SQF589844 TAB589825:TAB589844 TJX589825:TJX589844 TTT589825:TTT589844 UDP589825:UDP589844 UNL589825:UNL589844 UXH589825:UXH589844 VHD589825:VHD589844 VQZ589825:VQZ589844 WAV589825:WAV589844 WKR589825:WKR589844 WUN589825:WUN589844 G655362:G655381 IB655361:IB655380 RX655361:RX655380 ABT655361:ABT655380 ALP655361:ALP655380 AVL655361:AVL655380 BFH655361:BFH655380 BPD655361:BPD655380 BYZ655361:BYZ655380 CIV655361:CIV655380 CSR655361:CSR655380 DCN655361:DCN655380 DMJ655361:DMJ655380 DWF655361:DWF655380 EGB655361:EGB655380 EPX655361:EPX655380 EZT655361:EZT655380 FJP655361:FJP655380 FTL655361:FTL655380 GDH655361:GDH655380 GND655361:GND655380 GWZ655361:GWZ655380 HGV655361:HGV655380 HQR655361:HQR655380 IAN655361:IAN655380 IKJ655361:IKJ655380 IUF655361:IUF655380 JEB655361:JEB655380 JNX655361:JNX655380 JXT655361:JXT655380 KHP655361:KHP655380 KRL655361:KRL655380 LBH655361:LBH655380 LLD655361:LLD655380 LUZ655361:LUZ655380 MEV655361:MEV655380 MOR655361:MOR655380 MYN655361:MYN655380 NIJ655361:NIJ655380 NSF655361:NSF655380 OCB655361:OCB655380 OLX655361:OLX655380 OVT655361:OVT655380 PFP655361:PFP655380 PPL655361:PPL655380 PZH655361:PZH655380 QJD655361:QJD655380 QSZ655361:QSZ655380 RCV655361:RCV655380 RMR655361:RMR655380 RWN655361:RWN655380 SGJ655361:SGJ655380 SQF655361:SQF655380 TAB655361:TAB655380 TJX655361:TJX655380 TTT655361:TTT655380 UDP655361:UDP655380 UNL655361:UNL655380 UXH655361:UXH655380 VHD655361:VHD655380 VQZ655361:VQZ655380 WAV655361:WAV655380 WKR655361:WKR655380 WUN655361:WUN655380 G720898:G720917 IB720897:IB720916 RX720897:RX720916 ABT720897:ABT720916 ALP720897:ALP720916 AVL720897:AVL720916 BFH720897:BFH720916 BPD720897:BPD720916 BYZ720897:BYZ720916 CIV720897:CIV720916 CSR720897:CSR720916 DCN720897:DCN720916 DMJ720897:DMJ720916 DWF720897:DWF720916 EGB720897:EGB720916 EPX720897:EPX720916 EZT720897:EZT720916 FJP720897:FJP720916 FTL720897:FTL720916 GDH720897:GDH720916 GND720897:GND720916 GWZ720897:GWZ720916 HGV720897:HGV720916 HQR720897:HQR720916 IAN720897:IAN720916 IKJ720897:IKJ720916 IUF720897:IUF720916 JEB720897:JEB720916 JNX720897:JNX720916 JXT720897:JXT720916 KHP720897:KHP720916 KRL720897:KRL720916 LBH720897:LBH720916 LLD720897:LLD720916 LUZ720897:LUZ720916 MEV720897:MEV720916 MOR720897:MOR720916 MYN720897:MYN720916 NIJ720897:NIJ720916 NSF720897:NSF720916 OCB720897:OCB720916 OLX720897:OLX720916 OVT720897:OVT720916 PFP720897:PFP720916 PPL720897:PPL720916 PZH720897:PZH720916 QJD720897:QJD720916 QSZ720897:QSZ720916 RCV720897:RCV720916 RMR720897:RMR720916 RWN720897:RWN720916 SGJ720897:SGJ720916 SQF720897:SQF720916 TAB720897:TAB720916 TJX720897:TJX720916 TTT720897:TTT720916 UDP720897:UDP720916 UNL720897:UNL720916 UXH720897:UXH720916 VHD720897:VHD720916 VQZ720897:VQZ720916 WAV720897:WAV720916 WKR720897:WKR720916 WUN720897:WUN720916 G786434:G786453 IB786433:IB786452 RX786433:RX786452 ABT786433:ABT786452 ALP786433:ALP786452 AVL786433:AVL786452 BFH786433:BFH786452 BPD786433:BPD786452 BYZ786433:BYZ786452 CIV786433:CIV786452 CSR786433:CSR786452 DCN786433:DCN786452 DMJ786433:DMJ786452 DWF786433:DWF786452 EGB786433:EGB786452 EPX786433:EPX786452 EZT786433:EZT786452 FJP786433:FJP786452 FTL786433:FTL786452 GDH786433:GDH786452 GND786433:GND786452 GWZ786433:GWZ786452 HGV786433:HGV786452 HQR786433:HQR786452 IAN786433:IAN786452 IKJ786433:IKJ786452 IUF786433:IUF786452 JEB786433:JEB786452 JNX786433:JNX786452 JXT786433:JXT786452 KHP786433:KHP786452 KRL786433:KRL786452 LBH786433:LBH786452 LLD786433:LLD786452 LUZ786433:LUZ786452 MEV786433:MEV786452 MOR786433:MOR786452 MYN786433:MYN786452 NIJ786433:NIJ786452 NSF786433:NSF786452 OCB786433:OCB786452 OLX786433:OLX786452 OVT786433:OVT786452 PFP786433:PFP786452 PPL786433:PPL786452 PZH786433:PZH786452 QJD786433:QJD786452 QSZ786433:QSZ786452 RCV786433:RCV786452 RMR786433:RMR786452 RWN786433:RWN786452 SGJ786433:SGJ786452 SQF786433:SQF786452 TAB786433:TAB786452 TJX786433:TJX786452 TTT786433:TTT786452 UDP786433:UDP786452 UNL786433:UNL786452 UXH786433:UXH786452 VHD786433:VHD786452 VQZ786433:VQZ786452 WAV786433:WAV786452 WKR786433:WKR786452 WUN786433:WUN786452 G851970:G851989 IB851969:IB851988 RX851969:RX851988 ABT851969:ABT851988 ALP851969:ALP851988 AVL851969:AVL851988 BFH851969:BFH851988 BPD851969:BPD851988 BYZ851969:BYZ851988 CIV851969:CIV851988 CSR851969:CSR851988 DCN851969:DCN851988 DMJ851969:DMJ851988 DWF851969:DWF851988 EGB851969:EGB851988 EPX851969:EPX851988 EZT851969:EZT851988 FJP851969:FJP851988 FTL851969:FTL851988 GDH851969:GDH851988 GND851969:GND851988 GWZ851969:GWZ851988 HGV851969:HGV851988 HQR851969:HQR851988 IAN851969:IAN851988 IKJ851969:IKJ851988 IUF851969:IUF851988 JEB851969:JEB851988 JNX851969:JNX851988 JXT851969:JXT851988 KHP851969:KHP851988 KRL851969:KRL851988 LBH851969:LBH851988 LLD851969:LLD851988 LUZ851969:LUZ851988 MEV851969:MEV851988 MOR851969:MOR851988 MYN851969:MYN851988 NIJ851969:NIJ851988 NSF851969:NSF851988 OCB851969:OCB851988 OLX851969:OLX851988 OVT851969:OVT851988 PFP851969:PFP851988 PPL851969:PPL851988 PZH851969:PZH851988 QJD851969:QJD851988 QSZ851969:QSZ851988 RCV851969:RCV851988 RMR851969:RMR851988 RWN851969:RWN851988 SGJ851969:SGJ851988 SQF851969:SQF851988 TAB851969:TAB851988 TJX851969:TJX851988 TTT851969:TTT851988 UDP851969:UDP851988 UNL851969:UNL851988 UXH851969:UXH851988 VHD851969:VHD851988 VQZ851969:VQZ851988 WAV851969:WAV851988 WKR851969:WKR851988 WUN851969:WUN851988 G917506:G917525 IB917505:IB917524 RX917505:RX917524 ABT917505:ABT917524 ALP917505:ALP917524 AVL917505:AVL917524 BFH917505:BFH917524 BPD917505:BPD917524 BYZ917505:BYZ917524 CIV917505:CIV917524 CSR917505:CSR917524 DCN917505:DCN917524 DMJ917505:DMJ917524 DWF917505:DWF917524 EGB917505:EGB917524 EPX917505:EPX917524 EZT917505:EZT917524 FJP917505:FJP917524 FTL917505:FTL917524 GDH917505:GDH917524 GND917505:GND917524 GWZ917505:GWZ917524 HGV917505:HGV917524 HQR917505:HQR917524 IAN917505:IAN917524 IKJ917505:IKJ917524 IUF917505:IUF917524 JEB917505:JEB917524 JNX917505:JNX917524 JXT917505:JXT917524 KHP917505:KHP917524 KRL917505:KRL917524 LBH917505:LBH917524 LLD917505:LLD917524 LUZ917505:LUZ917524 MEV917505:MEV917524 MOR917505:MOR917524 MYN917505:MYN917524 NIJ917505:NIJ917524 NSF917505:NSF917524 OCB917505:OCB917524 OLX917505:OLX917524 OVT917505:OVT917524 PFP917505:PFP917524 PPL917505:PPL917524 PZH917505:PZH917524 QJD917505:QJD917524 QSZ917505:QSZ917524 RCV917505:RCV917524 RMR917505:RMR917524 RWN917505:RWN917524 SGJ917505:SGJ917524 SQF917505:SQF917524 TAB917505:TAB917524 TJX917505:TJX917524 TTT917505:TTT917524 UDP917505:UDP917524 UNL917505:UNL917524 UXH917505:UXH917524 VHD917505:VHD917524 VQZ917505:VQZ917524 WAV917505:WAV917524 WKR917505:WKR917524 WUN917505:WUN917524 G983042:G983061 IB983041:IB983060 RX983041:RX983060 ABT983041:ABT983060 ALP983041:ALP983060 AVL983041:AVL983060 BFH983041:BFH983060 BPD983041:BPD983060 BYZ983041:BYZ983060 CIV983041:CIV983060 CSR983041:CSR983060 DCN983041:DCN983060 DMJ983041:DMJ983060 DWF983041:DWF983060 EGB983041:EGB983060 EPX983041:EPX983060 EZT983041:EZT983060 FJP983041:FJP983060 FTL983041:FTL983060 GDH983041:GDH983060 GND983041:GND983060 GWZ983041:GWZ983060 HGV983041:HGV983060 HQR983041:HQR983060 IAN983041:IAN983060 IKJ983041:IKJ983060 IUF983041:IUF983060 JEB983041:JEB983060 JNX983041:JNX983060 JXT983041:JXT983060 KHP983041:KHP983060 KRL983041:KRL983060 LBH983041:LBH983060 LLD983041:LLD983060 LUZ983041:LUZ983060 MEV983041:MEV983060 MOR983041:MOR983060 MYN983041:MYN983060 NIJ983041:NIJ983060 NSF983041:NSF983060 OCB983041:OCB983060 OLX983041:OLX983060 OVT983041:OVT983060 PFP983041:PFP983060 PPL983041:PPL983060 PZH983041:PZH983060 QJD983041:QJD983060 QSZ983041:QSZ983060 RCV983041:RCV983060 RMR983041:RMR983060 RWN983041:RWN983060 SGJ983041:SGJ983060 SQF983041:SQF983060 TAB983041:TAB983060 TJX983041:TJX983060 TTT983041:TTT983060 UDP983041:UDP983060 UNL983041:UNL983060 UXH983041:UXH983060 VHD983041:VHD983060 VQZ983041:VQZ983060 WAV983041:WAV983060 WKR983041:WKR983060" xr:uid="{00000000-0002-0000-1300-000003000000}">
      <formula1>"教育・保育従事者,教育・保育従事者以外"</formula1>
    </dataValidation>
    <dataValidation type="custom" allowBlank="1" showInputMessage="1" showErrorMessage="1" sqref="T65537:T65556 T131073:T131092 T196609:T196628 T262145:T262164 T327681:T327700 T393217:T393236 T458753:T458772 T524289:T524308 T589825:T589844 T655361:T655380 T720897:T720916 T786433:T786452 T851969:T851988 T917505:T917524 T983041:T983060 WUR983041:WVS983060 VRD983041:VSE983060 WAZ983041:WCA983060 IF65537:JG65556 SB65537:TC65556 ABX65537:ACY65556 ALT65537:AMU65556 AVP65537:AWQ65556 BFL65537:BGM65556 BPH65537:BQI65556 BZD65537:CAE65556 CIZ65537:CKA65556 CSV65537:CTW65556 DCR65537:DDS65556 DMN65537:DNO65556 DWJ65537:DXK65556 EGF65537:EHG65556 EQB65537:ERC65556 EZX65537:FAY65556 FJT65537:FKU65556 FTP65537:FUQ65556 GDL65537:GEM65556 GNH65537:GOI65556 GXD65537:GYE65556 HGZ65537:HIA65556 HQV65537:HRW65556 IAR65537:IBS65556 IKN65537:ILO65556 IUJ65537:IVK65556 JEF65537:JFG65556 JOB65537:JPC65556 JXX65537:JYY65556 KHT65537:KIU65556 KRP65537:KSQ65556 LBL65537:LCM65556 LLH65537:LMI65556 LVD65537:LWE65556 MEZ65537:MGA65556 MOV65537:MPW65556 MYR65537:MZS65556 NIN65537:NJO65556 NSJ65537:NTK65556 OCF65537:ODG65556 OMB65537:ONC65556 OVX65537:OWY65556 PFT65537:PGU65556 PPP65537:PQQ65556 PZL65537:QAM65556 QJH65537:QKI65556 QTD65537:QUE65556 RCZ65537:REA65556 RMV65537:RNW65556 RWR65537:RXS65556 SGN65537:SHO65556 SQJ65537:SRK65556 TAF65537:TBG65556 TKB65537:TLC65556 TTX65537:TUY65556 UDT65537:UEU65556 UNP65537:UOQ65556 UXL65537:UYM65556 VHH65537:VII65556 VRD65537:VSE65556 WAZ65537:WCA65556 WKV65537:WLW65556 WUR65537:WVS65556 IF131073:JG131092 SB131073:TC131092 ABX131073:ACY131092 ALT131073:AMU131092 AVP131073:AWQ131092 BFL131073:BGM131092 BPH131073:BQI131092 BZD131073:CAE131092 CIZ131073:CKA131092 CSV131073:CTW131092 DCR131073:DDS131092 DMN131073:DNO131092 DWJ131073:DXK131092 EGF131073:EHG131092 EQB131073:ERC131092 EZX131073:FAY131092 FJT131073:FKU131092 FTP131073:FUQ131092 GDL131073:GEM131092 GNH131073:GOI131092 GXD131073:GYE131092 HGZ131073:HIA131092 HQV131073:HRW131092 IAR131073:IBS131092 IKN131073:ILO131092 IUJ131073:IVK131092 JEF131073:JFG131092 JOB131073:JPC131092 JXX131073:JYY131092 KHT131073:KIU131092 KRP131073:KSQ131092 LBL131073:LCM131092 LLH131073:LMI131092 LVD131073:LWE131092 MEZ131073:MGA131092 MOV131073:MPW131092 MYR131073:MZS131092 NIN131073:NJO131092 NSJ131073:NTK131092 OCF131073:ODG131092 OMB131073:ONC131092 OVX131073:OWY131092 PFT131073:PGU131092 PPP131073:PQQ131092 PZL131073:QAM131092 QJH131073:QKI131092 QTD131073:QUE131092 RCZ131073:REA131092 RMV131073:RNW131092 RWR131073:RXS131092 SGN131073:SHO131092 SQJ131073:SRK131092 TAF131073:TBG131092 TKB131073:TLC131092 TTX131073:TUY131092 UDT131073:UEU131092 UNP131073:UOQ131092 UXL131073:UYM131092 VHH131073:VII131092 VRD131073:VSE131092 WAZ131073:WCA131092 WKV131073:WLW131092 WUR131073:WVS131092 IF196609:JG196628 SB196609:TC196628 ABX196609:ACY196628 ALT196609:AMU196628 AVP196609:AWQ196628 BFL196609:BGM196628 BPH196609:BQI196628 BZD196609:CAE196628 CIZ196609:CKA196628 CSV196609:CTW196628 DCR196609:DDS196628 DMN196609:DNO196628 DWJ196609:DXK196628 EGF196609:EHG196628 EQB196609:ERC196628 EZX196609:FAY196628 FJT196609:FKU196628 FTP196609:FUQ196628 GDL196609:GEM196628 GNH196609:GOI196628 GXD196609:GYE196628 HGZ196609:HIA196628 HQV196609:HRW196628 IAR196609:IBS196628 IKN196609:ILO196628 IUJ196609:IVK196628 JEF196609:JFG196628 JOB196609:JPC196628 JXX196609:JYY196628 KHT196609:KIU196628 KRP196609:KSQ196628 LBL196609:LCM196628 LLH196609:LMI196628 LVD196609:LWE196628 MEZ196609:MGA196628 MOV196609:MPW196628 MYR196609:MZS196628 NIN196609:NJO196628 NSJ196609:NTK196628 OCF196609:ODG196628 OMB196609:ONC196628 OVX196609:OWY196628 PFT196609:PGU196628 PPP196609:PQQ196628 PZL196609:QAM196628 QJH196609:QKI196628 QTD196609:QUE196628 RCZ196609:REA196628 RMV196609:RNW196628 RWR196609:RXS196628 SGN196609:SHO196628 SQJ196609:SRK196628 TAF196609:TBG196628 TKB196609:TLC196628 TTX196609:TUY196628 UDT196609:UEU196628 UNP196609:UOQ196628 UXL196609:UYM196628 VHH196609:VII196628 VRD196609:VSE196628 WAZ196609:WCA196628 WKV196609:WLW196628 WUR196609:WVS196628 IF262145:JG262164 SB262145:TC262164 ABX262145:ACY262164 ALT262145:AMU262164 AVP262145:AWQ262164 BFL262145:BGM262164 BPH262145:BQI262164 BZD262145:CAE262164 CIZ262145:CKA262164 CSV262145:CTW262164 DCR262145:DDS262164 DMN262145:DNO262164 DWJ262145:DXK262164 EGF262145:EHG262164 EQB262145:ERC262164 EZX262145:FAY262164 FJT262145:FKU262164 FTP262145:FUQ262164 GDL262145:GEM262164 GNH262145:GOI262164 GXD262145:GYE262164 HGZ262145:HIA262164 HQV262145:HRW262164 IAR262145:IBS262164 IKN262145:ILO262164 IUJ262145:IVK262164 JEF262145:JFG262164 JOB262145:JPC262164 JXX262145:JYY262164 KHT262145:KIU262164 KRP262145:KSQ262164 LBL262145:LCM262164 LLH262145:LMI262164 LVD262145:LWE262164 MEZ262145:MGA262164 MOV262145:MPW262164 MYR262145:MZS262164 NIN262145:NJO262164 NSJ262145:NTK262164 OCF262145:ODG262164 OMB262145:ONC262164 OVX262145:OWY262164 PFT262145:PGU262164 PPP262145:PQQ262164 PZL262145:QAM262164 QJH262145:QKI262164 QTD262145:QUE262164 RCZ262145:REA262164 RMV262145:RNW262164 RWR262145:RXS262164 SGN262145:SHO262164 SQJ262145:SRK262164 TAF262145:TBG262164 TKB262145:TLC262164 TTX262145:TUY262164 UDT262145:UEU262164 UNP262145:UOQ262164 UXL262145:UYM262164 VHH262145:VII262164 VRD262145:VSE262164 WAZ262145:WCA262164 WKV262145:WLW262164 WUR262145:WVS262164 IF327681:JG327700 SB327681:TC327700 ABX327681:ACY327700 ALT327681:AMU327700 AVP327681:AWQ327700 BFL327681:BGM327700 BPH327681:BQI327700 BZD327681:CAE327700 CIZ327681:CKA327700 CSV327681:CTW327700 DCR327681:DDS327700 DMN327681:DNO327700 DWJ327681:DXK327700 EGF327681:EHG327700 EQB327681:ERC327700 EZX327681:FAY327700 FJT327681:FKU327700 FTP327681:FUQ327700 GDL327681:GEM327700 GNH327681:GOI327700 GXD327681:GYE327700 HGZ327681:HIA327700 HQV327681:HRW327700 IAR327681:IBS327700 IKN327681:ILO327700 IUJ327681:IVK327700 JEF327681:JFG327700 JOB327681:JPC327700 JXX327681:JYY327700 KHT327681:KIU327700 KRP327681:KSQ327700 LBL327681:LCM327700 LLH327681:LMI327700 LVD327681:LWE327700 MEZ327681:MGA327700 MOV327681:MPW327700 MYR327681:MZS327700 NIN327681:NJO327700 NSJ327681:NTK327700 OCF327681:ODG327700 OMB327681:ONC327700 OVX327681:OWY327700 PFT327681:PGU327700 PPP327681:PQQ327700 PZL327681:QAM327700 QJH327681:QKI327700 QTD327681:QUE327700 RCZ327681:REA327700 RMV327681:RNW327700 RWR327681:RXS327700 SGN327681:SHO327700 SQJ327681:SRK327700 TAF327681:TBG327700 TKB327681:TLC327700 TTX327681:TUY327700 UDT327681:UEU327700 UNP327681:UOQ327700 UXL327681:UYM327700 VHH327681:VII327700 VRD327681:VSE327700 WAZ327681:WCA327700 WKV327681:WLW327700 WUR327681:WVS327700 IF393217:JG393236 SB393217:TC393236 ABX393217:ACY393236 ALT393217:AMU393236 AVP393217:AWQ393236 BFL393217:BGM393236 BPH393217:BQI393236 BZD393217:CAE393236 CIZ393217:CKA393236 CSV393217:CTW393236 DCR393217:DDS393236 DMN393217:DNO393236 DWJ393217:DXK393236 EGF393217:EHG393236 EQB393217:ERC393236 EZX393217:FAY393236 FJT393217:FKU393236 FTP393217:FUQ393236 GDL393217:GEM393236 GNH393217:GOI393236 GXD393217:GYE393236 HGZ393217:HIA393236 HQV393217:HRW393236 IAR393217:IBS393236 IKN393217:ILO393236 IUJ393217:IVK393236 JEF393217:JFG393236 JOB393217:JPC393236 JXX393217:JYY393236 KHT393217:KIU393236 KRP393217:KSQ393236 LBL393217:LCM393236 LLH393217:LMI393236 LVD393217:LWE393236 MEZ393217:MGA393236 MOV393217:MPW393236 MYR393217:MZS393236 NIN393217:NJO393236 NSJ393217:NTK393236 OCF393217:ODG393236 OMB393217:ONC393236 OVX393217:OWY393236 PFT393217:PGU393236 PPP393217:PQQ393236 PZL393217:QAM393236 QJH393217:QKI393236 QTD393217:QUE393236 RCZ393217:REA393236 RMV393217:RNW393236 RWR393217:RXS393236 SGN393217:SHO393236 SQJ393217:SRK393236 TAF393217:TBG393236 TKB393217:TLC393236 TTX393217:TUY393236 UDT393217:UEU393236 UNP393217:UOQ393236 UXL393217:UYM393236 VHH393217:VII393236 VRD393217:VSE393236 WAZ393217:WCA393236 WKV393217:WLW393236 WUR393217:WVS393236 IF458753:JG458772 SB458753:TC458772 ABX458753:ACY458772 ALT458753:AMU458772 AVP458753:AWQ458772 BFL458753:BGM458772 BPH458753:BQI458772 BZD458753:CAE458772 CIZ458753:CKA458772 CSV458753:CTW458772 DCR458753:DDS458772 DMN458753:DNO458772 DWJ458753:DXK458772 EGF458753:EHG458772 EQB458753:ERC458772 EZX458753:FAY458772 FJT458753:FKU458772 FTP458753:FUQ458772 GDL458753:GEM458772 GNH458753:GOI458772 GXD458753:GYE458772 HGZ458753:HIA458772 HQV458753:HRW458772 IAR458753:IBS458772 IKN458753:ILO458772 IUJ458753:IVK458772 JEF458753:JFG458772 JOB458753:JPC458772 JXX458753:JYY458772 KHT458753:KIU458772 KRP458753:KSQ458772 LBL458753:LCM458772 LLH458753:LMI458772 LVD458753:LWE458772 MEZ458753:MGA458772 MOV458753:MPW458772 MYR458753:MZS458772 NIN458753:NJO458772 NSJ458753:NTK458772 OCF458753:ODG458772 OMB458753:ONC458772 OVX458753:OWY458772 PFT458753:PGU458772 PPP458753:PQQ458772 PZL458753:QAM458772 QJH458753:QKI458772 QTD458753:QUE458772 RCZ458753:REA458772 RMV458753:RNW458772 RWR458753:RXS458772 SGN458753:SHO458772 SQJ458753:SRK458772 TAF458753:TBG458772 TKB458753:TLC458772 TTX458753:TUY458772 UDT458753:UEU458772 UNP458753:UOQ458772 UXL458753:UYM458772 VHH458753:VII458772 VRD458753:VSE458772 WAZ458753:WCA458772 WKV458753:WLW458772 WUR458753:WVS458772 IF524289:JG524308 SB524289:TC524308 ABX524289:ACY524308 ALT524289:AMU524308 AVP524289:AWQ524308 BFL524289:BGM524308 BPH524289:BQI524308 BZD524289:CAE524308 CIZ524289:CKA524308 CSV524289:CTW524308 DCR524289:DDS524308 DMN524289:DNO524308 DWJ524289:DXK524308 EGF524289:EHG524308 EQB524289:ERC524308 EZX524289:FAY524308 FJT524289:FKU524308 FTP524289:FUQ524308 GDL524289:GEM524308 GNH524289:GOI524308 GXD524289:GYE524308 HGZ524289:HIA524308 HQV524289:HRW524308 IAR524289:IBS524308 IKN524289:ILO524308 IUJ524289:IVK524308 JEF524289:JFG524308 JOB524289:JPC524308 JXX524289:JYY524308 KHT524289:KIU524308 KRP524289:KSQ524308 LBL524289:LCM524308 LLH524289:LMI524308 LVD524289:LWE524308 MEZ524289:MGA524308 MOV524289:MPW524308 MYR524289:MZS524308 NIN524289:NJO524308 NSJ524289:NTK524308 OCF524289:ODG524308 OMB524289:ONC524308 OVX524289:OWY524308 PFT524289:PGU524308 PPP524289:PQQ524308 PZL524289:QAM524308 QJH524289:QKI524308 QTD524289:QUE524308 RCZ524289:REA524308 RMV524289:RNW524308 RWR524289:RXS524308 SGN524289:SHO524308 SQJ524289:SRK524308 TAF524289:TBG524308 TKB524289:TLC524308 TTX524289:TUY524308 UDT524289:UEU524308 UNP524289:UOQ524308 UXL524289:UYM524308 VHH524289:VII524308 VRD524289:VSE524308 WAZ524289:WCA524308 WKV524289:WLW524308 WUR524289:WVS524308 IF589825:JG589844 SB589825:TC589844 ABX589825:ACY589844 ALT589825:AMU589844 AVP589825:AWQ589844 BFL589825:BGM589844 BPH589825:BQI589844 BZD589825:CAE589844 CIZ589825:CKA589844 CSV589825:CTW589844 DCR589825:DDS589844 DMN589825:DNO589844 DWJ589825:DXK589844 EGF589825:EHG589844 EQB589825:ERC589844 EZX589825:FAY589844 FJT589825:FKU589844 FTP589825:FUQ589844 GDL589825:GEM589844 GNH589825:GOI589844 GXD589825:GYE589844 HGZ589825:HIA589844 HQV589825:HRW589844 IAR589825:IBS589844 IKN589825:ILO589844 IUJ589825:IVK589844 JEF589825:JFG589844 JOB589825:JPC589844 JXX589825:JYY589844 KHT589825:KIU589844 KRP589825:KSQ589844 LBL589825:LCM589844 LLH589825:LMI589844 LVD589825:LWE589844 MEZ589825:MGA589844 MOV589825:MPW589844 MYR589825:MZS589844 NIN589825:NJO589844 NSJ589825:NTK589844 OCF589825:ODG589844 OMB589825:ONC589844 OVX589825:OWY589844 PFT589825:PGU589844 PPP589825:PQQ589844 PZL589825:QAM589844 QJH589825:QKI589844 QTD589825:QUE589844 RCZ589825:REA589844 RMV589825:RNW589844 RWR589825:RXS589844 SGN589825:SHO589844 SQJ589825:SRK589844 TAF589825:TBG589844 TKB589825:TLC589844 TTX589825:TUY589844 UDT589825:UEU589844 UNP589825:UOQ589844 UXL589825:UYM589844 VHH589825:VII589844 VRD589825:VSE589844 WAZ589825:WCA589844 WKV589825:WLW589844 WUR589825:WVS589844 IF655361:JG655380 SB655361:TC655380 ABX655361:ACY655380 ALT655361:AMU655380 AVP655361:AWQ655380 BFL655361:BGM655380 BPH655361:BQI655380 BZD655361:CAE655380 CIZ655361:CKA655380 CSV655361:CTW655380 DCR655361:DDS655380 DMN655361:DNO655380 DWJ655361:DXK655380 EGF655361:EHG655380 EQB655361:ERC655380 EZX655361:FAY655380 FJT655361:FKU655380 FTP655361:FUQ655380 GDL655361:GEM655380 GNH655361:GOI655380 GXD655361:GYE655380 HGZ655361:HIA655380 HQV655361:HRW655380 IAR655361:IBS655380 IKN655361:ILO655380 IUJ655361:IVK655380 JEF655361:JFG655380 JOB655361:JPC655380 JXX655361:JYY655380 KHT655361:KIU655380 KRP655361:KSQ655380 LBL655361:LCM655380 LLH655361:LMI655380 LVD655361:LWE655380 MEZ655361:MGA655380 MOV655361:MPW655380 MYR655361:MZS655380 NIN655361:NJO655380 NSJ655361:NTK655380 OCF655361:ODG655380 OMB655361:ONC655380 OVX655361:OWY655380 PFT655361:PGU655380 PPP655361:PQQ655380 PZL655361:QAM655380 QJH655361:QKI655380 QTD655361:QUE655380 RCZ655361:REA655380 RMV655361:RNW655380 RWR655361:RXS655380 SGN655361:SHO655380 SQJ655361:SRK655380 TAF655361:TBG655380 TKB655361:TLC655380 TTX655361:TUY655380 UDT655361:UEU655380 UNP655361:UOQ655380 UXL655361:UYM655380 VHH655361:VII655380 VRD655361:VSE655380 WAZ655361:WCA655380 WKV655361:WLW655380 WUR655361:WVS655380 IF720897:JG720916 SB720897:TC720916 ABX720897:ACY720916 ALT720897:AMU720916 AVP720897:AWQ720916 BFL720897:BGM720916 BPH720897:BQI720916 BZD720897:CAE720916 CIZ720897:CKA720916 CSV720897:CTW720916 DCR720897:DDS720916 DMN720897:DNO720916 DWJ720897:DXK720916 EGF720897:EHG720916 EQB720897:ERC720916 EZX720897:FAY720916 FJT720897:FKU720916 FTP720897:FUQ720916 GDL720897:GEM720916 GNH720897:GOI720916 GXD720897:GYE720916 HGZ720897:HIA720916 HQV720897:HRW720916 IAR720897:IBS720916 IKN720897:ILO720916 IUJ720897:IVK720916 JEF720897:JFG720916 JOB720897:JPC720916 JXX720897:JYY720916 KHT720897:KIU720916 KRP720897:KSQ720916 LBL720897:LCM720916 LLH720897:LMI720916 LVD720897:LWE720916 MEZ720897:MGA720916 MOV720897:MPW720916 MYR720897:MZS720916 NIN720897:NJO720916 NSJ720897:NTK720916 OCF720897:ODG720916 OMB720897:ONC720916 OVX720897:OWY720916 PFT720897:PGU720916 PPP720897:PQQ720916 PZL720897:QAM720916 QJH720897:QKI720916 QTD720897:QUE720916 RCZ720897:REA720916 RMV720897:RNW720916 RWR720897:RXS720916 SGN720897:SHO720916 SQJ720897:SRK720916 TAF720897:TBG720916 TKB720897:TLC720916 TTX720897:TUY720916 UDT720897:UEU720916 UNP720897:UOQ720916 UXL720897:UYM720916 VHH720897:VII720916 VRD720897:VSE720916 WAZ720897:WCA720916 WKV720897:WLW720916 WUR720897:WVS720916 IF786433:JG786452 SB786433:TC786452 ABX786433:ACY786452 ALT786433:AMU786452 AVP786433:AWQ786452 BFL786433:BGM786452 BPH786433:BQI786452 BZD786433:CAE786452 CIZ786433:CKA786452 CSV786433:CTW786452 DCR786433:DDS786452 DMN786433:DNO786452 DWJ786433:DXK786452 EGF786433:EHG786452 EQB786433:ERC786452 EZX786433:FAY786452 FJT786433:FKU786452 FTP786433:FUQ786452 GDL786433:GEM786452 GNH786433:GOI786452 GXD786433:GYE786452 HGZ786433:HIA786452 HQV786433:HRW786452 IAR786433:IBS786452 IKN786433:ILO786452 IUJ786433:IVK786452 JEF786433:JFG786452 JOB786433:JPC786452 JXX786433:JYY786452 KHT786433:KIU786452 KRP786433:KSQ786452 LBL786433:LCM786452 LLH786433:LMI786452 LVD786433:LWE786452 MEZ786433:MGA786452 MOV786433:MPW786452 MYR786433:MZS786452 NIN786433:NJO786452 NSJ786433:NTK786452 OCF786433:ODG786452 OMB786433:ONC786452 OVX786433:OWY786452 PFT786433:PGU786452 PPP786433:PQQ786452 PZL786433:QAM786452 QJH786433:QKI786452 QTD786433:QUE786452 RCZ786433:REA786452 RMV786433:RNW786452 RWR786433:RXS786452 SGN786433:SHO786452 SQJ786433:SRK786452 TAF786433:TBG786452 TKB786433:TLC786452 TTX786433:TUY786452 UDT786433:UEU786452 UNP786433:UOQ786452 UXL786433:UYM786452 VHH786433:VII786452 VRD786433:VSE786452 WAZ786433:WCA786452 WKV786433:WLW786452 WUR786433:WVS786452 IF851969:JG851988 SB851969:TC851988 ABX851969:ACY851988 ALT851969:AMU851988 AVP851969:AWQ851988 BFL851969:BGM851988 BPH851969:BQI851988 BZD851969:CAE851988 CIZ851969:CKA851988 CSV851969:CTW851988 DCR851969:DDS851988 DMN851969:DNO851988 DWJ851969:DXK851988 EGF851969:EHG851988 EQB851969:ERC851988 EZX851969:FAY851988 FJT851969:FKU851988 FTP851969:FUQ851988 GDL851969:GEM851988 GNH851969:GOI851988 GXD851969:GYE851988 HGZ851969:HIA851988 HQV851969:HRW851988 IAR851969:IBS851988 IKN851969:ILO851988 IUJ851969:IVK851988 JEF851969:JFG851988 JOB851969:JPC851988 JXX851969:JYY851988 KHT851969:KIU851988 KRP851969:KSQ851988 LBL851969:LCM851988 LLH851969:LMI851988 LVD851969:LWE851988 MEZ851969:MGA851988 MOV851969:MPW851988 MYR851969:MZS851988 NIN851969:NJO851988 NSJ851969:NTK851988 OCF851969:ODG851988 OMB851969:ONC851988 OVX851969:OWY851988 PFT851969:PGU851988 PPP851969:PQQ851988 PZL851969:QAM851988 QJH851969:QKI851988 QTD851969:QUE851988 RCZ851969:REA851988 RMV851969:RNW851988 RWR851969:RXS851988 SGN851969:SHO851988 SQJ851969:SRK851988 TAF851969:TBG851988 TKB851969:TLC851988 TTX851969:TUY851988 UDT851969:UEU851988 UNP851969:UOQ851988 UXL851969:UYM851988 VHH851969:VII851988 VRD851969:VSE851988 WAZ851969:WCA851988 WKV851969:WLW851988 WUR851969:WVS851988 IF917505:JG917524 SB917505:TC917524 ABX917505:ACY917524 ALT917505:AMU917524 AVP917505:AWQ917524 BFL917505:BGM917524 BPH917505:BQI917524 BZD917505:CAE917524 CIZ917505:CKA917524 CSV917505:CTW917524 DCR917505:DDS917524 DMN917505:DNO917524 DWJ917505:DXK917524 EGF917505:EHG917524 EQB917505:ERC917524 EZX917505:FAY917524 FJT917505:FKU917524 FTP917505:FUQ917524 GDL917505:GEM917524 GNH917505:GOI917524 GXD917505:GYE917524 HGZ917505:HIA917524 HQV917505:HRW917524 IAR917505:IBS917524 IKN917505:ILO917524 IUJ917505:IVK917524 JEF917505:JFG917524 JOB917505:JPC917524 JXX917505:JYY917524 KHT917505:KIU917524 KRP917505:KSQ917524 LBL917505:LCM917524 LLH917505:LMI917524 LVD917505:LWE917524 MEZ917505:MGA917524 MOV917505:MPW917524 MYR917505:MZS917524 NIN917505:NJO917524 NSJ917505:NTK917524 OCF917505:ODG917524 OMB917505:ONC917524 OVX917505:OWY917524 PFT917505:PGU917524 PPP917505:PQQ917524 PZL917505:QAM917524 QJH917505:QKI917524 QTD917505:QUE917524 RCZ917505:REA917524 RMV917505:RNW917524 RWR917505:RXS917524 SGN917505:SHO917524 SQJ917505:SRK917524 TAF917505:TBG917524 TKB917505:TLC917524 TTX917505:TUY917524 UDT917505:UEU917524 UNP917505:UOQ917524 UXL917505:UYM917524 VHH917505:VII917524 VRD917505:VSE917524 WAZ917505:WCA917524 WKV917505:WLW917524 WUR917505:WVS917524 IF983041:JG983060 SB983041:TC983060 ABX983041:ACY983060 ALT983041:AMU983060 AVP983041:AWQ983060 BFL983041:BGM983060 BPH983041:BQI983060 BZD983041:CAE983060 CIZ983041:CKA983060 CSV983041:CTW983060 DCR983041:DDS983060 DMN983041:DNO983060 DWJ983041:DXK983060 EGF983041:EHG983060 EQB983041:ERC983060 EZX983041:FAY983060 FJT983041:FKU983060 FTP983041:FUQ983060 GDL983041:GEM983060 GNH983041:GOI983060 GXD983041:GYE983060 HGZ983041:HIA983060 HQV983041:HRW983060 IAR983041:IBS983060 IKN983041:ILO983060 IUJ983041:IVK983060 JEF983041:JFG983060 JOB983041:JPC983060 JXX983041:JYY983060 KHT983041:KIU983060 KRP983041:KSQ983060 LBL983041:LCM983060 LLH983041:LMI983060 LVD983041:LWE983060 MEZ983041:MGA983060 MOV983041:MPW983060 MYR983041:MZS983060 NIN983041:NJO983060 NSJ983041:NTK983060 OCF983041:ODG983060 OMB983041:ONC983060 OVX983041:OWY983060 PFT983041:PGU983060 PPP983041:PQQ983060 PZL983041:QAM983060 QJH983041:QKI983060 QTD983041:QUE983060 RCZ983041:REA983060 RMV983041:RNW983060 RWR983041:RXS983060 SGN983041:SHO983060 SQJ983041:SRK983060 TAF983041:TBG983060 TKB983041:TLC983060 TTX983041:TUY983060 UDT983041:UEU983060 UNP983041:UOQ983060 UXL983041:UYM983060 VHH983041:VII983060 WKV983041:WLW983060 I65538:S65557 I131074:S131093 I196610:S196629 I262146:S262165 I327682:S327701 I393218:S393237 I458754:S458773 I524290:S524309 I589826:S589845 I655362:S655381 I720898:S720917 I786434:S786453 I851970:S851989 I917506:S917525 I983042:S983061" xr:uid="{00000000-0002-0000-1300-000004000000}">
      <formula1>IF(#REF!="×","")</formula1>
    </dataValidation>
    <dataValidation showErrorMessage="1" sqref="E7:E86" xr:uid="{00000000-0002-0000-1300-000005000000}"/>
  </dataValidations>
  <printOptions horizontalCentered="1"/>
  <pageMargins left="0.51181102362204722" right="0.51181102362204722" top="0.74803149606299213" bottom="0.74803149606299213" header="0.31496062992125984" footer="0.31496062992125984"/>
  <pageSetup paperSize="9" scale="53" fitToHeight="0" orientation="portrait"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sheetPr>
  <dimension ref="A1:H17"/>
  <sheetViews>
    <sheetView showGridLines="0" view="pageBreakPreview" zoomScale="70" zoomScaleNormal="100" zoomScaleSheetLayoutView="70" workbookViewId="0">
      <selection activeCell="B9" sqref="B9"/>
    </sheetView>
  </sheetViews>
  <sheetFormatPr defaultColWidth="9" defaultRowHeight="18" customHeight="1"/>
  <cols>
    <col min="1" max="1" width="5" style="4" customWidth="1"/>
    <col min="2" max="2" width="15.625" style="4" customWidth="1"/>
    <col min="3" max="3" width="14.625" style="4" customWidth="1"/>
    <col min="4" max="4" width="22" style="4" customWidth="1"/>
    <col min="5" max="8" width="13.75" style="4" customWidth="1"/>
    <col min="9" max="16384" width="9" style="4"/>
  </cols>
  <sheetData>
    <row r="1" spans="1:8" ht="18" customHeight="1" thickBot="1">
      <c r="A1" s="133" t="s">
        <v>59</v>
      </c>
      <c r="B1" s="134"/>
      <c r="C1" s="134"/>
      <c r="D1" s="134"/>
      <c r="E1" s="134"/>
      <c r="F1" s="134"/>
      <c r="G1" s="134"/>
      <c r="H1" s="134"/>
    </row>
    <row r="2" spans="1:8" ht="18" customHeight="1" thickBot="1">
      <c r="A2" s="134"/>
      <c r="B2" s="134"/>
      <c r="C2" s="134"/>
      <c r="D2" s="217" t="s">
        <v>26</v>
      </c>
      <c r="E2" s="645" t="str">
        <f>基礎情報!E37&amp;""</f>
        <v/>
      </c>
      <c r="F2" s="646"/>
      <c r="G2" s="646"/>
      <c r="H2" s="647"/>
    </row>
    <row r="3" spans="1:8" ht="18" customHeight="1">
      <c r="A3" s="134"/>
      <c r="B3" s="134"/>
      <c r="C3" s="134"/>
      <c r="D3" s="134"/>
      <c r="E3" s="134"/>
      <c r="F3" s="134"/>
      <c r="G3" s="134"/>
      <c r="H3" s="134"/>
    </row>
    <row r="4" spans="1:8" ht="18" customHeight="1">
      <c r="A4" s="648" t="s">
        <v>34</v>
      </c>
      <c r="B4" s="648"/>
      <c r="C4" s="648"/>
      <c r="D4" s="648"/>
      <c r="E4" s="648"/>
      <c r="F4" s="648"/>
      <c r="G4" s="648"/>
      <c r="H4" s="649"/>
    </row>
    <row r="5" spans="1:8" ht="18" customHeight="1" thickBot="1">
      <c r="A5" s="135"/>
      <c r="B5" s="135"/>
      <c r="C5" s="135"/>
      <c r="D5" s="135"/>
      <c r="E5" s="135"/>
      <c r="F5" s="135"/>
      <c r="G5" s="135"/>
      <c r="H5" s="135"/>
    </row>
    <row r="6" spans="1:8" s="1" customFormat="1" ht="39.950000000000003" customHeight="1">
      <c r="A6" s="653" t="s">
        <v>35</v>
      </c>
      <c r="B6" s="655" t="s">
        <v>36</v>
      </c>
      <c r="C6" s="655" t="s">
        <v>37</v>
      </c>
      <c r="D6" s="655" t="s">
        <v>38</v>
      </c>
      <c r="E6" s="657" t="s">
        <v>60</v>
      </c>
      <c r="F6" s="658"/>
      <c r="G6" s="657" t="s">
        <v>61</v>
      </c>
      <c r="H6" s="469"/>
    </row>
    <row r="7" spans="1:8" s="1" customFormat="1" ht="56.1" customHeight="1" thickBot="1">
      <c r="A7" s="654"/>
      <c r="B7" s="656"/>
      <c r="C7" s="656"/>
      <c r="D7" s="656"/>
      <c r="E7" s="204" t="str">
        <f>IF(E15&gt;0,"NG－要コメント確認","")</f>
        <v/>
      </c>
      <c r="F7" s="136" t="s">
        <v>63</v>
      </c>
      <c r="G7" s="137" t="str">
        <f>IF(G15&lt;0,"NG","")</f>
        <v/>
      </c>
      <c r="H7" s="138" t="s">
        <v>63</v>
      </c>
    </row>
    <row r="8" spans="1:8" ht="18" customHeight="1">
      <c r="A8" s="139" t="s">
        <v>39</v>
      </c>
      <c r="B8" s="140" t="s">
        <v>40</v>
      </c>
      <c r="C8" s="140" t="s">
        <v>41</v>
      </c>
      <c r="D8" s="140" t="s">
        <v>42</v>
      </c>
      <c r="E8" s="16">
        <v>-200000</v>
      </c>
      <c r="F8" s="24"/>
      <c r="G8" s="25"/>
      <c r="H8" s="26"/>
    </row>
    <row r="9" spans="1:8" ht="18" customHeight="1">
      <c r="A9" s="141" t="s">
        <v>74</v>
      </c>
      <c r="B9" s="142" t="s">
        <v>40</v>
      </c>
      <c r="C9" s="142" t="s">
        <v>41</v>
      </c>
      <c r="D9" s="142" t="s">
        <v>42</v>
      </c>
      <c r="E9" s="143"/>
      <c r="F9" s="144"/>
      <c r="G9" s="145">
        <v>200000</v>
      </c>
      <c r="H9" s="144"/>
    </row>
    <row r="10" spans="1:8" ht="18" customHeight="1">
      <c r="A10" s="141">
        <v>1</v>
      </c>
      <c r="B10" s="127"/>
      <c r="C10" s="127"/>
      <c r="D10" s="127"/>
      <c r="E10" s="128"/>
      <c r="F10" s="144"/>
      <c r="G10" s="129"/>
      <c r="H10" s="144"/>
    </row>
    <row r="11" spans="1:8" ht="18" customHeight="1">
      <c r="A11" s="141">
        <v>2</v>
      </c>
      <c r="B11" s="127"/>
      <c r="C11" s="127"/>
      <c r="D11" s="127"/>
      <c r="E11" s="128"/>
      <c r="F11" s="144"/>
      <c r="G11" s="129"/>
      <c r="H11" s="144"/>
    </row>
    <row r="12" spans="1:8" ht="18" customHeight="1">
      <c r="A12" s="141">
        <v>3</v>
      </c>
      <c r="B12" s="127"/>
      <c r="C12" s="127"/>
      <c r="D12" s="127"/>
      <c r="E12" s="128"/>
      <c r="F12" s="144"/>
      <c r="G12" s="129"/>
      <c r="H12" s="144"/>
    </row>
    <row r="13" spans="1:8" ht="18" customHeight="1">
      <c r="A13" s="141">
        <v>4</v>
      </c>
      <c r="B13" s="127"/>
      <c r="C13" s="127"/>
      <c r="D13" s="127"/>
      <c r="E13" s="128"/>
      <c r="F13" s="144"/>
      <c r="G13" s="129"/>
      <c r="H13" s="144"/>
    </row>
    <row r="14" spans="1:8" ht="18" customHeight="1" thickBot="1">
      <c r="A14" s="146">
        <v>5</v>
      </c>
      <c r="B14" s="130"/>
      <c r="C14" s="130"/>
      <c r="D14" s="130"/>
      <c r="E14" s="131"/>
      <c r="F14" s="203"/>
      <c r="G14" s="132"/>
      <c r="H14" s="203"/>
    </row>
    <row r="15" spans="1:8" ht="18" customHeight="1" thickBot="1">
      <c r="A15" s="650" t="s">
        <v>43</v>
      </c>
      <c r="B15" s="651"/>
      <c r="C15" s="651"/>
      <c r="D15" s="652"/>
      <c r="E15" s="23">
        <f>SUM(E10:E14)</f>
        <v>0</v>
      </c>
      <c r="F15" s="27">
        <f>SUM(F10:F14)</f>
        <v>0</v>
      </c>
      <c r="G15" s="28">
        <f>SUM(G10:G14)</f>
        <v>0</v>
      </c>
      <c r="H15" s="27">
        <f>SUM(H10:H14)</f>
        <v>0</v>
      </c>
    </row>
    <row r="16" spans="1:8" ht="18" customHeight="1">
      <c r="A16" s="215" t="s">
        <v>21</v>
      </c>
      <c r="B16" s="641" t="s">
        <v>62</v>
      </c>
      <c r="C16" s="641"/>
      <c r="D16" s="641"/>
      <c r="E16" s="641"/>
      <c r="F16" s="641"/>
      <c r="G16" s="641"/>
      <c r="H16" s="642"/>
    </row>
    <row r="17" spans="1:8" ht="18" customHeight="1">
      <c r="A17" s="216"/>
      <c r="B17" s="643"/>
      <c r="C17" s="643"/>
      <c r="D17" s="643"/>
      <c r="E17" s="643"/>
      <c r="F17" s="643"/>
      <c r="G17" s="643"/>
      <c r="H17" s="644"/>
    </row>
  </sheetData>
  <sheetProtection algorithmName="SHA-512" hashValue="Mk3Hs6dwGck/NVAF6IiIxmL6uwmFerSw1w3zvXMe+dNpS/w2GoInnedGGz1CJd2CYvIWmWTr4sLjtqsR9LbDXg==" saltValue="RZyRsgdgUWdLFm823y4nBQ==" spinCount="100000" sheet="1" insertColumns="0" insertRows="0"/>
  <mergeCells count="10">
    <mergeCell ref="B16:H17"/>
    <mergeCell ref="E2:H2"/>
    <mergeCell ref="A4:H4"/>
    <mergeCell ref="A15:D15"/>
    <mergeCell ref="A6:A7"/>
    <mergeCell ref="B6:B7"/>
    <mergeCell ref="C6:C7"/>
    <mergeCell ref="D6:D7"/>
    <mergeCell ref="E6:F6"/>
    <mergeCell ref="G6:H6"/>
  </mergeCells>
  <phoneticPr fontId="4"/>
  <conditionalFormatting sqref="E7">
    <cfRule type="cellIs" dxfId="3" priority="5" operator="equal">
      <formula>"NG－要コメント確認"</formula>
    </cfRule>
  </conditionalFormatting>
  <conditionalFormatting sqref="E15">
    <cfRule type="cellIs" dxfId="2" priority="4" operator="greaterThan">
      <formula>0</formula>
    </cfRule>
  </conditionalFormatting>
  <conditionalFormatting sqref="G15">
    <cfRule type="cellIs" dxfId="1" priority="2" operator="lessThan">
      <formula>-1</formula>
    </cfRule>
  </conditionalFormatting>
  <conditionalFormatting sqref="G7">
    <cfRule type="cellIs" dxfId="0" priority="1" operator="equal">
      <formula>"NG"</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5A36-AFCC-4476-9008-985F71D6D0AF}">
  <dimension ref="A1:BA2"/>
  <sheetViews>
    <sheetView workbookViewId="0">
      <selection activeCell="AI2" sqref="AI2"/>
    </sheetView>
  </sheetViews>
  <sheetFormatPr defaultRowHeight="13.5"/>
  <cols>
    <col min="1" max="35" width="2.375" customWidth="1"/>
    <col min="36" max="37" width="4.25" customWidth="1"/>
    <col min="38" max="38" width="10.25" customWidth="1"/>
    <col min="39" max="39" width="5.75" customWidth="1"/>
    <col min="40" max="41" width="4.25" customWidth="1"/>
    <col min="42" max="45" width="3.125" customWidth="1"/>
    <col min="46" max="46" width="5.375" bestFit="1" customWidth="1"/>
    <col min="47" max="48" width="3.125" bestFit="1" customWidth="1"/>
    <col min="49" max="49" width="10.125" customWidth="1"/>
    <col min="51" max="51" width="5.375" bestFit="1" customWidth="1"/>
    <col min="52" max="52" width="3.125" bestFit="1" customWidth="1"/>
    <col min="53" max="53" width="9.875" customWidth="1"/>
    <col min="54" max="55" width="7.25" customWidth="1"/>
    <col min="56" max="56" width="4.375" customWidth="1"/>
    <col min="57" max="57" width="4.75" customWidth="1"/>
  </cols>
  <sheetData>
    <row r="1" spans="1:53" s="201" customFormat="1" ht="273" customHeight="1">
      <c r="A1" s="348" t="s">
        <v>187</v>
      </c>
      <c r="B1" s="348" t="s">
        <v>188</v>
      </c>
      <c r="C1" s="348" t="s">
        <v>189</v>
      </c>
      <c r="D1" s="348" t="s">
        <v>190</v>
      </c>
      <c r="E1" s="348" t="s">
        <v>121</v>
      </c>
      <c r="F1" s="348" t="s">
        <v>122</v>
      </c>
      <c r="G1" s="348" t="s">
        <v>123</v>
      </c>
      <c r="H1" s="348" t="s">
        <v>191</v>
      </c>
      <c r="I1" s="348" t="s">
        <v>192</v>
      </c>
      <c r="J1" s="348" t="s">
        <v>193</v>
      </c>
      <c r="K1" s="348" t="s">
        <v>194</v>
      </c>
      <c r="L1" s="348" t="s">
        <v>195</v>
      </c>
      <c r="M1" s="348" t="s">
        <v>196</v>
      </c>
      <c r="N1" s="348" t="s">
        <v>197</v>
      </c>
      <c r="O1" s="348" t="s">
        <v>198</v>
      </c>
      <c r="P1" s="348" t="s">
        <v>199</v>
      </c>
      <c r="Q1" s="348" t="s">
        <v>200</v>
      </c>
      <c r="R1" s="348" t="s">
        <v>201</v>
      </c>
      <c r="S1" s="348" t="s">
        <v>202</v>
      </c>
      <c r="T1" s="348" t="s">
        <v>203</v>
      </c>
      <c r="U1" s="348" t="s">
        <v>204</v>
      </c>
      <c r="V1" s="348" t="s">
        <v>205</v>
      </c>
      <c r="W1" s="348" t="s">
        <v>206</v>
      </c>
      <c r="X1" s="348" t="s">
        <v>207</v>
      </c>
      <c r="Y1" s="348" t="s">
        <v>208</v>
      </c>
      <c r="Z1" s="348" t="s">
        <v>209</v>
      </c>
      <c r="AA1" s="348" t="s">
        <v>210</v>
      </c>
      <c r="AB1" s="348" t="s">
        <v>211</v>
      </c>
      <c r="AC1" s="348" t="s">
        <v>212</v>
      </c>
      <c r="AD1" s="348" t="s">
        <v>213</v>
      </c>
      <c r="AE1" s="348" t="s">
        <v>214</v>
      </c>
      <c r="AF1" s="348" t="s">
        <v>215</v>
      </c>
      <c r="AG1" s="348" t="s">
        <v>216</v>
      </c>
      <c r="AH1" s="348" t="s">
        <v>217</v>
      </c>
      <c r="AI1" s="348" t="s">
        <v>218</v>
      </c>
    </row>
    <row r="2" spans="1:53">
      <c r="A2" s="349">
        <f>基礎情報!E40</f>
        <v>0</v>
      </c>
      <c r="B2" s="349">
        <f>基礎情報!E37</f>
        <v>0</v>
      </c>
      <c r="C2" s="349">
        <f>基礎情報!E39</f>
        <v>0</v>
      </c>
      <c r="D2" s="349">
        <f>基礎情報!E38</f>
        <v>0</v>
      </c>
      <c r="E2" s="349">
        <f>基礎情報!C34</f>
        <v>0</v>
      </c>
      <c r="F2" s="349">
        <f>基礎情報!E34</f>
        <v>0</v>
      </c>
      <c r="G2" s="349">
        <f>基礎情報!G34</f>
        <v>0</v>
      </c>
      <c r="H2" s="349" t="s">
        <v>219</v>
      </c>
      <c r="I2" s="349">
        <f>算定対象人数!F8</f>
        <v>0</v>
      </c>
      <c r="J2" s="349" t="s">
        <v>220</v>
      </c>
      <c r="K2" s="349" t="s">
        <v>220</v>
      </c>
      <c r="L2" s="349" t="s">
        <v>219</v>
      </c>
      <c r="M2" s="349" t="s">
        <v>219</v>
      </c>
      <c r="N2" s="349" t="s">
        <v>219</v>
      </c>
      <c r="O2" s="349" t="s">
        <v>219</v>
      </c>
      <c r="P2" s="349" t="s">
        <v>219</v>
      </c>
      <c r="Q2" s="349" t="s">
        <v>219</v>
      </c>
      <c r="R2" s="349" t="s">
        <v>219</v>
      </c>
      <c r="S2" s="350">
        <f>算定対象人数!H30</f>
        <v>55000</v>
      </c>
      <c r="T2" s="350">
        <f>【様式９】!AA10</f>
        <v>5</v>
      </c>
      <c r="U2" s="350">
        <f>【様式９】!V11</f>
        <v>660000</v>
      </c>
      <c r="V2" s="350">
        <f>【様式９】!V12</f>
        <v>660000</v>
      </c>
      <c r="W2" s="350">
        <f>【様式９】!V13</f>
        <v>0</v>
      </c>
      <c r="X2" s="350">
        <f>【様式９】!V14</f>
        <v>0</v>
      </c>
      <c r="Y2" s="350">
        <f>【様式９】!V19</f>
        <v>0</v>
      </c>
      <c r="Z2" s="350">
        <f>【様式９】!V20</f>
        <v>0</v>
      </c>
      <c r="AA2" s="351">
        <f>【様式９】!V21</f>
        <v>0</v>
      </c>
      <c r="AB2" s="350">
        <f>【様式９】!AU18</f>
        <v>0</v>
      </c>
      <c r="AC2" s="350">
        <f>【様式９】!AU19</f>
        <v>0</v>
      </c>
      <c r="AD2" s="350">
        <f>【様式９】!AU20</f>
        <v>0</v>
      </c>
      <c r="AE2" s="350" t="e">
        <f>【様式９】!AU21</f>
        <v>#DIV/0!</v>
      </c>
      <c r="AF2" s="350" t="str">
        <f>【様式９】!G24</f>
        <v>NG</v>
      </c>
      <c r="AG2" s="350">
        <f>【様式９】!V26</f>
        <v>660000</v>
      </c>
      <c r="AH2" s="350">
        <f>【様式９】!V27</f>
        <v>0</v>
      </c>
      <c r="AI2" s="350" t="str">
        <f>【様式９別添１】!D1</f>
        <v/>
      </c>
      <c r="AJ2" s="202"/>
      <c r="AK2" s="202"/>
      <c r="AL2" s="202"/>
      <c r="AM2" s="202"/>
      <c r="AN2" s="202"/>
      <c r="AO2" s="202"/>
      <c r="AP2" s="202"/>
      <c r="AQ2" s="202"/>
      <c r="AR2" s="202"/>
      <c r="AS2" s="202"/>
      <c r="AT2" s="202"/>
      <c r="AU2" s="202"/>
      <c r="AV2" s="202"/>
      <c r="AW2" s="202"/>
      <c r="AX2" s="202"/>
      <c r="AY2" s="202"/>
      <c r="AZ2" s="202"/>
      <c r="BA2" s="202"/>
    </row>
  </sheetData>
  <sheetProtection algorithmName="SHA-512" hashValue="vtWktMeDAM+vfsPnlEU/xTVo2Mfngmki7vV+tP4NNeGxAWMS/4KZDM1RVCs+/wQ+yIkhAnxDY/Avc695dIirsA==" saltValue="PBDQa6Qlb3p/ntnr87lVIg==" spinCount="100000" sheet="1" objects="1" scenarios="1"/>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基礎情報</vt:lpstr>
      <vt:lpstr>算定児童数</vt:lpstr>
      <vt:lpstr>算定対象人数</vt:lpstr>
      <vt:lpstr>【様式４】</vt:lpstr>
      <vt:lpstr>【様式９】</vt:lpstr>
      <vt:lpstr>【様式９別添１】</vt:lpstr>
      <vt:lpstr>【様式９別添２】</vt:lpstr>
      <vt:lpstr>【市集約】</vt:lpstr>
      <vt:lpstr>【様式４】!Print_Area</vt:lpstr>
      <vt:lpstr>【様式９】!Print_Area</vt:lpstr>
      <vt:lpstr>【様式９別添１】!Print_Area</vt:lpstr>
      <vt:lpstr>【様式９別添２】!Print_Area</vt:lpstr>
      <vt:lpstr>基礎情報!Print_Area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2023-07-14T05:37:06Z</dcterms:modified>
</cp:coreProperties>
</file>