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naqbe253\Desktop\"/>
    </mc:Choice>
  </mc:AlternateContent>
  <xr:revisionPtr revIDLastSave="0" documentId="13_ncr:1_{BE7CBB39-08FD-4375-A876-5F50C333B072}" xr6:coauthVersionLast="47" xr6:coauthVersionMax="47" xr10:uidLastSave="{00000000-0000-0000-0000-000000000000}"/>
  <bookViews>
    <workbookView xWindow="-120" yWindow="-120" windowWidth="20730" windowHeight="11160" tabRatio="871" xr2:uid="{00000000-000D-0000-FFFF-FFFF00000000}"/>
  </bookViews>
  <sheets>
    <sheet name="基礎情報" sheetId="31" r:id="rId1"/>
    <sheet name="【様3】" sheetId="13" r:id="rId2"/>
    <sheet name="【様6】" sheetId="22" r:id="rId3"/>
    <sheet name="【様6別1】" sheetId="26" r:id="rId4"/>
    <sheet name="【様6別2】" sheetId="25" r:id="rId5"/>
    <sheet name="研修要件確認シート" sheetId="32" r:id="rId6"/>
    <sheet name="【記入例】研修要件確認シート" sheetId="33" r:id="rId7"/>
    <sheet name="【市集約】" sheetId="29" r:id="rId8"/>
  </sheets>
  <definedNames>
    <definedName name="aaaa" localSheetId="6">#REF!</definedName>
    <definedName name="aaaa" localSheetId="3">#REF!</definedName>
    <definedName name="aaaa" localSheetId="4">#REF!</definedName>
    <definedName name="aaaa" localSheetId="0">#REF!</definedName>
    <definedName name="aaaa" localSheetId="5">#REF!</definedName>
    <definedName name="aaaa">#REF!</definedName>
    <definedName name="_xlnm.Print_Area" localSheetId="6">【記入例】研修要件確認シート!$B$1:$AD$61</definedName>
    <definedName name="_xlnm.Print_Area" localSheetId="1">【様3】!$A$1:$AH$28</definedName>
    <definedName name="_xlnm.Print_Area" localSheetId="2">【様6】!$A$1:$AI$29</definedName>
    <definedName name="_xlnm.Print_Area" localSheetId="3">【様6別1】!$B$1:$AA$64</definedName>
    <definedName name="_xlnm.Print_Area" localSheetId="4">【様6別2】!$A$1:$F$17</definedName>
    <definedName name="_xlnm.Print_Area" localSheetId="0">基礎情報!$A$1:$L$47</definedName>
    <definedName name="_xlnm.Print_Area" localSheetId="5">研修要件確認シート!$B$1:$AE$60</definedName>
    <definedName name="保育所別民改費担当者一覧" localSheetId="6">#REF!</definedName>
    <definedName name="保育所別民改費担当者一覧" localSheetId="3">#REF!</definedName>
    <definedName name="保育所別民改費担当者一覧" localSheetId="4">#REF!</definedName>
    <definedName name="保育所別民改費担当者一覧" localSheetId="0">#REF!</definedName>
    <definedName name="保育所別民改費担当者一覧" localSheetId="5">#REF!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2" i="26" l="1"/>
  <c r="L13" i="26"/>
  <c r="L14" i="26"/>
  <c r="L15" i="26"/>
  <c r="L16" i="26"/>
  <c r="L17" i="26"/>
  <c r="L18" i="26"/>
  <c r="L19" i="26"/>
  <c r="L20" i="26"/>
  <c r="L21" i="26"/>
  <c r="L22" i="26"/>
  <c r="L23" i="26"/>
  <c r="L24" i="26"/>
  <c r="L25" i="26"/>
  <c r="L26" i="26"/>
  <c r="L27" i="26"/>
  <c r="L28" i="26"/>
  <c r="L29" i="26"/>
  <c r="L30" i="26"/>
  <c r="L31" i="26"/>
  <c r="L32" i="26"/>
  <c r="L33" i="26"/>
  <c r="L34" i="26"/>
  <c r="L35" i="26"/>
  <c r="L36" i="26"/>
  <c r="L37" i="26"/>
  <c r="L38" i="26"/>
  <c r="L39" i="26"/>
  <c r="L40" i="26"/>
  <c r="L41" i="26"/>
  <c r="L42" i="26"/>
  <c r="L43" i="26"/>
  <c r="L44" i="26"/>
  <c r="L45" i="26"/>
  <c r="L46" i="26"/>
  <c r="L47" i="26"/>
  <c r="L48" i="26"/>
  <c r="L49" i="26"/>
  <c r="L50" i="26"/>
  <c r="L51" i="26"/>
  <c r="L52" i="26"/>
  <c r="L53" i="26"/>
  <c r="L54" i="26"/>
  <c r="L55" i="26"/>
  <c r="L56" i="26"/>
  <c r="L57" i="26"/>
  <c r="L58" i="26"/>
  <c r="L59" i="26"/>
  <c r="L10" i="26"/>
  <c r="AF12" i="33"/>
  <c r="AF13" i="33"/>
  <c r="AF14" i="33"/>
  <c r="AF15" i="33"/>
  <c r="AF16" i="33"/>
  <c r="AF17" i="33"/>
  <c r="AF18" i="33"/>
  <c r="AF19" i="33"/>
  <c r="AF20" i="33"/>
  <c r="AF21" i="33"/>
  <c r="AF22" i="33"/>
  <c r="AF23" i="33"/>
  <c r="AF24" i="33"/>
  <c r="AF25" i="33"/>
  <c r="AF26" i="33"/>
  <c r="AF27" i="33"/>
  <c r="AF28" i="33"/>
  <c r="AF29" i="33"/>
  <c r="AF30" i="33"/>
  <c r="AF31" i="33"/>
  <c r="AF32" i="33"/>
  <c r="AF33" i="33"/>
  <c r="AF34" i="33"/>
  <c r="AF35" i="33"/>
  <c r="AF36" i="33"/>
  <c r="AF37" i="33"/>
  <c r="AF38" i="33"/>
  <c r="AF39" i="33"/>
  <c r="AF40" i="33"/>
  <c r="AF41" i="33"/>
  <c r="AF42" i="33"/>
  <c r="AF43" i="33"/>
  <c r="AF44" i="33"/>
  <c r="AF45" i="33"/>
  <c r="AF46" i="33"/>
  <c r="AF47" i="33"/>
  <c r="AF48" i="33"/>
  <c r="AF49" i="33"/>
  <c r="AF50" i="33"/>
  <c r="AF51" i="33"/>
  <c r="AF52" i="33"/>
  <c r="AF53" i="33"/>
  <c r="AF54" i="33"/>
  <c r="AF55" i="33"/>
  <c r="AF56" i="33"/>
  <c r="AF57" i="33"/>
  <c r="AF58" i="33"/>
  <c r="AF59" i="33"/>
  <c r="AF11" i="33"/>
  <c r="AG13" i="32"/>
  <c r="AG14" i="32"/>
  <c r="AG15" i="32"/>
  <c r="AG16" i="32"/>
  <c r="AG17" i="32"/>
  <c r="AG18" i="32"/>
  <c r="AG19" i="32"/>
  <c r="AG20" i="32"/>
  <c r="AG21" i="32"/>
  <c r="AG22" i="32"/>
  <c r="AG23" i="32"/>
  <c r="AG24" i="32"/>
  <c r="AG25" i="32"/>
  <c r="AG26" i="32"/>
  <c r="AG27" i="32"/>
  <c r="AG28" i="32"/>
  <c r="AG29" i="32"/>
  <c r="AG30" i="32"/>
  <c r="AG31" i="32"/>
  <c r="AG32" i="32"/>
  <c r="AG33" i="32"/>
  <c r="AG34" i="32"/>
  <c r="AG35" i="32"/>
  <c r="AG36" i="32"/>
  <c r="AG37" i="32"/>
  <c r="AG38" i="32"/>
  <c r="AG39" i="32"/>
  <c r="AG40" i="32"/>
  <c r="AG41" i="32"/>
  <c r="AG42" i="32"/>
  <c r="AG43" i="32"/>
  <c r="AG44" i="32"/>
  <c r="AG45" i="32"/>
  <c r="AG46" i="32"/>
  <c r="AG47" i="32"/>
  <c r="AG48" i="32"/>
  <c r="AG49" i="32"/>
  <c r="AG50" i="32"/>
  <c r="AG51" i="32"/>
  <c r="AG52" i="32"/>
  <c r="AG53" i="32"/>
  <c r="AG54" i="32"/>
  <c r="AG55" i="32"/>
  <c r="AG56" i="32"/>
  <c r="AG57" i="32"/>
  <c r="AG58" i="32"/>
  <c r="AG59" i="32"/>
  <c r="AG60" i="32"/>
  <c r="AG11" i="32"/>
  <c r="AU12" i="33"/>
  <c r="AU13" i="33"/>
  <c r="AV13" i="33" s="1"/>
  <c r="AU14" i="33"/>
  <c r="AU15" i="33"/>
  <c r="AU16" i="33"/>
  <c r="AU17" i="33"/>
  <c r="AV17" i="33" s="1"/>
  <c r="AU18" i="33"/>
  <c r="AU19" i="33"/>
  <c r="AV19" i="33" s="1"/>
  <c r="AU20" i="33"/>
  <c r="AU21" i="33"/>
  <c r="AV21" i="33" s="1"/>
  <c r="AU22" i="33"/>
  <c r="AU23" i="33"/>
  <c r="AU24" i="33"/>
  <c r="AU25" i="33"/>
  <c r="AV25" i="33" s="1"/>
  <c r="AU26" i="33"/>
  <c r="AU27" i="33"/>
  <c r="AV27" i="33" s="1"/>
  <c r="AU28" i="33"/>
  <c r="AU29" i="33"/>
  <c r="AV29" i="33" s="1"/>
  <c r="AU30" i="33"/>
  <c r="AU31" i="33"/>
  <c r="AU32" i="33"/>
  <c r="AU33" i="33"/>
  <c r="AV33" i="33" s="1"/>
  <c r="AU34" i="33"/>
  <c r="AU35" i="33"/>
  <c r="AV35" i="33" s="1"/>
  <c r="AU36" i="33"/>
  <c r="AU37" i="33"/>
  <c r="AV37" i="33" s="1"/>
  <c r="AU38" i="33"/>
  <c r="AU39" i="33"/>
  <c r="AU40" i="33"/>
  <c r="AU41" i="33"/>
  <c r="AV41" i="33" s="1"/>
  <c r="AU42" i="33"/>
  <c r="AU43" i="33"/>
  <c r="AV43" i="33" s="1"/>
  <c r="AU44" i="33"/>
  <c r="AU45" i="33"/>
  <c r="AV45" i="33" s="1"/>
  <c r="AU46" i="33"/>
  <c r="AU47" i="33"/>
  <c r="AU48" i="33"/>
  <c r="AV48" i="33" s="1"/>
  <c r="AU49" i="33"/>
  <c r="AV49" i="33" s="1"/>
  <c r="AU50" i="33"/>
  <c r="AU51" i="33"/>
  <c r="AV51" i="33" s="1"/>
  <c r="AU52" i="33"/>
  <c r="AU53" i="33"/>
  <c r="AV53" i="33" s="1"/>
  <c r="AU54" i="33"/>
  <c r="AU55" i="33"/>
  <c r="AV55" i="33" s="1"/>
  <c r="AU56" i="33"/>
  <c r="AU57" i="33"/>
  <c r="AV57" i="33" s="1"/>
  <c r="AU58" i="33"/>
  <c r="AV58" i="33" s="1"/>
  <c r="AU59" i="33"/>
  <c r="AV59" i="33" s="1"/>
  <c r="AU60" i="33"/>
  <c r="AV60" i="33" s="1"/>
  <c r="AU11" i="33"/>
  <c r="AV11" i="33" s="1"/>
  <c r="AX60" i="33"/>
  <c r="AT60" i="33"/>
  <c r="AX59" i="33"/>
  <c r="AT59" i="33"/>
  <c r="AX58" i="33"/>
  <c r="AT58" i="33"/>
  <c r="AX57" i="33"/>
  <c r="AT57" i="33"/>
  <c r="AX56" i="33"/>
  <c r="AV56" i="33"/>
  <c r="AT56" i="33"/>
  <c r="AX55" i="33"/>
  <c r="AT55" i="33"/>
  <c r="AX54" i="33"/>
  <c r="AV54" i="33"/>
  <c r="AT54" i="33"/>
  <c r="AX53" i="33"/>
  <c r="AT53" i="33"/>
  <c r="AX52" i="33"/>
  <c r="AV52" i="33"/>
  <c r="AT52" i="33"/>
  <c r="AX51" i="33"/>
  <c r="AT51" i="33"/>
  <c r="AX50" i="33"/>
  <c r="AV50" i="33"/>
  <c r="AT50" i="33"/>
  <c r="AX49" i="33"/>
  <c r="AT49" i="33"/>
  <c r="AX48" i="33"/>
  <c r="AT48" i="33"/>
  <c r="AX47" i="33"/>
  <c r="AV47" i="33"/>
  <c r="AT47" i="33"/>
  <c r="AX46" i="33"/>
  <c r="AV46" i="33"/>
  <c r="AT46" i="33"/>
  <c r="AX45" i="33"/>
  <c r="AT45" i="33"/>
  <c r="AX44" i="33"/>
  <c r="AV44" i="33"/>
  <c r="AT44" i="33"/>
  <c r="AX43" i="33"/>
  <c r="AT43" i="33"/>
  <c r="AX42" i="33"/>
  <c r="AV42" i="33"/>
  <c r="AT42" i="33"/>
  <c r="AX41" i="33"/>
  <c r="AT41" i="33"/>
  <c r="AV40" i="33"/>
  <c r="AS40" i="33"/>
  <c r="AR40" i="33"/>
  <c r="AQ40" i="33"/>
  <c r="AO40" i="33"/>
  <c r="AN40" i="33"/>
  <c r="AM40" i="33"/>
  <c r="AL40" i="33"/>
  <c r="AK40" i="33"/>
  <c r="AJ40" i="33"/>
  <c r="AI40" i="33"/>
  <c r="AP40" i="33" s="1"/>
  <c r="AG40" i="33"/>
  <c r="AV39" i="33"/>
  <c r="AS39" i="33"/>
  <c r="AR39" i="33"/>
  <c r="AQ39" i="33"/>
  <c r="AO39" i="33"/>
  <c r="AN39" i="33"/>
  <c r="AM39" i="33"/>
  <c r="AL39" i="33"/>
  <c r="AK39" i="33"/>
  <c r="AJ39" i="33"/>
  <c r="AI39" i="33"/>
  <c r="AP39" i="33" s="1"/>
  <c r="AG39" i="33"/>
  <c r="AV38" i="33"/>
  <c r="AS38" i="33"/>
  <c r="AR38" i="33"/>
  <c r="AQ38" i="33"/>
  <c r="AO38" i="33"/>
  <c r="AN38" i="33"/>
  <c r="AM38" i="33"/>
  <c r="AL38" i="33"/>
  <c r="AK38" i="33"/>
  <c r="AJ38" i="33"/>
  <c r="AT38" i="33" s="1"/>
  <c r="AI38" i="33"/>
  <c r="AP38" i="33" s="1"/>
  <c r="AG38" i="33"/>
  <c r="AS37" i="33"/>
  <c r="AR37" i="33"/>
  <c r="AQ37" i="33"/>
  <c r="AO37" i="33"/>
  <c r="AN37" i="33"/>
  <c r="AM37" i="33"/>
  <c r="AL37" i="33"/>
  <c r="AK37" i="33"/>
  <c r="AJ37" i="33"/>
  <c r="AI37" i="33"/>
  <c r="AP37" i="33" s="1"/>
  <c r="AG37" i="33"/>
  <c r="AV36" i="33"/>
  <c r="AS36" i="33"/>
  <c r="AR36" i="33"/>
  <c r="AQ36" i="33"/>
  <c r="AO36" i="33"/>
  <c r="AN36" i="33"/>
  <c r="AM36" i="33"/>
  <c r="AL36" i="33"/>
  <c r="AK36" i="33"/>
  <c r="AJ36" i="33"/>
  <c r="AI36" i="33"/>
  <c r="AP36" i="33" s="1"/>
  <c r="AG36" i="33"/>
  <c r="AS35" i="33"/>
  <c r="AR35" i="33"/>
  <c r="AQ35" i="33"/>
  <c r="AP35" i="33"/>
  <c r="AO35" i="33"/>
  <c r="AN35" i="33"/>
  <c r="AM35" i="33"/>
  <c r="AL35" i="33"/>
  <c r="AK35" i="33"/>
  <c r="AJ35" i="33"/>
  <c r="AI35" i="33"/>
  <c r="AG35" i="33"/>
  <c r="AV34" i="33"/>
  <c r="AS34" i="33"/>
  <c r="AR34" i="33"/>
  <c r="AQ34" i="33"/>
  <c r="AO34" i="33"/>
  <c r="AN34" i="33"/>
  <c r="AM34" i="33"/>
  <c r="AL34" i="33"/>
  <c r="AK34" i="33"/>
  <c r="AJ34" i="33"/>
  <c r="AI34" i="33"/>
  <c r="AP34" i="33" s="1"/>
  <c r="AG34" i="33"/>
  <c r="AS33" i="33"/>
  <c r="AR33" i="33"/>
  <c r="AQ33" i="33"/>
  <c r="AO33" i="33"/>
  <c r="AN33" i="33"/>
  <c r="AM33" i="33"/>
  <c r="AL33" i="33"/>
  <c r="AK33" i="33"/>
  <c r="AJ33" i="33"/>
  <c r="AI33" i="33"/>
  <c r="AP33" i="33" s="1"/>
  <c r="AG33" i="33"/>
  <c r="AV32" i="33"/>
  <c r="AS32" i="33"/>
  <c r="AR32" i="33"/>
  <c r="AQ32" i="33"/>
  <c r="AO32" i="33"/>
  <c r="AN32" i="33"/>
  <c r="AM32" i="33"/>
  <c r="AL32" i="33"/>
  <c r="AK32" i="33"/>
  <c r="AJ32" i="33"/>
  <c r="AI32" i="33"/>
  <c r="AP32" i="33" s="1"/>
  <c r="AG32" i="33"/>
  <c r="AV31" i="33"/>
  <c r="AS31" i="33"/>
  <c r="AR31" i="33"/>
  <c r="AQ31" i="33"/>
  <c r="AO31" i="33"/>
  <c r="AN31" i="33"/>
  <c r="AM31" i="33"/>
  <c r="AL31" i="33"/>
  <c r="AT31" i="33" s="1"/>
  <c r="AK31" i="33"/>
  <c r="AJ31" i="33"/>
  <c r="AI31" i="33"/>
  <c r="AP31" i="33" s="1"/>
  <c r="AG31" i="33"/>
  <c r="AV30" i="33"/>
  <c r="AS30" i="33"/>
  <c r="AR30" i="33"/>
  <c r="AQ30" i="33"/>
  <c r="AO30" i="33"/>
  <c r="AN30" i="33"/>
  <c r="AM30" i="33"/>
  <c r="AL30" i="33"/>
  <c r="AK30" i="33"/>
  <c r="AJ30" i="33"/>
  <c r="AT30" i="33" s="1"/>
  <c r="AI30" i="33"/>
  <c r="AP30" i="33" s="1"/>
  <c r="AG30" i="33"/>
  <c r="AS29" i="33"/>
  <c r="AR29" i="33"/>
  <c r="AQ29" i="33"/>
  <c r="AO29" i="33"/>
  <c r="AN29" i="33"/>
  <c r="AM29" i="33"/>
  <c r="AL29" i="33"/>
  <c r="AK29" i="33"/>
  <c r="AJ29" i="33"/>
  <c r="AI29" i="33"/>
  <c r="AP29" i="33" s="1"/>
  <c r="AG29" i="33"/>
  <c r="AV28" i="33"/>
  <c r="AS28" i="33"/>
  <c r="AR28" i="33"/>
  <c r="AQ28" i="33"/>
  <c r="AO28" i="33"/>
  <c r="AN28" i="33"/>
  <c r="AM28" i="33"/>
  <c r="AL28" i="33"/>
  <c r="AK28" i="33"/>
  <c r="AJ28" i="33"/>
  <c r="AI28" i="33"/>
  <c r="AP28" i="33" s="1"/>
  <c r="AG28" i="33"/>
  <c r="AS27" i="33"/>
  <c r="AR27" i="33"/>
  <c r="AQ27" i="33"/>
  <c r="AP27" i="33"/>
  <c r="AO27" i="33"/>
  <c r="AN27" i="33"/>
  <c r="AM27" i="33"/>
  <c r="AL27" i="33"/>
  <c r="AK27" i="33"/>
  <c r="AJ27" i="33"/>
  <c r="AI27" i="33"/>
  <c r="AG27" i="33"/>
  <c r="AV26" i="33"/>
  <c r="AS26" i="33"/>
  <c r="AR26" i="33"/>
  <c r="AQ26" i="33"/>
  <c r="AO26" i="33"/>
  <c r="AN26" i="33"/>
  <c r="AM26" i="33"/>
  <c r="AL26" i="33"/>
  <c r="AK26" i="33"/>
  <c r="AJ26" i="33"/>
  <c r="AI26" i="33"/>
  <c r="AP26" i="33" s="1"/>
  <c r="AG26" i="33"/>
  <c r="AS25" i="33"/>
  <c r="AR25" i="33"/>
  <c r="AQ25" i="33"/>
  <c r="AO25" i="33"/>
  <c r="AN25" i="33"/>
  <c r="AM25" i="33"/>
  <c r="AL25" i="33"/>
  <c r="AK25" i="33"/>
  <c r="AJ25" i="33"/>
  <c r="AI25" i="33"/>
  <c r="AP25" i="33" s="1"/>
  <c r="AG25" i="33"/>
  <c r="AV24" i="33"/>
  <c r="AS24" i="33"/>
  <c r="AR24" i="33"/>
  <c r="AQ24" i="33"/>
  <c r="AO24" i="33"/>
  <c r="AN24" i="33"/>
  <c r="AM24" i="33"/>
  <c r="AL24" i="33"/>
  <c r="AK24" i="33"/>
  <c r="AJ24" i="33"/>
  <c r="AI24" i="33"/>
  <c r="AP24" i="33" s="1"/>
  <c r="AG24" i="33"/>
  <c r="AV23" i="33"/>
  <c r="AS23" i="33"/>
  <c r="AR23" i="33"/>
  <c r="AQ23" i="33"/>
  <c r="AO23" i="33"/>
  <c r="AN23" i="33"/>
  <c r="AM23" i="33"/>
  <c r="AL23" i="33"/>
  <c r="AT23" i="33" s="1"/>
  <c r="AK23" i="33"/>
  <c r="AJ23" i="33"/>
  <c r="AI23" i="33"/>
  <c r="AP23" i="33" s="1"/>
  <c r="AG23" i="33"/>
  <c r="AV22" i="33"/>
  <c r="AS22" i="33"/>
  <c r="AR22" i="33"/>
  <c r="AQ22" i="33"/>
  <c r="AO22" i="33"/>
  <c r="AN22" i="33"/>
  <c r="AM22" i="33"/>
  <c r="AL22" i="33"/>
  <c r="AK22" i="33"/>
  <c r="AJ22" i="33"/>
  <c r="AT22" i="33" s="1"/>
  <c r="AI22" i="33"/>
  <c r="AP22" i="33" s="1"/>
  <c r="AG22" i="33"/>
  <c r="AS21" i="33"/>
  <c r="AR21" i="33"/>
  <c r="AQ21" i="33"/>
  <c r="AO21" i="33"/>
  <c r="AN21" i="33"/>
  <c r="AM21" i="33"/>
  <c r="AL21" i="33"/>
  <c r="AK21" i="33"/>
  <c r="AJ21" i="33"/>
  <c r="AI21" i="33"/>
  <c r="AP21" i="33" s="1"/>
  <c r="AG21" i="33"/>
  <c r="AV20" i="33"/>
  <c r="AS20" i="33"/>
  <c r="AR20" i="33"/>
  <c r="AQ20" i="33"/>
  <c r="AO20" i="33"/>
  <c r="AN20" i="33"/>
  <c r="AM20" i="33"/>
  <c r="AL20" i="33"/>
  <c r="AK20" i="33"/>
  <c r="AJ20" i="33"/>
  <c r="AI20" i="33"/>
  <c r="AP20" i="33" s="1"/>
  <c r="AG20" i="33"/>
  <c r="AS19" i="33"/>
  <c r="AR19" i="33"/>
  <c r="AQ19" i="33"/>
  <c r="AP19" i="33"/>
  <c r="AO19" i="33"/>
  <c r="AN19" i="33"/>
  <c r="AM19" i="33"/>
  <c r="AL19" i="33"/>
  <c r="AK19" i="33"/>
  <c r="AJ19" i="33"/>
  <c r="AI19" i="33"/>
  <c r="AG19" i="33"/>
  <c r="AV18" i="33"/>
  <c r="AS18" i="33"/>
  <c r="AR18" i="33"/>
  <c r="AQ18" i="33"/>
  <c r="AO18" i="33"/>
  <c r="AN18" i="33"/>
  <c r="AM18" i="33"/>
  <c r="AL18" i="33"/>
  <c r="AK18" i="33"/>
  <c r="AJ18" i="33"/>
  <c r="AI18" i="33"/>
  <c r="AP18" i="33" s="1"/>
  <c r="AG18" i="33"/>
  <c r="AS17" i="33"/>
  <c r="AR17" i="33"/>
  <c r="AQ17" i="33"/>
  <c r="AO17" i="33"/>
  <c r="AN17" i="33"/>
  <c r="AM17" i="33"/>
  <c r="AL17" i="33"/>
  <c r="AK17" i="33"/>
  <c r="AJ17" i="33"/>
  <c r="AI17" i="33"/>
  <c r="AP17" i="33" s="1"/>
  <c r="AG17" i="33"/>
  <c r="AV16" i="33"/>
  <c r="AS16" i="33"/>
  <c r="AR16" i="33"/>
  <c r="AQ16" i="33"/>
  <c r="AO16" i="33"/>
  <c r="AN16" i="33"/>
  <c r="AM16" i="33"/>
  <c r="AL16" i="33"/>
  <c r="AK16" i="33"/>
  <c r="AJ16" i="33"/>
  <c r="AI16" i="33"/>
  <c r="AP16" i="33" s="1"/>
  <c r="AG16" i="33"/>
  <c r="AV15" i="33"/>
  <c r="AS15" i="33"/>
  <c r="AR15" i="33"/>
  <c r="AQ15" i="33"/>
  <c r="AO15" i="33"/>
  <c r="AN15" i="33"/>
  <c r="AM15" i="33"/>
  <c r="AL15" i="33"/>
  <c r="AT15" i="33" s="1"/>
  <c r="AK15" i="33"/>
  <c r="AJ15" i="33"/>
  <c r="AI15" i="33"/>
  <c r="AP15" i="33" s="1"/>
  <c r="AG15" i="33"/>
  <c r="AV14" i="33"/>
  <c r="AS14" i="33"/>
  <c r="AR14" i="33"/>
  <c r="AQ14" i="33"/>
  <c r="AO14" i="33"/>
  <c r="AN14" i="33"/>
  <c r="AM14" i="33"/>
  <c r="AL14" i="33"/>
  <c r="AK14" i="33"/>
  <c r="AJ14" i="33"/>
  <c r="AT14" i="33" s="1"/>
  <c r="AI14" i="33"/>
  <c r="AP14" i="33" s="1"/>
  <c r="AG14" i="33"/>
  <c r="AS13" i="33"/>
  <c r="AR13" i="33"/>
  <c r="AQ13" i="33"/>
  <c r="AO13" i="33"/>
  <c r="AN13" i="33"/>
  <c r="AM13" i="33"/>
  <c r="AL13" i="33"/>
  <c r="AK13" i="33"/>
  <c r="AJ13" i="33"/>
  <c r="AI13" i="33"/>
  <c r="AP13" i="33" s="1"/>
  <c r="AG13" i="33"/>
  <c r="AV12" i="33"/>
  <c r="AS12" i="33"/>
  <c r="AR12" i="33"/>
  <c r="AQ12" i="33"/>
  <c r="AO12" i="33"/>
  <c r="AN12" i="33"/>
  <c r="AM12" i="33"/>
  <c r="AL12" i="33"/>
  <c r="AK12" i="33"/>
  <c r="AJ12" i="33"/>
  <c r="AI12" i="33"/>
  <c r="AP12" i="33" s="1"/>
  <c r="AG12" i="33"/>
  <c r="AS11" i="33"/>
  <c r="AR11" i="33"/>
  <c r="AQ11" i="33"/>
  <c r="AO11" i="33"/>
  <c r="AN11" i="33"/>
  <c r="AM11" i="33"/>
  <c r="AL11" i="33"/>
  <c r="AK11" i="33"/>
  <c r="AJ11" i="33"/>
  <c r="AI11" i="33"/>
  <c r="AP11" i="33" s="1"/>
  <c r="AG11" i="33"/>
  <c r="AV12" i="32"/>
  <c r="AW12" i="32" s="1"/>
  <c r="AV13" i="32"/>
  <c r="AV14" i="32"/>
  <c r="AV15" i="32"/>
  <c r="AV16" i="32"/>
  <c r="AV17" i="32"/>
  <c r="AW17" i="32" s="1"/>
  <c r="AV18" i="32"/>
  <c r="AV19" i="32"/>
  <c r="AV20" i="32"/>
  <c r="AW20" i="32" s="1"/>
  <c r="AV21" i="32"/>
  <c r="AV22" i="32"/>
  <c r="AV23" i="32"/>
  <c r="AV24" i="32"/>
  <c r="AV25" i="32"/>
  <c r="AV26" i="32"/>
  <c r="AV27" i="32"/>
  <c r="AV28" i="32"/>
  <c r="AV29" i="32"/>
  <c r="AV30" i="32"/>
  <c r="AV31" i="32"/>
  <c r="AV32" i="32"/>
  <c r="AV33" i="32"/>
  <c r="AW33" i="32" s="1"/>
  <c r="AV34" i="32"/>
  <c r="AV35" i="32"/>
  <c r="AW35" i="32" s="1"/>
  <c r="AV36" i="32"/>
  <c r="AW36" i="32" s="1"/>
  <c r="AV37" i="32"/>
  <c r="AV38" i="32"/>
  <c r="AV39" i="32"/>
  <c r="AV40" i="32"/>
  <c r="AV41" i="32"/>
  <c r="AW41" i="32" s="1"/>
  <c r="AV42" i="32"/>
  <c r="AV43" i="32"/>
  <c r="AW43" i="32" s="1"/>
  <c r="AV44" i="32"/>
  <c r="AW44" i="32" s="1"/>
  <c r="AV45" i="32"/>
  <c r="AV46" i="32"/>
  <c r="AV47" i="32"/>
  <c r="AV48" i="32"/>
  <c r="AV49" i="32"/>
  <c r="AW49" i="32" s="1"/>
  <c r="AV50" i="32"/>
  <c r="AV51" i="32"/>
  <c r="AV52" i="32"/>
  <c r="AW52" i="32" s="1"/>
  <c r="AV53" i="32"/>
  <c r="AV54" i="32"/>
  <c r="AV55" i="32"/>
  <c r="AV56" i="32"/>
  <c r="AV57" i="32"/>
  <c r="AW57" i="32" s="1"/>
  <c r="AV58" i="32"/>
  <c r="AV59" i="32"/>
  <c r="AW59" i="32" s="1"/>
  <c r="AV60" i="32"/>
  <c r="AW60" i="32" s="1"/>
  <c r="AV11" i="32"/>
  <c r="AT60" i="32"/>
  <c r="AS60" i="32"/>
  <c r="AR60" i="32"/>
  <c r="AP60" i="32"/>
  <c r="AO60" i="32"/>
  <c r="AN60" i="32"/>
  <c r="AM60" i="32"/>
  <c r="AL60" i="32"/>
  <c r="AK60" i="32"/>
  <c r="AJ60" i="32"/>
  <c r="AQ60" i="32" s="1"/>
  <c r="AH60" i="32"/>
  <c r="AT59" i="32"/>
  <c r="AS59" i="32"/>
  <c r="AR59" i="32"/>
  <c r="AP59" i="32"/>
  <c r="AO59" i="32"/>
  <c r="AN59" i="32"/>
  <c r="AM59" i="32"/>
  <c r="AL59" i="32"/>
  <c r="AK59" i="32"/>
  <c r="AJ59" i="32"/>
  <c r="AQ59" i="32" s="1"/>
  <c r="AH59" i="32"/>
  <c r="AW58" i="32"/>
  <c r="AT58" i="32"/>
  <c r="AS58" i="32"/>
  <c r="AR58" i="32"/>
  <c r="AP58" i="32"/>
  <c r="AO58" i="32"/>
  <c r="AN58" i="32"/>
  <c r="AM58" i="32"/>
  <c r="AL58" i="32"/>
  <c r="AK58" i="32"/>
  <c r="AJ58" i="32"/>
  <c r="AQ58" i="32" s="1"/>
  <c r="AH58" i="32"/>
  <c r="AT57" i="32"/>
  <c r="AS57" i="32"/>
  <c r="AR57" i="32"/>
  <c r="AP57" i="32"/>
  <c r="AO57" i="32"/>
  <c r="AN57" i="32"/>
  <c r="AM57" i="32"/>
  <c r="AL57" i="32"/>
  <c r="AK57" i="32"/>
  <c r="AJ57" i="32"/>
  <c r="AQ57" i="32" s="1"/>
  <c r="AH57" i="32"/>
  <c r="AW56" i="32"/>
  <c r="AT56" i="32"/>
  <c r="AS56" i="32"/>
  <c r="AR56" i="32"/>
  <c r="AP56" i="32"/>
  <c r="AO56" i="32"/>
  <c r="AN56" i="32"/>
  <c r="AM56" i="32"/>
  <c r="AU56" i="32" s="1"/>
  <c r="AL56" i="32"/>
  <c r="AK56" i="32"/>
  <c r="AJ56" i="32"/>
  <c r="AQ56" i="32" s="1"/>
  <c r="AH56" i="32"/>
  <c r="AW55" i="32"/>
  <c r="AT55" i="32"/>
  <c r="AS55" i="32"/>
  <c r="AR55" i="32"/>
  <c r="AP55" i="32"/>
  <c r="AO55" i="32"/>
  <c r="AN55" i="32"/>
  <c r="AM55" i="32"/>
  <c r="AL55" i="32"/>
  <c r="AK55" i="32"/>
  <c r="AJ55" i="32"/>
  <c r="AQ55" i="32" s="1"/>
  <c r="AH55" i="32"/>
  <c r="AW54" i="32"/>
  <c r="AT54" i="32"/>
  <c r="AS54" i="32"/>
  <c r="AR54" i="32"/>
  <c r="AP54" i="32"/>
  <c r="AO54" i="32"/>
  <c r="AN54" i="32"/>
  <c r="AM54" i="32"/>
  <c r="AL54" i="32"/>
  <c r="AK54" i="32"/>
  <c r="AJ54" i="32"/>
  <c r="AQ54" i="32" s="1"/>
  <c r="AH54" i="32"/>
  <c r="AW53" i="32"/>
  <c r="AT53" i="32"/>
  <c r="AS53" i="32"/>
  <c r="AR53" i="32"/>
  <c r="AQ53" i="32"/>
  <c r="AP53" i="32"/>
  <c r="AO53" i="32"/>
  <c r="AN53" i="32"/>
  <c r="AM53" i="32"/>
  <c r="AL53" i="32"/>
  <c r="AK53" i="32"/>
  <c r="AJ53" i="32"/>
  <c r="AH53" i="32"/>
  <c r="AT52" i="32"/>
  <c r="AS52" i="32"/>
  <c r="AR52" i="32"/>
  <c r="AP52" i="32"/>
  <c r="AO52" i="32"/>
  <c r="AN52" i="32"/>
  <c r="AM52" i="32"/>
  <c r="AL52" i="32"/>
  <c r="AU52" i="32" s="1"/>
  <c r="AK52" i="32"/>
  <c r="AJ52" i="32"/>
  <c r="AQ52" i="32" s="1"/>
  <c r="AH52" i="32"/>
  <c r="AW51" i="32"/>
  <c r="AT51" i="32"/>
  <c r="AS51" i="32"/>
  <c r="AR51" i="32"/>
  <c r="AQ51" i="32"/>
  <c r="AP51" i="32"/>
  <c r="AO51" i="32"/>
  <c r="AN51" i="32"/>
  <c r="AM51" i="32"/>
  <c r="AL51" i="32"/>
  <c r="AK51" i="32"/>
  <c r="AJ51" i="32"/>
  <c r="AH51" i="32"/>
  <c r="AW50" i="32"/>
  <c r="AT50" i="32"/>
  <c r="AS50" i="32"/>
  <c r="AR50" i="32"/>
  <c r="AP50" i="32"/>
  <c r="AO50" i="32"/>
  <c r="AN50" i="32"/>
  <c r="AM50" i="32"/>
  <c r="AL50" i="32"/>
  <c r="AK50" i="32"/>
  <c r="AJ50" i="32"/>
  <c r="AQ50" i="32" s="1"/>
  <c r="AH50" i="32"/>
  <c r="AT49" i="32"/>
  <c r="AS49" i="32"/>
  <c r="AR49" i="32"/>
  <c r="AP49" i="32"/>
  <c r="AO49" i="32"/>
  <c r="AN49" i="32"/>
  <c r="AM49" i="32"/>
  <c r="AL49" i="32"/>
  <c r="AK49" i="32"/>
  <c r="AJ49" i="32"/>
  <c r="AQ49" i="32" s="1"/>
  <c r="AH49" i="32"/>
  <c r="AW48" i="32"/>
  <c r="AT48" i="32"/>
  <c r="AS48" i="32"/>
  <c r="AR48" i="32"/>
  <c r="AP48" i="32"/>
  <c r="AO48" i="32"/>
  <c r="AN48" i="32"/>
  <c r="AM48" i="32"/>
  <c r="AL48" i="32"/>
  <c r="AK48" i="32"/>
  <c r="AJ48" i="32"/>
  <c r="AQ48" i="32" s="1"/>
  <c r="AH48" i="32"/>
  <c r="AW47" i="32"/>
  <c r="AT47" i="32"/>
  <c r="AS47" i="32"/>
  <c r="AR47" i="32"/>
  <c r="AP47" i="32"/>
  <c r="AO47" i="32"/>
  <c r="AN47" i="32"/>
  <c r="AM47" i="32"/>
  <c r="AL47" i="32"/>
  <c r="AK47" i="32"/>
  <c r="AJ47" i="32"/>
  <c r="AQ47" i="32" s="1"/>
  <c r="AH47" i="32"/>
  <c r="AW46" i="32"/>
  <c r="AT46" i="32"/>
  <c r="AS46" i="32"/>
  <c r="AR46" i="32"/>
  <c r="AP46" i="32"/>
  <c r="AO46" i="32"/>
  <c r="AN46" i="32"/>
  <c r="AM46" i="32"/>
  <c r="AL46" i="32"/>
  <c r="AK46" i="32"/>
  <c r="AJ46" i="32"/>
  <c r="AQ46" i="32" s="1"/>
  <c r="AH46" i="32"/>
  <c r="AW45" i="32"/>
  <c r="AT45" i="32"/>
  <c r="AS45" i="32"/>
  <c r="AR45" i="32"/>
  <c r="AQ45" i="32"/>
  <c r="AP45" i="32"/>
  <c r="AO45" i="32"/>
  <c r="AN45" i="32"/>
  <c r="AM45" i="32"/>
  <c r="AL45" i="32"/>
  <c r="AK45" i="32"/>
  <c r="AJ45" i="32"/>
  <c r="AH45" i="32"/>
  <c r="AT44" i="32"/>
  <c r="AS44" i="32"/>
  <c r="AR44" i="32"/>
  <c r="AP44" i="32"/>
  <c r="AO44" i="32"/>
  <c r="AN44" i="32"/>
  <c r="AM44" i="32"/>
  <c r="AL44" i="32"/>
  <c r="AK44" i="32"/>
  <c r="AJ44" i="32"/>
  <c r="AQ44" i="32" s="1"/>
  <c r="AH44" i="32"/>
  <c r="AT43" i="32"/>
  <c r="AS43" i="32"/>
  <c r="AR43" i="32"/>
  <c r="AP43" i="32"/>
  <c r="AO43" i="32"/>
  <c r="AN43" i="32"/>
  <c r="AM43" i="32"/>
  <c r="AL43" i="32"/>
  <c r="AK43" i="32"/>
  <c r="AJ43" i="32"/>
  <c r="AQ43" i="32" s="1"/>
  <c r="AH43" i="32"/>
  <c r="AW42" i="32"/>
  <c r="AT42" i="32"/>
  <c r="AS42" i="32"/>
  <c r="AR42" i="32"/>
  <c r="AP42" i="32"/>
  <c r="AO42" i="32"/>
  <c r="AN42" i="32"/>
  <c r="AM42" i="32"/>
  <c r="AL42" i="32"/>
  <c r="AK42" i="32"/>
  <c r="AJ42" i="32"/>
  <c r="AQ42" i="32" s="1"/>
  <c r="AH42" i="32"/>
  <c r="AT41" i="32"/>
  <c r="AS41" i="32"/>
  <c r="AR41" i="32"/>
  <c r="AP41" i="32"/>
  <c r="AO41" i="32"/>
  <c r="AN41" i="32"/>
  <c r="AM41" i="32"/>
  <c r="AL41" i="32"/>
  <c r="AK41" i="32"/>
  <c r="AJ41" i="32"/>
  <c r="AQ41" i="32" s="1"/>
  <c r="AH41" i="32"/>
  <c r="AW40" i="32"/>
  <c r="AT40" i="32"/>
  <c r="AS40" i="32"/>
  <c r="AR40" i="32"/>
  <c r="AP40" i="32"/>
  <c r="AO40" i="32"/>
  <c r="AN40" i="32"/>
  <c r="AM40" i="32"/>
  <c r="AL40" i="32"/>
  <c r="AK40" i="32"/>
  <c r="AJ40" i="32"/>
  <c r="AQ40" i="32" s="1"/>
  <c r="AH40" i="32"/>
  <c r="AW39" i="32"/>
  <c r="AT39" i="32"/>
  <c r="AS39" i="32"/>
  <c r="AR39" i="32"/>
  <c r="AP39" i="32"/>
  <c r="AO39" i="32"/>
  <c r="AN39" i="32"/>
  <c r="AM39" i="32"/>
  <c r="AL39" i="32"/>
  <c r="AK39" i="32"/>
  <c r="AJ39" i="32"/>
  <c r="AQ39" i="32" s="1"/>
  <c r="AH39" i="32"/>
  <c r="AW38" i="32"/>
  <c r="AT38" i="32"/>
  <c r="AS38" i="32"/>
  <c r="AR38" i="32"/>
  <c r="AP38" i="32"/>
  <c r="AO38" i="32"/>
  <c r="AN38" i="32"/>
  <c r="AM38" i="32"/>
  <c r="AL38" i="32"/>
  <c r="AK38" i="32"/>
  <c r="AJ38" i="32"/>
  <c r="AQ38" i="32" s="1"/>
  <c r="AH38" i="32"/>
  <c r="AW37" i="32"/>
  <c r="AT37" i="32"/>
  <c r="AS37" i="32"/>
  <c r="AR37" i="32"/>
  <c r="AQ37" i="32"/>
  <c r="AP37" i="32"/>
  <c r="AO37" i="32"/>
  <c r="AN37" i="32"/>
  <c r="AM37" i="32"/>
  <c r="AL37" i="32"/>
  <c r="AK37" i="32"/>
  <c r="AJ37" i="32"/>
  <c r="AH37" i="32"/>
  <c r="AT36" i="32"/>
  <c r="AS36" i="32"/>
  <c r="AR36" i="32"/>
  <c r="AP36" i="32"/>
  <c r="AO36" i="32"/>
  <c r="AN36" i="32"/>
  <c r="AM36" i="32"/>
  <c r="AL36" i="32"/>
  <c r="AK36" i="32"/>
  <c r="AJ36" i="32"/>
  <c r="AQ36" i="32" s="1"/>
  <c r="AH36" i="32"/>
  <c r="AT35" i="32"/>
  <c r="AS35" i="32"/>
  <c r="AR35" i="32"/>
  <c r="AQ35" i="32"/>
  <c r="AP35" i="32"/>
  <c r="AO35" i="32"/>
  <c r="AN35" i="32"/>
  <c r="AM35" i="32"/>
  <c r="AL35" i="32"/>
  <c r="AK35" i="32"/>
  <c r="AU35" i="32" s="1"/>
  <c r="AF35" i="32" s="1"/>
  <c r="AJ35" i="32"/>
  <c r="AH35" i="32"/>
  <c r="AW34" i="32"/>
  <c r="AT34" i="32"/>
  <c r="AS34" i="32"/>
  <c r="AR34" i="32"/>
  <c r="AP34" i="32"/>
  <c r="AO34" i="32"/>
  <c r="AN34" i="32"/>
  <c r="AM34" i="32"/>
  <c r="AL34" i="32"/>
  <c r="AK34" i="32"/>
  <c r="AJ34" i="32"/>
  <c r="AQ34" i="32" s="1"/>
  <c r="AH34" i="32"/>
  <c r="AT33" i="32"/>
  <c r="AS33" i="32"/>
  <c r="AR33" i="32"/>
  <c r="AP33" i="32"/>
  <c r="AO33" i="32"/>
  <c r="AN33" i="32"/>
  <c r="AM33" i="32"/>
  <c r="AL33" i="32"/>
  <c r="AK33" i="32"/>
  <c r="AJ33" i="32"/>
  <c r="AQ33" i="32" s="1"/>
  <c r="AH33" i="32"/>
  <c r="AW32" i="32"/>
  <c r="AT32" i="32"/>
  <c r="AS32" i="32"/>
  <c r="AR32" i="32"/>
  <c r="AP32" i="32"/>
  <c r="AO32" i="32"/>
  <c r="AN32" i="32"/>
  <c r="AM32" i="32"/>
  <c r="AL32" i="32"/>
  <c r="AK32" i="32"/>
  <c r="AJ32" i="32"/>
  <c r="AQ32" i="32" s="1"/>
  <c r="AH32" i="32"/>
  <c r="AW31" i="32"/>
  <c r="AT31" i="32"/>
  <c r="AS31" i="32"/>
  <c r="AR31" i="32"/>
  <c r="AP31" i="32"/>
  <c r="AO31" i="32"/>
  <c r="AN31" i="32"/>
  <c r="AM31" i="32"/>
  <c r="AL31" i="32"/>
  <c r="AK31" i="32"/>
  <c r="AJ31" i="32"/>
  <c r="AQ31" i="32" s="1"/>
  <c r="AH31" i="32"/>
  <c r="AW30" i="32"/>
  <c r="AT30" i="32"/>
  <c r="AS30" i="32"/>
  <c r="AR30" i="32"/>
  <c r="AP30" i="32"/>
  <c r="AO30" i="32"/>
  <c r="AN30" i="32"/>
  <c r="AM30" i="32"/>
  <c r="AL30" i="32"/>
  <c r="AK30" i="32"/>
  <c r="AJ30" i="32"/>
  <c r="AQ30" i="32" s="1"/>
  <c r="AH30" i="32"/>
  <c r="AW29" i="32"/>
  <c r="AT29" i="32"/>
  <c r="AS29" i="32"/>
  <c r="AR29" i="32"/>
  <c r="AQ29" i="32"/>
  <c r="AP29" i="32"/>
  <c r="AO29" i="32"/>
  <c r="AN29" i="32"/>
  <c r="AM29" i="32"/>
  <c r="AL29" i="32"/>
  <c r="AK29" i="32"/>
  <c r="AJ29" i="32"/>
  <c r="AH29" i="32"/>
  <c r="AW28" i="32"/>
  <c r="AT28" i="32"/>
  <c r="AS28" i="32"/>
  <c r="AR28" i="32"/>
  <c r="AP28" i="32"/>
  <c r="AO28" i="32"/>
  <c r="AN28" i="32"/>
  <c r="AM28" i="32"/>
  <c r="AL28" i="32"/>
  <c r="AK28" i="32"/>
  <c r="AU28" i="32" s="1"/>
  <c r="AJ28" i="32"/>
  <c r="AQ28" i="32" s="1"/>
  <c r="AH28" i="32"/>
  <c r="AW27" i="32"/>
  <c r="AT27" i="32"/>
  <c r="AS27" i="32"/>
  <c r="AR27" i="32"/>
  <c r="AQ27" i="32"/>
  <c r="AP27" i="32"/>
  <c r="AO27" i="32"/>
  <c r="AN27" i="32"/>
  <c r="AM27" i="32"/>
  <c r="AL27" i="32"/>
  <c r="AK27" i="32"/>
  <c r="AU27" i="32" s="1"/>
  <c r="AF27" i="32" s="1"/>
  <c r="AJ27" i="32"/>
  <c r="AH27" i="32"/>
  <c r="AW26" i="32"/>
  <c r="AT26" i="32"/>
  <c r="AS26" i="32"/>
  <c r="AR26" i="32"/>
  <c r="AP26" i="32"/>
  <c r="AO26" i="32"/>
  <c r="AN26" i="32"/>
  <c r="AM26" i="32"/>
  <c r="AL26" i="32"/>
  <c r="AK26" i="32"/>
  <c r="AJ26" i="32"/>
  <c r="AQ26" i="32" s="1"/>
  <c r="AH26" i="32"/>
  <c r="AW25" i="32"/>
  <c r="AT25" i="32"/>
  <c r="AS25" i="32"/>
  <c r="AR25" i="32"/>
  <c r="AP25" i="32"/>
  <c r="AO25" i="32"/>
  <c r="AN25" i="32"/>
  <c r="AM25" i="32"/>
  <c r="AL25" i="32"/>
  <c r="AK25" i="32"/>
  <c r="AJ25" i="32"/>
  <c r="AQ25" i="32" s="1"/>
  <c r="AH25" i="32"/>
  <c r="AW24" i="32"/>
  <c r="AT24" i="32"/>
  <c r="AS24" i="32"/>
  <c r="AR24" i="32"/>
  <c r="AP24" i="32"/>
  <c r="AO24" i="32"/>
  <c r="AN24" i="32"/>
  <c r="AM24" i="32"/>
  <c r="AL24" i="32"/>
  <c r="AK24" i="32"/>
  <c r="AJ24" i="32"/>
  <c r="AQ24" i="32" s="1"/>
  <c r="AH24" i="32"/>
  <c r="AW23" i="32"/>
  <c r="AT23" i="32"/>
  <c r="AS23" i="32"/>
  <c r="AR23" i="32"/>
  <c r="AP23" i="32"/>
  <c r="AO23" i="32"/>
  <c r="AN23" i="32"/>
  <c r="AM23" i="32"/>
  <c r="AL23" i="32"/>
  <c r="AK23" i="32"/>
  <c r="AJ23" i="32"/>
  <c r="AQ23" i="32" s="1"/>
  <c r="AH23" i="32"/>
  <c r="AW22" i="32"/>
  <c r="AT22" i="32"/>
  <c r="AS22" i="32"/>
  <c r="AR22" i="32"/>
  <c r="AP22" i="32"/>
  <c r="AO22" i="32"/>
  <c r="AN22" i="32"/>
  <c r="AM22" i="32"/>
  <c r="AL22" i="32"/>
  <c r="AK22" i="32"/>
  <c r="AJ22" i="32"/>
  <c r="AQ22" i="32" s="1"/>
  <c r="AH22" i="32"/>
  <c r="AW21" i="32"/>
  <c r="AT21" i="32"/>
  <c r="AS21" i="32"/>
  <c r="AR21" i="32"/>
  <c r="AQ21" i="32"/>
  <c r="AP21" i="32"/>
  <c r="AO21" i="32"/>
  <c r="AN21" i="32"/>
  <c r="AM21" i="32"/>
  <c r="AL21" i="32"/>
  <c r="AK21" i="32"/>
  <c r="AJ21" i="32"/>
  <c r="AH21" i="32"/>
  <c r="AT20" i="32"/>
  <c r="AS20" i="32"/>
  <c r="AR20" i="32"/>
  <c r="AP20" i="32"/>
  <c r="AO20" i="32"/>
  <c r="AN20" i="32"/>
  <c r="AM20" i="32"/>
  <c r="AL20" i="32"/>
  <c r="AK20" i="32"/>
  <c r="AU20" i="32" s="1"/>
  <c r="AJ20" i="32"/>
  <c r="AQ20" i="32" s="1"/>
  <c r="AH20" i="32"/>
  <c r="AW19" i="32"/>
  <c r="AT19" i="32"/>
  <c r="AS19" i="32"/>
  <c r="AR19" i="32"/>
  <c r="AQ19" i="32"/>
  <c r="AP19" i="32"/>
  <c r="AO19" i="32"/>
  <c r="AN19" i="32"/>
  <c r="AM19" i="32"/>
  <c r="AL19" i="32"/>
  <c r="AK19" i="32"/>
  <c r="AU19" i="32" s="1"/>
  <c r="AJ19" i="32"/>
  <c r="AH19" i="32"/>
  <c r="AW18" i="32"/>
  <c r="AT18" i="32"/>
  <c r="AS18" i="32"/>
  <c r="AR18" i="32"/>
  <c r="AP18" i="32"/>
  <c r="AO18" i="32"/>
  <c r="AN18" i="32"/>
  <c r="AM18" i="32"/>
  <c r="AL18" i="32"/>
  <c r="AK18" i="32"/>
  <c r="AJ18" i="32"/>
  <c r="AQ18" i="32" s="1"/>
  <c r="AH18" i="32"/>
  <c r="AT17" i="32"/>
  <c r="AS17" i="32"/>
  <c r="AR17" i="32"/>
  <c r="AP17" i="32"/>
  <c r="AO17" i="32"/>
  <c r="AN17" i="32"/>
  <c r="AM17" i="32"/>
  <c r="AL17" i="32"/>
  <c r="AK17" i="32"/>
  <c r="AJ17" i="32"/>
  <c r="AQ17" i="32" s="1"/>
  <c r="AH17" i="32"/>
  <c r="AW16" i="32"/>
  <c r="AT16" i="32"/>
  <c r="AS16" i="32"/>
  <c r="AR16" i="32"/>
  <c r="AP16" i="32"/>
  <c r="AO16" i="32"/>
  <c r="AN16" i="32"/>
  <c r="AM16" i="32"/>
  <c r="AL16" i="32"/>
  <c r="AK16" i="32"/>
  <c r="AJ16" i="32"/>
  <c r="AQ16" i="32" s="1"/>
  <c r="AH16" i="32"/>
  <c r="AW15" i="32"/>
  <c r="AT15" i="32"/>
  <c r="AS15" i="32"/>
  <c r="AR15" i="32"/>
  <c r="AP15" i="32"/>
  <c r="AO15" i="32"/>
  <c r="AN15" i="32"/>
  <c r="AM15" i="32"/>
  <c r="AL15" i="32"/>
  <c r="AK15" i="32"/>
  <c r="AJ15" i="32"/>
  <c r="AQ15" i="32" s="1"/>
  <c r="AH15" i="32"/>
  <c r="AW14" i="32"/>
  <c r="AT14" i="32"/>
  <c r="AS14" i="32"/>
  <c r="AR14" i="32"/>
  <c r="AP14" i="32"/>
  <c r="AO14" i="32"/>
  <c r="AN14" i="32"/>
  <c r="AM14" i="32"/>
  <c r="AL14" i="32"/>
  <c r="AK14" i="32"/>
  <c r="AJ14" i="32"/>
  <c r="AQ14" i="32" s="1"/>
  <c r="AH14" i="32"/>
  <c r="AW13" i="32"/>
  <c r="AT13" i="32"/>
  <c r="AS13" i="32"/>
  <c r="AR13" i="32"/>
  <c r="AP13" i="32"/>
  <c r="AO13" i="32"/>
  <c r="AN13" i="32"/>
  <c r="AM13" i="32"/>
  <c r="AL13" i="32"/>
  <c r="AK13" i="32"/>
  <c r="AJ13" i="32"/>
  <c r="AQ13" i="32" s="1"/>
  <c r="AH13" i="32"/>
  <c r="AT12" i="32"/>
  <c r="AS12" i="32"/>
  <c r="AR12" i="32"/>
  <c r="AQ12" i="32"/>
  <c r="AP12" i="32"/>
  <c r="AO12" i="32"/>
  <c r="AN12" i="32"/>
  <c r="AM12" i="32"/>
  <c r="AL12" i="32"/>
  <c r="AK12" i="32"/>
  <c r="AU12" i="32" s="1"/>
  <c r="AJ12" i="32"/>
  <c r="AH12" i="32"/>
  <c r="AW11" i="32"/>
  <c r="AT11" i="32"/>
  <c r="AS11" i="32"/>
  <c r="AR11" i="32"/>
  <c r="AP11" i="32"/>
  <c r="AO11" i="32"/>
  <c r="AN11" i="32"/>
  <c r="AM11" i="32"/>
  <c r="AL11" i="32"/>
  <c r="AK11" i="32"/>
  <c r="AJ11" i="32"/>
  <c r="AQ11" i="32" s="1"/>
  <c r="AH11" i="32"/>
  <c r="AT11" i="33" l="1"/>
  <c r="AT16" i="33"/>
  <c r="AT24" i="33"/>
  <c r="AW24" i="33" s="1"/>
  <c r="AX24" i="33" s="1"/>
  <c r="AT34" i="33"/>
  <c r="AT12" i="33"/>
  <c r="AT20" i="33"/>
  <c r="AT28" i="33"/>
  <c r="AW28" i="33" s="1"/>
  <c r="AX28" i="33" s="1"/>
  <c r="AT36" i="33"/>
  <c r="AW36" i="33" s="1"/>
  <c r="AX36" i="33" s="1"/>
  <c r="AT18" i="33"/>
  <c r="AT26" i="33"/>
  <c r="AT19" i="33"/>
  <c r="AT27" i="33"/>
  <c r="AT35" i="33"/>
  <c r="AT17" i="33"/>
  <c r="AT25" i="33"/>
  <c r="AT33" i="33"/>
  <c r="AE18" i="33"/>
  <c r="AW18" i="33"/>
  <c r="AX18" i="33" s="1"/>
  <c r="AE26" i="33"/>
  <c r="AW26" i="33"/>
  <c r="AX26" i="33" s="1"/>
  <c r="AE31" i="33"/>
  <c r="AW31" i="33"/>
  <c r="AX31" i="33" s="1"/>
  <c r="AW16" i="33"/>
  <c r="AX16" i="33" s="1"/>
  <c r="AE16" i="33"/>
  <c r="AE24" i="33"/>
  <c r="AW11" i="33"/>
  <c r="AX11" i="33" s="1"/>
  <c r="AE11" i="33"/>
  <c r="AE15" i="33"/>
  <c r="AW15" i="33"/>
  <c r="AX15" i="33" s="1"/>
  <c r="AW22" i="33"/>
  <c r="AX22" i="33" s="1"/>
  <c r="AE22" i="33"/>
  <c r="AW38" i="33"/>
  <c r="AX38" i="33" s="1"/>
  <c r="AE38" i="33"/>
  <c r="AW12" i="33"/>
  <c r="AX12" i="33" s="1"/>
  <c r="AE12" i="33"/>
  <c r="AT13" i="33"/>
  <c r="AW20" i="33"/>
  <c r="AX20" i="33" s="1"/>
  <c r="AE20" i="33"/>
  <c r="AT21" i="33"/>
  <c r="AT29" i="33"/>
  <c r="AT37" i="33"/>
  <c r="AT40" i="33"/>
  <c r="AT32" i="33"/>
  <c r="AW14" i="33"/>
  <c r="AX14" i="33" s="1"/>
  <c r="AE14" i="33"/>
  <c r="AE23" i="33"/>
  <c r="AW23" i="33"/>
  <c r="AX23" i="33" s="1"/>
  <c r="AW30" i="33"/>
  <c r="AX30" i="33" s="1"/>
  <c r="AE30" i="33"/>
  <c r="AE34" i="33"/>
  <c r="AW34" i="33"/>
  <c r="AX34" i="33" s="1"/>
  <c r="AW19" i="33"/>
  <c r="AX19" i="33" s="1"/>
  <c r="AE19" i="33"/>
  <c r="AW27" i="33"/>
  <c r="AX27" i="33" s="1"/>
  <c r="AE27" i="33"/>
  <c r="AW35" i="33"/>
  <c r="AX35" i="33" s="1"/>
  <c r="AE35" i="33"/>
  <c r="AT39" i="33"/>
  <c r="AX19" i="32"/>
  <c r="AY19" i="32" s="1"/>
  <c r="AU43" i="32"/>
  <c r="AF43" i="32" s="1"/>
  <c r="AU15" i="32"/>
  <c r="AU16" i="32"/>
  <c r="AU23" i="32"/>
  <c r="AU31" i="32"/>
  <c r="AU36" i="32"/>
  <c r="AF36" i="32" s="1"/>
  <c r="AU39" i="32"/>
  <c r="AU44" i="32"/>
  <c r="AX44" i="32" s="1"/>
  <c r="AY44" i="32" s="1"/>
  <c r="AU47" i="32"/>
  <c r="AU59" i="32"/>
  <c r="AU42" i="32"/>
  <c r="AU50" i="32"/>
  <c r="AU51" i="32"/>
  <c r="AU55" i="32"/>
  <c r="AX55" i="32" s="1"/>
  <c r="AY55" i="32" s="1"/>
  <c r="AU14" i="32"/>
  <c r="AX14" i="32" s="1"/>
  <c r="AY14" i="32" s="1"/>
  <c r="AU17" i="32"/>
  <c r="AX17" i="32" s="1"/>
  <c r="AY17" i="32" s="1"/>
  <c r="AU22" i="32"/>
  <c r="AU25" i="32"/>
  <c r="AU30" i="32"/>
  <c r="AU33" i="32"/>
  <c r="AU38" i="32"/>
  <c r="AX38" i="32" s="1"/>
  <c r="AY38" i="32" s="1"/>
  <c r="AU41" i="32"/>
  <c r="AX41" i="32" s="1"/>
  <c r="AY41" i="32" s="1"/>
  <c r="AU46" i="32"/>
  <c r="AU49" i="32"/>
  <c r="AX49" i="32" s="1"/>
  <c r="AY49" i="32" s="1"/>
  <c r="AU53" i="32"/>
  <c r="AU21" i="32"/>
  <c r="AU29" i="32"/>
  <c r="AU37" i="32"/>
  <c r="AU45" i="32"/>
  <c r="AX45" i="32" s="1"/>
  <c r="AY45" i="32" s="1"/>
  <c r="AU11" i="32"/>
  <c r="AF11" i="32" s="1"/>
  <c r="AU60" i="32"/>
  <c r="AX60" i="32" s="1"/>
  <c r="AY60" i="32" s="1"/>
  <c r="AU13" i="32"/>
  <c r="AF13" i="32" s="1"/>
  <c r="AX15" i="32"/>
  <c r="AY15" i="32" s="1"/>
  <c r="AF15" i="32"/>
  <c r="AX16" i="32"/>
  <c r="AY16" i="32" s="1"/>
  <c r="AF16" i="32"/>
  <c r="AX23" i="32"/>
  <c r="AY23" i="32" s="1"/>
  <c r="AF23" i="32"/>
  <c r="AU24" i="32"/>
  <c r="AX31" i="32"/>
  <c r="AY31" i="32" s="1"/>
  <c r="AF31" i="32"/>
  <c r="AU32" i="32"/>
  <c r="AX39" i="32"/>
  <c r="AY39" i="32" s="1"/>
  <c r="AF39" i="32"/>
  <c r="AU40" i="32"/>
  <c r="AX47" i="32"/>
  <c r="AY47" i="32" s="1"/>
  <c r="AF47" i="32"/>
  <c r="AU48" i="32"/>
  <c r="AU58" i="32"/>
  <c r="AX59" i="32"/>
  <c r="AY59" i="32" s="1"/>
  <c r="AF59" i="32"/>
  <c r="AX28" i="32"/>
  <c r="AY28" i="32" s="1"/>
  <c r="AF28" i="32"/>
  <c r="AX56" i="32"/>
  <c r="AY56" i="32" s="1"/>
  <c r="AF56" i="32"/>
  <c r="AX11" i="32"/>
  <c r="AY11" i="32" s="1"/>
  <c r="AU18" i="32"/>
  <c r="AU26" i="32"/>
  <c r="AU34" i="32"/>
  <c r="AF42" i="32"/>
  <c r="AX42" i="32"/>
  <c r="AY42" i="32" s="1"/>
  <c r="AF50" i="32"/>
  <c r="AX50" i="32"/>
  <c r="AY50" i="32" s="1"/>
  <c r="AX51" i="32"/>
  <c r="AY51" i="32" s="1"/>
  <c r="AF51" i="32"/>
  <c r="AX12" i="32"/>
  <c r="AY12" i="32" s="1"/>
  <c r="AF12" i="32"/>
  <c r="AU54" i="32"/>
  <c r="AU57" i="32"/>
  <c r="AX20" i="32"/>
  <c r="AY20" i="32" s="1"/>
  <c r="AF20" i="32"/>
  <c r="AX52" i="32"/>
  <c r="AY52" i="32" s="1"/>
  <c r="AF52" i="32"/>
  <c r="AX22" i="32"/>
  <c r="AY22" i="32" s="1"/>
  <c r="AF22" i="32"/>
  <c r="AX25" i="32"/>
  <c r="AY25" i="32" s="1"/>
  <c r="AF25" i="32"/>
  <c r="AX30" i="32"/>
  <c r="AY30" i="32" s="1"/>
  <c r="AF30" i="32"/>
  <c r="AX33" i="32"/>
  <c r="AY33" i="32" s="1"/>
  <c r="AF33" i="32"/>
  <c r="AF38" i="32"/>
  <c r="AF41" i="32"/>
  <c r="AX46" i="32"/>
  <c r="AY46" i="32" s="1"/>
  <c r="AF46" i="32"/>
  <c r="AX53" i="32"/>
  <c r="AY53" i="32" s="1"/>
  <c r="AF53" i="32"/>
  <c r="AF21" i="32"/>
  <c r="AX21" i="32"/>
  <c r="AY21" i="32" s="1"/>
  <c r="AF29" i="32"/>
  <c r="AX29" i="32"/>
  <c r="AY29" i="32" s="1"/>
  <c r="AF37" i="32"/>
  <c r="AX37" i="32"/>
  <c r="AY37" i="32" s="1"/>
  <c r="AF45" i="32"/>
  <c r="AX13" i="32"/>
  <c r="AY13" i="32" s="1"/>
  <c r="AF19" i="32"/>
  <c r="AX27" i="32"/>
  <c r="AY27" i="32" s="1"/>
  <c r="AX35" i="32"/>
  <c r="AY35" i="32" s="1"/>
  <c r="AX43" i="32"/>
  <c r="AY43" i="32" s="1"/>
  <c r="AE36" i="33" l="1"/>
  <c r="AE28" i="33"/>
  <c r="AW29" i="33"/>
  <c r="AX29" i="33" s="1"/>
  <c r="AE29" i="33"/>
  <c r="AW32" i="33"/>
  <c r="AX32" i="33" s="1"/>
  <c r="AE32" i="33"/>
  <c r="AW21" i="33"/>
  <c r="AX21" i="33" s="1"/>
  <c r="AE21" i="33"/>
  <c r="AW33" i="33"/>
  <c r="AX33" i="33" s="1"/>
  <c r="AE33" i="33"/>
  <c r="AW13" i="33"/>
  <c r="AX13" i="33" s="1"/>
  <c r="AE13" i="33"/>
  <c r="AE39" i="33"/>
  <c r="AW39" i="33"/>
  <c r="AX39" i="33" s="1"/>
  <c r="AW40" i="33"/>
  <c r="AX40" i="33" s="1"/>
  <c r="AE40" i="33"/>
  <c r="AW25" i="33"/>
  <c r="AX25" i="33" s="1"/>
  <c r="AE25" i="33"/>
  <c r="AW37" i="33"/>
  <c r="AX37" i="33" s="1"/>
  <c r="AE37" i="33"/>
  <c r="AW17" i="33"/>
  <c r="AX17" i="33" s="1"/>
  <c r="AE17" i="33"/>
  <c r="AX36" i="32"/>
  <c r="AY36" i="32" s="1"/>
  <c r="AF14" i="32"/>
  <c r="AF44" i="32"/>
  <c r="AF60" i="32"/>
  <c r="AF49" i="32"/>
  <c r="AF17" i="32"/>
  <c r="AF55" i="32"/>
  <c r="AF58" i="32"/>
  <c r="AX58" i="32"/>
  <c r="AY58" i="32" s="1"/>
  <c r="AF18" i="32"/>
  <c r="AX18" i="32"/>
  <c r="AY18" i="32" s="1"/>
  <c r="AX48" i="32"/>
  <c r="AY48" i="32" s="1"/>
  <c r="AF48" i="32"/>
  <c r="AX57" i="32"/>
  <c r="AY57" i="32" s="1"/>
  <c r="AF57" i="32"/>
  <c r="AX32" i="32"/>
  <c r="AY32" i="32" s="1"/>
  <c r="AF32" i="32"/>
  <c r="AX54" i="32"/>
  <c r="AY54" i="32" s="1"/>
  <c r="AF54" i="32"/>
  <c r="AF34" i="32"/>
  <c r="AX34" i="32"/>
  <c r="AY34" i="32" s="1"/>
  <c r="AF26" i="32"/>
  <c r="AX26" i="32"/>
  <c r="AY26" i="32" s="1"/>
  <c r="AX40" i="32"/>
  <c r="AY40" i="32" s="1"/>
  <c r="AF40" i="32"/>
  <c r="AX24" i="32"/>
  <c r="AY24" i="32" s="1"/>
  <c r="AF24" i="32"/>
  <c r="I60" i="32" l="1"/>
  <c r="I59" i="32"/>
  <c r="I58" i="32"/>
  <c r="I57" i="32"/>
  <c r="I56" i="32"/>
  <c r="I55" i="32"/>
  <c r="I54" i="32"/>
  <c r="I53" i="32"/>
  <c r="I52" i="32"/>
  <c r="I51" i="32"/>
  <c r="I50" i="32"/>
  <c r="I49" i="32"/>
  <c r="I48" i="32"/>
  <c r="I47" i="32"/>
  <c r="I46" i="32"/>
  <c r="I45" i="32"/>
  <c r="I44" i="32"/>
  <c r="I43" i="32"/>
  <c r="I42" i="32"/>
  <c r="I41" i="32"/>
  <c r="I40" i="32"/>
  <c r="I39" i="32"/>
  <c r="I38" i="32"/>
  <c r="I37" i="32"/>
  <c r="I36" i="32"/>
  <c r="I35" i="32"/>
  <c r="I34" i="32"/>
  <c r="I33" i="32"/>
  <c r="I32" i="32"/>
  <c r="I31" i="32"/>
  <c r="I30" i="32"/>
  <c r="I29" i="32"/>
  <c r="I28" i="32"/>
  <c r="I27" i="32"/>
  <c r="I26" i="32"/>
  <c r="I25" i="32"/>
  <c r="I24" i="32"/>
  <c r="I23" i="32"/>
  <c r="I22" i="32"/>
  <c r="I21" i="32"/>
  <c r="I20" i="32"/>
  <c r="I19" i="32"/>
  <c r="I18" i="32"/>
  <c r="I17" i="32"/>
  <c r="I16" i="32"/>
  <c r="I15" i="32"/>
  <c r="I14" i="32"/>
  <c r="I13" i="32"/>
  <c r="I12" i="32"/>
  <c r="I11" i="32"/>
  <c r="DS2" i="29"/>
  <c r="DR2" i="29"/>
  <c r="DQ2" i="29"/>
  <c r="DP2" i="29"/>
  <c r="DO2" i="29"/>
  <c r="DN2" i="29"/>
  <c r="DM2" i="29"/>
  <c r="DL2" i="29"/>
  <c r="DK2" i="29"/>
  <c r="DJ2" i="29"/>
  <c r="DI2" i="29"/>
  <c r="DH2" i="29"/>
  <c r="DG2" i="29"/>
  <c r="DF2" i="29"/>
  <c r="DE2" i="29"/>
  <c r="DD2" i="29"/>
  <c r="DC2" i="29"/>
  <c r="DB2" i="29"/>
  <c r="DA2" i="29"/>
  <c r="CZ2" i="29"/>
  <c r="CY2" i="29"/>
  <c r="CX2" i="29"/>
  <c r="CW2" i="29"/>
  <c r="CV2" i="29"/>
  <c r="CU2" i="29"/>
  <c r="CT2" i="29"/>
  <c r="CS2" i="29"/>
  <c r="CR2" i="29"/>
  <c r="CQ2" i="29"/>
  <c r="CP2" i="29"/>
  <c r="CO2" i="29"/>
  <c r="CN2" i="29"/>
  <c r="CM2" i="29"/>
  <c r="CL2" i="29"/>
  <c r="CK2" i="29"/>
  <c r="CJ2" i="29"/>
  <c r="CI2" i="29"/>
  <c r="CH2" i="29"/>
  <c r="CG2" i="29"/>
  <c r="CF2" i="29"/>
  <c r="CE2" i="29"/>
  <c r="CD2" i="29"/>
  <c r="CC2" i="29"/>
  <c r="CB2" i="29"/>
  <c r="CA2" i="29"/>
  <c r="BZ2" i="29"/>
  <c r="BY2" i="29"/>
  <c r="BX2" i="29"/>
  <c r="BW2" i="29"/>
  <c r="BV2" i="29"/>
  <c r="L2" i="29" l="1"/>
  <c r="K2" i="29"/>
  <c r="N4" i="26"/>
  <c r="N5" i="26"/>
  <c r="K12" i="32"/>
  <c r="K13" i="32"/>
  <c r="K14" i="32"/>
  <c r="K15" i="32"/>
  <c r="K16" i="32"/>
  <c r="K17" i="32"/>
  <c r="K18" i="32"/>
  <c r="K19" i="32"/>
  <c r="K20" i="32"/>
  <c r="K21" i="32"/>
  <c r="K22" i="32"/>
  <c r="K23" i="32"/>
  <c r="K24" i="32"/>
  <c r="K25" i="32"/>
  <c r="K26" i="32"/>
  <c r="K27" i="32"/>
  <c r="K28" i="32"/>
  <c r="K29" i="32"/>
  <c r="K30" i="32"/>
  <c r="K31" i="32"/>
  <c r="K32" i="32"/>
  <c r="K33" i="32"/>
  <c r="K34" i="32"/>
  <c r="K35" i="32"/>
  <c r="K36" i="32"/>
  <c r="K37" i="32"/>
  <c r="K38" i="32"/>
  <c r="K39" i="32"/>
  <c r="K40" i="32"/>
  <c r="K41" i="32"/>
  <c r="K42" i="32"/>
  <c r="K43" i="32"/>
  <c r="K44" i="32"/>
  <c r="K45" i="32"/>
  <c r="K46" i="32"/>
  <c r="K47" i="32"/>
  <c r="K48" i="32"/>
  <c r="K49" i="32"/>
  <c r="K50" i="32"/>
  <c r="K51" i="32"/>
  <c r="K52" i="32"/>
  <c r="K53" i="32"/>
  <c r="K54" i="32"/>
  <c r="K55" i="32"/>
  <c r="K56" i="32"/>
  <c r="K57" i="32"/>
  <c r="K58" i="32"/>
  <c r="K59" i="32"/>
  <c r="K60" i="32"/>
  <c r="K11" i="32"/>
  <c r="FY2" i="29" l="1"/>
  <c r="FX2" i="29"/>
  <c r="FW2" i="29"/>
  <c r="FV2" i="29"/>
  <c r="FU2" i="29"/>
  <c r="FT2" i="29"/>
  <c r="FS2" i="29"/>
  <c r="FR2" i="29"/>
  <c r="FQ2" i="29" l="1"/>
  <c r="FP2" i="29"/>
  <c r="FO2" i="29"/>
  <c r="FN2" i="29"/>
  <c r="FM2" i="29"/>
  <c r="FL2" i="29"/>
  <c r="FK2" i="29"/>
  <c r="FJ2" i="29"/>
  <c r="FI2" i="29"/>
  <c r="FH2" i="29"/>
  <c r="FG2" i="29"/>
  <c r="FF2" i="29"/>
  <c r="FE2" i="29"/>
  <c r="FD2" i="29"/>
  <c r="FC2" i="29"/>
  <c r="FB2" i="29"/>
  <c r="FA2" i="29"/>
  <c r="EZ2" i="29"/>
  <c r="EY2" i="29"/>
  <c r="EX2" i="29"/>
  <c r="EW2" i="29"/>
  <c r="EV2" i="29"/>
  <c r="EU2" i="29"/>
  <c r="ET2" i="29"/>
  <c r="ES2" i="29"/>
  <c r="ER2" i="29"/>
  <c r="EQ2" i="29"/>
  <c r="EP2" i="29"/>
  <c r="EO2" i="29"/>
  <c r="EN2" i="29"/>
  <c r="EM2" i="29"/>
  <c r="EL2" i="29"/>
  <c r="EK2" i="29"/>
  <c r="EJ2" i="29"/>
  <c r="EI2" i="29"/>
  <c r="EH2" i="29"/>
  <c r="EG2" i="29"/>
  <c r="EF2" i="29"/>
  <c r="EE2" i="29"/>
  <c r="ED2" i="29"/>
  <c r="EC2" i="29"/>
  <c r="EB2" i="29"/>
  <c r="EA2" i="29"/>
  <c r="DZ2" i="29"/>
  <c r="DY2" i="29"/>
  <c r="DX2" i="29"/>
  <c r="DW2" i="29"/>
  <c r="DV2" i="29"/>
  <c r="DU2" i="29"/>
  <c r="DT2" i="29"/>
  <c r="BU2" i="29"/>
  <c r="BT2" i="29"/>
  <c r="BS2" i="29"/>
  <c r="BR2" i="29"/>
  <c r="BQ2" i="29"/>
  <c r="BP2" i="29"/>
  <c r="BO2" i="29"/>
  <c r="BN2" i="29"/>
  <c r="BM2" i="29"/>
  <c r="BL2" i="29"/>
  <c r="BK2" i="29"/>
  <c r="BJ2" i="29"/>
  <c r="BI2" i="29"/>
  <c r="BH2" i="29"/>
  <c r="BG2" i="29"/>
  <c r="BF2" i="29"/>
  <c r="BE2" i="29"/>
  <c r="BD2" i="29"/>
  <c r="BC2" i="29"/>
  <c r="BB2" i="29"/>
  <c r="BA2" i="29"/>
  <c r="AZ2" i="29"/>
  <c r="AY2" i="29"/>
  <c r="AX2" i="29"/>
  <c r="AW2" i="29"/>
  <c r="AV2" i="29"/>
  <c r="AU2" i="29"/>
  <c r="AT2" i="29"/>
  <c r="AS2" i="29"/>
  <c r="AR2" i="29"/>
  <c r="AQ2" i="29"/>
  <c r="AP2" i="29"/>
  <c r="AO2" i="29"/>
  <c r="AN2" i="29"/>
  <c r="AM2" i="29"/>
  <c r="AL2" i="29"/>
  <c r="AK2" i="29"/>
  <c r="AJ2" i="29"/>
  <c r="AI2" i="29"/>
  <c r="AH2" i="29"/>
  <c r="AG2" i="29"/>
  <c r="AF2" i="29"/>
  <c r="AE2" i="29"/>
  <c r="AD2" i="29"/>
  <c r="AC2" i="29"/>
  <c r="AB2" i="29"/>
  <c r="AA2" i="29"/>
  <c r="Z2" i="29"/>
  <c r="Y2" i="29"/>
  <c r="X2" i="29"/>
  <c r="T2" i="29"/>
  <c r="Q2" i="29"/>
  <c r="P2" i="29"/>
  <c r="J2" i="29"/>
  <c r="I2" i="29"/>
  <c r="H2" i="29"/>
  <c r="G2" i="29"/>
  <c r="F2" i="29"/>
  <c r="E2" i="29"/>
  <c r="D2" i="29"/>
  <c r="C2" i="29"/>
  <c r="B2" i="29"/>
  <c r="A2" i="29"/>
  <c r="I43" i="31" l="1"/>
  <c r="AK13" i="22" l="1"/>
  <c r="P15" i="22" l="1"/>
  <c r="P14" i="22"/>
  <c r="H46" i="31"/>
  <c r="E5" i="32" l="1"/>
  <c r="E4" i="32"/>
  <c r="D12" i="32"/>
  <c r="AG12" i="32" s="1"/>
  <c r="L11" i="26" s="1"/>
  <c r="U7" i="22"/>
  <c r="AL13" i="22" s="1"/>
  <c r="U6" i="22"/>
  <c r="U5" i="22"/>
  <c r="U10" i="13"/>
  <c r="U9" i="13"/>
  <c r="U8" i="13"/>
  <c r="E15" i="25" l="1"/>
  <c r="F15" i="25"/>
  <c r="F7" i="25" s="1"/>
  <c r="D11" i="32" l="1"/>
  <c r="E12" i="32"/>
  <c r="D13" i="32"/>
  <c r="E13" i="32"/>
  <c r="D14" i="32"/>
  <c r="E14" i="32"/>
  <c r="D15" i="32"/>
  <c r="E15" i="32"/>
  <c r="D16" i="32"/>
  <c r="E16" i="32"/>
  <c r="D17" i="32"/>
  <c r="E17" i="32"/>
  <c r="D18" i="32"/>
  <c r="E18" i="32"/>
  <c r="D19" i="32"/>
  <c r="E19" i="32"/>
  <c r="D20" i="32"/>
  <c r="E20" i="32"/>
  <c r="D21" i="32"/>
  <c r="E21" i="32"/>
  <c r="D22" i="32"/>
  <c r="E22" i="32"/>
  <c r="D23" i="32"/>
  <c r="E23" i="32"/>
  <c r="D24" i="32"/>
  <c r="E24" i="32"/>
  <c r="D25" i="32"/>
  <c r="E25" i="32"/>
  <c r="D26" i="32"/>
  <c r="E26" i="32"/>
  <c r="D27" i="32"/>
  <c r="E27" i="32"/>
  <c r="D28" i="32"/>
  <c r="E28" i="32"/>
  <c r="D29" i="32"/>
  <c r="E29" i="32"/>
  <c r="D30" i="32"/>
  <c r="E30" i="32"/>
  <c r="D31" i="32"/>
  <c r="E31" i="32"/>
  <c r="D32" i="32"/>
  <c r="E32" i="32"/>
  <c r="D33" i="32"/>
  <c r="E33" i="32"/>
  <c r="D34" i="32"/>
  <c r="E34" i="32"/>
  <c r="D35" i="32"/>
  <c r="E35" i="32"/>
  <c r="D36" i="32"/>
  <c r="E36" i="32"/>
  <c r="D37" i="32"/>
  <c r="E37" i="32"/>
  <c r="D38" i="32"/>
  <c r="E38" i="32"/>
  <c r="D39" i="32"/>
  <c r="E39" i="32"/>
  <c r="D40" i="32"/>
  <c r="E40" i="32"/>
  <c r="D41" i="32"/>
  <c r="E41" i="32"/>
  <c r="D42" i="32"/>
  <c r="E42" i="32"/>
  <c r="D43" i="32"/>
  <c r="E43" i="32"/>
  <c r="D44" i="32"/>
  <c r="E44" i="32"/>
  <c r="D45" i="32"/>
  <c r="E45" i="32"/>
  <c r="D46" i="32"/>
  <c r="E46" i="32"/>
  <c r="D47" i="32"/>
  <c r="E47" i="32"/>
  <c r="D48" i="32"/>
  <c r="E48" i="32"/>
  <c r="D49" i="32"/>
  <c r="E49" i="32"/>
  <c r="D50" i="32"/>
  <c r="E50" i="32"/>
  <c r="D51" i="32"/>
  <c r="E51" i="32"/>
  <c r="D52" i="32"/>
  <c r="E52" i="32"/>
  <c r="D53" i="32"/>
  <c r="E53" i="32"/>
  <c r="D54" i="32"/>
  <c r="E54" i="32"/>
  <c r="D55" i="32"/>
  <c r="E55" i="32"/>
  <c r="D56" i="32"/>
  <c r="E56" i="32"/>
  <c r="D57" i="32"/>
  <c r="E57" i="32"/>
  <c r="D58" i="32"/>
  <c r="E58" i="32"/>
  <c r="D59" i="32"/>
  <c r="E59" i="32"/>
  <c r="D60" i="32"/>
  <c r="E60" i="32"/>
  <c r="E11" i="32"/>
  <c r="F2" i="25"/>
  <c r="E5" i="26"/>
  <c r="E4" i="26"/>
  <c r="Y59" i="26"/>
  <c r="X59" i="26"/>
  <c r="W59" i="26"/>
  <c r="V59" i="26"/>
  <c r="U59" i="26"/>
  <c r="T59" i="26"/>
  <c r="S59" i="26"/>
  <c r="R59" i="26"/>
  <c r="Q59" i="26"/>
  <c r="P59" i="26"/>
  <c r="O59" i="26"/>
  <c r="Y58" i="26"/>
  <c r="X58" i="26"/>
  <c r="W58" i="26"/>
  <c r="V58" i="26"/>
  <c r="U58" i="26"/>
  <c r="T58" i="26"/>
  <c r="S58" i="26"/>
  <c r="R58" i="26"/>
  <c r="Q58" i="26"/>
  <c r="P58" i="26"/>
  <c r="O58" i="26"/>
  <c r="Y57" i="26"/>
  <c r="X57" i="26"/>
  <c r="W57" i="26"/>
  <c r="V57" i="26"/>
  <c r="U57" i="26"/>
  <c r="T57" i="26"/>
  <c r="S57" i="26"/>
  <c r="R57" i="26"/>
  <c r="Q57" i="26"/>
  <c r="P57" i="26"/>
  <c r="O57" i="26"/>
  <c r="Y56" i="26"/>
  <c r="X56" i="26"/>
  <c r="W56" i="26"/>
  <c r="V56" i="26"/>
  <c r="U56" i="26"/>
  <c r="T56" i="26"/>
  <c r="S56" i="26"/>
  <c r="R56" i="26"/>
  <c r="Q56" i="26"/>
  <c r="P56" i="26"/>
  <c r="O56" i="26"/>
  <c r="Y55" i="26"/>
  <c r="X55" i="26"/>
  <c r="W55" i="26"/>
  <c r="V55" i="26"/>
  <c r="U55" i="26"/>
  <c r="T55" i="26"/>
  <c r="S55" i="26"/>
  <c r="R55" i="26"/>
  <c r="Q55" i="26"/>
  <c r="P55" i="26"/>
  <c r="O55" i="26"/>
  <c r="Y54" i="26"/>
  <c r="X54" i="26"/>
  <c r="W54" i="26"/>
  <c r="V54" i="26"/>
  <c r="U54" i="26"/>
  <c r="T54" i="26"/>
  <c r="S54" i="26"/>
  <c r="R54" i="26"/>
  <c r="Q54" i="26"/>
  <c r="P54" i="26"/>
  <c r="O54" i="26"/>
  <c r="Y53" i="26"/>
  <c r="X53" i="26"/>
  <c r="W53" i="26"/>
  <c r="V53" i="26"/>
  <c r="U53" i="26"/>
  <c r="T53" i="26"/>
  <c r="S53" i="26"/>
  <c r="R53" i="26"/>
  <c r="Q53" i="26"/>
  <c r="P53" i="26"/>
  <c r="O53" i="26"/>
  <c r="Y52" i="26"/>
  <c r="X52" i="26"/>
  <c r="W52" i="26"/>
  <c r="V52" i="26"/>
  <c r="U52" i="26"/>
  <c r="T52" i="26"/>
  <c r="S52" i="26"/>
  <c r="R52" i="26"/>
  <c r="Q52" i="26"/>
  <c r="P52" i="26"/>
  <c r="O52" i="26"/>
  <c r="Y51" i="26"/>
  <c r="X51" i="26"/>
  <c r="W51" i="26"/>
  <c r="V51" i="26"/>
  <c r="U51" i="26"/>
  <c r="T51" i="26"/>
  <c r="S51" i="26"/>
  <c r="R51" i="26"/>
  <c r="Q51" i="26"/>
  <c r="P51" i="26"/>
  <c r="O51" i="26"/>
  <c r="Y50" i="26"/>
  <c r="X50" i="26"/>
  <c r="W50" i="26"/>
  <c r="V50" i="26"/>
  <c r="U50" i="26"/>
  <c r="T50" i="26"/>
  <c r="S50" i="26"/>
  <c r="R50" i="26"/>
  <c r="Q50" i="26"/>
  <c r="P50" i="26"/>
  <c r="O50" i="26"/>
  <c r="Y49" i="26"/>
  <c r="X49" i="26"/>
  <c r="W49" i="26"/>
  <c r="V49" i="26"/>
  <c r="U49" i="26"/>
  <c r="T49" i="26"/>
  <c r="S49" i="26"/>
  <c r="R49" i="26"/>
  <c r="Q49" i="26"/>
  <c r="P49" i="26"/>
  <c r="O49" i="26"/>
  <c r="Y48" i="26"/>
  <c r="X48" i="26"/>
  <c r="W48" i="26"/>
  <c r="V48" i="26"/>
  <c r="U48" i="26"/>
  <c r="T48" i="26"/>
  <c r="S48" i="26"/>
  <c r="R48" i="26"/>
  <c r="Q48" i="26"/>
  <c r="P48" i="26"/>
  <c r="O48" i="26"/>
  <c r="Y47" i="26"/>
  <c r="X47" i="26"/>
  <c r="W47" i="26"/>
  <c r="V47" i="26"/>
  <c r="U47" i="26"/>
  <c r="T47" i="26"/>
  <c r="S47" i="26"/>
  <c r="R47" i="26"/>
  <c r="Q47" i="26"/>
  <c r="P47" i="26"/>
  <c r="O47" i="26"/>
  <c r="Y46" i="26"/>
  <c r="X46" i="26"/>
  <c r="W46" i="26"/>
  <c r="V46" i="26"/>
  <c r="U46" i="26"/>
  <c r="T46" i="26"/>
  <c r="S46" i="26"/>
  <c r="R46" i="26"/>
  <c r="Q46" i="26"/>
  <c r="P46" i="26"/>
  <c r="O46" i="26"/>
  <c r="Y45" i="26"/>
  <c r="X45" i="26"/>
  <c r="W45" i="26"/>
  <c r="V45" i="26"/>
  <c r="U45" i="26"/>
  <c r="T45" i="26"/>
  <c r="S45" i="26"/>
  <c r="R45" i="26"/>
  <c r="Q45" i="26"/>
  <c r="P45" i="26"/>
  <c r="O45" i="26"/>
  <c r="Y44" i="26"/>
  <c r="X44" i="26"/>
  <c r="W44" i="26"/>
  <c r="V44" i="26"/>
  <c r="U44" i="26"/>
  <c r="T44" i="26"/>
  <c r="S44" i="26"/>
  <c r="R44" i="26"/>
  <c r="Q44" i="26"/>
  <c r="P44" i="26"/>
  <c r="O44" i="26"/>
  <c r="Y43" i="26"/>
  <c r="X43" i="26"/>
  <c r="W43" i="26"/>
  <c r="V43" i="26"/>
  <c r="U43" i="26"/>
  <c r="T43" i="26"/>
  <c r="S43" i="26"/>
  <c r="R43" i="26"/>
  <c r="Q43" i="26"/>
  <c r="P43" i="26"/>
  <c r="O43" i="26"/>
  <c r="Y42" i="26"/>
  <c r="X42" i="26"/>
  <c r="W42" i="26"/>
  <c r="V42" i="26"/>
  <c r="U42" i="26"/>
  <c r="T42" i="26"/>
  <c r="S42" i="26"/>
  <c r="R42" i="26"/>
  <c r="Q42" i="26"/>
  <c r="P42" i="26"/>
  <c r="O42" i="26"/>
  <c r="Y41" i="26"/>
  <c r="X41" i="26"/>
  <c r="W41" i="26"/>
  <c r="V41" i="26"/>
  <c r="U41" i="26"/>
  <c r="T41" i="26"/>
  <c r="S41" i="26"/>
  <c r="R41" i="26"/>
  <c r="Q41" i="26"/>
  <c r="P41" i="26"/>
  <c r="O41" i="26"/>
  <c r="Y40" i="26"/>
  <c r="X40" i="26"/>
  <c r="W40" i="26"/>
  <c r="V40" i="26"/>
  <c r="U40" i="26"/>
  <c r="T40" i="26"/>
  <c r="S40" i="26"/>
  <c r="R40" i="26"/>
  <c r="Q40" i="26"/>
  <c r="P40" i="26"/>
  <c r="O40" i="26"/>
  <c r="Y39" i="26"/>
  <c r="X39" i="26"/>
  <c r="W39" i="26"/>
  <c r="V39" i="26"/>
  <c r="U39" i="26"/>
  <c r="T39" i="26"/>
  <c r="S39" i="26"/>
  <c r="R39" i="26"/>
  <c r="Q39" i="26"/>
  <c r="P39" i="26"/>
  <c r="O39" i="26"/>
  <c r="Y38" i="26"/>
  <c r="X38" i="26"/>
  <c r="W38" i="26"/>
  <c r="V38" i="26"/>
  <c r="U38" i="26"/>
  <c r="T38" i="26"/>
  <c r="S38" i="26"/>
  <c r="R38" i="26"/>
  <c r="Q38" i="26"/>
  <c r="P38" i="26"/>
  <c r="O38" i="26"/>
  <c r="Y37" i="26"/>
  <c r="X37" i="26"/>
  <c r="W37" i="26"/>
  <c r="V37" i="26"/>
  <c r="U37" i="26"/>
  <c r="T37" i="26"/>
  <c r="S37" i="26"/>
  <c r="R37" i="26"/>
  <c r="Q37" i="26"/>
  <c r="P37" i="26"/>
  <c r="O37" i="26"/>
  <c r="Y36" i="26"/>
  <c r="X36" i="26"/>
  <c r="W36" i="26"/>
  <c r="V36" i="26"/>
  <c r="U36" i="26"/>
  <c r="T36" i="26"/>
  <c r="S36" i="26"/>
  <c r="R36" i="26"/>
  <c r="Q36" i="26"/>
  <c r="P36" i="26"/>
  <c r="O36" i="26"/>
  <c r="Y35" i="26"/>
  <c r="X35" i="26"/>
  <c r="W35" i="26"/>
  <c r="V35" i="26"/>
  <c r="U35" i="26"/>
  <c r="T35" i="26"/>
  <c r="S35" i="26"/>
  <c r="R35" i="26"/>
  <c r="Q35" i="26"/>
  <c r="P35" i="26"/>
  <c r="O35" i="26"/>
  <c r="Y34" i="26"/>
  <c r="X34" i="26"/>
  <c r="W34" i="26"/>
  <c r="V34" i="26"/>
  <c r="U34" i="26"/>
  <c r="T34" i="26"/>
  <c r="S34" i="26"/>
  <c r="R34" i="26"/>
  <c r="Q34" i="26"/>
  <c r="P34" i="26"/>
  <c r="O34" i="26"/>
  <c r="Y33" i="26"/>
  <c r="X33" i="26"/>
  <c r="W33" i="26"/>
  <c r="V33" i="26"/>
  <c r="U33" i="26"/>
  <c r="T33" i="26"/>
  <c r="S33" i="26"/>
  <c r="R33" i="26"/>
  <c r="Q33" i="26"/>
  <c r="P33" i="26"/>
  <c r="O33" i="26"/>
  <c r="Y32" i="26"/>
  <c r="X32" i="26"/>
  <c r="W32" i="26"/>
  <c r="V32" i="26"/>
  <c r="U32" i="26"/>
  <c r="T32" i="26"/>
  <c r="S32" i="26"/>
  <c r="R32" i="26"/>
  <c r="Q32" i="26"/>
  <c r="P32" i="26"/>
  <c r="O32" i="26"/>
  <c r="Y31" i="26"/>
  <c r="X31" i="26"/>
  <c r="W31" i="26"/>
  <c r="V31" i="26"/>
  <c r="U31" i="26"/>
  <c r="T31" i="26"/>
  <c r="S31" i="26"/>
  <c r="R31" i="26"/>
  <c r="Q31" i="26"/>
  <c r="P31" i="26"/>
  <c r="O31" i="26"/>
  <c r="Y30" i="26"/>
  <c r="X30" i="26"/>
  <c r="W30" i="26"/>
  <c r="V30" i="26"/>
  <c r="U30" i="26"/>
  <c r="T30" i="26"/>
  <c r="S30" i="26"/>
  <c r="R30" i="26"/>
  <c r="Q30" i="26"/>
  <c r="P30" i="26"/>
  <c r="O30" i="26"/>
  <c r="Y29" i="26"/>
  <c r="X29" i="26"/>
  <c r="W29" i="26"/>
  <c r="V29" i="26"/>
  <c r="U29" i="26"/>
  <c r="T29" i="26"/>
  <c r="S29" i="26"/>
  <c r="R29" i="26"/>
  <c r="Q29" i="26"/>
  <c r="P29" i="26"/>
  <c r="O29" i="26"/>
  <c r="Y28" i="26"/>
  <c r="X28" i="26"/>
  <c r="W28" i="26"/>
  <c r="V28" i="26"/>
  <c r="U28" i="26"/>
  <c r="T28" i="26"/>
  <c r="S28" i="26"/>
  <c r="R28" i="26"/>
  <c r="Q28" i="26"/>
  <c r="P28" i="26"/>
  <c r="O28" i="26"/>
  <c r="Y27" i="26"/>
  <c r="X27" i="26"/>
  <c r="W27" i="26"/>
  <c r="V27" i="26"/>
  <c r="U27" i="26"/>
  <c r="T27" i="26"/>
  <c r="S27" i="26"/>
  <c r="R27" i="26"/>
  <c r="Q27" i="26"/>
  <c r="P27" i="26"/>
  <c r="O27" i="26"/>
  <c r="Y26" i="26"/>
  <c r="X26" i="26"/>
  <c r="W26" i="26"/>
  <c r="V26" i="26"/>
  <c r="U26" i="26"/>
  <c r="T26" i="26"/>
  <c r="S26" i="26"/>
  <c r="R26" i="26"/>
  <c r="Q26" i="26"/>
  <c r="P26" i="26"/>
  <c r="O26" i="26"/>
  <c r="Y25" i="26"/>
  <c r="X25" i="26"/>
  <c r="W25" i="26"/>
  <c r="V25" i="26"/>
  <c r="U25" i="26"/>
  <c r="T25" i="26"/>
  <c r="S25" i="26"/>
  <c r="R25" i="26"/>
  <c r="Q25" i="26"/>
  <c r="P25" i="26"/>
  <c r="O25" i="26"/>
  <c r="Y24" i="26"/>
  <c r="X24" i="26"/>
  <c r="W24" i="26"/>
  <c r="V24" i="26"/>
  <c r="U24" i="26"/>
  <c r="T24" i="26"/>
  <c r="S24" i="26"/>
  <c r="R24" i="26"/>
  <c r="Q24" i="26"/>
  <c r="P24" i="26"/>
  <c r="O24" i="26"/>
  <c r="Y23" i="26"/>
  <c r="X23" i="26"/>
  <c r="W23" i="26"/>
  <c r="V23" i="26"/>
  <c r="U23" i="26"/>
  <c r="T23" i="26"/>
  <c r="S23" i="26"/>
  <c r="R23" i="26"/>
  <c r="Q23" i="26"/>
  <c r="P23" i="26"/>
  <c r="O23" i="26"/>
  <c r="Y22" i="26"/>
  <c r="X22" i="26"/>
  <c r="W22" i="26"/>
  <c r="V22" i="26"/>
  <c r="U22" i="26"/>
  <c r="T22" i="26"/>
  <c r="S22" i="26"/>
  <c r="R22" i="26"/>
  <c r="Q22" i="26"/>
  <c r="P22" i="26"/>
  <c r="O22" i="26"/>
  <c r="Y21" i="26"/>
  <c r="X21" i="26"/>
  <c r="W21" i="26"/>
  <c r="V21" i="26"/>
  <c r="U21" i="26"/>
  <c r="T21" i="26"/>
  <c r="S21" i="26"/>
  <c r="R21" i="26"/>
  <c r="Q21" i="26"/>
  <c r="P21" i="26"/>
  <c r="O21" i="26"/>
  <c r="Y20" i="26"/>
  <c r="X20" i="26"/>
  <c r="W20" i="26"/>
  <c r="V20" i="26"/>
  <c r="U20" i="26"/>
  <c r="T20" i="26"/>
  <c r="S20" i="26"/>
  <c r="R20" i="26"/>
  <c r="Q20" i="26"/>
  <c r="P20" i="26"/>
  <c r="O20" i="26"/>
  <c r="Y19" i="26"/>
  <c r="X19" i="26"/>
  <c r="W19" i="26"/>
  <c r="V19" i="26"/>
  <c r="U19" i="26"/>
  <c r="T19" i="26"/>
  <c r="S19" i="26"/>
  <c r="R19" i="26"/>
  <c r="Q19" i="26"/>
  <c r="P19" i="26"/>
  <c r="O19" i="26"/>
  <c r="Y18" i="26"/>
  <c r="X18" i="26"/>
  <c r="W18" i="26"/>
  <c r="V18" i="26"/>
  <c r="U18" i="26"/>
  <c r="T18" i="26"/>
  <c r="S18" i="26"/>
  <c r="R18" i="26"/>
  <c r="Q18" i="26"/>
  <c r="P18" i="26"/>
  <c r="O18" i="26"/>
  <c r="Y17" i="26"/>
  <c r="X17" i="26"/>
  <c r="W17" i="26"/>
  <c r="V17" i="26"/>
  <c r="U17" i="26"/>
  <c r="T17" i="26"/>
  <c r="S17" i="26"/>
  <c r="R17" i="26"/>
  <c r="Q17" i="26"/>
  <c r="P17" i="26"/>
  <c r="O17" i="26"/>
  <c r="Y16" i="26"/>
  <c r="X16" i="26"/>
  <c r="W16" i="26"/>
  <c r="V16" i="26"/>
  <c r="U16" i="26"/>
  <c r="T16" i="26"/>
  <c r="S16" i="26"/>
  <c r="R16" i="26"/>
  <c r="Q16" i="26"/>
  <c r="P16" i="26"/>
  <c r="O16" i="26"/>
  <c r="Y15" i="26"/>
  <c r="X15" i="26"/>
  <c r="W15" i="26"/>
  <c r="V15" i="26"/>
  <c r="U15" i="26"/>
  <c r="T15" i="26"/>
  <c r="S15" i="26"/>
  <c r="R15" i="26"/>
  <c r="Q15" i="26"/>
  <c r="P15" i="26"/>
  <c r="O15" i="26"/>
  <c r="Y14" i="26"/>
  <c r="X14" i="26"/>
  <c r="W14" i="26"/>
  <c r="V14" i="26"/>
  <c r="U14" i="26"/>
  <c r="T14" i="26"/>
  <c r="S14" i="26"/>
  <c r="R14" i="26"/>
  <c r="Q14" i="26"/>
  <c r="P14" i="26"/>
  <c r="O14" i="26"/>
  <c r="Y13" i="26"/>
  <c r="X13" i="26"/>
  <c r="W13" i="26"/>
  <c r="V13" i="26"/>
  <c r="U13" i="26"/>
  <c r="T13" i="26"/>
  <c r="S13" i="26"/>
  <c r="R13" i="26"/>
  <c r="Q13" i="26"/>
  <c r="P13" i="26"/>
  <c r="O13" i="26"/>
  <c r="Y12" i="26"/>
  <c r="X12" i="26"/>
  <c r="W12" i="26"/>
  <c r="V12" i="26"/>
  <c r="U12" i="26"/>
  <c r="T12" i="26"/>
  <c r="S12" i="26"/>
  <c r="R12" i="26"/>
  <c r="Q12" i="26"/>
  <c r="P12" i="26"/>
  <c r="O12" i="26"/>
  <c r="Y11" i="26"/>
  <c r="X11" i="26"/>
  <c r="W11" i="26"/>
  <c r="V11" i="26"/>
  <c r="U11" i="26"/>
  <c r="T11" i="26"/>
  <c r="S11" i="26"/>
  <c r="R11" i="26"/>
  <c r="Q11" i="26"/>
  <c r="P11" i="26"/>
  <c r="O11" i="26"/>
  <c r="Y10" i="26"/>
  <c r="X10" i="26"/>
  <c r="W10" i="26"/>
  <c r="V10" i="26"/>
  <c r="U10" i="26"/>
  <c r="T10" i="26"/>
  <c r="S10" i="26"/>
  <c r="R10" i="26"/>
  <c r="Q10" i="26"/>
  <c r="P10" i="26"/>
  <c r="O10" i="26"/>
  <c r="Z43" i="26" l="1"/>
  <c r="Z44" i="26"/>
  <c r="Z45" i="26"/>
  <c r="Z46" i="26"/>
  <c r="Z47" i="26"/>
  <c r="Z48" i="26"/>
  <c r="Z49" i="26"/>
  <c r="Z50" i="26"/>
  <c r="Z51" i="26"/>
  <c r="Z52" i="26"/>
  <c r="Z53" i="26"/>
  <c r="Z54" i="26"/>
  <c r="Z30" i="26" l="1"/>
  <c r="Z32" i="26"/>
  <c r="Z24" i="26"/>
  <c r="Z28" i="26"/>
  <c r="Z26" i="26"/>
  <c r="Z31" i="26"/>
  <c r="Z22" i="26"/>
  <c r="Z19" i="26"/>
  <c r="Z20" i="26"/>
  <c r="Z21" i="26"/>
  <c r="Z33" i="26"/>
  <c r="Z23" i="26"/>
  <c r="Z25" i="26"/>
  <c r="Z15" i="26"/>
  <c r="Z27" i="26"/>
  <c r="Z16" i="26"/>
  <c r="Z29" i="26"/>
  <c r="Z17" i="26"/>
  <c r="Z18" i="26"/>
  <c r="R60" i="26" l="1"/>
  <c r="Z59" i="26"/>
  <c r="AO21" i="22" l="1"/>
  <c r="R4" i="26" l="1"/>
  <c r="R5" i="26"/>
  <c r="Y60" i="26"/>
  <c r="X60" i="26"/>
  <c r="W60" i="26"/>
  <c r="V60" i="26"/>
  <c r="U60" i="26"/>
  <c r="T60" i="26"/>
  <c r="S60" i="26"/>
  <c r="Q60" i="26"/>
  <c r="P60" i="26"/>
  <c r="O60" i="26"/>
  <c r="N60" i="26"/>
  <c r="Z58" i="26"/>
  <c r="Z57" i="26"/>
  <c r="Z56" i="26"/>
  <c r="Z55" i="26"/>
  <c r="Z42" i="26"/>
  <c r="Z41" i="26"/>
  <c r="Z40" i="26"/>
  <c r="Z39" i="26"/>
  <c r="Z38" i="26"/>
  <c r="Z37" i="26"/>
  <c r="Z36" i="26"/>
  <c r="Z35" i="26"/>
  <c r="Z34" i="26"/>
  <c r="Z14" i="26"/>
  <c r="Z13" i="26"/>
  <c r="Z12" i="26"/>
  <c r="Z11" i="26"/>
  <c r="Z10" i="26"/>
  <c r="V11" i="22"/>
  <c r="R11" i="22" l="1"/>
  <c r="P13" i="22" s="1"/>
  <c r="R6" i="26"/>
  <c r="T4" i="26"/>
  <c r="Z60" i="26"/>
  <c r="P20" i="22" l="1"/>
  <c r="AN20" i="22"/>
  <c r="AN21" i="22" s="1"/>
  <c r="O2" i="29"/>
  <c r="AA10" i="22"/>
  <c r="N2" i="29" s="1"/>
  <c r="P19" i="22" l="1"/>
  <c r="S2" i="29"/>
  <c r="P12" i="22"/>
  <c r="V4" i="26"/>
  <c r="V6" i="26" s="1"/>
  <c r="T6" i="26"/>
  <c r="P26" i="22" l="1"/>
  <c r="R2" i="29"/>
  <c r="P25" i="22"/>
  <c r="M2" i="29"/>
  <c r="X4" i="26"/>
  <c r="N62" i="26" s="1"/>
  <c r="E7" i="25"/>
  <c r="AF24" i="22" l="1"/>
  <c r="V2" i="29"/>
  <c r="U2" i="29"/>
  <c r="W2"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ヤスイ</author>
  </authors>
  <commentList>
    <comment ref="E40" authorId="0" shapeId="0" xr:uid="{7B05B6E2-3A47-41FD-8AFD-75D82EFEFC7B}">
      <text>
        <r>
          <rPr>
            <sz val="14"/>
            <color indexed="81"/>
            <rFont val="MS P ゴシック"/>
            <family val="3"/>
            <charset val="128"/>
          </rPr>
          <t xml:space="preserve">半角４桁
※全角や５桁では入力できません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tanaka</author>
    <author>厚生労働省ネットワークシステム</author>
  </authors>
  <commentList>
    <comment ref="AE23" authorId="0" shapeId="0" xr:uid="{816F26F3-933C-443A-A370-B65E57D6C0A5}">
      <text>
        <r>
          <rPr>
            <sz val="20"/>
            <color indexed="81"/>
            <rFont val="MS P ゴシック"/>
            <family val="3"/>
            <charset val="128"/>
          </rPr>
          <t>家庭的保育事業所のみ記載</t>
        </r>
      </text>
    </comment>
    <comment ref="AA26" authorId="1" shapeId="0" xr:uid="{00000000-0006-0000-0200-000001000000}">
      <text>
        <r>
          <rPr>
            <sz val="20"/>
            <color indexed="81"/>
            <rFont val="ＭＳ Ｐゴシック"/>
            <family val="3"/>
            <charset val="128"/>
          </rPr>
          <t>家庭的保育事業所、事業所内保育事業所（利用定員５人以下の事業所に限る。）については、「人数A」「人数B」のいずれかを「１」、他方を「０」と記載すること。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ヤスイ</author>
  </authors>
  <commentList>
    <comment ref="AA10" authorId="0" shapeId="0" xr:uid="{B49CDF40-F7DE-4D40-8319-E150E7A818E9}">
      <text>
        <r>
          <rPr>
            <b/>
            <sz val="14"/>
            <color indexed="81"/>
            <rFont val="MS P ゴシック"/>
            <family val="3"/>
            <charset val="128"/>
          </rPr>
          <t>・国通知及びFAQより、他事業所へ加算額の20％を超えての配分は不可
→このセルがＮＧ表記である場合、【様6別2】要修正
→このセルが#N/A表記である場合、基礎情報から順に入力漏れがないか要確認</t>
        </r>
      </text>
    </comment>
    <comment ref="AF24" authorId="0" shapeId="0" xr:uid="{D20A16E7-D482-409C-9084-3F2D64713C5A}">
      <text>
        <r>
          <rPr>
            <b/>
            <u val="double"/>
            <sz val="48"/>
            <color indexed="81"/>
            <rFont val="HG正楷書体-PRO"/>
            <family val="4"/>
            <charset val="128"/>
          </rPr>
          <t>ＮＧ or #N/Aのままでの提出不可</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N8" authorId="0" shapeId="0" xr:uid="{B9B13B98-C612-4C3D-A279-CA67A89FFC95}">
      <text>
        <r>
          <rPr>
            <sz val="10.5"/>
            <color indexed="81"/>
            <rFont val="MS P ゴシック"/>
            <family val="3"/>
            <charset val="128"/>
          </rPr>
          <t>前年度の残額については、処遇Ⅰの【申請様式４別添１】に記載すること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04F2CF63-F3D3-43E0-9E6F-F7CB59449ACD}">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suzuki</author>
    <author>Ikeguchi</author>
  </authors>
  <commentList>
    <comment ref="L8" authorId="0" shapeId="0" xr:uid="{B07BE0EB-626A-42E2-AD07-A262C3617B27}">
      <text>
        <r>
          <rPr>
            <sz val="14"/>
            <color indexed="81"/>
            <rFont val="MS P ゴシック"/>
            <family val="3"/>
            <charset val="128"/>
          </rPr>
          <t>【区分】欄
①副主任保育士
②専門リーダー
③職務分野別リーダー
④主任保育士</t>
        </r>
      </text>
    </comment>
    <comment ref="AH10" authorId="1" shapeId="0" xr:uid="{A2DA0E1B-024E-4133-9B6C-13977C49CEE0}">
      <text>
        <r>
          <rPr>
            <sz val="11"/>
            <color indexed="81"/>
            <rFont val="MS P ゴシック"/>
            <family val="3"/>
            <charset val="128"/>
          </rPr>
          <t>受講履歴欄の「実践」と「マネ」に数値が入力されている場合に「※」を表示</t>
        </r>
      </text>
    </comment>
    <comment ref="AJ10" authorId="1" shapeId="0" xr:uid="{D0FE65E2-58AF-43F5-AE78-CB8D34FDE0CE}">
      <text>
        <r>
          <rPr>
            <sz val="11"/>
            <color indexed="81"/>
            <rFont val="MS P ゴシック"/>
            <family val="3"/>
            <charset val="128"/>
          </rPr>
          <t>マネは、区分が①の場合のみ抽出</t>
        </r>
      </text>
    </comment>
    <comment ref="AQ10" authorId="1" shapeId="0" xr:uid="{EEFE76CC-AF00-4FEE-8617-0C54E382CBE2}">
      <text>
        <r>
          <rPr>
            <sz val="12"/>
            <color indexed="81"/>
            <rFont val="MS P ゴシック"/>
            <family val="3"/>
            <charset val="128"/>
          </rPr>
          <t>マネは、区分が①の場合のみ抽出</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Ikeguchi</author>
  </authors>
  <commentList>
    <comment ref="AI10" authorId="0" shapeId="0" xr:uid="{A7BFAE71-F175-496E-B95E-87E9B9A9E35B}">
      <text>
        <r>
          <rPr>
            <sz val="11"/>
            <color indexed="81"/>
            <rFont val="MS P ゴシック"/>
            <family val="3"/>
            <charset val="128"/>
          </rPr>
          <t>マネは、区分が①の場合のみ抽出</t>
        </r>
      </text>
    </comment>
    <comment ref="AP10" authorId="0" shapeId="0" xr:uid="{59173951-12E5-4558-ADD3-819C3A992E5E}">
      <text>
        <r>
          <rPr>
            <sz val="12"/>
            <color indexed="81"/>
            <rFont val="MS P ゴシック"/>
            <family val="3"/>
            <charset val="128"/>
          </rPr>
          <t>マネは、区分が①の場合のみ抽出</t>
        </r>
      </text>
    </comment>
  </commentList>
</comments>
</file>

<file path=xl/sharedStrings.xml><?xml version="1.0" encoding="utf-8"?>
<sst xmlns="http://schemas.openxmlformats.org/spreadsheetml/2006/main" count="680" uniqueCount="401">
  <si>
    <t>職種</t>
    <rPh sb="0" eb="2">
      <t>ショクシュ</t>
    </rPh>
    <phoneticPr fontId="4"/>
  </si>
  <si>
    <t>施設・事業所名</t>
    <rPh sb="0" eb="2">
      <t>シセツ</t>
    </rPh>
    <rPh sb="3" eb="6">
      <t>ジギョウショ</t>
    </rPh>
    <rPh sb="6" eb="7">
      <t>メイ</t>
    </rPh>
    <phoneticPr fontId="4"/>
  </si>
  <si>
    <t>（１）賃金改善について</t>
    <rPh sb="3" eb="5">
      <t>チンギン</t>
    </rPh>
    <rPh sb="5" eb="7">
      <t>カイゼン</t>
    </rPh>
    <phoneticPr fontId="4"/>
  </si>
  <si>
    <t>①</t>
    <phoneticPr fontId="4"/>
  </si>
  <si>
    <t>賃金改善実施期間</t>
    <rPh sb="0" eb="2">
      <t>チンギン</t>
    </rPh>
    <rPh sb="2" eb="4">
      <t>カイゼン</t>
    </rPh>
    <rPh sb="4" eb="6">
      <t>ジッシ</t>
    </rPh>
    <rPh sb="6" eb="8">
      <t>キカン</t>
    </rPh>
    <phoneticPr fontId="4"/>
  </si>
  <si>
    <t>円</t>
    <rPh sb="0" eb="1">
      <t>エン</t>
    </rPh>
    <phoneticPr fontId="4"/>
  </si>
  <si>
    <t>都道府県名</t>
    <rPh sb="0" eb="4">
      <t>トドウフケン</t>
    </rPh>
    <rPh sb="4" eb="5">
      <t>メイ</t>
    </rPh>
    <phoneticPr fontId="4"/>
  </si>
  <si>
    <t>市町村名</t>
    <rPh sb="0" eb="4">
      <t>シチョウソンメイ</t>
    </rPh>
    <phoneticPr fontId="4"/>
  </si>
  <si>
    <t>番号</t>
    <rPh sb="0" eb="2">
      <t>バンゴウ</t>
    </rPh>
    <phoneticPr fontId="4"/>
  </si>
  <si>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</si>
  <si>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施設・事業所類型</t>
    <rPh sb="0" eb="2">
      <t>シセツ</t>
    </rPh>
    <rPh sb="3" eb="6">
      <t>ジギョウショ</t>
    </rPh>
    <rPh sb="6" eb="8">
      <t>ルイケイ</t>
    </rPh>
    <phoneticPr fontId="4"/>
  </si>
  <si>
    <t>人</t>
    <rPh sb="0" eb="1">
      <t>ニン</t>
    </rPh>
    <phoneticPr fontId="4"/>
  </si>
  <si>
    <t>加算の要件について</t>
    <rPh sb="0" eb="2">
      <t>カサン</t>
    </rPh>
    <rPh sb="3" eb="5">
      <t>ヨウケン</t>
    </rPh>
    <phoneticPr fontId="4"/>
  </si>
  <si>
    <t>加算額の算定に用いる職員数について</t>
    <rPh sb="0" eb="3">
      <t>カサンガク</t>
    </rPh>
    <rPh sb="4" eb="6">
      <t>サンテイ</t>
    </rPh>
    <rPh sb="7" eb="8">
      <t>モチ</t>
    </rPh>
    <rPh sb="10" eb="12">
      <t>ショクイン</t>
    </rPh>
    <rPh sb="12" eb="13">
      <t>スウ</t>
    </rPh>
    <phoneticPr fontId="4"/>
  </si>
  <si>
    <t>①利用定員</t>
    <rPh sb="1" eb="3">
      <t>リヨウ</t>
    </rPh>
    <rPh sb="3" eb="5">
      <t>テイイン</t>
    </rPh>
    <phoneticPr fontId="4"/>
  </si>
  <si>
    <t>保育所</t>
    <rPh sb="0" eb="2">
      <t>ホイク</t>
    </rPh>
    <rPh sb="2" eb="3">
      <t>ショ</t>
    </rPh>
    <phoneticPr fontId="4"/>
  </si>
  <si>
    <t>認定こども園</t>
    <rPh sb="0" eb="2">
      <t>ニンテイ</t>
    </rPh>
    <rPh sb="5" eb="6">
      <t>エン</t>
    </rPh>
    <phoneticPr fontId="4"/>
  </si>
  <si>
    <t>幼稚園</t>
    <rPh sb="0" eb="3">
      <t>ヨウチエン</t>
    </rPh>
    <phoneticPr fontId="4"/>
  </si>
  <si>
    <t>職名</t>
    <rPh sb="0" eb="2">
      <t>ショクメイ</t>
    </rPh>
    <phoneticPr fontId="4"/>
  </si>
  <si>
    <t>②年齢別
　児童数</t>
    <rPh sb="1" eb="4">
      <t>ネンレイベツ</t>
    </rPh>
    <rPh sb="6" eb="9">
      <t>ジドウスウ</t>
    </rPh>
    <phoneticPr fontId="4"/>
  </si>
  <si>
    <t>③各種加算の適用状況</t>
    <rPh sb="1" eb="3">
      <t>カクシュ</t>
    </rPh>
    <rPh sb="3" eb="5">
      <t>カサン</t>
    </rPh>
    <rPh sb="6" eb="8">
      <t>テキヨウ</t>
    </rPh>
    <rPh sb="8" eb="10">
      <t>ジョウキョウ</t>
    </rPh>
    <phoneticPr fontId="4"/>
  </si>
  <si>
    <t>居宅訪問型保育</t>
    <rPh sb="0" eb="2">
      <t>キョタク</t>
    </rPh>
    <rPh sb="2" eb="5">
      <t>ホウモンガタ</t>
    </rPh>
    <rPh sb="5" eb="7">
      <t>ホイク</t>
    </rPh>
    <phoneticPr fontId="4"/>
  </si>
  <si>
    <t>家庭的保育</t>
    <rPh sb="0" eb="3">
      <t>カテイテキ</t>
    </rPh>
    <rPh sb="3" eb="5">
      <t>ホイク</t>
    </rPh>
    <phoneticPr fontId="4"/>
  </si>
  <si>
    <t>年</t>
    <rPh sb="0" eb="1">
      <t>ネン</t>
    </rPh>
    <phoneticPr fontId="4"/>
  </si>
  <si>
    <t>④家庭的保育等の経験年数</t>
    <rPh sb="1" eb="4">
      <t>カテイテキ</t>
    </rPh>
    <rPh sb="4" eb="6">
      <t>ホイク</t>
    </rPh>
    <rPh sb="6" eb="7">
      <t>トウ</t>
    </rPh>
    <rPh sb="8" eb="10">
      <t>ケイケン</t>
    </rPh>
    <rPh sb="10" eb="12">
      <t>ネンスウ</t>
    </rPh>
    <phoneticPr fontId="4"/>
  </si>
  <si>
    <t>⑤加算対象人数の基礎となる職員数</t>
    <rPh sb="1" eb="3">
      <t>カサン</t>
    </rPh>
    <rPh sb="3" eb="5">
      <t>タイショウ</t>
    </rPh>
    <rPh sb="5" eb="7">
      <t>ニンズウ</t>
    </rPh>
    <rPh sb="8" eb="10">
      <t>キソ</t>
    </rPh>
    <rPh sb="13" eb="16">
      <t>ショクインスウ</t>
    </rPh>
    <phoneticPr fontId="4"/>
  </si>
  <si>
    <t>⑥加算対象人数</t>
    <rPh sb="1" eb="3">
      <t>カサン</t>
    </rPh>
    <rPh sb="3" eb="5">
      <t>タイショウ</t>
    </rPh>
    <rPh sb="5" eb="7">
      <t>ニンズウ</t>
    </rPh>
    <phoneticPr fontId="4"/>
  </si>
  <si>
    <t>人数Ａ（⑤×１／３）</t>
    <rPh sb="0" eb="2">
      <t>ニンズウ</t>
    </rPh>
    <phoneticPr fontId="4"/>
  </si>
  <si>
    <t>人数Ｂ（⑤×１／５）</t>
    <rPh sb="0" eb="2">
      <t>ニンズウ</t>
    </rPh>
    <phoneticPr fontId="4"/>
  </si>
  <si>
    <t>加算対象者
経験年数</t>
    <rPh sb="0" eb="2">
      <t>カサン</t>
    </rPh>
    <rPh sb="2" eb="4">
      <t>タイショウ</t>
    </rPh>
    <rPh sb="4" eb="5">
      <t>シャ</t>
    </rPh>
    <rPh sb="6" eb="8">
      <t>ケイケン</t>
    </rPh>
    <rPh sb="8" eb="10">
      <t>ネンスウ</t>
    </rPh>
    <phoneticPr fontId="4"/>
  </si>
  <si>
    <t>加算対象者
経験年数</t>
    <rPh sb="0" eb="2">
      <t>カサン</t>
    </rPh>
    <rPh sb="2" eb="5">
      <t>タイショウシャ</t>
    </rPh>
    <rPh sb="6" eb="8">
      <t>ケイケン</t>
    </rPh>
    <rPh sb="8" eb="10">
      <t>ネンスウ</t>
    </rPh>
    <phoneticPr fontId="4"/>
  </si>
  <si>
    <t>次の内容について、当てはまる項目に○をつけること。</t>
    <rPh sb="0" eb="1">
      <t>ツギ</t>
    </rPh>
    <rPh sb="2" eb="4">
      <t>ナイヨウ</t>
    </rPh>
    <rPh sb="9" eb="10">
      <t>ア</t>
    </rPh>
    <rPh sb="14" eb="16">
      <t>コウモク</t>
    </rPh>
    <phoneticPr fontId="4"/>
  </si>
  <si>
    <t>月</t>
    <rPh sb="0" eb="1">
      <t>ツキ</t>
    </rPh>
    <phoneticPr fontId="4"/>
  </si>
  <si>
    <t>合計</t>
    <rPh sb="0" eb="2">
      <t>ゴウケイ</t>
    </rPh>
    <phoneticPr fontId="4"/>
  </si>
  <si>
    <t>○○県</t>
    <rPh sb="2" eb="3">
      <t>ケン</t>
    </rPh>
    <phoneticPr fontId="4"/>
  </si>
  <si>
    <t>○○市</t>
    <rPh sb="2" eb="3">
      <t>シ</t>
    </rPh>
    <phoneticPr fontId="4"/>
  </si>
  <si>
    <t>○○保育所</t>
    <rPh sb="2" eb="5">
      <t>ホイクショ</t>
    </rPh>
    <phoneticPr fontId="4"/>
  </si>
  <si>
    <t>人数Ｂ</t>
    <rPh sb="0" eb="2">
      <t>ニンズウ</t>
    </rPh>
    <phoneticPr fontId="4"/>
  </si>
  <si>
    <t>人数Ａ</t>
    <rPh sb="0" eb="2">
      <t>ニンズウ</t>
    </rPh>
    <phoneticPr fontId="4"/>
  </si>
  <si>
    <t>同一事業者が運営する全ての施設・事業所（特定教育・保育施設及び特定地域型保育事業所）について記入すること。</t>
    <phoneticPr fontId="4"/>
  </si>
  <si>
    <t>有</t>
    <rPh sb="0" eb="1">
      <t>ア</t>
    </rPh>
    <phoneticPr fontId="4"/>
  </si>
  <si>
    <t>例１</t>
    <rPh sb="0" eb="1">
      <t>レイ</t>
    </rPh>
    <phoneticPr fontId="4"/>
  </si>
  <si>
    <t>例２</t>
    <rPh sb="0" eb="1">
      <t>レイ</t>
    </rPh>
    <phoneticPr fontId="4"/>
  </si>
  <si>
    <t>　職員の職位、職責又は職務内容に応じた勤務条件等の要件及びこれに応じた賃金体系を定め、全ての職員に周知している。</t>
    <rPh sb="43" eb="44">
      <t>スベ</t>
    </rPh>
    <phoneticPr fontId="4"/>
  </si>
  <si>
    <t>）</t>
    <phoneticPr fontId="4"/>
  </si>
  <si>
    <t>（</t>
    <phoneticPr fontId="4"/>
  </si>
  <si>
    <t>ヶ月</t>
  </si>
  <si>
    <t>※1</t>
    <phoneticPr fontId="4"/>
  </si>
  <si>
    <t>無</t>
    <rPh sb="0" eb="1">
      <t>ナシ</t>
    </rPh>
    <phoneticPr fontId="4"/>
  </si>
  <si>
    <t>〇</t>
    <phoneticPr fontId="4"/>
  </si>
  <si>
    <t>Ａ</t>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</si>
  <si>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</si>
  <si>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</si>
  <si>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なし</t>
    <phoneticPr fontId="4"/>
  </si>
  <si>
    <t>施設・事業所名</t>
    <phoneticPr fontId="4"/>
  </si>
  <si>
    <t>（２）賃金改善等見込総額</t>
    <rPh sb="3" eb="5">
      <t>チンギン</t>
    </rPh>
    <rPh sb="5" eb="7">
      <t>カイゼン</t>
    </rPh>
    <rPh sb="7" eb="8">
      <t>トウ</t>
    </rPh>
    <rPh sb="8" eb="10">
      <t>ミコミ</t>
    </rPh>
    <rPh sb="10" eb="12">
      <t>ソウガク</t>
    </rPh>
    <phoneticPr fontId="4"/>
  </si>
  <si>
    <t>※確認欄（千円未満の端数は切り捨て）</t>
    <rPh sb="1" eb="3">
      <t>カクニン</t>
    </rPh>
    <rPh sb="3" eb="4">
      <t>ラン</t>
    </rPh>
    <phoneticPr fontId="4"/>
  </si>
  <si>
    <r>
      <t>施設・事業所名</t>
    </r>
    <r>
      <rPr>
        <vertAlign val="superscript"/>
        <sz val="12"/>
        <rFont val="HGｺﾞｼｯｸM"/>
        <family val="3"/>
        <charset val="128"/>
      </rPr>
      <t>※1</t>
    </r>
    <rPh sb="0" eb="2">
      <t>シセツ</t>
    </rPh>
    <rPh sb="3" eb="6">
      <t>ジギョウショ</t>
    </rPh>
    <rPh sb="6" eb="7">
      <t>メイ</t>
    </rPh>
    <phoneticPr fontId="4"/>
  </si>
  <si>
    <t>別紙様式３</t>
    <rPh sb="0" eb="2">
      <t>ベッシ</t>
    </rPh>
    <rPh sb="2" eb="4">
      <t>ヨウシキ</t>
    </rPh>
    <phoneticPr fontId="4"/>
  </si>
  <si>
    <t>別紙様式６</t>
    <rPh sb="0" eb="2">
      <t>ベッシ</t>
    </rPh>
    <rPh sb="2" eb="4">
      <t>ヨウシキ</t>
    </rPh>
    <phoneticPr fontId="4"/>
  </si>
  <si>
    <t>別紙様式６別添２</t>
    <rPh sb="0" eb="2">
      <t>ベッシ</t>
    </rPh>
    <rPh sb="2" eb="4">
      <t>ヨウシキ</t>
    </rPh>
    <rPh sb="5" eb="7">
      <t>ベッテン</t>
    </rPh>
    <phoneticPr fontId="4"/>
  </si>
  <si>
    <t>京都市長　殿</t>
    <rPh sb="0" eb="2">
      <t>キョウト</t>
    </rPh>
    <rPh sb="2" eb="3">
      <t>シ</t>
    </rPh>
    <rPh sb="3" eb="4">
      <t>チョウ</t>
    </rPh>
    <rPh sb="5" eb="6">
      <t>ドノ</t>
    </rPh>
    <phoneticPr fontId="4"/>
  </si>
  <si>
    <t>運営する施設・事業所が１箇所のみの事業者については記入不要。</t>
    <rPh sb="0" eb="2">
      <t>ウンエイ</t>
    </rPh>
    <rPh sb="4" eb="6">
      <t>シセツ</t>
    </rPh>
    <rPh sb="7" eb="10">
      <t>ジギョウショ</t>
    </rPh>
    <rPh sb="12" eb="14">
      <t>カショ</t>
    </rPh>
    <rPh sb="17" eb="20">
      <t>ジギョウシャ</t>
    </rPh>
    <rPh sb="25" eb="27">
      <t>キニュウ</t>
    </rPh>
    <rPh sb="27" eb="29">
      <t>フヨウ</t>
    </rPh>
    <phoneticPr fontId="4"/>
  </si>
  <si>
    <t>〇</t>
  </si>
  <si>
    <t>別紙「処遇改善等加算Ⅱ　加算対象職員数計算表」のとおり</t>
    <rPh sb="3" eb="10">
      <t>ショグウカイゼントウカサン</t>
    </rPh>
    <phoneticPr fontId="4"/>
  </si>
  <si>
    <t>②処遇Ⅱ加算見込額</t>
    <rPh sb="1" eb="3">
      <t>ショグウ</t>
    </rPh>
    <rPh sb="4" eb="6">
      <t>カサン</t>
    </rPh>
    <rPh sb="6" eb="8">
      <t>ミコミ</t>
    </rPh>
    <rPh sb="8" eb="9">
      <t>ガク</t>
    </rPh>
    <phoneticPr fontId="4"/>
  </si>
  <si>
    <t>同一事業者内における拠出実績額・受入実績額一覧表（処遇改善等加算Ⅱ）</t>
    <rPh sb="0" eb="2">
      <t>ドウイツ</t>
    </rPh>
    <rPh sb="2" eb="5">
      <t>ジギョウシャ</t>
    </rPh>
    <rPh sb="5" eb="6">
      <t>ナイ</t>
    </rPh>
    <rPh sb="10" eb="12">
      <t>キョシュツ</t>
    </rPh>
    <rPh sb="12" eb="15">
      <t>ジッセキガク</t>
    </rPh>
    <rPh sb="16" eb="18">
      <t>ウケイレ</t>
    </rPh>
    <rPh sb="18" eb="21">
      <t>ジッセキガク</t>
    </rPh>
    <rPh sb="21" eb="23">
      <t>イチラン</t>
    </rPh>
    <rPh sb="23" eb="24">
      <t>ヒョウ</t>
    </rPh>
    <rPh sb="25" eb="27">
      <t>ショグウ</t>
    </rPh>
    <rPh sb="27" eb="29">
      <t>カイゼン</t>
    </rPh>
    <rPh sb="29" eb="30">
      <t>トウ</t>
    </rPh>
    <rPh sb="30" eb="32">
      <t>カサン</t>
    </rPh>
    <phoneticPr fontId="4"/>
  </si>
  <si>
    <t>△△県</t>
    <rPh sb="2" eb="3">
      <t>ケン</t>
    </rPh>
    <phoneticPr fontId="4"/>
  </si>
  <si>
    <t>△△市</t>
    <rPh sb="2" eb="3">
      <t>シ</t>
    </rPh>
    <phoneticPr fontId="4"/>
  </si>
  <si>
    <t>△△保育所</t>
    <rPh sb="2" eb="5">
      <t>ホイクショ</t>
    </rPh>
    <phoneticPr fontId="4"/>
  </si>
  <si>
    <t>①／②×③→</t>
    <phoneticPr fontId="4"/>
  </si>
  <si>
    <t>職員名</t>
    <rPh sb="0" eb="2">
      <t>ショクイン</t>
    </rPh>
    <rPh sb="2" eb="3">
      <t>メイ</t>
    </rPh>
    <phoneticPr fontId="4"/>
  </si>
  <si>
    <t>経験年数</t>
    <rPh sb="0" eb="2">
      <t>ケイケン</t>
    </rPh>
    <rPh sb="2" eb="4">
      <t>ネンスウ</t>
    </rPh>
    <phoneticPr fontId="4"/>
  </si>
  <si>
    <t>改善した
給与項目</t>
    <phoneticPr fontId="4"/>
  </si>
  <si>
    <t>備考</t>
    <rPh sb="0" eb="2">
      <t>ビコウ</t>
    </rPh>
    <phoneticPr fontId="4"/>
  </si>
  <si>
    <t>乳児</t>
    <rPh sb="0" eb="2">
      <t>ニュウジ</t>
    </rPh>
    <phoneticPr fontId="1"/>
  </si>
  <si>
    <t>幼児</t>
    <rPh sb="0" eb="2">
      <t>ヨウジ</t>
    </rPh>
    <phoneticPr fontId="1"/>
  </si>
  <si>
    <t>障害</t>
    <rPh sb="0" eb="2">
      <t>ショウガイ</t>
    </rPh>
    <phoneticPr fontId="1"/>
  </si>
  <si>
    <t>食育</t>
    <rPh sb="0" eb="1">
      <t>ショク</t>
    </rPh>
    <rPh sb="1" eb="2">
      <t>イク</t>
    </rPh>
    <phoneticPr fontId="1"/>
  </si>
  <si>
    <t>安全</t>
    <rPh sb="0" eb="2">
      <t>アンゼン</t>
    </rPh>
    <phoneticPr fontId="1"/>
  </si>
  <si>
    <t>支援</t>
    <rPh sb="0" eb="2">
      <t>シエン</t>
    </rPh>
    <phoneticPr fontId="1"/>
  </si>
  <si>
    <t>実践</t>
    <rPh sb="0" eb="2">
      <t>ジッセン</t>
    </rPh>
    <phoneticPr fontId="1"/>
  </si>
  <si>
    <t>マネ</t>
  </si>
  <si>
    <t>４月</t>
    <rPh sb="1" eb="2">
      <t>ガツ</t>
    </rPh>
    <phoneticPr fontId="4"/>
  </si>
  <si>
    <t>６月</t>
  </si>
  <si>
    <t>７月</t>
  </si>
  <si>
    <t>８月</t>
  </si>
  <si>
    <t>９月</t>
  </si>
  <si>
    <t>１０月</t>
  </si>
  <si>
    <t>１１月</t>
  </si>
  <si>
    <t>１２月</t>
  </si>
  <si>
    <t>１月</t>
  </si>
  <si>
    <t>２月</t>
  </si>
  <si>
    <t>３月</t>
  </si>
  <si>
    <t>計</t>
    <rPh sb="0" eb="1">
      <t>ケイ</t>
    </rPh>
    <phoneticPr fontId="4"/>
  </si>
  <si>
    <t>②賃金改善見込総額</t>
    <rPh sb="5" eb="7">
      <t>ミコ</t>
    </rPh>
    <phoneticPr fontId="4"/>
  </si>
  <si>
    <t>職員Ａ</t>
    <rPh sb="0" eb="2">
      <t>ショクイン</t>
    </rPh>
    <phoneticPr fontId="4"/>
  </si>
  <si>
    <t>職員Ｂ</t>
    <rPh sb="0" eb="2">
      <t>ショクイン</t>
    </rPh>
    <phoneticPr fontId="4"/>
  </si>
  <si>
    <t>家庭的保育事業</t>
    <rPh sb="0" eb="7">
      <t>カテイテキホイクジギョウ</t>
    </rPh>
    <phoneticPr fontId="4"/>
  </si>
  <si>
    <t>小規模保育事業Ａ型</t>
    <rPh sb="0" eb="3">
      <t>ショウキボ</t>
    </rPh>
    <rPh sb="3" eb="5">
      <t>ホイク</t>
    </rPh>
    <rPh sb="5" eb="7">
      <t>ジギョウ</t>
    </rPh>
    <rPh sb="8" eb="9">
      <t>ガタ</t>
    </rPh>
    <phoneticPr fontId="4"/>
  </si>
  <si>
    <t>小規模保育事業Ｂ型</t>
    <rPh sb="0" eb="3">
      <t>ショウキボ</t>
    </rPh>
    <rPh sb="3" eb="5">
      <t>ホイク</t>
    </rPh>
    <rPh sb="5" eb="7">
      <t>ジギョウ</t>
    </rPh>
    <rPh sb="8" eb="9">
      <t>ガタ</t>
    </rPh>
    <phoneticPr fontId="4"/>
  </si>
  <si>
    <t>小規模保育事業Ｃ型</t>
    <rPh sb="0" eb="3">
      <t>ショウキボ</t>
    </rPh>
    <rPh sb="3" eb="5">
      <t>ホイク</t>
    </rPh>
    <rPh sb="5" eb="7">
      <t>ジギョウ</t>
    </rPh>
    <rPh sb="8" eb="9">
      <t>ガタ</t>
    </rPh>
    <phoneticPr fontId="4"/>
  </si>
  <si>
    <t>事業所内保育事業Ａ型</t>
    <rPh sb="0" eb="3">
      <t>ジギョウショ</t>
    </rPh>
    <rPh sb="3" eb="4">
      <t>ナイ</t>
    </rPh>
    <rPh sb="4" eb="6">
      <t>ホイク</t>
    </rPh>
    <rPh sb="6" eb="8">
      <t>ジギョウ</t>
    </rPh>
    <rPh sb="9" eb="10">
      <t>ガタ</t>
    </rPh>
    <phoneticPr fontId="4"/>
  </si>
  <si>
    <t>事業所内保育事業（定員20人以上）</t>
    <rPh sb="0" eb="3">
      <t>ジギョウショ</t>
    </rPh>
    <rPh sb="3" eb="4">
      <t>ナイ</t>
    </rPh>
    <rPh sb="4" eb="6">
      <t>ホイク</t>
    </rPh>
    <rPh sb="6" eb="8">
      <t>ジギョウ</t>
    </rPh>
    <rPh sb="9" eb="11">
      <t>テイイン</t>
    </rPh>
    <rPh sb="13" eb="14">
      <t>ニン</t>
    </rPh>
    <rPh sb="14" eb="16">
      <t>イジョウ</t>
    </rPh>
    <phoneticPr fontId="4"/>
  </si>
  <si>
    <t>単価（法定福利費事業主負担分除く）</t>
    <rPh sb="0" eb="2">
      <t>タンカ</t>
    </rPh>
    <rPh sb="3" eb="8">
      <t>ホウテイフクリヒ</t>
    </rPh>
    <rPh sb="8" eb="11">
      <t>ジギョウヌシ</t>
    </rPh>
    <rPh sb="11" eb="13">
      <t>フタン</t>
    </rPh>
    <rPh sb="13" eb="14">
      <t>ブン</t>
    </rPh>
    <rPh sb="14" eb="15">
      <t>ノゾ</t>
    </rPh>
    <phoneticPr fontId="4"/>
  </si>
  <si>
    <t>配分額（月額）</t>
    <rPh sb="0" eb="2">
      <t>ハイブン</t>
    </rPh>
    <rPh sb="2" eb="3">
      <t>ガク</t>
    </rPh>
    <rPh sb="4" eb="6">
      <t>ゲツガク</t>
    </rPh>
    <phoneticPr fontId="4"/>
  </si>
  <si>
    <t>③他施設への拠出見込額</t>
    <rPh sb="1" eb="2">
      <t>タ</t>
    </rPh>
    <rPh sb="2" eb="4">
      <t>シセツ</t>
    </rPh>
    <rPh sb="6" eb="8">
      <t>キョシュツ</t>
    </rPh>
    <rPh sb="8" eb="10">
      <t>ミコミ</t>
    </rPh>
    <rPh sb="10" eb="11">
      <t>ガク</t>
    </rPh>
    <phoneticPr fontId="4"/>
  </si>
  <si>
    <t>④他施設からの受入見込額</t>
    <rPh sb="1" eb="2">
      <t>タ</t>
    </rPh>
    <rPh sb="2" eb="4">
      <t>シセツ</t>
    </rPh>
    <rPh sb="7" eb="9">
      <t>ウケイレ</t>
    </rPh>
    <rPh sb="9" eb="11">
      <t>ミコミ</t>
    </rPh>
    <rPh sb="11" eb="12">
      <t>ガク</t>
    </rPh>
    <phoneticPr fontId="4"/>
  </si>
  <si>
    <t>他施設への拠出見込額（月額）</t>
    <rPh sb="11" eb="13">
      <t>ゲツガク</t>
    </rPh>
    <phoneticPr fontId="4"/>
  </si>
  <si>
    <t>他施設からの受入見込額（月額）</t>
    <rPh sb="6" eb="8">
      <t>ウケイ</t>
    </rPh>
    <rPh sb="12" eb="14">
      <t>ゲツガク</t>
    </rPh>
    <phoneticPr fontId="4"/>
  </si>
  <si>
    <t>配分額合計
（月額）</t>
    <rPh sb="0" eb="2">
      <t>ハイブン</t>
    </rPh>
    <rPh sb="2" eb="3">
      <t>ガク</t>
    </rPh>
    <rPh sb="3" eb="5">
      <t>ゴウケイ</t>
    </rPh>
    <rPh sb="7" eb="9">
      <t>ゲツガク</t>
    </rPh>
    <phoneticPr fontId="4"/>
  </si>
  <si>
    <t>加算見込額【（１）①】</t>
    <rPh sb="0" eb="2">
      <t>カサン</t>
    </rPh>
    <rPh sb="2" eb="4">
      <t>ミコ</t>
    </rPh>
    <rPh sb="4" eb="5">
      <t>ガク</t>
    </rPh>
    <phoneticPr fontId="4"/>
  </si>
  <si>
    <t>賃金改善等見込総額【（２）①】</t>
    <rPh sb="0" eb="2">
      <t>チンギン</t>
    </rPh>
    <rPh sb="2" eb="4">
      <t>カイゼン</t>
    </rPh>
    <rPh sb="4" eb="5">
      <t>トウ</t>
    </rPh>
    <rPh sb="5" eb="7">
      <t>ミコミ</t>
    </rPh>
    <rPh sb="7" eb="9">
      <t>ソウガク</t>
    </rPh>
    <phoneticPr fontId="4"/>
  </si>
  <si>
    <t>Ｂ</t>
    <phoneticPr fontId="4"/>
  </si>
  <si>
    <r>
      <rPr>
        <sz val="11"/>
        <rFont val="ＭＳ Ｐゴシック"/>
        <family val="3"/>
        <charset val="128"/>
      </rPr>
      <t>人</t>
    </r>
    <rPh sb="0" eb="1">
      <t>ニン</t>
    </rPh>
    <phoneticPr fontId="4"/>
  </si>
  <si>
    <t>園長</t>
    <rPh sb="0" eb="2">
      <t>エンチョウ</t>
    </rPh>
    <phoneticPr fontId="4"/>
  </si>
  <si>
    <t>副園長</t>
    <rPh sb="0" eb="3">
      <t>フクエンチョウ</t>
    </rPh>
    <phoneticPr fontId="4"/>
  </si>
  <si>
    <t>教頭</t>
    <rPh sb="0" eb="2">
      <t>キョウトウ</t>
    </rPh>
    <phoneticPr fontId="4"/>
  </si>
  <si>
    <t>保育士</t>
    <rPh sb="0" eb="3">
      <t>ホイクシ</t>
    </rPh>
    <phoneticPr fontId="4"/>
  </si>
  <si>
    <t>保育教諭</t>
    <rPh sb="0" eb="2">
      <t>ホイク</t>
    </rPh>
    <rPh sb="2" eb="4">
      <t>キョウユ</t>
    </rPh>
    <phoneticPr fontId="4"/>
  </si>
  <si>
    <t>幼稚園教諭</t>
    <rPh sb="0" eb="3">
      <t>ヨウチエン</t>
    </rPh>
    <rPh sb="3" eb="5">
      <t>キョウユ</t>
    </rPh>
    <phoneticPr fontId="4"/>
  </si>
  <si>
    <t>保健師</t>
    <rPh sb="0" eb="3">
      <t>ホケンシ</t>
    </rPh>
    <phoneticPr fontId="4"/>
  </si>
  <si>
    <t>看護師</t>
    <rPh sb="0" eb="3">
      <t>カンゴシ</t>
    </rPh>
    <phoneticPr fontId="4"/>
  </si>
  <si>
    <t>准看護師</t>
    <rPh sb="0" eb="4">
      <t>ジュンカンゴシ</t>
    </rPh>
    <phoneticPr fontId="4"/>
  </si>
  <si>
    <t>保育補助</t>
    <rPh sb="0" eb="2">
      <t>ホイク</t>
    </rPh>
    <rPh sb="2" eb="4">
      <t>ホジョ</t>
    </rPh>
    <phoneticPr fontId="4"/>
  </si>
  <si>
    <t>栄養士</t>
    <rPh sb="0" eb="3">
      <t>エイヨウシ</t>
    </rPh>
    <phoneticPr fontId="4"/>
  </si>
  <si>
    <t>調理師</t>
    <rPh sb="0" eb="3">
      <t>チョウリシ</t>
    </rPh>
    <phoneticPr fontId="4"/>
  </si>
  <si>
    <t>調理補助</t>
    <rPh sb="0" eb="2">
      <t>チョウリ</t>
    </rPh>
    <rPh sb="2" eb="4">
      <t>ホジョ</t>
    </rPh>
    <phoneticPr fontId="4"/>
  </si>
  <si>
    <t>用務員</t>
    <rPh sb="0" eb="3">
      <t>ヨウムイン</t>
    </rPh>
    <phoneticPr fontId="4"/>
  </si>
  <si>
    <t>事務員</t>
    <rPh sb="0" eb="2">
      <t>ジム</t>
    </rPh>
    <rPh sb="2" eb="3">
      <t>イン</t>
    </rPh>
    <phoneticPr fontId="4"/>
  </si>
  <si>
    <t>その他</t>
    <rPh sb="2" eb="3">
      <t>タ</t>
    </rPh>
    <phoneticPr fontId="4"/>
  </si>
  <si>
    <t>Ｂの額がＡの額以上であること</t>
    <rPh sb="2" eb="3">
      <t>ガク</t>
    </rPh>
    <rPh sb="6" eb="7">
      <t>ガク</t>
    </rPh>
    <rPh sb="7" eb="9">
      <t>イジョウ</t>
    </rPh>
    <phoneticPr fontId="4"/>
  </si>
  <si>
    <t>別紙様式６別添１</t>
    <rPh sb="0" eb="2">
      <t>ベッシ</t>
    </rPh>
    <rPh sb="2" eb="4">
      <t>ヨウシキ</t>
    </rPh>
    <rPh sb="5" eb="7">
      <t>ベッテン</t>
    </rPh>
    <phoneticPr fontId="4"/>
  </si>
  <si>
    <r>
      <t>処遇Ⅱ支給予定額</t>
    </r>
    <r>
      <rPr>
        <b/>
        <sz val="11"/>
        <color rgb="FFFF0000"/>
        <rFont val="ＭＳ Ｐゴシック"/>
        <family val="3"/>
        <charset val="128"/>
      </rPr>
      <t>　</t>
    </r>
    <r>
      <rPr>
        <b/>
        <u/>
        <sz val="11"/>
        <color rgb="FFFF0000"/>
        <rFont val="ＭＳ Ｐゴシック"/>
        <family val="3"/>
        <charset val="128"/>
      </rPr>
      <t>※法定福利費等の事業主負担額を除く</t>
    </r>
    <rPh sb="0" eb="2">
      <t>ショグウ</t>
    </rPh>
    <rPh sb="3" eb="5">
      <t>シキュウ</t>
    </rPh>
    <rPh sb="5" eb="7">
      <t>ヨテイ</t>
    </rPh>
    <rPh sb="7" eb="8">
      <t>ガク</t>
    </rPh>
    <phoneticPr fontId="4"/>
  </si>
  <si>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</si>
  <si>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○提出日付</t>
    <rPh sb="1" eb="3">
      <t>テイシュツ</t>
    </rPh>
    <rPh sb="3" eb="5">
      <t>ヒヅケ</t>
    </rPh>
    <phoneticPr fontId="4"/>
  </si>
  <si>
    <t>月</t>
    <rPh sb="0" eb="1">
      <t>ガツ</t>
    </rPh>
    <phoneticPr fontId="4"/>
  </si>
  <si>
    <t>日</t>
    <rPh sb="0" eb="1">
      <t>ニチ</t>
    </rPh>
    <phoneticPr fontId="4"/>
  </si>
  <si>
    <t>○施設情報等</t>
    <rPh sb="1" eb="5">
      <t>シセツジョウホウ</t>
    </rPh>
    <rPh sb="5" eb="6">
      <t>ナド</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</si>
  <si>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</si>
  <si>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</si>
  <si>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</si>
  <si>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基礎情報</t>
    <rPh sb="0" eb="4">
      <t>キソジョウホウ</t>
    </rPh>
    <phoneticPr fontId="27"/>
  </si>
  <si>
    <t>－</t>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</si>
  <si>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</si>
  <si>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t>処遇改善等加算Ⅱ（研修修了要件確認用シート）</t>
    <rPh sb="0" eb="2">
      <t>ショグウ</t>
    </rPh>
    <rPh sb="2" eb="4">
      <t>カイゼン</t>
    </rPh>
    <rPh sb="4" eb="5">
      <t>トウ</t>
    </rPh>
    <rPh sb="5" eb="7">
      <t>カサン</t>
    </rPh>
    <rPh sb="9" eb="11">
      <t>ケンシュウ</t>
    </rPh>
    <rPh sb="11" eb="13">
      <t>シュウリョウ</t>
    </rPh>
    <rPh sb="13" eb="15">
      <t>ヨウケン</t>
    </rPh>
    <rPh sb="15" eb="17">
      <t>カクニン</t>
    </rPh>
    <rPh sb="17" eb="18">
      <t>ヨウ</t>
    </rPh>
    <phoneticPr fontId="4"/>
  </si>
  <si>
    <r>
      <t xml:space="preserve">保育士登録番号
</t>
    </r>
    <r>
      <rPr>
        <sz val="9"/>
        <rFont val="ＭＳ Ｐゴシック"/>
        <family val="3"/>
        <charset val="128"/>
      </rPr>
      <t>※保育士のみ</t>
    </r>
    <rPh sb="0" eb="3">
      <t>ホイクシ</t>
    </rPh>
    <rPh sb="3" eb="5">
      <t>トウロク</t>
    </rPh>
    <rPh sb="5" eb="7">
      <t>バンゴウ</t>
    </rPh>
    <rPh sb="9" eb="12">
      <t>ホイクシ</t>
    </rPh>
    <phoneticPr fontId="4"/>
  </si>
  <si>
    <t>生年月日</t>
    <rPh sb="0" eb="2">
      <t>セイネン</t>
    </rPh>
    <rPh sb="2" eb="4">
      <t>ガッピ</t>
    </rPh>
    <phoneticPr fontId="4"/>
  </si>
  <si>
    <t>区分</t>
    <rPh sb="0" eb="2">
      <t>クブン</t>
    </rPh>
    <phoneticPr fontId="4"/>
  </si>
  <si>
    <t>キャリアアップ研修の受講履歴</t>
    <rPh sb="7" eb="9">
      <t>ケンシュウ</t>
    </rPh>
    <rPh sb="10" eb="12">
      <t>ジュコウ</t>
    </rPh>
    <rPh sb="12" eb="14">
      <t>リレキ</t>
    </rPh>
    <phoneticPr fontId="4"/>
  </si>
  <si>
    <t>幼免更新講習</t>
    <rPh sb="0" eb="1">
      <t>ヨウ</t>
    </rPh>
    <rPh sb="1" eb="2">
      <t>メン</t>
    </rPh>
    <rPh sb="2" eb="4">
      <t>コウシン</t>
    </rPh>
    <rPh sb="4" eb="6">
      <t>コウシュウ</t>
    </rPh>
    <phoneticPr fontId="4"/>
  </si>
  <si>
    <t>要件判定</t>
    <rPh sb="0" eb="2">
      <t>ヨウケン</t>
    </rPh>
    <rPh sb="2" eb="4">
      <t>ハンテイ</t>
    </rPh>
    <phoneticPr fontId="4"/>
  </si>
  <si>
    <t>抽出欄</t>
    <rPh sb="0" eb="2">
      <t>チュウシュツ</t>
    </rPh>
    <rPh sb="2" eb="3">
      <t>ラン</t>
    </rPh>
    <phoneticPr fontId="4"/>
  </si>
  <si>
    <t>修了
時間</t>
    <rPh sb="0" eb="2">
      <t>シュウリョウ</t>
    </rPh>
    <rPh sb="3" eb="5">
      <t>ジカン</t>
    </rPh>
    <phoneticPr fontId="4"/>
  </si>
  <si>
    <t>修了証番号</t>
    <rPh sb="0" eb="3">
      <t>シュウリョウショウ</t>
    </rPh>
    <rPh sb="3" eb="5">
      <t>バンゴウ</t>
    </rPh>
    <phoneticPr fontId="4"/>
  </si>
  <si>
    <t>要件</t>
    <rPh sb="0" eb="2">
      <t>ヨウケン</t>
    </rPh>
    <phoneticPr fontId="4"/>
  </si>
  <si>
    <t>※</t>
    <phoneticPr fontId="4"/>
  </si>
  <si>
    <t>判定</t>
    <rPh sb="0" eb="2">
      <t>ハンテイ</t>
    </rPh>
    <phoneticPr fontId="4"/>
  </si>
  <si>
    <t>結果</t>
    <rPh sb="0" eb="2">
      <t>ケッカ</t>
    </rPh>
    <phoneticPr fontId="4"/>
  </si>
  <si>
    <t>①</t>
  </si>
  <si>
    <t>262004110089</t>
  </si>
  <si>
    <t>262004310006</t>
  </si>
  <si>
    <t>②</t>
  </si>
  <si>
    <t>262304210009</t>
  </si>
  <si>
    <t>262304710054</t>
  </si>
  <si>
    <t>261904200007</t>
  </si>
  <si>
    <t>③</t>
  </si>
  <si>
    <t>保育　花子</t>
    <rPh sb="0" eb="2">
      <t>ホイク</t>
    </rPh>
    <rPh sb="3" eb="5">
      <t>ハナコ</t>
    </rPh>
    <phoneticPr fontId="4"/>
  </si>
  <si>
    <t>保育　かおり</t>
    <rPh sb="0" eb="2">
      <t>ホイク</t>
    </rPh>
    <phoneticPr fontId="4"/>
  </si>
  <si>
    <t>保育　紗英</t>
    <rPh sb="0" eb="2">
      <t>ホイク</t>
    </rPh>
    <rPh sb="3" eb="5">
      <t>サエ</t>
    </rPh>
    <phoneticPr fontId="4"/>
  </si>
  <si>
    <t>■■保育園</t>
    <rPh sb="2" eb="5">
      <t>ホイクエン</t>
    </rPh>
    <phoneticPr fontId="4"/>
  </si>
  <si>
    <t>保育所</t>
    <rPh sb="0" eb="2">
      <t>ホイク</t>
    </rPh>
    <rPh sb="2" eb="3">
      <t>ショ</t>
    </rPh>
    <phoneticPr fontId="4"/>
  </si>
  <si>
    <t>研修j受講要件</t>
    <rPh sb="0" eb="2">
      <t>ケンシュウ</t>
    </rPh>
    <rPh sb="3" eb="5">
      <t>ジュコウ</t>
    </rPh>
    <rPh sb="5" eb="7">
      <t>ヨウケン</t>
    </rPh>
    <phoneticPr fontId="4"/>
  </si>
  <si>
    <t>加算見込額（千円未満の端数は切り捨て）
②＋③＋④</t>
    <rPh sb="0" eb="2">
      <t>カサン</t>
    </rPh>
    <rPh sb="2" eb="4">
      <t>ミコ</t>
    </rPh>
    <rPh sb="4" eb="5">
      <t>ガク</t>
    </rPh>
    <phoneticPr fontId="4"/>
  </si>
  <si>
    <t>⑤</t>
    <phoneticPr fontId="4"/>
  </si>
  <si>
    <t>賃金改善等見込総額（②＋③）（千円未満の端数は切り捨て）</t>
    <rPh sb="0" eb="2">
      <t>チンギン</t>
    </rPh>
    <rPh sb="2" eb="4">
      <t>カイゼン</t>
    </rPh>
    <rPh sb="4" eb="5">
      <t>トウ</t>
    </rPh>
    <rPh sb="5" eb="7">
      <t>ミコミ</t>
    </rPh>
    <rPh sb="7" eb="9">
      <t>ソウガク</t>
    </rPh>
    <phoneticPr fontId="4"/>
  </si>
  <si>
    <t>③事業主負担増加見込総額</t>
    <rPh sb="1" eb="4">
      <t>ジギョウヌシ</t>
    </rPh>
    <rPh sb="4" eb="6">
      <t>フタン</t>
    </rPh>
    <rPh sb="6" eb="8">
      <t>ゾウカ</t>
    </rPh>
    <rPh sb="8" eb="10">
      <t>ミコ</t>
    </rPh>
    <rPh sb="10" eb="12">
      <t>ソウガク</t>
    </rPh>
    <phoneticPr fontId="4"/>
  </si>
  <si>
    <t>施設長・管理者名</t>
    <phoneticPr fontId="4"/>
  </si>
  <si>
    <t>施設・事業所類型</t>
    <phoneticPr fontId="4"/>
  </si>
  <si>
    <t>4桁</t>
    <rPh sb="1" eb="2">
      <t>ケタ</t>
    </rPh>
    <phoneticPr fontId="4"/>
  </si>
  <si>
    <t>施設名</t>
    <rPh sb="0" eb="2">
      <t>シセツ</t>
    </rPh>
    <rPh sb="2" eb="3">
      <t>メイ</t>
    </rPh>
    <phoneticPr fontId="4"/>
  </si>
  <si>
    <t>種別</t>
    <rPh sb="0" eb="2">
      <t>シュベツ</t>
    </rPh>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</si>
  <si>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</si>
  <si>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</si>
  <si>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</si>
  <si>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②</t>
    <phoneticPr fontId="4"/>
  </si>
  <si>
    <t>③</t>
    <phoneticPr fontId="4"/>
  </si>
  <si>
    <t>④</t>
    <phoneticPr fontId="4"/>
  </si>
  <si>
    <t>○要件</t>
    <rPh sb="1" eb="3">
      <t>ヨウケン</t>
    </rPh>
    <phoneticPr fontId="4"/>
  </si>
  <si>
    <t>本事業による賃金改善に係る計画の具体的内容を職員に周知している</t>
    <rPh sb="0" eb="1">
      <t>ホン</t>
    </rPh>
    <rPh sb="1" eb="3">
      <t>ジギョウ</t>
    </rPh>
    <rPh sb="6" eb="8">
      <t>チンギン</t>
    </rPh>
    <rPh sb="8" eb="10">
      <t>カイゼン</t>
    </rPh>
    <rPh sb="11" eb="12">
      <t>カカ</t>
    </rPh>
    <rPh sb="13" eb="15">
      <t>ケイカク</t>
    </rPh>
    <rPh sb="16" eb="19">
      <t>グタイテキ</t>
    </rPh>
    <rPh sb="19" eb="21">
      <t>ナイヨウ</t>
    </rPh>
    <rPh sb="22" eb="24">
      <t>ショクイン</t>
    </rPh>
    <rPh sb="25" eb="27">
      <t>シュウチ</t>
    </rPh>
    <phoneticPr fontId="4"/>
  </si>
  <si>
    <t>賃金体系又は就業規則等に根拠規定を設けている</t>
    <rPh sb="0" eb="2">
      <t>チンギン</t>
    </rPh>
    <rPh sb="2" eb="4">
      <t>タイケイ</t>
    </rPh>
    <rPh sb="4" eb="5">
      <t>マタ</t>
    </rPh>
    <rPh sb="6" eb="8">
      <t>シュウギョウ</t>
    </rPh>
    <rPh sb="8" eb="10">
      <t>キソク</t>
    </rPh>
    <rPh sb="10" eb="11">
      <t>ナド</t>
    </rPh>
    <rPh sb="12" eb="14">
      <t>コンキョ</t>
    </rPh>
    <rPh sb="14" eb="16">
      <t>キテイ</t>
    </rPh>
    <rPh sb="17" eb="18">
      <t>モウ</t>
    </rPh>
    <phoneticPr fontId="4"/>
  </si>
  <si>
    <t>※上記、いずれか又はいずれもが事実に基づき「いいえ」の場合、要件を満たしていないため対象外となります</t>
    <rPh sb="1" eb="3">
      <t>ジョウキ</t>
    </rPh>
    <rPh sb="8" eb="9">
      <t>マタ</t>
    </rPh>
    <rPh sb="15" eb="17">
      <t>ジジツ</t>
    </rPh>
    <rPh sb="18" eb="19">
      <t>モト</t>
    </rPh>
    <rPh sb="27" eb="29">
      <t>バアイ</t>
    </rPh>
    <rPh sb="30" eb="32">
      <t>ヨウケン</t>
    </rPh>
    <rPh sb="33" eb="34">
      <t>ミ</t>
    </rPh>
    <rPh sb="42" eb="45">
      <t>タイショウガイ</t>
    </rPh>
    <phoneticPr fontId="4"/>
  </si>
  <si>
    <t>令和６年度　加算算定対象人数等認定申請書（処遇改善等加算Ⅱ）</t>
    <rPh sb="0" eb="2">
      <t>レイワ</t>
    </rPh>
    <rPh sb="3" eb="4">
      <t>ネン</t>
    </rPh>
    <rPh sb="4" eb="5">
      <t>ド</t>
    </rPh>
    <rPh sb="6" eb="8">
      <t>カサン</t>
    </rPh>
    <rPh sb="8" eb="10">
      <t>サンテイ</t>
    </rPh>
    <rPh sb="10" eb="12">
      <t>タイショウ</t>
    </rPh>
    <rPh sb="12" eb="14">
      <t>ニンズウ</t>
    </rPh>
    <rPh sb="14" eb="15">
      <t>トウ</t>
    </rPh>
    <rPh sb="15" eb="17">
      <t>ニンテイ</t>
    </rPh>
    <rPh sb="17" eb="20">
      <t>シンセイショ</t>
    </rPh>
    <rPh sb="21" eb="23">
      <t>ショグウ</t>
    </rPh>
    <rPh sb="23" eb="25">
      <t>カイゼン</t>
    </rPh>
    <rPh sb="25" eb="26">
      <t>トウ</t>
    </rPh>
    <rPh sb="26" eb="28">
      <t>カサン</t>
    </rPh>
    <phoneticPr fontId="4"/>
  </si>
  <si>
    <t>令和６年度賃金改善計画書（処遇改善等加算Ⅱ）</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phoneticPr fontId="4"/>
  </si>
  <si>
    <t>４月～翌年３月</t>
    <rPh sb="1" eb="2">
      <t>ガツ</t>
    </rPh>
    <rPh sb="3" eb="4">
      <t>ヨク</t>
    </rPh>
    <rPh sb="4" eb="5">
      <t>ネン</t>
    </rPh>
    <rPh sb="6" eb="7">
      <t>ガツ</t>
    </rPh>
    <phoneticPr fontId="4"/>
  </si>
  <si>
    <r>
      <t>①</t>
    </r>
    <r>
      <rPr>
        <sz val="12"/>
        <color rgb="FFFF0000"/>
        <rFont val="ＭＳ Ｐゴシック"/>
        <family val="3"/>
        <charset val="128"/>
        <scheme val="minor"/>
      </rPr>
      <t>令和５年度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</si>
  <si>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r>
      <t>②</t>
    </r>
    <r>
      <rPr>
        <sz val="12"/>
        <color rgb="FFFF0000"/>
        <rFont val="ＭＳ Ｐゴシック"/>
        <family val="3"/>
        <charset val="128"/>
        <scheme val="minor"/>
      </rPr>
      <t>令和５年度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</si>
  <si>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令和６年度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</si>
  <si>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t>記載の回答でないと給付対象にならないこと、加えてシート「基礎情報」に“NG－対象外”が出ていないことを前提にあらかじめ記入しています。内容をよく読み必ず実施してください。</t>
    <rPh sb="21" eb="22">
      <t>クワ</t>
    </rPh>
    <rPh sb="28" eb="32">
      <t>キソジョウホウ</t>
    </rPh>
    <rPh sb="43" eb="44">
      <t>デ</t>
    </rPh>
    <rPh sb="51" eb="53">
      <t>ゼンテイ</t>
    </rPh>
    <phoneticPr fontId="4"/>
  </si>
  <si>
    <t>５月</t>
    <rPh sb="1" eb="2">
      <t>ガツ</t>
    </rPh>
    <phoneticPr fontId="4"/>
  </si>
  <si>
    <t>施設長名</t>
    <rPh sb="0" eb="2">
      <t>シセツ</t>
    </rPh>
    <rPh sb="2" eb="3">
      <t>チョウ</t>
    </rPh>
    <rPh sb="3" eb="4">
      <t>メイ</t>
    </rPh>
    <phoneticPr fontId="4"/>
  </si>
  <si>
    <t>本事業による賃金改善に係る計画の具体的内容を職員に周知している</t>
  </si>
  <si>
    <t>賃金体系又は就業規則等に根拠規定を設けている</t>
  </si>
  <si>
    <t>【対象人数】職員Ａ</t>
    <rPh sb="1" eb="5">
      <t>タイショウニンズウ</t>
    </rPh>
    <rPh sb="6" eb="8">
      <t>ショクイン</t>
    </rPh>
    <phoneticPr fontId="4"/>
  </si>
  <si>
    <t>【対象人数】職員Ｂ</t>
    <rPh sb="1" eb="5">
      <t>タイショウニンズウ</t>
    </rPh>
    <rPh sb="6" eb="8">
      <t>ショクイン</t>
    </rPh>
    <phoneticPr fontId="4"/>
  </si>
  <si>
    <t>【様6】（１）①</t>
    <rPh sb="1" eb="2">
      <t>サマ</t>
    </rPh>
    <phoneticPr fontId="4"/>
  </si>
  <si>
    <t>【様6】（１）②</t>
    <phoneticPr fontId="4"/>
  </si>
  <si>
    <t>【様6】（１）③</t>
    <phoneticPr fontId="4"/>
  </si>
  <si>
    <t>【様6】（１）④</t>
    <phoneticPr fontId="4"/>
  </si>
  <si>
    <t>【様6】（2）①</t>
    <phoneticPr fontId="4"/>
  </si>
  <si>
    <t>【様6】（2）②</t>
    <phoneticPr fontId="4"/>
  </si>
  <si>
    <t>【様6】（2）③</t>
    <phoneticPr fontId="4"/>
  </si>
  <si>
    <t>【様6】※確認欄Ａ</t>
    <rPh sb="5" eb="7">
      <t>カクニン</t>
    </rPh>
    <rPh sb="7" eb="8">
      <t>ラン</t>
    </rPh>
    <phoneticPr fontId="4"/>
  </si>
  <si>
    <t>【様6】※確認欄Ｂ</t>
    <rPh sb="5" eb="8">
      <t>カクニンラン</t>
    </rPh>
    <phoneticPr fontId="4"/>
  </si>
  <si>
    <t>【様6】※確認欄・ＮＧ判定</t>
    <rPh sb="5" eb="8">
      <t>カクニンラン</t>
    </rPh>
    <rPh sb="11" eb="13">
      <t>ハンテイ</t>
    </rPh>
    <phoneticPr fontId="4"/>
  </si>
  <si>
    <t>【様6】（１）①NG判定</t>
    <rPh sb="1" eb="2">
      <t>サマ</t>
    </rPh>
    <rPh sb="10" eb="12">
      <t>ハンテイ</t>
    </rPh>
    <phoneticPr fontId="4"/>
  </si>
  <si>
    <t>職員1</t>
    <rPh sb="0" eb="2">
      <t>ショクイン</t>
    </rPh>
    <phoneticPr fontId="4"/>
  </si>
  <si>
    <t>職員2</t>
    <rPh sb="0" eb="2">
      <t>ショクイン</t>
    </rPh>
    <phoneticPr fontId="4"/>
  </si>
  <si>
    <t>職員3</t>
    <rPh sb="0" eb="2">
      <t>ショクイン</t>
    </rPh>
    <phoneticPr fontId="4"/>
  </si>
  <si>
    <t>職員4</t>
    <rPh sb="0" eb="2">
      <t>ショクイン</t>
    </rPh>
    <phoneticPr fontId="4"/>
  </si>
  <si>
    <t>職員5</t>
    <rPh sb="0" eb="2">
      <t>ショクイン</t>
    </rPh>
    <phoneticPr fontId="4"/>
  </si>
  <si>
    <t>職員6</t>
    <rPh sb="0" eb="2">
      <t>ショクイン</t>
    </rPh>
    <phoneticPr fontId="4"/>
  </si>
  <si>
    <t>職員7</t>
    <rPh sb="0" eb="2">
      <t>ショクイン</t>
    </rPh>
    <phoneticPr fontId="4"/>
  </si>
  <si>
    <t>職員8</t>
    <rPh sb="0" eb="2">
      <t>ショクイン</t>
    </rPh>
    <phoneticPr fontId="4"/>
  </si>
  <si>
    <t>職員9</t>
    <rPh sb="0" eb="2">
      <t>ショクイン</t>
    </rPh>
    <phoneticPr fontId="4"/>
  </si>
  <si>
    <t>職員10</t>
    <rPh sb="0" eb="2">
      <t>ショクイン</t>
    </rPh>
    <phoneticPr fontId="4"/>
  </si>
  <si>
    <t>職員11</t>
    <rPh sb="0" eb="2">
      <t>ショクイン</t>
    </rPh>
    <phoneticPr fontId="4"/>
  </si>
  <si>
    <t>職員12</t>
    <rPh sb="0" eb="2">
      <t>ショクイン</t>
    </rPh>
    <phoneticPr fontId="4"/>
  </si>
  <si>
    <t>職員13</t>
    <rPh sb="0" eb="2">
      <t>ショクイン</t>
    </rPh>
    <phoneticPr fontId="4"/>
  </si>
  <si>
    <t>職員14</t>
    <rPh sb="0" eb="2">
      <t>ショクイン</t>
    </rPh>
    <phoneticPr fontId="4"/>
  </si>
  <si>
    <t>職員15</t>
    <rPh sb="0" eb="2">
      <t>ショクイン</t>
    </rPh>
    <phoneticPr fontId="4"/>
  </si>
  <si>
    <t>職員16</t>
    <rPh sb="0" eb="2">
      <t>ショクイン</t>
    </rPh>
    <phoneticPr fontId="4"/>
  </si>
  <si>
    <t>職員17</t>
    <rPh sb="0" eb="2">
      <t>ショクイン</t>
    </rPh>
    <phoneticPr fontId="4"/>
  </si>
  <si>
    <t>職員18</t>
    <rPh sb="0" eb="2">
      <t>ショクイン</t>
    </rPh>
    <phoneticPr fontId="4"/>
  </si>
  <si>
    <t>職員19</t>
    <rPh sb="0" eb="2">
      <t>ショクイン</t>
    </rPh>
    <phoneticPr fontId="4"/>
  </si>
  <si>
    <t>職員20</t>
    <rPh sb="0" eb="2">
      <t>ショクイン</t>
    </rPh>
    <phoneticPr fontId="4"/>
  </si>
  <si>
    <t>職員21</t>
    <rPh sb="0" eb="2">
      <t>ショクイン</t>
    </rPh>
    <phoneticPr fontId="4"/>
  </si>
  <si>
    <t>職員22</t>
    <rPh sb="0" eb="2">
      <t>ショクイン</t>
    </rPh>
    <phoneticPr fontId="4"/>
  </si>
  <si>
    <t>職員23</t>
    <rPh sb="0" eb="2">
      <t>ショクイン</t>
    </rPh>
    <phoneticPr fontId="4"/>
  </si>
  <si>
    <t>職員24</t>
    <rPh sb="0" eb="2">
      <t>ショクイン</t>
    </rPh>
    <phoneticPr fontId="4"/>
  </si>
  <si>
    <t>職員25</t>
    <rPh sb="0" eb="2">
      <t>ショクイン</t>
    </rPh>
    <phoneticPr fontId="4"/>
  </si>
  <si>
    <t>職員26</t>
    <rPh sb="0" eb="2">
      <t>ショクイン</t>
    </rPh>
    <phoneticPr fontId="4"/>
  </si>
  <si>
    <t>職員27</t>
    <rPh sb="0" eb="2">
      <t>ショクイン</t>
    </rPh>
    <phoneticPr fontId="4"/>
  </si>
  <si>
    <t>職員28</t>
    <rPh sb="0" eb="2">
      <t>ショクイン</t>
    </rPh>
    <phoneticPr fontId="4"/>
  </si>
  <si>
    <t>職員29</t>
    <rPh sb="0" eb="2">
      <t>ショクイン</t>
    </rPh>
    <phoneticPr fontId="4"/>
  </si>
  <si>
    <t>職員30</t>
    <rPh sb="0" eb="2">
      <t>ショクイン</t>
    </rPh>
    <phoneticPr fontId="4"/>
  </si>
  <si>
    <t>職員31</t>
    <rPh sb="0" eb="2">
      <t>ショクイン</t>
    </rPh>
    <phoneticPr fontId="4"/>
  </si>
  <si>
    <t>職員32</t>
    <rPh sb="0" eb="2">
      <t>ショクイン</t>
    </rPh>
    <phoneticPr fontId="4"/>
  </si>
  <si>
    <t>職員33</t>
    <rPh sb="0" eb="2">
      <t>ショクイン</t>
    </rPh>
    <phoneticPr fontId="4"/>
  </si>
  <si>
    <t>職員34</t>
    <rPh sb="0" eb="2">
      <t>ショクイン</t>
    </rPh>
    <phoneticPr fontId="4"/>
  </si>
  <si>
    <t>職員35</t>
    <rPh sb="0" eb="2">
      <t>ショクイン</t>
    </rPh>
    <phoneticPr fontId="4"/>
  </si>
  <si>
    <t>職員36</t>
    <rPh sb="0" eb="2">
      <t>ショクイン</t>
    </rPh>
    <phoneticPr fontId="4"/>
  </si>
  <si>
    <t>職員37</t>
    <rPh sb="0" eb="2">
      <t>ショクイン</t>
    </rPh>
    <phoneticPr fontId="4"/>
  </si>
  <si>
    <t>職員38</t>
    <rPh sb="0" eb="2">
      <t>ショクイン</t>
    </rPh>
    <phoneticPr fontId="4"/>
  </si>
  <si>
    <t>職員39</t>
    <rPh sb="0" eb="2">
      <t>ショクイン</t>
    </rPh>
    <phoneticPr fontId="4"/>
  </si>
  <si>
    <t>職員40</t>
    <rPh sb="0" eb="2">
      <t>ショクイン</t>
    </rPh>
    <phoneticPr fontId="4"/>
  </si>
  <si>
    <t>職員41</t>
    <rPh sb="0" eb="2">
      <t>ショクイン</t>
    </rPh>
    <phoneticPr fontId="4"/>
  </si>
  <si>
    <t>職員42</t>
    <rPh sb="0" eb="2">
      <t>ショクイン</t>
    </rPh>
    <phoneticPr fontId="4"/>
  </si>
  <si>
    <t>職員43</t>
    <rPh sb="0" eb="2">
      <t>ショクイン</t>
    </rPh>
    <phoneticPr fontId="4"/>
  </si>
  <si>
    <t>職員44</t>
    <rPh sb="0" eb="2">
      <t>ショクイン</t>
    </rPh>
    <phoneticPr fontId="4"/>
  </si>
  <si>
    <t>職員45</t>
    <rPh sb="0" eb="2">
      <t>ショクイン</t>
    </rPh>
    <phoneticPr fontId="4"/>
  </si>
  <si>
    <t>職員46</t>
    <rPh sb="0" eb="2">
      <t>ショクイン</t>
    </rPh>
    <phoneticPr fontId="4"/>
  </si>
  <si>
    <t>職員47</t>
    <rPh sb="0" eb="2">
      <t>ショクイン</t>
    </rPh>
    <phoneticPr fontId="4"/>
  </si>
  <si>
    <t>職員48</t>
    <rPh sb="0" eb="2">
      <t>ショクイン</t>
    </rPh>
    <phoneticPr fontId="4"/>
  </si>
  <si>
    <t>職員49</t>
    <rPh sb="0" eb="2">
      <t>ショクイン</t>
    </rPh>
    <phoneticPr fontId="4"/>
  </si>
  <si>
    <t>職員50</t>
    <rPh sb="0" eb="2">
      <t>ショクイン</t>
    </rPh>
    <phoneticPr fontId="4"/>
  </si>
  <si>
    <t>＜支払額＞職員1</t>
    <rPh sb="1" eb="3">
      <t>シハライ</t>
    </rPh>
    <rPh sb="3" eb="4">
      <t>ガク</t>
    </rPh>
    <rPh sb="5" eb="7">
      <t>ショクイン</t>
    </rPh>
    <phoneticPr fontId="4"/>
  </si>
  <si>
    <t>＜支払額＞職員2</t>
    <rPh sb="1" eb="3">
      <t>シハライ</t>
    </rPh>
    <rPh sb="3" eb="4">
      <t>ガク</t>
    </rPh>
    <rPh sb="5" eb="7">
      <t>ショクイン</t>
    </rPh>
    <phoneticPr fontId="4"/>
  </si>
  <si>
    <t>＜支払額＞職員3</t>
    <rPh sb="1" eb="3">
      <t>シハライ</t>
    </rPh>
    <rPh sb="3" eb="4">
      <t>ガク</t>
    </rPh>
    <rPh sb="5" eb="7">
      <t>ショクイン</t>
    </rPh>
    <phoneticPr fontId="4"/>
  </si>
  <si>
    <t>＜支払額＞職員4</t>
    <rPh sb="1" eb="3">
      <t>シハライ</t>
    </rPh>
    <rPh sb="3" eb="4">
      <t>ガク</t>
    </rPh>
    <rPh sb="5" eb="7">
      <t>ショクイン</t>
    </rPh>
    <phoneticPr fontId="4"/>
  </si>
  <si>
    <t>＜支払額＞職員5</t>
    <rPh sb="1" eb="3">
      <t>シハライ</t>
    </rPh>
    <rPh sb="3" eb="4">
      <t>ガク</t>
    </rPh>
    <rPh sb="5" eb="7">
      <t>ショクイン</t>
    </rPh>
    <phoneticPr fontId="4"/>
  </si>
  <si>
    <t>＜支払額＞職員6</t>
    <rPh sb="1" eb="3">
      <t>シハライ</t>
    </rPh>
    <rPh sb="3" eb="4">
      <t>ガク</t>
    </rPh>
    <rPh sb="5" eb="7">
      <t>ショクイン</t>
    </rPh>
    <phoneticPr fontId="4"/>
  </si>
  <si>
    <t>＜支払額＞職員7</t>
    <rPh sb="1" eb="3">
      <t>シハライ</t>
    </rPh>
    <rPh sb="3" eb="4">
      <t>ガク</t>
    </rPh>
    <rPh sb="5" eb="7">
      <t>ショクイン</t>
    </rPh>
    <phoneticPr fontId="4"/>
  </si>
  <si>
    <t>＜支払額＞職員8</t>
    <rPh sb="1" eb="3">
      <t>シハライ</t>
    </rPh>
    <rPh sb="3" eb="4">
      <t>ガク</t>
    </rPh>
    <rPh sb="5" eb="7">
      <t>ショクイン</t>
    </rPh>
    <phoneticPr fontId="4"/>
  </si>
  <si>
    <t>＜支払額＞職員9</t>
    <rPh sb="1" eb="3">
      <t>シハライ</t>
    </rPh>
    <rPh sb="3" eb="4">
      <t>ガク</t>
    </rPh>
    <rPh sb="5" eb="7">
      <t>ショクイン</t>
    </rPh>
    <phoneticPr fontId="4"/>
  </si>
  <si>
    <t>＜支払額＞職員10</t>
    <rPh sb="1" eb="3">
      <t>シハライ</t>
    </rPh>
    <rPh sb="3" eb="4">
      <t>ガク</t>
    </rPh>
    <rPh sb="5" eb="7">
      <t>ショクイン</t>
    </rPh>
    <phoneticPr fontId="4"/>
  </si>
  <si>
    <t>＜支払額＞職員11</t>
    <rPh sb="1" eb="3">
      <t>シハライ</t>
    </rPh>
    <rPh sb="3" eb="4">
      <t>ガク</t>
    </rPh>
    <rPh sb="5" eb="7">
      <t>ショクイン</t>
    </rPh>
    <phoneticPr fontId="4"/>
  </si>
  <si>
    <t>＜支払額＞職員12</t>
    <rPh sb="1" eb="3">
      <t>シハライ</t>
    </rPh>
    <rPh sb="3" eb="4">
      <t>ガク</t>
    </rPh>
    <rPh sb="5" eb="7">
      <t>ショクイン</t>
    </rPh>
    <phoneticPr fontId="4"/>
  </si>
  <si>
    <t>＜支払額＞職員13</t>
    <rPh sb="1" eb="3">
      <t>シハライ</t>
    </rPh>
    <rPh sb="3" eb="4">
      <t>ガク</t>
    </rPh>
    <rPh sb="5" eb="7">
      <t>ショクイン</t>
    </rPh>
    <phoneticPr fontId="4"/>
  </si>
  <si>
    <t>＜支払額＞職員14</t>
    <rPh sb="1" eb="3">
      <t>シハライ</t>
    </rPh>
    <rPh sb="3" eb="4">
      <t>ガク</t>
    </rPh>
    <rPh sb="5" eb="7">
      <t>ショクイン</t>
    </rPh>
    <phoneticPr fontId="4"/>
  </si>
  <si>
    <t>＜支払額＞職員15</t>
    <rPh sb="1" eb="3">
      <t>シハライ</t>
    </rPh>
    <rPh sb="3" eb="4">
      <t>ガク</t>
    </rPh>
    <rPh sb="5" eb="7">
      <t>ショクイン</t>
    </rPh>
    <phoneticPr fontId="4"/>
  </si>
  <si>
    <t>＜支払額＞職員16</t>
    <rPh sb="1" eb="3">
      <t>シハライ</t>
    </rPh>
    <rPh sb="3" eb="4">
      <t>ガク</t>
    </rPh>
    <rPh sb="5" eb="7">
      <t>ショクイン</t>
    </rPh>
    <phoneticPr fontId="4"/>
  </si>
  <si>
    <t>＜支払額＞職員17</t>
    <rPh sb="1" eb="3">
      <t>シハライ</t>
    </rPh>
    <rPh sb="3" eb="4">
      <t>ガク</t>
    </rPh>
    <rPh sb="5" eb="7">
      <t>ショクイン</t>
    </rPh>
    <phoneticPr fontId="4"/>
  </si>
  <si>
    <t>＜支払額＞職員18</t>
    <rPh sb="1" eb="3">
      <t>シハライ</t>
    </rPh>
    <rPh sb="3" eb="4">
      <t>ガク</t>
    </rPh>
    <rPh sb="5" eb="7">
      <t>ショクイン</t>
    </rPh>
    <phoneticPr fontId="4"/>
  </si>
  <si>
    <t>＜支払額＞職員19</t>
    <rPh sb="1" eb="3">
      <t>シハライ</t>
    </rPh>
    <rPh sb="3" eb="4">
      <t>ガク</t>
    </rPh>
    <rPh sb="5" eb="7">
      <t>ショクイン</t>
    </rPh>
    <phoneticPr fontId="4"/>
  </si>
  <si>
    <t>＜支払額＞職員20</t>
    <rPh sb="1" eb="3">
      <t>シハライ</t>
    </rPh>
    <rPh sb="3" eb="4">
      <t>ガク</t>
    </rPh>
    <rPh sb="5" eb="7">
      <t>ショクイン</t>
    </rPh>
    <phoneticPr fontId="4"/>
  </si>
  <si>
    <t>＜支払額＞職員21</t>
    <rPh sb="1" eb="3">
      <t>シハライ</t>
    </rPh>
    <rPh sb="3" eb="4">
      <t>ガク</t>
    </rPh>
    <rPh sb="5" eb="7">
      <t>ショクイン</t>
    </rPh>
    <phoneticPr fontId="4"/>
  </si>
  <si>
    <t>＜支払額＞職員22</t>
    <rPh sb="1" eb="3">
      <t>シハライ</t>
    </rPh>
    <rPh sb="3" eb="4">
      <t>ガク</t>
    </rPh>
    <rPh sb="5" eb="7">
      <t>ショクイン</t>
    </rPh>
    <phoneticPr fontId="4"/>
  </si>
  <si>
    <t>＜支払額＞職員23</t>
    <rPh sb="1" eb="3">
      <t>シハライ</t>
    </rPh>
    <rPh sb="3" eb="4">
      <t>ガク</t>
    </rPh>
    <rPh sb="5" eb="7">
      <t>ショクイン</t>
    </rPh>
    <phoneticPr fontId="4"/>
  </si>
  <si>
    <t>＜支払額＞職員24</t>
    <rPh sb="1" eb="3">
      <t>シハライ</t>
    </rPh>
    <rPh sb="3" eb="4">
      <t>ガク</t>
    </rPh>
    <rPh sb="5" eb="7">
      <t>ショクイン</t>
    </rPh>
    <phoneticPr fontId="4"/>
  </si>
  <si>
    <t>＜支払額＞職員25</t>
    <rPh sb="1" eb="3">
      <t>シハライ</t>
    </rPh>
    <rPh sb="3" eb="4">
      <t>ガク</t>
    </rPh>
    <rPh sb="5" eb="7">
      <t>ショクイン</t>
    </rPh>
    <phoneticPr fontId="4"/>
  </si>
  <si>
    <t>＜支払額＞職員26</t>
    <rPh sb="1" eb="3">
      <t>シハライ</t>
    </rPh>
    <rPh sb="3" eb="4">
      <t>ガク</t>
    </rPh>
    <rPh sb="5" eb="7">
      <t>ショクイン</t>
    </rPh>
    <phoneticPr fontId="4"/>
  </si>
  <si>
    <t>＜支払額＞職員27</t>
    <rPh sb="1" eb="3">
      <t>シハライ</t>
    </rPh>
    <rPh sb="3" eb="4">
      <t>ガク</t>
    </rPh>
    <rPh sb="5" eb="7">
      <t>ショクイン</t>
    </rPh>
    <phoneticPr fontId="4"/>
  </si>
  <si>
    <t>＜支払額＞職員28</t>
    <rPh sb="1" eb="3">
      <t>シハライ</t>
    </rPh>
    <rPh sb="3" eb="4">
      <t>ガク</t>
    </rPh>
    <rPh sb="5" eb="7">
      <t>ショクイン</t>
    </rPh>
    <phoneticPr fontId="4"/>
  </si>
  <si>
    <t>＜支払額＞職員29</t>
    <rPh sb="1" eb="3">
      <t>シハライ</t>
    </rPh>
    <rPh sb="3" eb="4">
      <t>ガク</t>
    </rPh>
    <rPh sb="5" eb="7">
      <t>ショクイン</t>
    </rPh>
    <phoneticPr fontId="4"/>
  </si>
  <si>
    <t>＜支払額＞職員30</t>
    <rPh sb="1" eb="3">
      <t>シハライ</t>
    </rPh>
    <rPh sb="3" eb="4">
      <t>ガク</t>
    </rPh>
    <rPh sb="5" eb="7">
      <t>ショクイン</t>
    </rPh>
    <phoneticPr fontId="4"/>
  </si>
  <si>
    <t>＜支払額＞職員31</t>
    <rPh sb="1" eb="3">
      <t>シハライ</t>
    </rPh>
    <rPh sb="3" eb="4">
      <t>ガク</t>
    </rPh>
    <rPh sb="5" eb="7">
      <t>ショクイン</t>
    </rPh>
    <phoneticPr fontId="4"/>
  </si>
  <si>
    <t>＜支払額＞職員32</t>
    <rPh sb="1" eb="3">
      <t>シハライ</t>
    </rPh>
    <rPh sb="3" eb="4">
      <t>ガク</t>
    </rPh>
    <rPh sb="5" eb="7">
      <t>ショクイン</t>
    </rPh>
    <phoneticPr fontId="4"/>
  </si>
  <si>
    <t>＜支払額＞職員33</t>
    <rPh sb="1" eb="3">
      <t>シハライ</t>
    </rPh>
    <rPh sb="3" eb="4">
      <t>ガク</t>
    </rPh>
    <rPh sb="5" eb="7">
      <t>ショクイン</t>
    </rPh>
    <phoneticPr fontId="4"/>
  </si>
  <si>
    <t>＜支払額＞職員34</t>
    <rPh sb="1" eb="3">
      <t>シハライ</t>
    </rPh>
    <rPh sb="3" eb="4">
      <t>ガク</t>
    </rPh>
    <rPh sb="5" eb="7">
      <t>ショクイン</t>
    </rPh>
    <phoneticPr fontId="4"/>
  </si>
  <si>
    <t>＜支払額＞職員35</t>
    <rPh sb="1" eb="3">
      <t>シハライ</t>
    </rPh>
    <rPh sb="3" eb="4">
      <t>ガク</t>
    </rPh>
    <rPh sb="5" eb="7">
      <t>ショクイン</t>
    </rPh>
    <phoneticPr fontId="4"/>
  </si>
  <si>
    <t>＜支払額＞職員36</t>
    <rPh sb="1" eb="3">
      <t>シハライ</t>
    </rPh>
    <rPh sb="3" eb="4">
      <t>ガク</t>
    </rPh>
    <rPh sb="5" eb="7">
      <t>ショクイン</t>
    </rPh>
    <phoneticPr fontId="4"/>
  </si>
  <si>
    <t>＜支払額＞職員37</t>
    <rPh sb="1" eb="3">
      <t>シハライ</t>
    </rPh>
    <rPh sb="3" eb="4">
      <t>ガク</t>
    </rPh>
    <rPh sb="5" eb="7">
      <t>ショクイン</t>
    </rPh>
    <phoneticPr fontId="4"/>
  </si>
  <si>
    <t>＜支払額＞職員38</t>
    <rPh sb="1" eb="3">
      <t>シハライ</t>
    </rPh>
    <rPh sb="3" eb="4">
      <t>ガク</t>
    </rPh>
    <rPh sb="5" eb="7">
      <t>ショクイン</t>
    </rPh>
    <phoneticPr fontId="4"/>
  </si>
  <si>
    <t>＜支払額＞職員39</t>
    <rPh sb="1" eb="3">
      <t>シハライ</t>
    </rPh>
    <rPh sb="3" eb="4">
      <t>ガク</t>
    </rPh>
    <rPh sb="5" eb="7">
      <t>ショクイン</t>
    </rPh>
    <phoneticPr fontId="4"/>
  </si>
  <si>
    <t>＜支払額＞職員40</t>
    <rPh sb="1" eb="3">
      <t>シハライ</t>
    </rPh>
    <rPh sb="3" eb="4">
      <t>ガク</t>
    </rPh>
    <rPh sb="5" eb="7">
      <t>ショクイン</t>
    </rPh>
    <phoneticPr fontId="4"/>
  </si>
  <si>
    <t>＜支払額＞職員41</t>
    <rPh sb="1" eb="3">
      <t>シハライ</t>
    </rPh>
    <rPh sb="3" eb="4">
      <t>ガク</t>
    </rPh>
    <rPh sb="5" eb="7">
      <t>ショクイン</t>
    </rPh>
    <phoneticPr fontId="4"/>
  </si>
  <si>
    <t>＜支払額＞職員42</t>
    <rPh sb="1" eb="3">
      <t>シハライ</t>
    </rPh>
    <rPh sb="3" eb="4">
      <t>ガク</t>
    </rPh>
    <rPh sb="5" eb="7">
      <t>ショクイン</t>
    </rPh>
    <phoneticPr fontId="4"/>
  </si>
  <si>
    <t>＜支払額＞職員43</t>
    <rPh sb="1" eb="3">
      <t>シハライ</t>
    </rPh>
    <rPh sb="3" eb="4">
      <t>ガク</t>
    </rPh>
    <rPh sb="5" eb="7">
      <t>ショクイン</t>
    </rPh>
    <phoneticPr fontId="4"/>
  </si>
  <si>
    <t>＜支払額＞職員44</t>
    <rPh sb="1" eb="3">
      <t>シハライ</t>
    </rPh>
    <rPh sb="3" eb="4">
      <t>ガク</t>
    </rPh>
    <rPh sb="5" eb="7">
      <t>ショクイン</t>
    </rPh>
    <phoneticPr fontId="4"/>
  </si>
  <si>
    <t>＜支払額＞職員45</t>
    <rPh sb="1" eb="3">
      <t>シハライ</t>
    </rPh>
    <rPh sb="3" eb="4">
      <t>ガク</t>
    </rPh>
    <rPh sb="5" eb="7">
      <t>ショクイン</t>
    </rPh>
    <phoneticPr fontId="4"/>
  </si>
  <si>
    <t>＜支払額＞職員46</t>
    <rPh sb="1" eb="3">
      <t>シハライ</t>
    </rPh>
    <rPh sb="3" eb="4">
      <t>ガク</t>
    </rPh>
    <rPh sb="5" eb="7">
      <t>ショクイン</t>
    </rPh>
    <phoneticPr fontId="4"/>
  </si>
  <si>
    <t>＜支払額＞職員47</t>
    <rPh sb="1" eb="3">
      <t>シハライ</t>
    </rPh>
    <rPh sb="3" eb="4">
      <t>ガク</t>
    </rPh>
    <rPh sb="5" eb="7">
      <t>ショクイン</t>
    </rPh>
    <phoneticPr fontId="4"/>
  </si>
  <si>
    <t>＜支払額＞職員48</t>
    <rPh sb="1" eb="3">
      <t>シハライ</t>
    </rPh>
    <rPh sb="3" eb="4">
      <t>ガク</t>
    </rPh>
    <rPh sb="5" eb="7">
      <t>ショクイン</t>
    </rPh>
    <phoneticPr fontId="4"/>
  </si>
  <si>
    <t>＜支払額＞職員49</t>
    <rPh sb="1" eb="3">
      <t>シハライ</t>
    </rPh>
    <rPh sb="3" eb="4">
      <t>ガク</t>
    </rPh>
    <rPh sb="5" eb="7">
      <t>ショクイン</t>
    </rPh>
    <phoneticPr fontId="4"/>
  </si>
  <si>
    <t>＜支払額＞職員50</t>
    <rPh sb="1" eb="3">
      <t>シハライ</t>
    </rPh>
    <rPh sb="3" eb="4">
      <t>ガク</t>
    </rPh>
    <rPh sb="5" eb="7">
      <t>ショクイン</t>
    </rPh>
    <phoneticPr fontId="4"/>
  </si>
  <si>
    <t>【様6別2】施設・事業所名（1ヶ所目）</t>
    <rPh sb="16" eb="17">
      <t>ショ</t>
    </rPh>
    <rPh sb="17" eb="18">
      <t>メ</t>
    </rPh>
    <phoneticPr fontId="4"/>
  </si>
  <si>
    <t>【様6別2】拠出額（1ヶ所目）</t>
    <phoneticPr fontId="4"/>
  </si>
  <si>
    <t>【様6別2】受入額（1ヶ所目）</t>
    <phoneticPr fontId="4"/>
  </si>
  <si>
    <t>【様6別2】施設・事業所名（２ヶ所目）</t>
    <rPh sb="16" eb="17">
      <t>ショ</t>
    </rPh>
    <rPh sb="17" eb="18">
      <t>メ</t>
    </rPh>
    <phoneticPr fontId="4"/>
  </si>
  <si>
    <t>【様6別2】拠出額（２ヶ所目）</t>
    <phoneticPr fontId="4"/>
  </si>
  <si>
    <t>【様6別2】受入額（２ヶ所目）</t>
    <phoneticPr fontId="4"/>
  </si>
  <si>
    <t>【様6別2】拠出額・ＮＧ判定</t>
    <rPh sb="6" eb="8">
      <t>キョシュツ</t>
    </rPh>
    <rPh sb="8" eb="9">
      <t>ガク</t>
    </rPh>
    <rPh sb="12" eb="14">
      <t>ハンテイ</t>
    </rPh>
    <phoneticPr fontId="4"/>
  </si>
  <si>
    <t>【様6別2】受入額・ＮＧ判定</t>
    <phoneticPr fontId="4"/>
  </si>
  <si>
    <t>算定対象職員</t>
    <rPh sb="0" eb="2">
      <t>サンテイ</t>
    </rPh>
    <rPh sb="2" eb="4">
      <t>タイショウ</t>
    </rPh>
    <rPh sb="4" eb="6">
      <t>ショクイン</t>
    </rPh>
    <phoneticPr fontId="4"/>
  </si>
  <si>
    <t>職員A</t>
    <rPh sb="0" eb="2">
      <t>ショクイン</t>
    </rPh>
    <phoneticPr fontId="4"/>
  </si>
  <si>
    <t>職員B</t>
    <rPh sb="0" eb="2">
      <t>ショクイン</t>
    </rPh>
    <phoneticPr fontId="4"/>
  </si>
  <si>
    <t>算定職員確認欄１</t>
    <rPh sb="0" eb="2">
      <t>サンテイ</t>
    </rPh>
    <rPh sb="2" eb="4">
      <t>ショクイン</t>
    </rPh>
    <rPh sb="4" eb="6">
      <t>カクニン</t>
    </rPh>
    <rPh sb="6" eb="7">
      <t>ラン</t>
    </rPh>
    <phoneticPr fontId="4"/>
  </si>
  <si>
    <t>算定職員確認欄２</t>
    <rPh sb="0" eb="2">
      <t>サンテイ</t>
    </rPh>
    <rPh sb="2" eb="4">
      <t>ショクイン</t>
    </rPh>
    <rPh sb="4" eb="6">
      <t>カクニン</t>
    </rPh>
    <rPh sb="6" eb="7">
      <t>ラン</t>
    </rPh>
    <phoneticPr fontId="4"/>
  </si>
  <si>
    <t>算定職員確認欄３</t>
    <rPh sb="0" eb="2">
      <t>サンテイ</t>
    </rPh>
    <rPh sb="2" eb="4">
      <t>ショクイン</t>
    </rPh>
    <rPh sb="4" eb="6">
      <t>カクニン</t>
    </rPh>
    <rPh sb="6" eb="7">
      <t>ラン</t>
    </rPh>
    <phoneticPr fontId="4"/>
  </si>
  <si>
    <t>算定職員確認欄４</t>
    <rPh sb="0" eb="2">
      <t>サンテイ</t>
    </rPh>
    <rPh sb="2" eb="4">
      <t>ショクイン</t>
    </rPh>
    <rPh sb="4" eb="6">
      <t>カクニン</t>
    </rPh>
    <rPh sb="6" eb="7">
      <t>ラン</t>
    </rPh>
    <phoneticPr fontId="4"/>
  </si>
  <si>
    <t>算定職員確認欄５</t>
    <rPh sb="0" eb="2">
      <t>サンテイ</t>
    </rPh>
    <rPh sb="2" eb="4">
      <t>ショクイン</t>
    </rPh>
    <rPh sb="4" eb="6">
      <t>カクニン</t>
    </rPh>
    <rPh sb="6" eb="7">
      <t>ラン</t>
    </rPh>
    <phoneticPr fontId="4"/>
  </si>
  <si>
    <t>算定職員確認欄６</t>
    <rPh sb="0" eb="2">
      <t>サンテイ</t>
    </rPh>
    <rPh sb="2" eb="4">
      <t>ショクイン</t>
    </rPh>
    <rPh sb="4" eb="6">
      <t>カクニン</t>
    </rPh>
    <rPh sb="6" eb="7">
      <t>ラン</t>
    </rPh>
    <phoneticPr fontId="4"/>
  </si>
  <si>
    <t>算定職員確認欄７</t>
    <rPh sb="0" eb="2">
      <t>サンテイ</t>
    </rPh>
    <rPh sb="2" eb="4">
      <t>ショクイン</t>
    </rPh>
    <rPh sb="4" eb="6">
      <t>カクニン</t>
    </rPh>
    <rPh sb="6" eb="7">
      <t>ラン</t>
    </rPh>
    <phoneticPr fontId="4"/>
  </si>
  <si>
    <t>算定職員確認欄８</t>
    <rPh sb="0" eb="2">
      <t>サンテイ</t>
    </rPh>
    <rPh sb="2" eb="4">
      <t>ショクイン</t>
    </rPh>
    <rPh sb="4" eb="6">
      <t>カクニン</t>
    </rPh>
    <rPh sb="6" eb="7">
      <t>ラン</t>
    </rPh>
    <phoneticPr fontId="4"/>
  </si>
  <si>
    <t>算定職員確認欄９</t>
    <rPh sb="0" eb="2">
      <t>サンテイ</t>
    </rPh>
    <rPh sb="2" eb="4">
      <t>ショクイン</t>
    </rPh>
    <rPh sb="4" eb="6">
      <t>カクニン</t>
    </rPh>
    <rPh sb="6" eb="7">
      <t>ラン</t>
    </rPh>
    <phoneticPr fontId="4"/>
  </si>
  <si>
    <t>算定職員確認欄１０</t>
    <rPh sb="0" eb="2">
      <t>サンテイ</t>
    </rPh>
    <rPh sb="2" eb="4">
      <t>ショクイン</t>
    </rPh>
    <rPh sb="4" eb="6">
      <t>カクニン</t>
    </rPh>
    <rPh sb="6" eb="7">
      <t>ラン</t>
    </rPh>
    <phoneticPr fontId="4"/>
  </si>
  <si>
    <t>算定職員確認欄１１</t>
    <rPh sb="0" eb="2">
      <t>サンテイ</t>
    </rPh>
    <rPh sb="2" eb="4">
      <t>ショクイン</t>
    </rPh>
    <rPh sb="4" eb="6">
      <t>カクニン</t>
    </rPh>
    <rPh sb="6" eb="7">
      <t>ラン</t>
    </rPh>
    <phoneticPr fontId="4"/>
  </si>
  <si>
    <t>算定職員確認欄１２</t>
    <rPh sb="0" eb="2">
      <t>サンテイ</t>
    </rPh>
    <rPh sb="2" eb="4">
      <t>ショクイン</t>
    </rPh>
    <rPh sb="4" eb="6">
      <t>カクニン</t>
    </rPh>
    <rPh sb="6" eb="7">
      <t>ラン</t>
    </rPh>
    <phoneticPr fontId="4"/>
  </si>
  <si>
    <t>算定職員確認欄１３</t>
    <rPh sb="0" eb="2">
      <t>サンテイ</t>
    </rPh>
    <rPh sb="2" eb="4">
      <t>ショクイン</t>
    </rPh>
    <rPh sb="4" eb="6">
      <t>カクニン</t>
    </rPh>
    <rPh sb="6" eb="7">
      <t>ラン</t>
    </rPh>
    <phoneticPr fontId="4"/>
  </si>
  <si>
    <t>算定職員確認欄１４</t>
    <rPh sb="0" eb="2">
      <t>サンテイ</t>
    </rPh>
    <rPh sb="2" eb="4">
      <t>ショクイン</t>
    </rPh>
    <rPh sb="4" eb="6">
      <t>カクニン</t>
    </rPh>
    <rPh sb="6" eb="7">
      <t>ラン</t>
    </rPh>
    <phoneticPr fontId="4"/>
  </si>
  <si>
    <t>算定職員確認欄１５</t>
    <rPh sb="0" eb="2">
      <t>サンテイ</t>
    </rPh>
    <rPh sb="2" eb="4">
      <t>ショクイン</t>
    </rPh>
    <rPh sb="4" eb="6">
      <t>カクニン</t>
    </rPh>
    <rPh sb="6" eb="7">
      <t>ラン</t>
    </rPh>
    <phoneticPr fontId="4"/>
  </si>
  <si>
    <t>算定職員確認欄１６</t>
    <rPh sb="0" eb="2">
      <t>サンテイ</t>
    </rPh>
    <rPh sb="2" eb="4">
      <t>ショクイン</t>
    </rPh>
    <rPh sb="4" eb="6">
      <t>カクニン</t>
    </rPh>
    <rPh sb="6" eb="7">
      <t>ラン</t>
    </rPh>
    <phoneticPr fontId="4"/>
  </si>
  <si>
    <t>算定職員確認欄１７</t>
    <rPh sb="0" eb="2">
      <t>サンテイ</t>
    </rPh>
    <rPh sb="2" eb="4">
      <t>ショクイン</t>
    </rPh>
    <rPh sb="4" eb="6">
      <t>カクニン</t>
    </rPh>
    <rPh sb="6" eb="7">
      <t>ラン</t>
    </rPh>
    <phoneticPr fontId="4"/>
  </si>
  <si>
    <t>算定職員確認欄１８</t>
    <rPh sb="0" eb="2">
      <t>サンテイ</t>
    </rPh>
    <rPh sb="2" eb="4">
      <t>ショクイン</t>
    </rPh>
    <rPh sb="4" eb="6">
      <t>カクニン</t>
    </rPh>
    <rPh sb="6" eb="7">
      <t>ラン</t>
    </rPh>
    <phoneticPr fontId="4"/>
  </si>
  <si>
    <t>算定職員確認欄１９</t>
    <rPh sb="0" eb="2">
      <t>サンテイ</t>
    </rPh>
    <rPh sb="2" eb="4">
      <t>ショクイン</t>
    </rPh>
    <rPh sb="4" eb="6">
      <t>カクニン</t>
    </rPh>
    <rPh sb="6" eb="7">
      <t>ラン</t>
    </rPh>
    <phoneticPr fontId="4"/>
  </si>
  <si>
    <t>算定職員確認欄２０</t>
    <rPh sb="0" eb="2">
      <t>サンテイ</t>
    </rPh>
    <rPh sb="2" eb="4">
      <t>ショクイン</t>
    </rPh>
    <rPh sb="4" eb="6">
      <t>カクニン</t>
    </rPh>
    <rPh sb="6" eb="7">
      <t>ラン</t>
    </rPh>
    <phoneticPr fontId="4"/>
  </si>
  <si>
    <t>算定職員確認欄２１</t>
    <rPh sb="0" eb="2">
      <t>サンテイ</t>
    </rPh>
    <rPh sb="2" eb="4">
      <t>ショクイン</t>
    </rPh>
    <rPh sb="4" eb="6">
      <t>カクニン</t>
    </rPh>
    <rPh sb="6" eb="7">
      <t>ラン</t>
    </rPh>
    <phoneticPr fontId="4"/>
  </si>
  <si>
    <t>算定職員確認欄２２</t>
    <rPh sb="0" eb="2">
      <t>サンテイ</t>
    </rPh>
    <rPh sb="2" eb="4">
      <t>ショクイン</t>
    </rPh>
    <rPh sb="4" eb="6">
      <t>カクニン</t>
    </rPh>
    <rPh sb="6" eb="7">
      <t>ラン</t>
    </rPh>
    <phoneticPr fontId="4"/>
  </si>
  <si>
    <t>算定職員確認欄２３</t>
    <rPh sb="0" eb="2">
      <t>サンテイ</t>
    </rPh>
    <rPh sb="2" eb="4">
      <t>ショクイン</t>
    </rPh>
    <rPh sb="4" eb="6">
      <t>カクニン</t>
    </rPh>
    <rPh sb="6" eb="7">
      <t>ラン</t>
    </rPh>
    <phoneticPr fontId="4"/>
  </si>
  <si>
    <t>算定職員確認欄２４</t>
    <rPh sb="0" eb="2">
      <t>サンテイ</t>
    </rPh>
    <rPh sb="2" eb="4">
      <t>ショクイン</t>
    </rPh>
    <rPh sb="4" eb="6">
      <t>カクニン</t>
    </rPh>
    <rPh sb="6" eb="7">
      <t>ラン</t>
    </rPh>
    <phoneticPr fontId="4"/>
  </si>
  <si>
    <t>算定職員確認欄２５</t>
    <rPh sb="0" eb="2">
      <t>サンテイ</t>
    </rPh>
    <rPh sb="2" eb="4">
      <t>ショクイン</t>
    </rPh>
    <rPh sb="4" eb="6">
      <t>カクニン</t>
    </rPh>
    <rPh sb="6" eb="7">
      <t>ラン</t>
    </rPh>
    <phoneticPr fontId="4"/>
  </si>
  <si>
    <t>算定職員確認欄２６</t>
    <rPh sb="0" eb="2">
      <t>サンテイ</t>
    </rPh>
    <rPh sb="2" eb="4">
      <t>ショクイン</t>
    </rPh>
    <rPh sb="4" eb="6">
      <t>カクニン</t>
    </rPh>
    <rPh sb="6" eb="7">
      <t>ラン</t>
    </rPh>
    <phoneticPr fontId="4"/>
  </si>
  <si>
    <t>算定職員確認欄２７</t>
    <rPh sb="0" eb="2">
      <t>サンテイ</t>
    </rPh>
    <rPh sb="2" eb="4">
      <t>ショクイン</t>
    </rPh>
    <rPh sb="4" eb="6">
      <t>カクニン</t>
    </rPh>
    <rPh sb="6" eb="7">
      <t>ラン</t>
    </rPh>
    <phoneticPr fontId="4"/>
  </si>
  <si>
    <t>算定職員確認欄２８</t>
    <rPh sb="0" eb="2">
      <t>サンテイ</t>
    </rPh>
    <rPh sb="2" eb="4">
      <t>ショクイン</t>
    </rPh>
    <rPh sb="4" eb="6">
      <t>カクニン</t>
    </rPh>
    <rPh sb="6" eb="7">
      <t>ラン</t>
    </rPh>
    <phoneticPr fontId="4"/>
  </si>
  <si>
    <t>算定職員確認欄２９</t>
    <rPh sb="0" eb="2">
      <t>サンテイ</t>
    </rPh>
    <rPh sb="2" eb="4">
      <t>ショクイン</t>
    </rPh>
    <rPh sb="4" eb="6">
      <t>カクニン</t>
    </rPh>
    <rPh sb="6" eb="7">
      <t>ラン</t>
    </rPh>
    <phoneticPr fontId="4"/>
  </si>
  <si>
    <t>算定職員確認欄３０</t>
    <rPh sb="0" eb="2">
      <t>サンテイ</t>
    </rPh>
    <rPh sb="2" eb="4">
      <t>ショクイン</t>
    </rPh>
    <rPh sb="4" eb="6">
      <t>カクニン</t>
    </rPh>
    <rPh sb="6" eb="7">
      <t>ラン</t>
    </rPh>
    <phoneticPr fontId="4"/>
  </si>
  <si>
    <t>算定職員確認欄３１</t>
    <rPh sb="0" eb="2">
      <t>サンテイ</t>
    </rPh>
    <rPh sb="2" eb="4">
      <t>ショクイン</t>
    </rPh>
    <rPh sb="4" eb="6">
      <t>カクニン</t>
    </rPh>
    <rPh sb="6" eb="7">
      <t>ラン</t>
    </rPh>
    <phoneticPr fontId="4"/>
  </si>
  <si>
    <t>算定職員確認欄３２</t>
    <rPh sb="0" eb="2">
      <t>サンテイ</t>
    </rPh>
    <rPh sb="2" eb="4">
      <t>ショクイン</t>
    </rPh>
    <rPh sb="4" eb="6">
      <t>カクニン</t>
    </rPh>
    <rPh sb="6" eb="7">
      <t>ラン</t>
    </rPh>
    <phoneticPr fontId="4"/>
  </si>
  <si>
    <t>算定職員確認欄３３</t>
    <rPh sb="0" eb="2">
      <t>サンテイ</t>
    </rPh>
    <rPh sb="2" eb="4">
      <t>ショクイン</t>
    </rPh>
    <rPh sb="4" eb="6">
      <t>カクニン</t>
    </rPh>
    <rPh sb="6" eb="7">
      <t>ラン</t>
    </rPh>
    <phoneticPr fontId="4"/>
  </si>
  <si>
    <t>算定職員確認欄３４</t>
    <rPh sb="0" eb="2">
      <t>サンテイ</t>
    </rPh>
    <rPh sb="2" eb="4">
      <t>ショクイン</t>
    </rPh>
    <rPh sb="4" eb="6">
      <t>カクニン</t>
    </rPh>
    <rPh sb="6" eb="7">
      <t>ラン</t>
    </rPh>
    <phoneticPr fontId="4"/>
  </si>
  <si>
    <t>算定職員確認欄３５</t>
    <rPh sb="0" eb="2">
      <t>サンテイ</t>
    </rPh>
    <rPh sb="2" eb="4">
      <t>ショクイン</t>
    </rPh>
    <rPh sb="4" eb="6">
      <t>カクニン</t>
    </rPh>
    <rPh sb="6" eb="7">
      <t>ラン</t>
    </rPh>
    <phoneticPr fontId="4"/>
  </si>
  <si>
    <t>算定職員確認欄３６</t>
    <rPh sb="0" eb="2">
      <t>サンテイ</t>
    </rPh>
    <rPh sb="2" eb="4">
      <t>ショクイン</t>
    </rPh>
    <rPh sb="4" eb="6">
      <t>カクニン</t>
    </rPh>
    <rPh sb="6" eb="7">
      <t>ラン</t>
    </rPh>
    <phoneticPr fontId="4"/>
  </si>
  <si>
    <t>算定職員確認欄３７</t>
    <rPh sb="0" eb="2">
      <t>サンテイ</t>
    </rPh>
    <rPh sb="2" eb="4">
      <t>ショクイン</t>
    </rPh>
    <rPh sb="4" eb="6">
      <t>カクニン</t>
    </rPh>
    <rPh sb="6" eb="7">
      <t>ラン</t>
    </rPh>
    <phoneticPr fontId="4"/>
  </si>
  <si>
    <t>算定職員確認欄３８</t>
    <rPh sb="0" eb="2">
      <t>サンテイ</t>
    </rPh>
    <rPh sb="2" eb="4">
      <t>ショクイン</t>
    </rPh>
    <rPh sb="4" eb="6">
      <t>カクニン</t>
    </rPh>
    <rPh sb="6" eb="7">
      <t>ラン</t>
    </rPh>
    <phoneticPr fontId="4"/>
  </si>
  <si>
    <t>算定職員確認欄３９</t>
    <rPh sb="0" eb="2">
      <t>サンテイ</t>
    </rPh>
    <rPh sb="2" eb="4">
      <t>ショクイン</t>
    </rPh>
    <rPh sb="4" eb="6">
      <t>カクニン</t>
    </rPh>
    <rPh sb="6" eb="7">
      <t>ラン</t>
    </rPh>
    <phoneticPr fontId="4"/>
  </si>
  <si>
    <t>算定職員確認欄４０</t>
    <rPh sb="0" eb="2">
      <t>サンテイ</t>
    </rPh>
    <rPh sb="2" eb="4">
      <t>ショクイン</t>
    </rPh>
    <rPh sb="4" eb="6">
      <t>カクニン</t>
    </rPh>
    <rPh sb="6" eb="7">
      <t>ラン</t>
    </rPh>
    <phoneticPr fontId="4"/>
  </si>
  <si>
    <t>算定職員確認欄４１</t>
    <rPh sb="0" eb="2">
      <t>サンテイ</t>
    </rPh>
    <rPh sb="2" eb="4">
      <t>ショクイン</t>
    </rPh>
    <rPh sb="4" eb="6">
      <t>カクニン</t>
    </rPh>
    <rPh sb="6" eb="7">
      <t>ラン</t>
    </rPh>
    <phoneticPr fontId="4"/>
  </si>
  <si>
    <t>算定職員確認欄４２</t>
    <rPh sb="0" eb="2">
      <t>サンテイ</t>
    </rPh>
    <rPh sb="2" eb="4">
      <t>ショクイン</t>
    </rPh>
    <rPh sb="4" eb="6">
      <t>カクニン</t>
    </rPh>
    <rPh sb="6" eb="7">
      <t>ラン</t>
    </rPh>
    <phoneticPr fontId="4"/>
  </si>
  <si>
    <t>算定職員確認欄４３</t>
    <rPh sb="0" eb="2">
      <t>サンテイ</t>
    </rPh>
    <rPh sb="2" eb="4">
      <t>ショクイン</t>
    </rPh>
    <rPh sb="4" eb="6">
      <t>カクニン</t>
    </rPh>
    <rPh sb="6" eb="7">
      <t>ラン</t>
    </rPh>
    <phoneticPr fontId="4"/>
  </si>
  <si>
    <t>算定職員確認欄４４</t>
    <rPh sb="0" eb="2">
      <t>サンテイ</t>
    </rPh>
    <rPh sb="2" eb="4">
      <t>ショクイン</t>
    </rPh>
    <rPh sb="4" eb="6">
      <t>カクニン</t>
    </rPh>
    <rPh sb="6" eb="7">
      <t>ラン</t>
    </rPh>
    <phoneticPr fontId="4"/>
  </si>
  <si>
    <t>算定職員確認欄４５</t>
    <rPh sb="0" eb="2">
      <t>サンテイ</t>
    </rPh>
    <rPh sb="2" eb="4">
      <t>ショクイン</t>
    </rPh>
    <rPh sb="4" eb="6">
      <t>カクニン</t>
    </rPh>
    <rPh sb="6" eb="7">
      <t>ラン</t>
    </rPh>
    <phoneticPr fontId="4"/>
  </si>
  <si>
    <t>算定職員確認欄４６</t>
    <rPh sb="0" eb="2">
      <t>サンテイ</t>
    </rPh>
    <rPh sb="2" eb="4">
      <t>ショクイン</t>
    </rPh>
    <rPh sb="4" eb="6">
      <t>カクニン</t>
    </rPh>
    <rPh sb="6" eb="7">
      <t>ラン</t>
    </rPh>
    <phoneticPr fontId="4"/>
  </si>
  <si>
    <t>算定職員確認欄４７</t>
    <rPh sb="0" eb="2">
      <t>サンテイ</t>
    </rPh>
    <rPh sb="2" eb="4">
      <t>ショクイン</t>
    </rPh>
    <rPh sb="4" eb="6">
      <t>カクニン</t>
    </rPh>
    <rPh sb="6" eb="7">
      <t>ラン</t>
    </rPh>
    <phoneticPr fontId="4"/>
  </si>
  <si>
    <t>算定職員確認欄４８</t>
    <rPh sb="0" eb="2">
      <t>サンテイ</t>
    </rPh>
    <rPh sb="2" eb="4">
      <t>ショクイン</t>
    </rPh>
    <rPh sb="4" eb="6">
      <t>カクニン</t>
    </rPh>
    <rPh sb="6" eb="7">
      <t>ラン</t>
    </rPh>
    <phoneticPr fontId="4"/>
  </si>
  <si>
    <t>算定職員確認欄４９</t>
    <rPh sb="0" eb="2">
      <t>サンテイ</t>
    </rPh>
    <rPh sb="2" eb="4">
      <t>ショクイン</t>
    </rPh>
    <rPh sb="4" eb="6">
      <t>カクニン</t>
    </rPh>
    <rPh sb="6" eb="7">
      <t>ラン</t>
    </rPh>
    <phoneticPr fontId="4"/>
  </si>
  <si>
    <t>算定職員確認欄５０</t>
    <rPh sb="0" eb="2">
      <t>サンテイ</t>
    </rPh>
    <rPh sb="2" eb="4">
      <t>ショクイン</t>
    </rPh>
    <rPh sb="4" eb="6">
      <t>カクニン</t>
    </rPh>
    <rPh sb="6" eb="7">
      <t>ラン</t>
    </rPh>
    <phoneticPr fontId="4"/>
  </si>
  <si>
    <t>非表示</t>
    <rPh sb="0" eb="3">
      <t>ヒヒョウジ</t>
    </rPh>
    <phoneticPr fontId="4"/>
  </si>
  <si>
    <t>保育士登録番号</t>
    <rPh sb="0" eb="2">
      <t>ホイク</t>
    </rPh>
    <rPh sb="2" eb="3">
      <t>シ</t>
    </rPh>
    <rPh sb="3" eb="5">
      <t>トウロク</t>
    </rPh>
    <rPh sb="5" eb="7">
      <t>バンゴウ</t>
    </rPh>
    <phoneticPr fontId="4"/>
  </si>
  <si>
    <t>-</t>
    <phoneticPr fontId="4"/>
  </si>
  <si>
    <t>-</t>
  </si>
  <si>
    <t>都道府県</t>
    <rPh sb="0" eb="4">
      <t>トドウフケン</t>
    </rPh>
    <phoneticPr fontId="4"/>
  </si>
  <si>
    <t>半角数字
6桁</t>
    <rPh sb="0" eb="2">
      <t>ハンカク</t>
    </rPh>
    <rPh sb="2" eb="4">
      <t>スウジ</t>
    </rPh>
    <rPh sb="6" eb="7">
      <t>ケタ</t>
    </rPh>
    <phoneticPr fontId="4"/>
  </si>
  <si>
    <t>-</t>
    <phoneticPr fontId="4"/>
  </si>
  <si>
    <t>京都府</t>
    <rPh sb="0" eb="3">
      <t>キョウトフ</t>
    </rPh>
    <phoneticPr fontId="1"/>
  </si>
  <si>
    <t>左記以外の研修</t>
    <rPh sb="0" eb="2">
      <t>サキ</t>
    </rPh>
    <rPh sb="2" eb="4">
      <t>イガイ</t>
    </rPh>
    <rPh sb="5" eb="7">
      <t>ケンシュウ</t>
    </rPh>
    <phoneticPr fontId="4"/>
  </si>
  <si>
    <t>園内
研修</t>
    <rPh sb="0" eb="2">
      <t>エンナイ</t>
    </rPh>
    <rPh sb="3" eb="5">
      <t>ケンシュウ</t>
    </rPh>
    <phoneticPr fontId="4"/>
  </si>
  <si>
    <t>R5→15、R6→30、R7→45、R8～→60</t>
    <phoneticPr fontId="4"/>
  </si>
  <si>
    <t>R5→0、R6～→15</t>
    <phoneticPr fontId="4"/>
  </si>
  <si>
    <t>修了時間数</t>
    <rPh sb="0" eb="2">
      <t>シュウリョウ</t>
    </rPh>
    <rPh sb="2" eb="5">
      <t>ジカンスウ</t>
    </rPh>
    <phoneticPr fontId="4"/>
  </si>
  <si>
    <t>※本市使用欄（認定こども園の判定）</t>
    <rPh sb="7" eb="9">
      <t>ニンテイ</t>
    </rPh>
    <rPh sb="12" eb="13">
      <t>エン</t>
    </rPh>
    <phoneticPr fontId="4"/>
  </si>
  <si>
    <t>修了時間数（認定こども園）</t>
    <rPh sb="0" eb="2">
      <t>シュウリョウ</t>
    </rPh>
    <rPh sb="2" eb="4">
      <t>ジカン</t>
    </rPh>
    <rPh sb="4" eb="5">
      <t>スウ</t>
    </rPh>
    <rPh sb="6" eb="8">
      <t>ニンテイ</t>
    </rPh>
    <rPh sb="11" eb="12">
      <t>エン</t>
    </rPh>
    <phoneticPr fontId="4"/>
  </si>
  <si>
    <t>判定（認定こども園）</t>
    <rPh sb="0" eb="2">
      <t>ハンテイ</t>
    </rPh>
    <rPh sb="3" eb="5">
      <t>ニンテイ</t>
    </rPh>
    <rPh sb="8" eb="9">
      <t>エン</t>
    </rPh>
    <phoneticPr fontId="4"/>
  </si>
  <si>
    <t>時間</t>
    <rPh sb="0" eb="2">
      <t>ジカン</t>
    </rPh>
    <phoneticPr fontId="4"/>
  </si>
  <si>
    <t>マネ</t>
    <phoneticPr fontId="1"/>
  </si>
  <si>
    <t>必要時間数</t>
    <rPh sb="0" eb="2">
      <t>ヒツヨウ</t>
    </rPh>
    <rPh sb="2" eb="5">
      <t>ジカンスウ</t>
    </rPh>
    <phoneticPr fontId="4"/>
  </si>
  <si>
    <t>幼免更新講習</t>
    <rPh sb="0" eb="1">
      <t>ヨウ</t>
    </rPh>
    <rPh sb="1" eb="2">
      <t>メン</t>
    </rPh>
    <rPh sb="2" eb="4">
      <t>コウシン</t>
    </rPh>
    <rPh sb="4" eb="6">
      <t>コウシュウ</t>
    </rPh>
    <phoneticPr fontId="4"/>
  </si>
  <si>
    <t>園内
研修</t>
    <rPh sb="0" eb="2">
      <t>エンナイ</t>
    </rPh>
    <rPh sb="3" eb="5">
      <t>ケンシュウ</t>
    </rPh>
    <phoneticPr fontId="4"/>
  </si>
  <si>
    <t>その他</t>
    <rPh sb="2" eb="3">
      <t>タ</t>
    </rPh>
    <phoneticPr fontId="4"/>
  </si>
  <si>
    <t>左記以外の研修</t>
    <rPh sb="0" eb="2">
      <t>サキ</t>
    </rPh>
    <rPh sb="2" eb="4">
      <t>イガイ</t>
    </rPh>
    <rPh sb="5" eb="7">
      <t>ケンシュウ</t>
    </rPh>
    <phoneticPr fontId="4"/>
  </si>
  <si>
    <t>R6必要時間数</t>
    <rPh sb="2" eb="4">
      <t>ヒツヨウ</t>
    </rPh>
    <rPh sb="4" eb="6">
      <t>ジカン</t>
    </rPh>
    <rPh sb="6" eb="7">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</si>
</sst>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
    <numFmt numFmtId="179" formatCode="#,##0&quot;円&quot;"/>
  </numFmts>
  <fonts count="5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sz val="11"/>
      <name val="ＭＳ Ｐゴシック"/>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2"/>
      <name val="HGｺﾞｼｯｸE"/>
      <family val="3"/>
      <charset val="128"/>
    </font>
    <font>
      <sz val="10"/>
      <name val="ＭＳ Ｐゴシック"/>
      <family val="3"/>
      <charset val="128"/>
    </font>
    <font>
      <vertAlign val="superscript"/>
      <sz val="12"/>
      <name val="HGｺﾞｼｯｸM"/>
      <family val="3"/>
      <charset val="128"/>
    </font>
    <font>
      <sz val="9"/>
      <name val="ＭＳ Ｐゴシック"/>
      <family val="3"/>
      <charset val="128"/>
    </font>
    <font>
      <sz val="12"/>
      <name val="ＭＳ Ｐゴシック"/>
      <family val="3"/>
      <charset val="128"/>
      <scheme val="minor"/>
    </font>
    <font>
      <b/>
      <i/>
      <sz val="10"/>
      <color rgb="FFC00000"/>
      <name val="HGｺﾞｼｯｸM"/>
      <family val="3"/>
      <charset val="128"/>
    </font>
    <font>
      <sz val="11"/>
      <color rgb="FFFF0000"/>
      <name val="ＭＳ Ｐゴシック"/>
      <family val="3"/>
      <charset val="128"/>
    </font>
    <font>
      <sz val="11"/>
      <name val="Century Gothic"/>
      <family val="2"/>
    </font>
    <font>
      <b/>
      <sz val="11"/>
      <color rgb="FFC00000"/>
      <name val="Century Gothic"/>
      <family val="2"/>
    </font>
    <font>
      <sz val="11"/>
      <color rgb="FFC00000"/>
      <name val="Century Gothic"/>
      <family val="2"/>
    </font>
    <font>
      <b/>
      <sz val="11"/>
      <name val="HGｺﾞｼｯｸM"/>
      <family val="3"/>
      <charset val="128"/>
    </font>
    <font>
      <sz val="12"/>
      <name val="Century Gothic"/>
      <family val="2"/>
    </font>
    <font>
      <sz val="12"/>
      <color rgb="FFC00000"/>
      <name val="Century Gothic"/>
      <family val="2"/>
    </font>
    <font>
      <sz val="10.5"/>
      <color indexed="81"/>
      <name val="MS P ゴシック"/>
      <family val="3"/>
      <charset val="128"/>
    </font>
    <font>
      <sz val="6"/>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4"/>
      <color theme="1"/>
      <name val="HG丸ｺﾞｼｯｸM-PRO"/>
      <family val="3"/>
      <charset val="128"/>
    </font>
    <font>
      <sz val="14"/>
      <color theme="1"/>
      <name val="ＭＳ Ｐゴシック"/>
      <family val="2"/>
      <charset val="128"/>
      <scheme val="minor"/>
    </font>
    <font>
      <sz val="11"/>
      <color theme="1"/>
      <name val="HG丸ｺﾞｼｯｸM-PRO"/>
      <family val="3"/>
      <charset val="128"/>
    </font>
    <font>
      <sz val="11"/>
      <color theme="0"/>
      <name val="HG丸ｺﾞｼｯｸM-PRO"/>
      <family val="3"/>
      <charset val="128"/>
    </font>
    <font>
      <sz val="11"/>
      <name val="HG丸ｺﾞｼｯｸM-PRO"/>
      <family val="3"/>
      <charset val="128"/>
    </font>
    <font>
      <b/>
      <sz val="14"/>
      <color rgb="FFFF0000"/>
      <name val="HGｺﾞｼｯｸM"/>
      <family val="3"/>
      <charset val="128"/>
    </font>
    <font>
      <sz val="11"/>
      <color rgb="FFFF0000"/>
      <name val="HGｺﾞｼｯｸM"/>
      <family val="3"/>
      <charset val="128"/>
    </font>
    <font>
      <b/>
      <sz val="11"/>
      <color rgb="FFFF0000"/>
      <name val="ＭＳ Ｐゴシック"/>
      <family val="3"/>
      <charset val="128"/>
    </font>
    <font>
      <b/>
      <u/>
      <sz val="11"/>
      <color rgb="FFFF0000"/>
      <name val="ＭＳ Ｐゴシック"/>
      <family val="3"/>
      <charset val="128"/>
    </font>
    <font>
      <sz val="12"/>
      <color rgb="FFFF0000"/>
      <name val="ＭＳ Ｐゴシック"/>
      <family val="3"/>
      <charset val="128"/>
      <scheme val="minor"/>
    </font>
    <font>
      <b/>
      <sz val="16"/>
      <name val="HG丸ｺﾞｼｯｸM-PRO"/>
      <family val="3"/>
      <charset val="128"/>
    </font>
    <font>
      <sz val="16"/>
      <color theme="1"/>
      <name val="HG丸ｺﾞｼｯｸM-PRO"/>
      <family val="3"/>
      <charset val="128"/>
    </font>
    <font>
      <sz val="16"/>
      <color theme="1"/>
      <name val="ＭＳ Ｐゴシック"/>
      <family val="3"/>
      <charset val="128"/>
      <scheme val="minor"/>
    </font>
    <font>
      <sz val="18"/>
      <name val="HGｺﾞｼｯｸE"/>
      <family val="3"/>
      <charset val="128"/>
    </font>
    <font>
      <i/>
      <sz val="11"/>
      <name val="ＭＳ Ｐゴシック"/>
      <family val="3"/>
      <charset val="128"/>
    </font>
    <font>
      <sz val="11"/>
      <color indexed="81"/>
      <name val="MS P ゴシック"/>
      <family val="3"/>
      <charset val="128"/>
    </font>
    <font>
      <sz val="12"/>
      <color theme="1"/>
      <name val="HGｺﾞｼｯｸM"/>
      <family val="3"/>
      <charset val="128"/>
    </font>
    <font>
      <b/>
      <sz val="24"/>
      <color indexed="81"/>
      <name val="ＭＳ Ｐゴシック"/>
      <family val="3"/>
      <charset val="128"/>
      <scheme val="major"/>
    </font>
    <font>
      <b/>
      <sz val="24"/>
      <color indexed="10"/>
      <name val="ＭＳ Ｐゴシック"/>
      <family val="3"/>
      <charset val="128"/>
      <scheme val="major"/>
    </font>
    <font>
      <sz val="8"/>
      <name val="ＭＳ Ｐゴシック"/>
      <family val="3"/>
      <charset val="128"/>
    </font>
    <font>
      <sz val="14"/>
      <color indexed="81"/>
      <name val="MS P ゴシック"/>
      <family val="3"/>
      <charset val="128"/>
    </font>
    <font>
      <b/>
      <sz val="14"/>
      <color indexed="81"/>
      <name val="MS P ゴシック"/>
      <family val="3"/>
      <charset val="128"/>
    </font>
    <font>
      <b/>
      <u val="double"/>
      <sz val="48"/>
      <color indexed="81"/>
      <name val="HG正楷書体-PRO"/>
      <family val="4"/>
      <charset val="128"/>
    </font>
    <font>
      <sz val="20"/>
      <color indexed="81"/>
      <name val="MS P ゴシック"/>
      <family val="3"/>
      <charset val="128"/>
    </font>
    <font>
      <sz val="20"/>
      <color indexed="81"/>
      <name val="ＭＳ Ｐゴシック"/>
      <family val="3"/>
      <charset val="128"/>
    </font>
    <font>
      <sz val="11"/>
      <color rgb="FFC00000"/>
      <name val="ＭＳ Ｐゴシック"/>
      <family val="3"/>
      <charset val="128"/>
    </font>
    <font>
      <sz val="12"/>
      <color indexed="81"/>
      <name val="MS P 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FF0000"/>
        <bgColor indexed="64"/>
      </patternFill>
    </fill>
  </fills>
  <borders count="9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14">
    <xf numFmtId="0" fontId="0" fillId="0" borderId="0">
      <alignment vertical="center"/>
    </xf>
    <xf numFmtId="0" fontId="9" fillId="0" borderId="0"/>
    <xf numFmtId="0" fontId="9" fillId="0" borderId="0"/>
    <xf numFmtId="0" fontId="9" fillId="0" borderId="0"/>
    <xf numFmtId="0" fontId="9" fillId="0" borderId="0">
      <alignment vertical="center"/>
    </xf>
    <xf numFmtId="0" fontId="3" fillId="0" borderId="0">
      <alignment vertical="center"/>
    </xf>
    <xf numFmtId="38" fontId="9" fillId="0" borderId="0" applyFont="0" applyFill="0" applyBorder="0" applyAlignment="0" applyProtection="0">
      <alignment vertical="center"/>
    </xf>
    <xf numFmtId="0" fontId="2" fillId="0" borderId="0">
      <alignment vertical="center"/>
    </xf>
    <xf numFmtId="0" fontId="1" fillId="0" borderId="0">
      <alignment vertical="center"/>
    </xf>
    <xf numFmtId="0" fontId="14" fillId="0" borderId="0"/>
    <xf numFmtId="0" fontId="9" fillId="0" borderId="0"/>
    <xf numFmtId="38" fontId="1" fillId="0" borderId="0" applyFont="0" applyFill="0" applyBorder="0" applyAlignment="0" applyProtection="0">
      <alignment vertical="center"/>
    </xf>
    <xf numFmtId="0" fontId="28" fillId="0" borderId="0">
      <alignment vertical="center"/>
    </xf>
    <xf numFmtId="38" fontId="9" fillId="0" borderId="0" applyFont="0" applyFill="0" applyBorder="0" applyAlignment="0" applyProtection="0">
      <alignment vertical="center"/>
    </xf>
  </cellStyleXfs>
  <cellXfs count="507">
    <xf numFmtId="0" fontId="0" fillId="0" borderId="0" xfId="0">
      <alignment vertical="center"/>
    </xf>
    <xf numFmtId="0" fontId="5" fillId="0" borderId="0" xfId="0" applyFont="1" applyProtection="1">
      <alignment vertical="center"/>
    </xf>
    <xf numFmtId="0" fontId="10" fillId="0" borderId="0" xfId="0" applyFont="1" applyAlignment="1" applyProtection="1">
      <alignment horizontal="center" vertical="center"/>
    </xf>
    <xf numFmtId="0" fontId="6" fillId="0" borderId="0" xfId="0" applyFont="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Border="1" applyProtection="1">
      <alignment vertical="center"/>
    </xf>
    <xf numFmtId="0" fontId="5" fillId="0" borderId="13" xfId="0" applyFont="1" applyBorder="1" applyProtection="1">
      <alignment vertical="center"/>
    </xf>
    <xf numFmtId="0" fontId="5" fillId="0" borderId="18" xfId="0" applyFont="1" applyBorder="1" applyAlignment="1" applyProtection="1">
      <alignment horizontal="distributed" vertical="center"/>
    </xf>
    <xf numFmtId="0" fontId="5" fillId="0" borderId="0" xfId="0" applyFont="1" applyBorder="1" applyAlignment="1" applyProtection="1">
      <alignment vertical="center"/>
    </xf>
    <xf numFmtId="0" fontId="5" fillId="0" borderId="0" xfId="0" applyFont="1" applyBorder="1" applyAlignment="1" applyProtection="1">
      <alignment horizontal="distributed" vertical="center" wrapText="1"/>
    </xf>
    <xf numFmtId="0" fontId="5" fillId="0" borderId="0" xfId="0" applyFont="1" applyBorder="1" applyAlignment="1" applyProtection="1">
      <alignment horizontal="center" vertical="center" wrapText="1"/>
    </xf>
    <xf numFmtId="0" fontId="11" fillId="0" borderId="0" xfId="0" applyFont="1" applyBorder="1" applyProtection="1">
      <alignment vertical="center"/>
    </xf>
    <xf numFmtId="0" fontId="12" fillId="0" borderId="0" xfId="0" applyFont="1" applyBorder="1" applyProtection="1">
      <alignment vertical="center"/>
    </xf>
    <xf numFmtId="0" fontId="12" fillId="0" borderId="0" xfId="0" applyFont="1" applyProtection="1">
      <alignment vertical="center"/>
    </xf>
    <xf numFmtId="0" fontId="5" fillId="0" borderId="54" xfId="0" applyFont="1" applyBorder="1" applyProtection="1">
      <alignment vertical="center"/>
    </xf>
    <xf numFmtId="0" fontId="5" fillId="0" borderId="54" xfId="0" applyFont="1" applyBorder="1" applyAlignment="1" applyProtection="1">
      <alignment horizontal="center" vertical="center" wrapText="1"/>
    </xf>
    <xf numFmtId="0" fontId="5" fillId="0" borderId="54" xfId="0" applyFont="1" applyBorder="1" applyAlignment="1" applyProtection="1">
      <alignment horizontal="distributed" vertical="center"/>
    </xf>
    <xf numFmtId="0" fontId="5" fillId="0" borderId="47" xfId="0" applyFont="1" applyBorder="1" applyProtection="1">
      <alignment vertical="center"/>
    </xf>
    <xf numFmtId="0" fontId="5" fillId="0" borderId="18" xfId="0" applyFont="1" applyBorder="1" applyProtection="1">
      <alignment vertical="center"/>
    </xf>
    <xf numFmtId="0" fontId="7" fillId="0" borderId="61" xfId="0" applyFont="1" applyBorder="1" applyAlignment="1" applyProtection="1">
      <alignment vertical="center"/>
    </xf>
    <xf numFmtId="0" fontId="7" fillId="0" borderId="58" xfId="0" applyFont="1" applyBorder="1" applyAlignment="1" applyProtection="1">
      <alignment vertical="center"/>
    </xf>
    <xf numFmtId="0" fontId="5" fillId="0" borderId="55" xfId="0" applyFont="1" applyBorder="1" applyAlignment="1" applyProtection="1">
      <alignment vertical="center"/>
    </xf>
    <xf numFmtId="0" fontId="5" fillId="0" borderId="55" xfId="0" applyFont="1" applyBorder="1" applyAlignment="1" applyProtection="1">
      <alignment horizontal="distributed" vertical="center"/>
    </xf>
    <xf numFmtId="0" fontId="5" fillId="0" borderId="55" xfId="0" applyFont="1" applyBorder="1" applyAlignment="1" applyProtection="1">
      <alignment horizontal="center" vertical="center" wrapText="1"/>
    </xf>
    <xf numFmtId="0" fontId="7" fillId="0" borderId="57" xfId="0" applyFont="1" applyBorder="1" applyAlignment="1" applyProtection="1">
      <alignment vertical="center"/>
    </xf>
    <xf numFmtId="176" fontId="6" fillId="0" borderId="0" xfId="0" applyNumberFormat="1" applyFont="1" applyBorder="1" applyAlignment="1" applyProtection="1">
      <alignment horizontal="center" vertical="center"/>
    </xf>
    <xf numFmtId="0" fontId="5" fillId="0" borderId="7" xfId="0" applyFont="1" applyBorder="1" applyProtection="1">
      <alignment vertical="center"/>
    </xf>
    <xf numFmtId="0" fontId="7" fillId="0" borderId="0" xfId="0" applyFont="1" applyBorder="1" applyAlignment="1" applyProtection="1">
      <alignment horizontal="distributed" vertical="center"/>
    </xf>
    <xf numFmtId="0" fontId="7" fillId="0" borderId="7" xfId="0" applyFont="1" applyBorder="1" applyAlignment="1" applyProtection="1">
      <alignment horizontal="right" vertical="center"/>
    </xf>
    <xf numFmtId="0" fontId="7" fillId="0" borderId="10" xfId="0" applyFont="1" applyBorder="1" applyAlignment="1" applyProtection="1">
      <alignment horizontal="right" vertical="center"/>
    </xf>
    <xf numFmtId="0" fontId="8" fillId="0" borderId="0" xfId="0" applyFont="1" applyProtection="1">
      <alignment vertical="center"/>
    </xf>
    <xf numFmtId="0" fontId="8" fillId="0" borderId="0" xfId="0" applyFont="1" applyBorder="1" applyAlignment="1" applyProtection="1">
      <alignment horizontal="center" vertical="top"/>
    </xf>
    <xf numFmtId="0" fontId="8" fillId="0" borderId="0" xfId="0" applyFont="1" applyBorder="1" applyAlignment="1" applyProtection="1">
      <alignment horizontal="left" vertical="top"/>
    </xf>
    <xf numFmtId="0" fontId="7" fillId="0" borderId="0" xfId="0" applyFont="1" applyBorder="1" applyAlignment="1" applyProtection="1">
      <alignment vertical="top"/>
    </xf>
    <xf numFmtId="0" fontId="7" fillId="0" borderId="0" xfId="0" applyFont="1" applyBorder="1" applyAlignment="1" applyProtection="1">
      <alignment horizontal="left" vertical="top"/>
    </xf>
    <xf numFmtId="0" fontId="7" fillId="0" borderId="50" xfId="0" applyFont="1" applyBorder="1" applyAlignment="1" applyProtection="1">
      <alignment horizontal="left" vertical="center"/>
    </xf>
    <xf numFmtId="0" fontId="8" fillId="0" borderId="0" xfId="0" applyFont="1" applyFill="1" applyProtection="1">
      <alignment vertical="center"/>
    </xf>
    <xf numFmtId="0" fontId="8" fillId="0" borderId="0" xfId="0" applyFont="1" applyAlignment="1" applyProtection="1">
      <alignment horizontal="left" vertical="top"/>
    </xf>
    <xf numFmtId="0" fontId="8" fillId="0" borderId="0" xfId="0" applyFont="1" applyAlignment="1" applyProtection="1">
      <alignment horizontal="left" vertical="top" wrapText="1"/>
    </xf>
    <xf numFmtId="0" fontId="7" fillId="0" borderId="44" xfId="0" applyFont="1" applyBorder="1" applyAlignment="1" applyProtection="1">
      <alignment horizontal="left" vertical="center"/>
    </xf>
    <xf numFmtId="0" fontId="5" fillId="0" borderId="0" xfId="0" applyFont="1" applyFill="1" applyProtection="1">
      <alignment vertical="center"/>
    </xf>
    <xf numFmtId="0" fontId="5" fillId="0" borderId="0" xfId="0" applyFont="1" applyFill="1" applyBorder="1" applyProtection="1">
      <alignment vertical="center"/>
    </xf>
    <xf numFmtId="0" fontId="5" fillId="0" borderId="0" xfId="0" applyFont="1" applyAlignment="1" applyProtection="1">
      <alignment horizontal="left" vertical="center"/>
    </xf>
    <xf numFmtId="0" fontId="13" fillId="0" borderId="0" xfId="0" applyFont="1" applyProtection="1">
      <alignment vertical="center"/>
    </xf>
    <xf numFmtId="0" fontId="7" fillId="0" borderId="50" xfId="0" applyFont="1" applyBorder="1" applyAlignment="1" applyProtection="1">
      <alignment horizontal="right" vertical="center"/>
    </xf>
    <xf numFmtId="0" fontId="5" fillId="0" borderId="29" xfId="0" applyFont="1" applyBorder="1" applyProtection="1">
      <alignment vertical="center"/>
    </xf>
    <xf numFmtId="0" fontId="8" fillId="0" borderId="0" xfId="0" applyFont="1" applyAlignment="1" applyProtection="1">
      <alignment horizontal="left" vertical="center"/>
    </xf>
    <xf numFmtId="38" fontId="8" fillId="0" borderId="0" xfId="0" applyNumberFormat="1" applyFont="1" applyProtection="1">
      <alignment vertical="center"/>
    </xf>
    <xf numFmtId="0" fontId="7" fillId="0" borderId="41" xfId="0" applyFont="1" applyBorder="1" applyAlignment="1" applyProtection="1">
      <alignment vertical="center"/>
    </xf>
    <xf numFmtId="0" fontId="7" fillId="0" borderId="0" xfId="0" applyFont="1" applyFill="1" applyBorder="1" applyProtection="1">
      <alignment vertical="center"/>
    </xf>
    <xf numFmtId="0" fontId="8" fillId="0" borderId="0" xfId="0" applyFont="1" applyBorder="1" applyAlignment="1" applyProtection="1">
      <alignment horizontal="center" vertical="center"/>
    </xf>
    <xf numFmtId="0" fontId="7" fillId="0" borderId="2" xfId="0" applyFont="1" applyFill="1" applyBorder="1" applyProtection="1">
      <alignment vertical="center"/>
    </xf>
    <xf numFmtId="0" fontId="7" fillId="0" borderId="4" xfId="0" applyFont="1" applyFill="1" applyBorder="1" applyProtection="1">
      <alignment vertical="center"/>
    </xf>
    <xf numFmtId="0" fontId="7" fillId="0" borderId="3" xfId="0" applyFont="1" applyFill="1" applyBorder="1" applyProtection="1">
      <alignment vertical="center"/>
    </xf>
    <xf numFmtId="0" fontId="7" fillId="0" borderId="35" xfId="0" applyFont="1" applyFill="1" applyBorder="1" applyAlignment="1" applyProtection="1">
      <alignment horizontal="center" vertical="center"/>
    </xf>
    <xf numFmtId="0" fontId="5" fillId="0" borderId="13" xfId="0" applyFont="1" applyFill="1" applyBorder="1" applyProtection="1">
      <alignment vertical="center"/>
    </xf>
    <xf numFmtId="0" fontId="7" fillId="0" borderId="38" xfId="0" applyFont="1" applyFill="1" applyBorder="1" applyAlignment="1" applyProtection="1">
      <alignment vertical="center"/>
    </xf>
    <xf numFmtId="0" fontId="7" fillId="0" borderId="67" xfId="0" applyFont="1" applyBorder="1" applyAlignment="1" applyProtection="1">
      <alignment horizontal="center" vertical="center"/>
    </xf>
    <xf numFmtId="0" fontId="5" fillId="0" borderId="18" xfId="0" applyFont="1" applyFill="1" applyBorder="1" applyProtection="1">
      <alignment vertical="center"/>
    </xf>
    <xf numFmtId="0" fontId="7" fillId="0" borderId="34" xfId="0" applyFont="1" applyFill="1" applyBorder="1" applyAlignment="1" applyProtection="1">
      <alignment horizontal="center" vertical="center"/>
    </xf>
    <xf numFmtId="38" fontId="5" fillId="0" borderId="46" xfId="6" applyFont="1" applyBorder="1" applyAlignment="1" applyProtection="1">
      <alignment vertical="center"/>
    </xf>
    <xf numFmtId="0" fontId="7" fillId="0" borderId="32" xfId="0" applyFont="1" applyBorder="1" applyAlignment="1" applyProtection="1">
      <alignment horizontal="right" vertical="center"/>
    </xf>
    <xf numFmtId="0" fontId="7" fillId="0" borderId="33" xfId="0" applyFont="1" applyFill="1" applyBorder="1" applyAlignment="1" applyProtection="1">
      <alignment horizontal="center" vertical="center"/>
    </xf>
    <xf numFmtId="0" fontId="7" fillId="0" borderId="39"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0" xfId="0" applyFont="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61" xfId="0" applyFont="1" applyFill="1" applyBorder="1" applyAlignment="1" applyProtection="1">
      <alignment horizontal="center" vertical="center"/>
    </xf>
    <xf numFmtId="0" fontId="0" fillId="0" borderId="0" xfId="0" applyFont="1" applyAlignment="1" applyProtection="1">
      <alignment horizontal="left" vertical="top" wrapText="1"/>
    </xf>
    <xf numFmtId="38" fontId="5" fillId="0" borderId="5" xfId="6" applyFont="1" applyBorder="1" applyAlignment="1" applyProtection="1">
      <alignment vertical="center"/>
    </xf>
    <xf numFmtId="0" fontId="7" fillId="0" borderId="42" xfId="0" applyFont="1" applyBorder="1" applyAlignment="1" applyProtection="1">
      <alignment vertical="center"/>
    </xf>
    <xf numFmtId="0" fontId="7" fillId="0" borderId="29"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38" fontId="5" fillId="0" borderId="23" xfId="6" applyFont="1" applyFill="1" applyBorder="1" applyAlignment="1" applyProtection="1">
      <alignment vertical="center"/>
    </xf>
    <xf numFmtId="38" fontId="5" fillId="0" borderId="38" xfId="6" applyFont="1" applyFill="1" applyBorder="1" applyAlignment="1" applyProtection="1">
      <alignment vertical="center"/>
    </xf>
    <xf numFmtId="0" fontId="8" fillId="0" borderId="19"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7" fillId="0" borderId="0" xfId="0" applyFont="1" applyFill="1" applyProtection="1">
      <alignment vertical="center"/>
    </xf>
    <xf numFmtId="0" fontId="5" fillId="2" borderId="12" xfId="0" applyFont="1" applyFill="1" applyBorder="1" applyAlignment="1" applyProtection="1">
      <alignment horizontal="center" vertical="center" shrinkToFit="1"/>
      <protection locked="0"/>
    </xf>
    <xf numFmtId="38" fontId="5" fillId="2" borderId="12" xfId="6" applyFont="1" applyFill="1" applyBorder="1" applyAlignment="1" applyProtection="1">
      <alignment vertical="center" shrinkToFit="1"/>
      <protection locked="0"/>
    </xf>
    <xf numFmtId="38" fontId="5" fillId="2" borderId="14" xfId="6" applyFont="1" applyFill="1" applyBorder="1" applyAlignment="1" applyProtection="1">
      <alignment vertical="center" shrinkToFit="1"/>
      <protection locked="0"/>
    </xf>
    <xf numFmtId="0" fontId="5" fillId="2" borderId="45" xfId="0" applyFont="1" applyFill="1" applyBorder="1" applyAlignment="1" applyProtection="1">
      <alignment horizontal="center" vertical="center" shrinkToFit="1"/>
      <protection locked="0"/>
    </xf>
    <xf numFmtId="38" fontId="5" fillId="2" borderId="45" xfId="6" applyFont="1" applyFill="1" applyBorder="1" applyAlignment="1" applyProtection="1">
      <alignment vertical="center" shrinkToFit="1"/>
      <protection locked="0"/>
    </xf>
    <xf numFmtId="38" fontId="5" fillId="2" borderId="3" xfId="6" applyFont="1" applyFill="1" applyBorder="1" applyAlignment="1" applyProtection="1">
      <alignment vertical="center" shrinkToFit="1"/>
      <protection locked="0"/>
    </xf>
    <xf numFmtId="38" fontId="20" fillId="0" borderId="0" xfId="6" applyFont="1" applyProtection="1">
      <alignment vertical="center"/>
    </xf>
    <xf numFmtId="0" fontId="7" fillId="0" borderId="0" xfId="0" applyFont="1" applyFill="1" applyBorder="1" applyAlignment="1" applyProtection="1">
      <alignment vertical="center" shrinkToFit="1"/>
    </xf>
    <xf numFmtId="0" fontId="0" fillId="0" borderId="12" xfId="0" applyBorder="1" applyAlignment="1" applyProtection="1">
      <alignment vertical="center" shrinkToFit="1"/>
    </xf>
    <xf numFmtId="38" fontId="20" fillId="0" borderId="12" xfId="6" applyFont="1" applyBorder="1" applyProtection="1">
      <alignment vertical="center"/>
    </xf>
    <xf numFmtId="0" fontId="0" fillId="0" borderId="12" xfId="0" applyFill="1" applyBorder="1" applyAlignment="1" applyProtection="1">
      <alignment vertical="center" shrinkToFit="1"/>
    </xf>
    <xf numFmtId="0" fontId="7" fillId="0" borderId="41" xfId="0" applyFont="1" applyFill="1" applyBorder="1" applyAlignment="1" applyProtection="1">
      <alignment vertical="center"/>
    </xf>
    <xf numFmtId="0" fontId="7" fillId="0" borderId="44" xfId="0" applyFont="1" applyBorder="1" applyAlignment="1" applyProtection="1">
      <alignment horizontal="right" vertical="center"/>
    </xf>
    <xf numFmtId="0" fontId="7" fillId="0" borderId="52" xfId="0" applyFont="1" applyBorder="1" applyAlignment="1" applyProtection="1">
      <alignment horizontal="right" vertical="center"/>
    </xf>
    <xf numFmtId="0" fontId="17" fillId="0" borderId="0" xfId="0" applyFont="1" applyProtection="1">
      <alignment vertical="center"/>
    </xf>
    <xf numFmtId="0" fontId="13" fillId="0" borderId="0" xfId="8" applyFont="1" applyAlignment="1" applyProtection="1">
      <alignment vertical="top"/>
    </xf>
    <xf numFmtId="0" fontId="0" fillId="0" borderId="0" xfId="0" applyProtection="1">
      <alignment vertical="center"/>
    </xf>
    <xf numFmtId="0" fontId="14" fillId="0" borderId="0" xfId="0" applyFont="1" applyFill="1" applyBorder="1" applyAlignment="1" applyProtection="1">
      <alignment vertical="top" wrapText="1"/>
    </xf>
    <xf numFmtId="0" fontId="20" fillId="0" borderId="14" xfId="0" applyFont="1" applyFill="1" applyBorder="1" applyAlignment="1" applyProtection="1">
      <alignment vertical="center" shrinkToFit="1"/>
    </xf>
    <xf numFmtId="0" fontId="0" fillId="0" borderId="0" xfId="0" applyBorder="1" applyAlignment="1" applyProtection="1">
      <alignment horizontal="center" vertical="center"/>
    </xf>
    <xf numFmtId="38" fontId="20" fillId="0" borderId="0" xfId="6" applyFont="1" applyFill="1" applyBorder="1" applyAlignment="1" applyProtection="1">
      <alignment vertical="center" shrinkToFit="1"/>
    </xf>
    <xf numFmtId="0" fontId="14" fillId="0" borderId="1" xfId="0" applyFont="1" applyFill="1" applyBorder="1" applyAlignment="1" applyProtection="1">
      <alignment vertical="top" wrapText="1"/>
    </xf>
    <xf numFmtId="0" fontId="0" fillId="0" borderId="71" xfId="0" applyBorder="1" applyAlignment="1" applyProtection="1">
      <alignment horizontal="center" vertical="center"/>
    </xf>
    <xf numFmtId="0" fontId="0" fillId="0" borderId="72" xfId="0" applyBorder="1" applyAlignment="1" applyProtection="1">
      <alignment horizontal="center" vertical="center" shrinkToFit="1"/>
    </xf>
    <xf numFmtId="0" fontId="0" fillId="0" borderId="74" xfId="0" applyBorder="1" applyAlignment="1" applyProtection="1">
      <alignment horizontal="center" vertical="center" shrinkToFit="1"/>
    </xf>
    <xf numFmtId="0" fontId="0" fillId="0" borderId="75" xfId="0" applyBorder="1" applyAlignment="1" applyProtection="1">
      <alignment horizontal="center" vertical="center" shrinkToFit="1"/>
    </xf>
    <xf numFmtId="38" fontId="20" fillId="0" borderId="75" xfId="6" applyFont="1" applyFill="1" applyBorder="1" applyAlignment="1" applyProtection="1">
      <alignment vertical="center" shrinkToFit="1"/>
    </xf>
    <xf numFmtId="38" fontId="20" fillId="0" borderId="72" xfId="6" applyFont="1" applyFill="1" applyBorder="1" applyAlignment="1" applyProtection="1">
      <alignment vertical="center" shrinkToFit="1"/>
    </xf>
    <xf numFmtId="38" fontId="20" fillId="0" borderId="46" xfId="6" applyFont="1" applyBorder="1" applyAlignment="1" applyProtection="1">
      <alignment vertical="center" shrinkToFit="1"/>
    </xf>
    <xf numFmtId="0" fontId="0" fillId="0" borderId="25" xfId="0" applyBorder="1" applyAlignment="1" applyProtection="1">
      <alignment horizontal="center" vertical="center" shrinkToFit="1"/>
    </xf>
    <xf numFmtId="0" fontId="0" fillId="0" borderId="14" xfId="0" applyBorder="1" applyAlignment="1" applyProtection="1">
      <alignment horizontal="center" vertical="center" shrinkToFit="1"/>
    </xf>
    <xf numFmtId="38" fontId="20" fillId="0" borderId="14" xfId="6" applyFont="1" applyFill="1" applyBorder="1" applyAlignment="1" applyProtection="1">
      <alignment vertical="center" shrinkToFit="1"/>
    </xf>
    <xf numFmtId="38" fontId="20" fillId="0" borderId="12" xfId="6" applyFont="1" applyBorder="1" applyAlignment="1" applyProtection="1">
      <alignment vertical="center" shrinkToFit="1"/>
    </xf>
    <xf numFmtId="38" fontId="20" fillId="0" borderId="0" xfId="0" applyNumberFormat="1" applyFont="1" applyAlignment="1" applyProtection="1">
      <alignment vertical="center" shrinkToFit="1"/>
    </xf>
    <xf numFmtId="38" fontId="21" fillId="0" borderId="0" xfId="0" applyNumberFormat="1" applyFont="1" applyAlignment="1" applyProtection="1">
      <alignment vertical="center" shrinkToFit="1"/>
    </xf>
    <xf numFmtId="0" fontId="19" fillId="0" borderId="0" xfId="0" applyFont="1" applyProtection="1">
      <alignment vertical="center"/>
    </xf>
    <xf numFmtId="0" fontId="0" fillId="2" borderId="72" xfId="0" applyFill="1" applyBorder="1" applyAlignment="1" applyProtection="1">
      <alignment vertical="center" shrinkToFit="1"/>
      <protection locked="0"/>
    </xf>
    <xf numFmtId="0" fontId="0" fillId="2" borderId="72" xfId="0" applyFill="1" applyBorder="1" applyAlignment="1" applyProtection="1">
      <alignment horizontal="center" vertical="center" shrinkToFit="1"/>
      <protection locked="0"/>
    </xf>
    <xf numFmtId="0" fontId="0" fillId="2" borderId="73" xfId="0" applyFill="1" applyBorder="1" applyAlignment="1" applyProtection="1">
      <alignment vertical="center" shrinkToFit="1"/>
      <protection locked="0"/>
    </xf>
    <xf numFmtId="0" fontId="0" fillId="2" borderId="12" xfId="0" applyFill="1" applyBorder="1" applyAlignment="1" applyProtection="1">
      <alignment vertical="center" shrinkToFit="1"/>
      <protection locked="0"/>
    </xf>
    <xf numFmtId="0" fontId="0" fillId="2" borderId="12" xfId="0" applyFill="1" applyBorder="1" applyAlignment="1" applyProtection="1">
      <alignment horizontal="center" vertical="center" shrinkToFit="1"/>
      <protection locked="0"/>
    </xf>
    <xf numFmtId="0" fontId="0" fillId="2" borderId="51" xfId="0" applyFill="1" applyBorder="1" applyAlignment="1" applyProtection="1">
      <alignment vertical="center" shrinkToFit="1"/>
      <protection locked="0"/>
    </xf>
    <xf numFmtId="0" fontId="0" fillId="2" borderId="74" xfId="0" applyFill="1" applyBorder="1" applyAlignment="1" applyProtection="1">
      <alignment vertical="center" shrinkToFit="1"/>
      <protection locked="0"/>
    </xf>
    <xf numFmtId="0" fontId="0" fillId="2" borderId="25" xfId="0" applyFill="1" applyBorder="1" applyAlignment="1" applyProtection="1">
      <alignment vertical="center" shrinkToFit="1"/>
      <protection locked="0"/>
    </xf>
    <xf numFmtId="0" fontId="0" fillId="2" borderId="73" xfId="0" applyFill="1" applyBorder="1" applyAlignment="1" applyProtection="1">
      <alignment horizontal="center" vertical="center" shrinkToFit="1"/>
      <protection locked="0"/>
    </xf>
    <xf numFmtId="38" fontId="20" fillId="2" borderId="11" xfId="6" applyFont="1" applyFill="1" applyBorder="1" applyAlignment="1" applyProtection="1">
      <alignment vertical="center" shrinkToFit="1"/>
      <protection locked="0"/>
    </xf>
    <xf numFmtId="0" fontId="0" fillId="2" borderId="51" xfId="0" applyFill="1" applyBorder="1" applyAlignment="1" applyProtection="1">
      <alignment horizontal="center" vertical="center" shrinkToFit="1"/>
      <protection locked="0"/>
    </xf>
    <xf numFmtId="38" fontId="20" fillId="2" borderId="77" xfId="6" applyFont="1" applyFill="1" applyBorder="1" applyAlignment="1" applyProtection="1">
      <alignment vertical="center" shrinkToFit="1"/>
      <protection locked="0"/>
    </xf>
    <xf numFmtId="38" fontId="20" fillId="2" borderId="78" xfId="6" applyFont="1" applyFill="1" applyBorder="1" applyAlignment="1" applyProtection="1">
      <alignment vertical="center" shrinkToFit="1"/>
      <protection locked="0"/>
    </xf>
    <xf numFmtId="0" fontId="5" fillId="0" borderId="67"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0" borderId="63"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40" xfId="0" applyFont="1" applyBorder="1" applyAlignment="1" applyProtection="1">
      <alignment horizontal="center" vertical="center" shrinkToFit="1"/>
    </xf>
    <xf numFmtId="0" fontId="0" fillId="0" borderId="12" xfId="0" applyBorder="1" applyAlignment="1" applyProtection="1">
      <alignment horizontal="center" vertical="center" shrinkToFit="1"/>
    </xf>
    <xf numFmtId="0" fontId="0" fillId="0" borderId="12" xfId="0" applyBorder="1">
      <alignment vertical="center"/>
    </xf>
    <xf numFmtId="0" fontId="31" fillId="0" borderId="0" xfId="8" applyFont="1" applyProtection="1">
      <alignment vertical="center"/>
      <protection locked="0"/>
    </xf>
    <xf numFmtId="0" fontId="32" fillId="0" borderId="0" xfId="8" applyFont="1" applyProtection="1">
      <alignment vertical="center"/>
      <protection locked="0"/>
    </xf>
    <xf numFmtId="177" fontId="32" fillId="0" borderId="0" xfId="8" applyNumberFormat="1" applyFont="1" applyProtection="1">
      <alignment vertical="center"/>
      <protection locked="0"/>
    </xf>
    <xf numFmtId="0" fontId="1" fillId="0" borderId="0" xfId="8" applyProtection="1">
      <alignment vertical="center"/>
      <protection locked="0"/>
    </xf>
    <xf numFmtId="0" fontId="22" fillId="0" borderId="12" xfId="0" applyFont="1" applyBorder="1" applyAlignment="1" applyProtection="1">
      <alignment vertical="center" shrinkToFit="1"/>
    </xf>
    <xf numFmtId="0" fontId="0" fillId="0" borderId="0" xfId="0" applyAlignment="1">
      <alignment horizontal="center" vertical="center"/>
    </xf>
    <xf numFmtId="0" fontId="0" fillId="0" borderId="11" xfId="0" applyBorder="1">
      <alignment vertical="center"/>
    </xf>
    <xf numFmtId="0" fontId="0" fillId="0" borderId="78" xfId="0" applyBorder="1">
      <alignment vertical="center"/>
    </xf>
    <xf numFmtId="0" fontId="0" fillId="0" borderId="12" xfId="0" applyBorder="1" applyAlignment="1">
      <alignment horizontal="center" vertical="center" wrapText="1"/>
    </xf>
    <xf numFmtId="0" fontId="0" fillId="0" borderId="40" xfId="0" applyBorder="1" applyAlignment="1">
      <alignment horizontal="center" vertical="center" wrapText="1"/>
    </xf>
    <xf numFmtId="0" fontId="0" fillId="0" borderId="82" xfId="0" applyBorder="1" applyAlignment="1">
      <alignment horizontal="center" vertical="center"/>
    </xf>
    <xf numFmtId="57" fontId="29" fillId="2" borderId="46" xfId="0" applyNumberFormat="1" applyFont="1" applyFill="1" applyBorder="1" applyProtection="1">
      <alignment vertical="center"/>
      <protection locked="0"/>
    </xf>
    <xf numFmtId="176" fontId="44" fillId="0" borderId="51" xfId="0" applyNumberFormat="1" applyFont="1" applyBorder="1" applyAlignment="1">
      <alignment horizontal="center" vertical="center"/>
    </xf>
    <xf numFmtId="178" fontId="0" fillId="0" borderId="40" xfId="0" applyNumberFormat="1" applyBorder="1" applyAlignment="1">
      <alignment horizontal="right" vertical="center"/>
    </xf>
    <xf numFmtId="178" fontId="0" fillId="0" borderId="12" xfId="0" applyNumberFormat="1" applyBorder="1" applyAlignment="1">
      <alignment horizontal="right" vertical="center"/>
    </xf>
    <xf numFmtId="176" fontId="44" fillId="0" borderId="40" xfId="0" applyNumberFormat="1" applyFont="1" applyBorder="1" applyAlignment="1">
      <alignment horizontal="center" vertical="center"/>
    </xf>
    <xf numFmtId="178" fontId="0" fillId="0" borderId="12" xfId="0" applyNumberFormat="1" applyBorder="1">
      <alignment vertical="center"/>
    </xf>
    <xf numFmtId="178" fontId="0" fillId="0" borderId="0" xfId="0" applyNumberFormat="1" applyAlignment="1">
      <alignment horizontal="right" vertical="center"/>
    </xf>
    <xf numFmtId="57" fontId="29" fillId="2" borderId="12" xfId="0" applyNumberFormat="1" applyFont="1" applyFill="1" applyBorder="1" applyProtection="1">
      <alignment vertical="center"/>
      <protection locked="0"/>
    </xf>
    <xf numFmtId="176" fontId="0" fillId="0" borderId="0" xfId="0" applyNumberFormat="1">
      <alignment vertical="center"/>
    </xf>
    <xf numFmtId="0" fontId="0" fillId="0" borderId="23" xfId="0" applyBorder="1">
      <alignment vertical="center"/>
    </xf>
    <xf numFmtId="178" fontId="0" fillId="0" borderId="23" xfId="0" applyNumberFormat="1" applyBorder="1">
      <alignment vertical="center"/>
    </xf>
    <xf numFmtId="0" fontId="0" fillId="0" borderId="24" xfId="0" applyBorder="1" applyAlignment="1">
      <alignment horizontal="center" vertical="center"/>
    </xf>
    <xf numFmtId="0" fontId="0" fillId="0" borderId="52" xfId="0" applyBorder="1" applyAlignment="1">
      <alignment horizontal="center" vertical="center"/>
    </xf>
    <xf numFmtId="178" fontId="0" fillId="0" borderId="52" xfId="0" applyNumberFormat="1" applyBorder="1" applyAlignment="1">
      <alignment horizontal="right" vertical="center"/>
    </xf>
    <xf numFmtId="178" fontId="0" fillId="0" borderId="22" xfId="0" applyNumberFormat="1" applyBorder="1" applyAlignment="1">
      <alignment horizontal="right" vertical="center"/>
    </xf>
    <xf numFmtId="178" fontId="0" fillId="0" borderId="23" xfId="0" applyNumberFormat="1" applyBorder="1" applyAlignment="1">
      <alignment horizontal="right" vertical="center"/>
    </xf>
    <xf numFmtId="178" fontId="0" fillId="0" borderId="50" xfId="0" applyNumberFormat="1" applyBorder="1" applyAlignment="1">
      <alignment horizontal="right" vertical="center"/>
    </xf>
    <xf numFmtId="0" fontId="0" fillId="0" borderId="46" xfId="0" applyBorder="1">
      <alignment vertical="center"/>
    </xf>
    <xf numFmtId="0" fontId="0" fillId="0" borderId="46" xfId="0" applyBorder="1" applyAlignment="1">
      <alignment horizontal="center" vertical="center"/>
    </xf>
    <xf numFmtId="178" fontId="0" fillId="0" borderId="82" xfId="0" applyNumberFormat="1" applyBorder="1" applyAlignment="1">
      <alignment horizontal="right" vertical="center"/>
    </xf>
    <xf numFmtId="0" fontId="20" fillId="0" borderId="17" xfId="0" applyFont="1" applyFill="1" applyBorder="1" applyAlignment="1" applyProtection="1">
      <alignment horizontal="center" vertical="center" shrinkToFit="1"/>
    </xf>
    <xf numFmtId="0" fontId="0" fillId="0" borderId="85" xfId="0" applyFill="1" applyBorder="1" applyAlignment="1" applyProtection="1">
      <alignment horizontal="center" vertical="center" shrinkToFit="1"/>
    </xf>
    <xf numFmtId="0" fontId="0" fillId="0" borderId="12" xfId="0" applyFill="1" applyBorder="1" applyAlignment="1" applyProtection="1">
      <alignment horizontal="center" vertical="center" shrinkToFit="1"/>
    </xf>
    <xf numFmtId="0" fontId="0" fillId="0" borderId="5" xfId="0" applyFill="1" applyBorder="1" applyAlignment="1" applyProtection="1">
      <alignment horizontal="center" vertical="center" shrinkToFit="1"/>
    </xf>
    <xf numFmtId="0" fontId="5" fillId="0" borderId="49"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179" fontId="46" fillId="4" borderId="46" xfId="13" applyNumberFormat="1" applyFont="1" applyFill="1" applyBorder="1" applyAlignment="1" applyProtection="1">
      <alignment horizontal="right" vertical="center"/>
    </xf>
    <xf numFmtId="0" fontId="5" fillId="0" borderId="1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28"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5" fillId="0" borderId="0" xfId="0" applyFont="1" applyBorder="1" applyAlignment="1" applyProtection="1">
      <alignment horizontal="distributed" vertical="center"/>
    </xf>
    <xf numFmtId="38" fontId="20" fillId="0" borderId="12" xfId="6" applyFont="1" applyFill="1" applyBorder="1" applyAlignment="1" applyProtection="1">
      <alignment vertical="center" shrinkToFit="1"/>
    </xf>
    <xf numFmtId="0" fontId="0" fillId="0" borderId="45" xfId="0" applyBorder="1" applyAlignment="1" applyProtection="1">
      <alignment horizontal="center" vertical="center"/>
    </xf>
    <xf numFmtId="0" fontId="7" fillId="0" borderId="17" xfId="0" applyFont="1" applyBorder="1" applyAlignment="1" applyProtection="1">
      <alignment vertical="top" wrapText="1"/>
    </xf>
    <xf numFmtId="0" fontId="7" fillId="0" borderId="0" xfId="0" applyFont="1" applyAlignment="1" applyProtection="1">
      <alignment vertical="top" wrapText="1"/>
    </xf>
    <xf numFmtId="0" fontId="1" fillId="0" borderId="0" xfId="8" applyProtection="1">
      <alignment vertical="center"/>
    </xf>
    <xf numFmtId="0" fontId="32" fillId="0" borderId="0" xfId="8" applyFont="1" applyProtection="1">
      <alignment vertical="center"/>
    </xf>
    <xf numFmtId="177" fontId="32" fillId="0" borderId="0" xfId="8" applyNumberFormat="1" applyFont="1" applyProtection="1">
      <alignment vertical="center"/>
    </xf>
    <xf numFmtId="0" fontId="30" fillId="0" borderId="0" xfId="8" applyFont="1" applyProtection="1">
      <alignment vertical="center"/>
    </xf>
    <xf numFmtId="177" fontId="30" fillId="0" borderId="0" xfId="8" applyNumberFormat="1" applyFont="1" applyProtection="1">
      <alignment vertical="center"/>
    </xf>
    <xf numFmtId="0" fontId="31" fillId="0" borderId="0" xfId="8" applyFont="1" applyProtection="1">
      <alignment vertical="center"/>
    </xf>
    <xf numFmtId="0" fontId="34" fillId="0" borderId="0" xfId="0" applyFont="1" applyProtection="1">
      <alignment vertical="center"/>
    </xf>
    <xf numFmtId="0" fontId="32" fillId="0" borderId="0" xfId="12" applyFont="1" applyAlignment="1" applyProtection="1">
      <alignment horizontal="left" vertical="center"/>
    </xf>
    <xf numFmtId="0" fontId="41" fillId="0" borderId="0" xfId="12" applyFont="1" applyAlignment="1" applyProtection="1">
      <alignment horizontal="center" vertical="center"/>
    </xf>
    <xf numFmtId="0" fontId="42" fillId="0" borderId="0" xfId="12" applyFont="1" applyAlignment="1" applyProtection="1">
      <alignment horizontal="center" vertical="center"/>
    </xf>
    <xf numFmtId="0" fontId="28" fillId="0" borderId="0" xfId="12" applyAlignment="1" applyProtection="1">
      <alignment horizontal="left" vertical="center"/>
    </xf>
    <xf numFmtId="0" fontId="32" fillId="0" borderId="0" xfId="8" applyFont="1" applyAlignment="1" applyProtection="1">
      <alignment horizontal="center" vertical="center"/>
    </xf>
    <xf numFmtId="0" fontId="32" fillId="2" borderId="67" xfId="12" applyFont="1" applyFill="1" applyBorder="1" applyAlignment="1" applyProtection="1">
      <alignment horizontal="left" vertical="center"/>
      <protection locked="0"/>
    </xf>
    <xf numFmtId="58" fontId="5" fillId="0" borderId="0" xfId="0" applyNumberFormat="1" applyFont="1" applyFill="1" applyBorder="1" applyAlignment="1" applyProtection="1">
      <alignment vertical="center"/>
    </xf>
    <xf numFmtId="0" fontId="5" fillId="0" borderId="0" xfId="0" applyFont="1" applyFill="1" applyBorder="1" applyAlignment="1" applyProtection="1">
      <alignment vertical="center"/>
    </xf>
    <xf numFmtId="0" fontId="7" fillId="0" borderId="0" xfId="0" applyFont="1" applyBorder="1" applyAlignment="1" applyProtection="1">
      <alignment vertical="center"/>
    </xf>
    <xf numFmtId="0" fontId="5" fillId="0" borderId="0" xfId="0" applyFont="1" applyFill="1" applyBorder="1" applyAlignment="1" applyProtection="1">
      <alignment vertical="center" shrinkToFit="1"/>
    </xf>
    <xf numFmtId="0" fontId="5" fillId="0" borderId="0" xfId="0" applyFont="1" applyProtection="1">
      <alignment vertical="center"/>
      <protection locked="0"/>
    </xf>
    <xf numFmtId="0" fontId="5" fillId="0" borderId="48" xfId="0" applyFont="1" applyBorder="1" applyAlignment="1" applyProtection="1">
      <alignment horizontal="center" vertical="center" wrapText="1"/>
    </xf>
    <xf numFmtId="0" fontId="5" fillId="0" borderId="83" xfId="0" applyFont="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2" xfId="0" applyBorder="1" applyAlignment="1" applyProtection="1">
      <alignment horizontal="center" vertical="center"/>
    </xf>
    <xf numFmtId="0" fontId="43" fillId="0" borderId="0" xfId="8" applyFont="1" applyAlignment="1" applyProtection="1">
      <alignment vertical="top"/>
    </xf>
    <xf numFmtId="0" fontId="0" fillId="0" borderId="0" xfId="0" applyAlignment="1" applyProtection="1">
      <alignment horizontal="center" vertical="center"/>
    </xf>
    <xf numFmtId="0" fontId="0" fillId="0" borderId="0" xfId="0" applyAlignment="1" applyProtection="1">
      <alignment horizontal="center" vertical="center" shrinkToFit="1"/>
    </xf>
    <xf numFmtId="0" fontId="20" fillId="0" borderId="0" xfId="0" applyFont="1" applyAlignment="1" applyProtection="1">
      <alignment vertical="center" shrinkToFit="1"/>
    </xf>
    <xf numFmtId="0" fontId="0" fillId="0" borderId="46" xfId="0" applyBorder="1" applyAlignment="1" applyProtection="1">
      <alignment horizontal="center" vertical="center" shrinkToFit="1"/>
    </xf>
    <xf numFmtId="0" fontId="0" fillId="0" borderId="46" xfId="0" applyBorder="1" applyAlignment="1" applyProtection="1">
      <alignment vertical="center" shrinkToFit="1"/>
    </xf>
    <xf numFmtId="0" fontId="0" fillId="2" borderId="46" xfId="0" applyFill="1" applyBorder="1" applyAlignment="1" applyProtection="1">
      <alignment horizontal="center" vertical="center" shrinkToFit="1"/>
    </xf>
    <xf numFmtId="57" fontId="29" fillId="2" borderId="46" xfId="0" applyNumberFormat="1" applyFont="1" applyFill="1" applyBorder="1" applyProtection="1">
      <alignment vertical="center"/>
    </xf>
    <xf numFmtId="0" fontId="0" fillId="2" borderId="1" xfId="0" applyFill="1" applyBorder="1" applyAlignment="1" applyProtection="1">
      <alignment horizontal="center" vertical="center" shrinkToFit="1"/>
    </xf>
    <xf numFmtId="0" fontId="0" fillId="2" borderId="12" xfId="0" applyFill="1" applyBorder="1" applyAlignment="1" applyProtection="1">
      <alignment horizontal="center" vertical="center" shrinkToFit="1"/>
    </xf>
    <xf numFmtId="57" fontId="29" fillId="2" borderId="12" xfId="0" applyNumberFormat="1" applyFont="1" applyFill="1" applyBorder="1" applyProtection="1">
      <alignment vertical="center"/>
    </xf>
    <xf numFmtId="0" fontId="0" fillId="6" borderId="12" xfId="0" applyFill="1" applyBorder="1" applyAlignment="1" applyProtection="1">
      <alignment vertical="center" shrinkToFit="1"/>
    </xf>
    <xf numFmtId="0" fontId="0" fillId="6" borderId="12" xfId="0" applyFill="1" applyBorder="1" applyAlignment="1" applyProtection="1">
      <alignment horizontal="center" vertical="center" shrinkToFit="1"/>
    </xf>
    <xf numFmtId="0" fontId="0" fillId="2" borderId="25" xfId="0" applyFill="1" applyBorder="1" applyAlignment="1" applyProtection="1">
      <alignment horizontal="center" vertical="center" shrinkToFit="1"/>
    </xf>
    <xf numFmtId="0" fontId="0" fillId="0" borderId="76" xfId="0" applyBorder="1" applyAlignment="1" applyProtection="1">
      <alignment horizontal="center" vertical="center" shrinkToFit="1"/>
    </xf>
    <xf numFmtId="0" fontId="0" fillId="2" borderId="76" xfId="0" applyFill="1" applyBorder="1" applyAlignment="1" applyProtection="1">
      <alignment horizontal="center" vertical="center" shrinkToFit="1"/>
    </xf>
    <xf numFmtId="0" fontId="0" fillId="2" borderId="14" xfId="0" applyFill="1" applyBorder="1" applyAlignment="1" applyProtection="1">
      <alignment horizontal="center" vertical="center" shrinkToFit="1"/>
    </xf>
    <xf numFmtId="0" fontId="0" fillId="7" borderId="25" xfId="0" applyFill="1" applyBorder="1" applyAlignment="1" applyProtection="1">
      <alignment horizontal="center" vertical="center" shrinkToFit="1"/>
    </xf>
    <xf numFmtId="0" fontId="0" fillId="2" borderId="12" xfId="0" applyFill="1" applyBorder="1" applyAlignment="1" applyProtection="1">
      <alignment vertical="center" shrinkToFit="1"/>
    </xf>
    <xf numFmtId="0" fontId="0" fillId="8" borderId="12" xfId="0" applyFill="1" applyBorder="1" applyAlignment="1" applyProtection="1">
      <alignment horizontal="center" vertical="center" shrinkToFit="1"/>
    </xf>
    <xf numFmtId="0" fontId="0" fillId="8" borderId="25" xfId="0" applyFill="1" applyBorder="1" applyAlignment="1" applyProtection="1">
      <alignment horizontal="center" vertical="center" shrinkToFit="1"/>
    </xf>
    <xf numFmtId="177" fontId="0" fillId="2" borderId="12" xfId="0" applyNumberFormat="1" applyFill="1" applyBorder="1" applyAlignment="1" applyProtection="1">
      <alignment horizontal="center" vertical="center" shrinkToFit="1"/>
      <protection locked="0"/>
    </xf>
    <xf numFmtId="0" fontId="32" fillId="2" borderId="61" xfId="8" applyFont="1" applyFill="1" applyBorder="1" applyAlignment="1" applyProtection="1">
      <alignment horizontal="center" vertical="center"/>
      <protection locked="0"/>
    </xf>
    <xf numFmtId="0" fontId="32" fillId="0" borderId="67" xfId="12" applyFont="1" applyBorder="1" applyAlignment="1">
      <alignment horizontal="left" vertical="center"/>
    </xf>
    <xf numFmtId="0" fontId="32" fillId="0" borderId="0" xfId="12" applyFont="1" applyAlignment="1">
      <alignment horizontal="left" vertical="center"/>
    </xf>
    <xf numFmtId="0" fontId="28" fillId="0" borderId="0" xfId="12" applyAlignment="1">
      <alignment horizontal="left" vertical="center"/>
    </xf>
    <xf numFmtId="0" fontId="49" fillId="0" borderId="19" xfId="0" applyFont="1" applyBorder="1" applyAlignment="1">
      <alignment vertical="top" textRotation="255" shrinkToFit="1"/>
    </xf>
    <xf numFmtId="0" fontId="49" fillId="0" borderId="20" xfId="0" applyFont="1" applyBorder="1" applyAlignment="1">
      <alignment vertical="top" textRotation="255" shrinkToFit="1"/>
    </xf>
    <xf numFmtId="0" fontId="49" fillId="0" borderId="21" xfId="0" applyFont="1" applyBorder="1" applyAlignment="1">
      <alignment vertical="top" textRotation="255" shrinkToFit="1"/>
    </xf>
    <xf numFmtId="0" fontId="55" fillId="0" borderId="22" xfId="0" applyFont="1" applyBorder="1">
      <alignment vertical="center"/>
    </xf>
    <xf numFmtId="0" fontId="55" fillId="0" borderId="23" xfId="0" applyFont="1" applyBorder="1">
      <alignment vertical="center"/>
    </xf>
    <xf numFmtId="38" fontId="55" fillId="0" borderId="23" xfId="0" applyNumberFormat="1" applyFont="1" applyBorder="1">
      <alignment vertical="center"/>
    </xf>
    <xf numFmtId="38" fontId="55" fillId="0" borderId="24" xfId="0" applyNumberFormat="1" applyFont="1" applyBorder="1">
      <alignment vertical="center"/>
    </xf>
    <xf numFmtId="38" fontId="55" fillId="0" borderId="22" xfId="0" applyNumberFormat="1" applyFont="1" applyBorder="1">
      <alignment vertical="center"/>
    </xf>
    <xf numFmtId="0" fontId="49" fillId="0" borderId="43" xfId="0" applyFont="1" applyBorder="1" applyAlignment="1">
      <alignment vertical="top" textRotation="255" shrinkToFit="1"/>
    </xf>
    <xf numFmtId="38" fontId="55" fillId="0" borderId="39" xfId="0" applyNumberFormat="1" applyFont="1" applyBorder="1">
      <alignment vertical="center"/>
    </xf>
    <xf numFmtId="0" fontId="49" fillId="0" borderId="42" xfId="0" applyFont="1" applyBorder="1" applyAlignment="1">
      <alignment vertical="top" textRotation="255" shrinkToFit="1"/>
    </xf>
    <xf numFmtId="0" fontId="49" fillId="0" borderId="44" xfId="0" applyFont="1" applyBorder="1" applyAlignment="1">
      <alignment vertical="top" textRotation="255" shrinkToFit="1"/>
    </xf>
    <xf numFmtId="38" fontId="55" fillId="0" borderId="38" xfId="0" applyNumberFormat="1" applyFont="1" applyBorder="1">
      <alignment vertical="center"/>
    </xf>
    <xf numFmtId="38" fontId="55" fillId="0" borderId="50" xfId="0" applyNumberFormat="1" applyFont="1" applyBorder="1">
      <alignment vertical="center"/>
    </xf>
    <xf numFmtId="0" fontId="55" fillId="0" borderId="0" xfId="0" applyFont="1">
      <alignment vertical="center"/>
    </xf>
    <xf numFmtId="177" fontId="33" fillId="0" borderId="0" xfId="8" applyNumberFormat="1" applyFont="1" applyProtection="1">
      <alignment vertical="center"/>
    </xf>
    <xf numFmtId="0" fontId="0" fillId="0" borderId="46" xfId="0" applyBorder="1" applyAlignment="1" applyProtection="1">
      <alignment horizontal="center" vertical="center" wrapText="1"/>
    </xf>
    <xf numFmtId="0" fontId="0" fillId="0" borderId="0" xfId="0" applyFont="1" applyBorder="1" applyAlignment="1" applyProtection="1">
      <alignment horizontal="center" vertical="center"/>
    </xf>
    <xf numFmtId="57" fontId="29" fillId="4" borderId="1" xfId="0" applyNumberFormat="1" applyFont="1" applyFill="1" applyBorder="1" applyProtection="1">
      <alignment vertical="center"/>
    </xf>
    <xf numFmtId="0" fontId="0" fillId="4" borderId="1" xfId="0" applyFill="1" applyBorder="1" applyAlignment="1" applyProtection="1">
      <alignment horizontal="center" vertical="center" shrinkToFit="1"/>
    </xf>
    <xf numFmtId="0" fontId="0" fillId="0" borderId="12" xfId="0" applyBorder="1" applyAlignment="1">
      <alignment horizontal="center" vertical="center"/>
    </xf>
    <xf numFmtId="0" fontId="0" fillId="0" borderId="6" xfId="0" applyBorder="1" applyAlignment="1" applyProtection="1">
      <alignment vertical="center"/>
    </xf>
    <xf numFmtId="0" fontId="0" fillId="0" borderId="0" xfId="0" applyBorder="1" applyAlignment="1" applyProtection="1">
      <alignment vertical="center"/>
    </xf>
    <xf numFmtId="0" fontId="0" fillId="2" borderId="5" xfId="0" applyFill="1" applyBorder="1" applyAlignment="1" applyProtection="1">
      <alignment horizontal="center" vertical="center" shrinkToFit="1"/>
      <protection locked="0"/>
    </xf>
    <xf numFmtId="0" fontId="0" fillId="2" borderId="1" xfId="0" applyFill="1" applyBorder="1" applyAlignment="1">
      <alignment horizontal="center" vertical="center" shrinkToFit="1"/>
    </xf>
    <xf numFmtId="49" fontId="0" fillId="2" borderId="9" xfId="0" applyNumberFormat="1" applyFill="1" applyBorder="1" applyAlignment="1" applyProtection="1">
      <alignment horizontal="center" vertical="center" shrinkToFit="1"/>
      <protection locked="0"/>
    </xf>
    <xf numFmtId="0" fontId="0" fillId="9" borderId="3" xfId="0" applyFill="1" applyBorder="1" applyAlignment="1" applyProtection="1">
      <alignment horizontal="center" vertical="center" wrapText="1"/>
    </xf>
    <xf numFmtId="0" fontId="0" fillId="9" borderId="9" xfId="0" applyFill="1" applyBorder="1" applyAlignment="1">
      <alignment horizontal="center" vertical="center" shrinkToFit="1"/>
    </xf>
    <xf numFmtId="0" fontId="44" fillId="0" borderId="51" xfId="0" applyFont="1" applyBorder="1" applyAlignment="1">
      <alignment horizontal="center" vertical="center" wrapText="1"/>
    </xf>
    <xf numFmtId="0" fontId="0" fillId="0" borderId="93" xfId="0" applyBorder="1" applyAlignment="1">
      <alignment horizontal="center" vertical="center" wrapText="1"/>
    </xf>
    <xf numFmtId="177" fontId="0" fillId="5" borderId="12" xfId="0" applyNumberFormat="1" applyFill="1" applyBorder="1" applyAlignment="1" applyProtection="1">
      <alignment horizontal="right" vertical="center" shrinkToFit="1"/>
      <protection locked="0"/>
    </xf>
    <xf numFmtId="0" fontId="0" fillId="5" borderId="12" xfId="0" applyFill="1" applyBorder="1" applyAlignment="1" applyProtection="1">
      <alignment horizontal="center" vertical="center" shrinkToFit="1"/>
      <protection locked="0"/>
    </xf>
    <xf numFmtId="178" fontId="0" fillId="0" borderId="93" xfId="0" applyNumberFormat="1" applyBorder="1" applyAlignment="1">
      <alignment horizontal="right" vertical="center"/>
    </xf>
    <xf numFmtId="178" fontId="0" fillId="0" borderId="94" xfId="0" applyNumberFormat="1" applyBorder="1" applyAlignment="1">
      <alignment horizontal="right" vertical="center"/>
    </xf>
    <xf numFmtId="177" fontId="0" fillId="5" borderId="12" xfId="0" applyNumberFormat="1" applyFill="1" applyBorder="1" applyAlignment="1">
      <alignment horizontal="right" vertical="center" shrinkToFit="1"/>
    </xf>
    <xf numFmtId="0" fontId="0" fillId="5" borderId="12" xfId="0" applyFill="1" applyBorder="1" applyAlignment="1">
      <alignment horizontal="center" vertical="center" shrinkToFit="1"/>
    </xf>
    <xf numFmtId="0" fontId="0" fillId="7" borderId="12" xfId="0" applyFill="1" applyBorder="1" applyAlignment="1" applyProtection="1">
      <alignment horizontal="center" vertical="center" shrinkToFit="1"/>
      <protection locked="0"/>
    </xf>
    <xf numFmtId="0" fontId="0" fillId="7" borderId="51" xfId="0" applyFill="1" applyBorder="1" applyAlignment="1" applyProtection="1">
      <alignment horizontal="center" vertical="center" shrinkToFit="1"/>
      <protection locked="0"/>
    </xf>
    <xf numFmtId="178" fontId="0" fillId="0" borderId="95" xfId="0" applyNumberFormat="1" applyBorder="1" applyAlignment="1">
      <alignment horizontal="right" vertical="center"/>
    </xf>
    <xf numFmtId="0" fontId="32" fillId="0" borderId="47" xfId="8" applyFont="1" applyBorder="1" applyAlignment="1">
      <alignment horizontal="left" vertical="center"/>
    </xf>
    <xf numFmtId="0" fontId="32" fillId="0" borderId="18" xfId="8" applyFont="1" applyBorder="1" applyAlignment="1">
      <alignment horizontal="left" vertical="center"/>
    </xf>
    <xf numFmtId="0" fontId="32" fillId="0" borderId="61" xfId="8" applyFont="1" applyBorder="1" applyAlignment="1">
      <alignment horizontal="left" vertical="center"/>
    </xf>
    <xf numFmtId="0" fontId="5" fillId="0" borderId="28" xfId="0" applyFont="1" applyBorder="1" applyAlignment="1">
      <alignment horizontal="center" vertical="center" wrapText="1"/>
    </xf>
    <xf numFmtId="0" fontId="32" fillId="0" borderId="67" xfId="8" applyFont="1" applyBorder="1" applyAlignment="1">
      <alignment horizontal="center" vertical="center"/>
    </xf>
    <xf numFmtId="0" fontId="32" fillId="2" borderId="47" xfId="8" applyFont="1" applyFill="1" applyBorder="1" applyAlignment="1" applyProtection="1">
      <alignment horizontal="center" vertical="center"/>
      <protection locked="0"/>
    </xf>
    <xf numFmtId="0" fontId="32" fillId="2" borderId="18" xfId="8" applyFont="1" applyFill="1" applyBorder="1" applyAlignment="1" applyProtection="1">
      <alignment horizontal="center" vertical="center"/>
      <protection locked="0"/>
    </xf>
    <xf numFmtId="0" fontId="32" fillId="2" borderId="61" xfId="8" applyFont="1" applyFill="1" applyBorder="1" applyAlignment="1" applyProtection="1">
      <alignment horizontal="center" vertical="center"/>
      <protection locked="0"/>
    </xf>
    <xf numFmtId="0" fontId="32" fillId="2" borderId="26" xfId="8" applyFont="1" applyFill="1" applyBorder="1" applyAlignment="1" applyProtection="1">
      <alignment horizontal="left" vertical="center" wrapText="1"/>
    </xf>
    <xf numFmtId="0" fontId="32" fillId="2" borderId="17" xfId="8" applyFont="1" applyFill="1" applyBorder="1" applyAlignment="1" applyProtection="1">
      <alignment horizontal="left" vertical="center" wrapText="1"/>
    </xf>
    <xf numFmtId="0" fontId="32" fillId="2" borderId="32" xfId="8" applyFont="1" applyFill="1" applyBorder="1" applyAlignment="1" applyProtection="1">
      <alignment horizontal="left" vertical="center" wrapText="1"/>
    </xf>
    <xf numFmtId="0" fontId="32" fillId="2" borderId="28" xfId="8" applyFont="1" applyFill="1" applyBorder="1" applyAlignment="1" applyProtection="1">
      <alignment horizontal="left" vertical="center" wrapText="1"/>
    </xf>
    <xf numFmtId="0" fontId="32" fillId="2" borderId="0" xfId="8" applyFont="1" applyFill="1" applyAlignment="1" applyProtection="1">
      <alignment horizontal="left" vertical="center" wrapText="1"/>
    </xf>
    <xf numFmtId="0" fontId="32" fillId="2" borderId="7" xfId="8" applyFont="1" applyFill="1" applyBorder="1" applyAlignment="1" applyProtection="1">
      <alignment horizontal="left" vertical="center" wrapText="1"/>
    </xf>
    <xf numFmtId="0" fontId="32" fillId="2" borderId="29" xfId="8" applyFont="1" applyFill="1" applyBorder="1" applyAlignment="1" applyProtection="1">
      <alignment horizontal="left" vertical="center" wrapText="1"/>
    </xf>
    <xf numFmtId="0" fontId="32" fillId="2" borderId="13" xfId="8" applyFont="1" applyFill="1" applyBorder="1" applyAlignment="1" applyProtection="1">
      <alignment horizontal="left" vertical="center" wrapText="1"/>
    </xf>
    <xf numFmtId="0" fontId="32" fillId="2" borderId="15" xfId="8" applyFont="1" applyFill="1" applyBorder="1" applyAlignment="1" applyProtection="1">
      <alignment horizontal="left" vertical="center" wrapText="1"/>
    </xf>
    <xf numFmtId="0" fontId="5" fillId="2" borderId="60"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0" borderId="26" xfId="0" applyFont="1" applyBorder="1" applyAlignment="1" applyProtection="1">
      <alignment vertical="center" wrapText="1"/>
    </xf>
    <xf numFmtId="0" fontId="0" fillId="0" borderId="17" xfId="0" applyFont="1" applyBorder="1" applyAlignment="1" applyProtection="1">
      <alignment vertical="center" wrapText="1"/>
    </xf>
    <xf numFmtId="0" fontId="0" fillId="0" borderId="32" xfId="0" applyFont="1" applyBorder="1" applyAlignment="1" applyProtection="1">
      <alignment vertical="center" wrapText="1"/>
    </xf>
    <xf numFmtId="0" fontId="0" fillId="0" borderId="29" xfId="0" applyFont="1" applyBorder="1" applyAlignment="1" applyProtection="1">
      <alignment vertical="center" wrapText="1"/>
    </xf>
    <xf numFmtId="0" fontId="0" fillId="0" borderId="13" xfId="0" applyFont="1" applyBorder="1" applyAlignment="1" applyProtection="1">
      <alignment vertical="center" wrapText="1"/>
    </xf>
    <xf numFmtId="0" fontId="0" fillId="0" borderId="15" xfId="0" applyFont="1" applyBorder="1" applyAlignment="1" applyProtection="1">
      <alignment vertical="center" wrapText="1"/>
    </xf>
    <xf numFmtId="0" fontId="5" fillId="0" borderId="26" xfId="0" applyFont="1" applyBorder="1" applyAlignment="1" applyProtection="1">
      <alignment vertical="center"/>
    </xf>
    <xf numFmtId="0" fontId="0" fillId="0" borderId="17" xfId="0" applyFont="1" applyBorder="1" applyAlignment="1" applyProtection="1">
      <alignment vertical="center"/>
    </xf>
    <xf numFmtId="0" fontId="0" fillId="0" borderId="27" xfId="0" applyFont="1" applyBorder="1" applyAlignment="1" applyProtection="1">
      <alignment vertical="center"/>
    </xf>
    <xf numFmtId="0" fontId="5" fillId="0" borderId="36" xfId="0" applyFont="1" applyBorder="1" applyAlignment="1" applyProtection="1">
      <alignment vertical="center"/>
    </xf>
    <xf numFmtId="0" fontId="0" fillId="0" borderId="37" xfId="0" applyFont="1" applyBorder="1" applyAlignment="1" applyProtection="1">
      <alignment vertical="center"/>
    </xf>
    <xf numFmtId="0" fontId="0" fillId="0" borderId="38" xfId="0" applyFont="1" applyBorder="1" applyAlignment="1" applyProtection="1">
      <alignment vertical="center"/>
    </xf>
    <xf numFmtId="0" fontId="7" fillId="0" borderId="30" xfId="0" applyFont="1" applyBorder="1" applyAlignment="1" applyProtection="1">
      <alignment horizontal="center" vertical="center" wrapText="1"/>
    </xf>
    <xf numFmtId="0" fontId="0" fillId="0" borderId="17" xfId="0" applyFont="1" applyBorder="1" applyAlignment="1" applyProtection="1">
      <alignment horizontal="center" vertical="center"/>
    </xf>
    <xf numFmtId="0" fontId="7" fillId="0" borderId="39" xfId="0" applyFont="1" applyBorder="1" applyAlignment="1" applyProtection="1">
      <alignment horizontal="center" vertical="center" wrapText="1"/>
    </xf>
    <xf numFmtId="0" fontId="0" fillId="0" borderId="37" xfId="0" applyFont="1" applyBorder="1" applyAlignment="1" applyProtection="1">
      <alignment horizontal="center" vertical="center"/>
    </xf>
    <xf numFmtId="0" fontId="5" fillId="0" borderId="12" xfId="0" applyFont="1" applyBorder="1" applyAlignment="1">
      <alignment horizontal="left" vertical="center" wrapText="1"/>
    </xf>
    <xf numFmtId="0" fontId="7" fillId="0" borderId="17" xfId="0" applyFont="1" applyBorder="1" applyAlignment="1" applyProtection="1">
      <alignment vertical="center" wrapText="1"/>
    </xf>
    <xf numFmtId="0" fontId="7" fillId="0" borderId="32" xfId="0" applyFont="1" applyBorder="1" applyAlignment="1" applyProtection="1">
      <alignment vertical="center" wrapText="1"/>
    </xf>
    <xf numFmtId="0" fontId="7" fillId="0" borderId="29" xfId="0" applyFont="1" applyBorder="1" applyAlignment="1" applyProtection="1">
      <alignment vertical="center" wrapText="1"/>
    </xf>
    <xf numFmtId="0" fontId="7" fillId="0" borderId="13" xfId="0" applyFont="1" applyBorder="1" applyAlignment="1" applyProtection="1">
      <alignment vertical="center" wrapText="1"/>
    </xf>
    <xf numFmtId="0" fontId="7" fillId="0" borderId="15" xfId="0" applyFont="1" applyBorder="1" applyAlignment="1" applyProtection="1">
      <alignment vertical="center" wrapText="1"/>
    </xf>
    <xf numFmtId="0" fontId="5" fillId="0" borderId="19"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43" xfId="0" applyFont="1" applyBorder="1" applyAlignment="1" applyProtection="1">
      <alignment horizontal="left" vertical="center" wrapText="1"/>
    </xf>
    <xf numFmtId="0" fontId="5" fillId="0" borderId="64"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7" fillId="0" borderId="23" xfId="0" applyFont="1" applyBorder="1" applyAlignment="1" applyProtection="1">
      <alignment horizontal="left" vertical="center" wrapText="1"/>
    </xf>
    <xf numFmtId="0" fontId="7" fillId="0" borderId="39" xfId="0" applyFont="1" applyBorder="1" applyAlignment="1" applyProtection="1">
      <alignment horizontal="left" vertical="center" wrapText="1"/>
    </xf>
    <xf numFmtId="0" fontId="7" fillId="0" borderId="40" xfId="0" applyFont="1" applyBorder="1" applyAlignment="1" applyProtection="1">
      <alignment horizontal="distributed" vertical="center"/>
    </xf>
    <xf numFmtId="0" fontId="7" fillId="0" borderId="12" xfId="0" applyFont="1" applyBorder="1" applyAlignment="1" applyProtection="1">
      <alignment horizontal="distributed" vertical="center"/>
    </xf>
    <xf numFmtId="0" fontId="5" fillId="0" borderId="51" xfId="0" applyFont="1" applyFill="1" applyBorder="1" applyAlignment="1" applyProtection="1">
      <alignment vertical="center" shrinkToFit="1"/>
    </xf>
    <xf numFmtId="0" fontId="5" fillId="0" borderId="25" xfId="0" applyFont="1" applyFill="1" applyBorder="1" applyAlignment="1" applyProtection="1">
      <alignment vertical="center" shrinkToFit="1"/>
    </xf>
    <xf numFmtId="0" fontId="5" fillId="0" borderId="52" xfId="0" applyFont="1" applyFill="1" applyBorder="1" applyAlignment="1" applyProtection="1">
      <alignment vertical="center" shrinkToFit="1"/>
    </xf>
    <xf numFmtId="0" fontId="0" fillId="0" borderId="32" xfId="0" applyFont="1" applyBorder="1" applyAlignment="1" applyProtection="1">
      <alignment vertical="center"/>
    </xf>
    <xf numFmtId="0" fontId="0" fillId="0" borderId="34" xfId="0" applyFont="1" applyBorder="1" applyAlignment="1" applyProtection="1">
      <alignment vertical="center"/>
    </xf>
    <xf numFmtId="0" fontId="0" fillId="0" borderId="35" xfId="0" applyFont="1" applyBorder="1" applyAlignment="1" applyProtection="1">
      <alignment vertical="center"/>
    </xf>
    <xf numFmtId="0" fontId="8" fillId="0" borderId="17" xfId="0" applyFont="1" applyBorder="1" applyAlignment="1" applyProtection="1">
      <alignment vertical="center" wrapText="1"/>
    </xf>
    <xf numFmtId="0" fontId="5" fillId="0" borderId="2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2" borderId="53" xfId="0" applyFont="1" applyFill="1" applyBorder="1" applyAlignment="1" applyProtection="1">
      <alignment horizontal="center" vertical="center"/>
      <protection locked="0"/>
    </xf>
    <xf numFmtId="0" fontId="5" fillId="2" borderId="54" xfId="0" applyFont="1" applyFill="1" applyBorder="1" applyAlignment="1" applyProtection="1">
      <alignment horizontal="center" vertical="center"/>
      <protection locked="0"/>
    </xf>
    <xf numFmtId="0" fontId="5" fillId="2" borderId="56" xfId="0" applyFont="1" applyFill="1" applyBorder="1" applyAlignment="1" applyProtection="1">
      <alignment horizontal="center" vertical="center"/>
      <protection locked="0"/>
    </xf>
    <xf numFmtId="0" fontId="7" fillId="2" borderId="55"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0" fillId="2" borderId="17" xfId="0" applyFont="1" applyFill="1" applyBorder="1" applyAlignment="1" applyProtection="1">
      <alignment horizontal="center" vertical="center"/>
      <protection locked="0"/>
    </xf>
    <xf numFmtId="0" fontId="5" fillId="0" borderId="4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7" fillId="0" borderId="26"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32"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5" xfId="0" applyFont="1" applyBorder="1" applyAlignment="1" applyProtection="1">
      <alignment horizontal="center" vertical="center"/>
    </xf>
    <xf numFmtId="0" fontId="5" fillId="0" borderId="37"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35" fillId="0" borderId="0" xfId="0" applyFont="1" applyFill="1" applyAlignment="1" applyProtection="1">
      <alignment horizontal="center" vertical="center"/>
    </xf>
    <xf numFmtId="0" fontId="7" fillId="0" borderId="19" xfId="0" applyFont="1" applyBorder="1" applyAlignment="1" applyProtection="1">
      <alignment horizontal="distributed" vertical="center"/>
    </xf>
    <xf numFmtId="0" fontId="7" fillId="0" borderId="20" xfId="0" applyFont="1" applyBorder="1" applyAlignment="1" applyProtection="1">
      <alignment horizontal="distributed" vertical="center"/>
    </xf>
    <xf numFmtId="0" fontId="5" fillId="0" borderId="43" xfId="0" applyFont="1" applyFill="1" applyBorder="1" applyAlignment="1" applyProtection="1">
      <alignment vertical="center" shrinkToFit="1"/>
    </xf>
    <xf numFmtId="0" fontId="5" fillId="0" borderId="41" xfId="0" applyFont="1" applyFill="1" applyBorder="1" applyAlignment="1" applyProtection="1">
      <alignment vertical="center" shrinkToFit="1"/>
    </xf>
    <xf numFmtId="0" fontId="5" fillId="0" borderId="44" xfId="0" applyFont="1" applyFill="1" applyBorder="1" applyAlignment="1" applyProtection="1">
      <alignment vertical="center" shrinkToFit="1"/>
    </xf>
    <xf numFmtId="0" fontId="7" fillId="0" borderId="68" xfId="0" applyFont="1" applyBorder="1" applyAlignment="1" applyProtection="1">
      <alignment horizontal="distributed" vertical="center"/>
    </xf>
    <xf numFmtId="0" fontId="7" fillId="0" borderId="48" xfId="0" applyFont="1" applyBorder="1" applyAlignment="1" applyProtection="1">
      <alignment horizontal="distributed" vertical="center"/>
    </xf>
    <xf numFmtId="0" fontId="5" fillId="0" borderId="48" xfId="0" applyFont="1" applyFill="1" applyBorder="1" applyAlignment="1" applyProtection="1">
      <alignment horizontal="left" vertical="center" shrinkToFit="1"/>
    </xf>
    <xf numFmtId="0" fontId="5" fillId="0" borderId="81" xfId="0" applyFont="1" applyFill="1" applyBorder="1" applyAlignment="1" applyProtection="1">
      <alignment horizontal="left" vertical="center" shrinkToFit="1"/>
    </xf>
    <xf numFmtId="0" fontId="7" fillId="0" borderId="1" xfId="0" applyFont="1" applyFill="1" applyBorder="1" applyAlignment="1" applyProtection="1">
      <alignment horizontal="center" vertical="center" shrinkToFit="1"/>
    </xf>
    <xf numFmtId="0" fontId="17" fillId="0" borderId="12" xfId="0" applyFont="1" applyBorder="1" applyAlignment="1" applyProtection="1">
      <alignment horizontal="right" vertical="center"/>
    </xf>
    <xf numFmtId="0" fontId="17" fillId="0" borderId="51" xfId="0" applyFont="1" applyBorder="1" applyAlignment="1" applyProtection="1">
      <alignment horizontal="right" vertical="center"/>
    </xf>
    <xf numFmtId="38" fontId="25" fillId="0" borderId="69" xfId="6" applyFont="1" applyBorder="1" applyAlignment="1" applyProtection="1">
      <alignment vertical="center" shrinkToFit="1"/>
    </xf>
    <xf numFmtId="38" fontId="25" fillId="0" borderId="70" xfId="6" applyFont="1" applyBorder="1" applyAlignment="1" applyProtection="1">
      <alignment vertical="center" shrinkToFit="1"/>
    </xf>
    <xf numFmtId="0" fontId="18" fillId="0" borderId="13" xfId="0" applyFont="1" applyBorder="1" applyAlignment="1" applyProtection="1">
      <alignment horizontal="center" vertical="center"/>
    </xf>
    <xf numFmtId="0" fontId="17" fillId="0" borderId="12" xfId="0" applyFont="1" applyBorder="1" applyAlignment="1" applyProtection="1">
      <alignment vertical="center" shrinkToFit="1"/>
    </xf>
    <xf numFmtId="38" fontId="24" fillId="0" borderId="12" xfId="6" applyFont="1" applyBorder="1" applyAlignment="1" applyProtection="1">
      <alignment vertical="center" shrinkToFit="1"/>
      <protection locked="0"/>
    </xf>
    <xf numFmtId="0" fontId="17" fillId="0" borderId="12" xfId="0" applyFont="1" applyBorder="1" applyProtection="1">
      <alignment vertical="center"/>
    </xf>
    <xf numFmtId="38" fontId="25" fillId="0" borderId="45" xfId="6" applyFont="1" applyBorder="1" applyAlignment="1" applyProtection="1">
      <alignment vertical="center" shrinkToFit="1"/>
    </xf>
    <xf numFmtId="38" fontId="7" fillId="0" borderId="65" xfId="0" applyNumberFormat="1" applyFont="1" applyFill="1" applyBorder="1" applyAlignment="1" applyProtection="1">
      <alignment horizontal="right" vertical="center"/>
    </xf>
    <xf numFmtId="38" fontId="7" fillId="0" borderId="66" xfId="0" applyNumberFormat="1" applyFont="1" applyFill="1" applyBorder="1" applyAlignment="1" applyProtection="1">
      <alignment horizontal="right" vertical="center"/>
    </xf>
    <xf numFmtId="0" fontId="5" fillId="0" borderId="39" xfId="0" applyFont="1" applyFill="1" applyBorder="1" applyAlignment="1" applyProtection="1">
      <alignment vertical="center" shrinkToFit="1"/>
    </xf>
    <xf numFmtId="0" fontId="5" fillId="0" borderId="37" xfId="0" applyFont="1" applyFill="1" applyBorder="1" applyAlignment="1" applyProtection="1">
      <alignment vertical="center" shrinkToFit="1"/>
    </xf>
    <xf numFmtId="0" fontId="5" fillId="0" borderId="50" xfId="0" applyFont="1" applyFill="1" applyBorder="1" applyAlignment="1" applyProtection="1">
      <alignment vertical="center" shrinkToFit="1"/>
    </xf>
    <xf numFmtId="0" fontId="7" fillId="0" borderId="33"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79" xfId="0" applyFont="1" applyBorder="1" applyAlignment="1" applyProtection="1">
      <alignment vertical="center" wrapText="1"/>
    </xf>
    <xf numFmtId="0" fontId="7" fillId="0" borderId="41" xfId="0" applyFont="1" applyBorder="1" applyAlignment="1" applyProtection="1">
      <alignment vertical="center" wrapText="1"/>
    </xf>
    <xf numFmtId="0" fontId="7" fillId="0" borderId="42" xfId="0" applyFont="1" applyBorder="1" applyAlignment="1" applyProtection="1">
      <alignment vertical="center" wrapText="1"/>
    </xf>
    <xf numFmtId="38" fontId="7" fillId="0" borderId="43" xfId="6" applyFont="1" applyFill="1" applyBorder="1" applyAlignment="1" applyProtection="1">
      <alignment vertical="center"/>
    </xf>
    <xf numFmtId="38" fontId="7" fillId="0" borderId="41" xfId="6" applyFont="1" applyFill="1" applyBorder="1" applyAlignment="1" applyProtection="1">
      <alignment vertical="center"/>
    </xf>
    <xf numFmtId="0" fontId="7" fillId="0" borderId="36" xfId="0" applyFont="1" applyBorder="1" applyAlignment="1" applyProtection="1">
      <alignment vertical="center" wrapText="1"/>
    </xf>
    <xf numFmtId="0" fontId="7" fillId="0" borderId="37" xfId="0" applyFont="1" applyBorder="1" applyAlignment="1" applyProtection="1">
      <alignment vertical="center" wrapText="1"/>
    </xf>
    <xf numFmtId="0" fontId="7" fillId="0" borderId="38" xfId="0" applyFont="1" applyBorder="1" applyAlignment="1" applyProtection="1">
      <alignment vertical="center" wrapText="1"/>
    </xf>
    <xf numFmtId="38" fontId="7" fillId="0" borderId="39" xfId="6" applyFont="1" applyFill="1" applyBorder="1" applyAlignment="1" applyProtection="1">
      <alignment vertical="center"/>
    </xf>
    <xf numFmtId="38" fontId="7" fillId="0" borderId="37" xfId="6" applyFont="1" applyFill="1" applyBorder="1" applyAlignment="1" applyProtection="1">
      <alignment vertical="center"/>
    </xf>
    <xf numFmtId="0" fontId="7" fillId="0" borderId="47" xfId="0" applyFont="1" applyBorder="1" applyProtection="1">
      <alignment vertical="center"/>
    </xf>
    <xf numFmtId="0" fontId="7" fillId="0" borderId="18" xfId="0" applyFont="1" applyBorder="1" applyProtection="1">
      <alignment vertical="center"/>
    </xf>
    <xf numFmtId="0" fontId="7" fillId="0" borderId="62" xfId="0" applyFont="1" applyBorder="1" applyProtection="1">
      <alignment vertical="center"/>
    </xf>
    <xf numFmtId="38" fontId="23" fillId="0" borderId="2" xfId="6" applyFont="1" applyFill="1" applyBorder="1" applyAlignment="1" applyProtection="1">
      <alignment horizontal="right" vertical="center"/>
    </xf>
    <xf numFmtId="38" fontId="23" fillId="0" borderId="4" xfId="6" applyFont="1" applyFill="1" applyBorder="1" applyAlignment="1" applyProtection="1">
      <alignment horizontal="right" vertical="center"/>
    </xf>
    <xf numFmtId="38" fontId="23" fillId="0" borderId="0" xfId="6" applyFont="1" applyFill="1" applyBorder="1" applyAlignment="1" applyProtection="1">
      <alignment horizontal="right" vertical="center"/>
    </xf>
    <xf numFmtId="0" fontId="7" fillId="0" borderId="26"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7" fillId="0" borderId="27" xfId="0" applyFont="1" applyBorder="1" applyAlignment="1" applyProtection="1">
      <alignment horizontal="left" vertical="center" wrapText="1"/>
    </xf>
    <xf numFmtId="0" fontId="7" fillId="0" borderId="28"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36" fillId="0" borderId="60" xfId="0" applyFont="1" applyFill="1" applyBorder="1" applyAlignment="1" applyProtection="1">
      <alignment horizontal="center" vertical="center"/>
    </xf>
    <xf numFmtId="0" fontId="19" fillId="0" borderId="18" xfId="0" applyFont="1" applyFill="1" applyBorder="1" applyAlignment="1" applyProtection="1">
      <alignment horizontal="center" vertical="center"/>
    </xf>
    <xf numFmtId="0" fontId="7" fillId="0" borderId="43"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80" xfId="0" applyFont="1" applyBorder="1" applyAlignment="1" applyProtection="1">
      <alignment vertical="center" wrapText="1"/>
    </xf>
    <xf numFmtId="0" fontId="7" fillId="0" borderId="25" xfId="0" applyFont="1" applyBorder="1" applyAlignment="1" applyProtection="1">
      <alignment vertical="center" wrapText="1"/>
    </xf>
    <xf numFmtId="0" fontId="7" fillId="0" borderId="14" xfId="0" applyFont="1" applyBorder="1" applyAlignment="1" applyProtection="1">
      <alignment vertical="center" wrapText="1"/>
    </xf>
    <xf numFmtId="38" fontId="7" fillId="0" borderId="51" xfId="6" applyFont="1" applyFill="1" applyBorder="1" applyAlignment="1" applyProtection="1">
      <alignment vertical="center"/>
    </xf>
    <xf numFmtId="38" fontId="7" fillId="0" borderId="25" xfId="6" applyFont="1" applyFill="1" applyBorder="1" applyAlignment="1" applyProtection="1">
      <alignment vertical="center"/>
    </xf>
    <xf numFmtId="38" fontId="23" fillId="0" borderId="43" xfId="0" applyNumberFormat="1" applyFont="1" applyFill="1" applyBorder="1" applyAlignment="1" applyProtection="1">
      <alignment horizontal="right" vertical="center"/>
    </xf>
    <xf numFmtId="38" fontId="23" fillId="0" borderId="41" xfId="0" applyNumberFormat="1" applyFont="1" applyFill="1" applyBorder="1" applyAlignment="1" applyProtection="1">
      <alignment horizontal="right" vertical="center"/>
    </xf>
    <xf numFmtId="0" fontId="5" fillId="0" borderId="0" xfId="0" applyFont="1" applyAlignment="1">
      <alignment horizontal="center" vertical="center" wrapText="1"/>
    </xf>
    <xf numFmtId="0" fontId="5" fillId="0" borderId="13" xfId="0" applyFont="1" applyBorder="1" applyAlignment="1">
      <alignment horizontal="center" vertical="center" wrapText="1"/>
    </xf>
    <xf numFmtId="0" fontId="7" fillId="0" borderId="43" xfId="0" applyFont="1" applyFill="1" applyBorder="1" applyAlignment="1" applyProtection="1">
      <alignment horizontal="left" vertical="center" wrapText="1"/>
    </xf>
    <xf numFmtId="0" fontId="7" fillId="0" borderId="41" xfId="0" applyFont="1" applyFill="1" applyBorder="1" applyAlignment="1" applyProtection="1">
      <alignment horizontal="left" vertical="center" wrapText="1"/>
    </xf>
    <xf numFmtId="0" fontId="7" fillId="0" borderId="44" xfId="0" applyFont="1" applyFill="1" applyBorder="1" applyAlignment="1" applyProtection="1">
      <alignment horizontal="left" vertical="center" wrapText="1"/>
    </xf>
    <xf numFmtId="38" fontId="7" fillId="0" borderId="19" xfId="0" applyNumberFormat="1" applyFont="1" applyFill="1" applyBorder="1" applyAlignment="1" applyProtection="1">
      <alignment horizontal="right" vertical="center"/>
    </xf>
    <xf numFmtId="38" fontId="7" fillId="0" borderId="20" xfId="0" applyNumberFormat="1" applyFont="1" applyFill="1" applyBorder="1" applyAlignment="1" applyProtection="1">
      <alignment horizontal="right" vertical="center"/>
    </xf>
    <xf numFmtId="38" fontId="7" fillId="0" borderId="43" xfId="0" applyNumberFormat="1" applyFont="1" applyFill="1" applyBorder="1" applyAlignment="1" applyProtection="1">
      <alignment horizontal="right" vertical="center"/>
    </xf>
    <xf numFmtId="0" fontId="7" fillId="0" borderId="39" xfId="0" applyFont="1" applyFill="1" applyBorder="1" applyAlignment="1" applyProtection="1">
      <alignment horizontal="left" vertical="center" wrapText="1"/>
    </xf>
    <xf numFmtId="0" fontId="7" fillId="0" borderId="37" xfId="0" applyFont="1" applyFill="1" applyBorder="1" applyAlignment="1" applyProtection="1">
      <alignment horizontal="left" vertical="center" wrapText="1"/>
    </xf>
    <xf numFmtId="0" fontId="7" fillId="0" borderId="50" xfId="0" applyFont="1" applyFill="1" applyBorder="1" applyAlignment="1" applyProtection="1">
      <alignment horizontal="left" vertical="center" wrapText="1"/>
    </xf>
    <xf numFmtId="38" fontId="7" fillId="0" borderId="68" xfId="0" applyNumberFormat="1" applyFont="1" applyFill="1" applyBorder="1" applyAlignment="1" applyProtection="1">
      <alignment horizontal="right" vertical="center"/>
    </xf>
    <xf numFmtId="38" fontId="7" fillId="0" borderId="48" xfId="0" applyNumberFormat="1" applyFont="1" applyFill="1" applyBorder="1" applyAlignment="1" applyProtection="1">
      <alignment horizontal="right" vertical="center"/>
    </xf>
    <xf numFmtId="38" fontId="7" fillId="0" borderId="31" xfId="0" applyNumberFormat="1" applyFont="1" applyFill="1" applyBorder="1" applyAlignment="1" applyProtection="1">
      <alignment horizontal="right" vertical="center"/>
    </xf>
    <xf numFmtId="38" fontId="7" fillId="2" borderId="39" xfId="0" applyNumberFormat="1" applyFont="1" applyFill="1" applyBorder="1" applyAlignment="1" applyProtection="1">
      <alignment horizontal="right" vertical="center"/>
      <protection locked="0"/>
    </xf>
    <xf numFmtId="38" fontId="7" fillId="2" borderId="37" xfId="0" applyNumberFormat="1" applyFont="1" applyFill="1" applyBorder="1" applyAlignment="1" applyProtection="1">
      <alignment horizontal="right" vertical="center"/>
      <protection locked="0"/>
    </xf>
    <xf numFmtId="0" fontId="0" fillId="0" borderId="67" xfId="0" applyBorder="1" applyAlignment="1" applyProtection="1">
      <alignment horizontal="center" vertical="center"/>
    </xf>
    <xf numFmtId="0" fontId="0" fillId="0" borderId="67" xfId="0" applyFont="1" applyBorder="1" applyAlignment="1" applyProtection="1">
      <alignment horizontal="center" vertical="center"/>
    </xf>
    <xf numFmtId="38" fontId="20" fillId="0" borderId="12" xfId="6" applyFont="1" applyFill="1" applyBorder="1" applyAlignment="1" applyProtection="1">
      <alignment vertical="center" shrinkToFit="1"/>
    </xf>
    <xf numFmtId="38" fontId="20" fillId="0" borderId="51" xfId="6" applyFont="1" applyFill="1" applyBorder="1" applyAlignment="1" applyProtection="1">
      <alignment vertical="center" shrinkToFit="1"/>
    </xf>
    <xf numFmtId="0" fontId="0" fillId="0" borderId="12" xfId="0" applyBorder="1" applyAlignment="1" applyProtection="1">
      <alignment horizontal="center" vertical="center" wrapText="1"/>
    </xf>
    <xf numFmtId="0" fontId="0" fillId="0" borderId="45" xfId="0" applyBorder="1" applyAlignment="1" applyProtection="1">
      <alignment horizontal="center" vertical="center" wrapText="1"/>
    </xf>
    <xf numFmtId="0" fontId="0" fillId="0" borderId="12" xfId="0" applyBorder="1" applyAlignment="1" applyProtection="1">
      <alignment horizontal="center" vertical="center"/>
    </xf>
    <xf numFmtId="0" fontId="0" fillId="0" borderId="45" xfId="0" applyBorder="1" applyAlignment="1" applyProtection="1">
      <alignment horizontal="center" vertical="center"/>
    </xf>
    <xf numFmtId="0" fontId="0" fillId="0" borderId="84" xfId="0" applyBorder="1" applyAlignment="1" applyProtection="1">
      <alignment horizontal="center" vertical="center" wrapText="1"/>
    </xf>
    <xf numFmtId="0" fontId="0" fillId="0" borderId="84" xfId="0" applyBorder="1" applyAlignment="1" applyProtection="1">
      <alignment horizontal="center" vertical="center"/>
    </xf>
    <xf numFmtId="0" fontId="0" fillId="0" borderId="2" xfId="0" applyFill="1" applyBorder="1" applyAlignment="1" applyProtection="1">
      <alignment horizontal="center" vertical="center" wrapText="1"/>
    </xf>
    <xf numFmtId="0" fontId="0" fillId="0" borderId="3" xfId="0" applyFill="1" applyBorder="1" applyAlignment="1" applyProtection="1">
      <alignment horizontal="center" vertical="center" wrapText="1"/>
    </xf>
    <xf numFmtId="0" fontId="0" fillId="0" borderId="31" xfId="0" applyFill="1" applyBorder="1" applyAlignment="1" applyProtection="1">
      <alignment horizontal="center" vertical="center" wrapText="1"/>
    </xf>
    <xf numFmtId="0" fontId="0" fillId="0" borderId="83" xfId="0" applyFill="1" applyBorder="1" applyAlignment="1" applyProtection="1">
      <alignment horizontal="center" vertical="center" wrapText="1"/>
    </xf>
    <xf numFmtId="38" fontId="21" fillId="3" borderId="26" xfId="0" applyNumberFormat="1" applyFont="1" applyFill="1" applyBorder="1" applyAlignment="1" applyProtection="1">
      <alignment vertical="center" shrinkToFit="1"/>
    </xf>
    <xf numFmtId="38" fontId="21" fillId="3" borderId="32" xfId="0" applyNumberFormat="1" applyFont="1" applyFill="1" applyBorder="1" applyAlignment="1" applyProtection="1">
      <alignment vertical="center" shrinkToFit="1"/>
    </xf>
    <xf numFmtId="38" fontId="21" fillId="3" borderId="29" xfId="0" applyNumberFormat="1" applyFont="1" applyFill="1" applyBorder="1" applyAlignment="1" applyProtection="1">
      <alignment vertical="center" shrinkToFit="1"/>
    </xf>
    <xf numFmtId="38" fontId="21" fillId="3" borderId="15" xfId="0" applyNumberFormat="1" applyFont="1" applyFill="1" applyBorder="1" applyAlignment="1" applyProtection="1">
      <alignment vertical="center" shrinkToFit="1"/>
    </xf>
    <xf numFmtId="0" fontId="0" fillId="0" borderId="16" xfId="0" applyBorder="1" applyAlignment="1" applyProtection="1">
      <alignment horizontal="center" vertical="center"/>
    </xf>
    <xf numFmtId="38" fontId="22" fillId="0" borderId="4" xfId="6" applyFont="1" applyFill="1" applyBorder="1" applyAlignment="1" applyProtection="1">
      <alignment vertical="center" shrinkToFit="1"/>
    </xf>
    <xf numFmtId="38" fontId="22" fillId="0" borderId="2" xfId="6" applyFont="1" applyFill="1" applyBorder="1" applyAlignment="1" applyProtection="1">
      <alignment vertical="center" shrinkToFit="1"/>
    </xf>
    <xf numFmtId="38" fontId="22" fillId="0" borderId="3" xfId="6" applyFont="1" applyFill="1" applyBorder="1" applyAlignment="1" applyProtection="1">
      <alignment vertical="center" shrinkToFit="1"/>
    </xf>
    <xf numFmtId="38" fontId="22" fillId="0" borderId="5" xfId="6" applyFont="1" applyFill="1" applyBorder="1" applyAlignment="1" applyProtection="1">
      <alignment vertical="center" shrinkToFit="1"/>
    </xf>
    <xf numFmtId="38" fontId="22" fillId="0" borderId="9" xfId="6" applyFont="1" applyFill="1" applyBorder="1" applyAlignment="1" applyProtection="1">
      <alignment vertical="center" shrinkToFit="1"/>
    </xf>
    <xf numFmtId="0" fontId="14" fillId="0" borderId="12" xfId="0" applyFont="1" applyFill="1" applyBorder="1" applyAlignment="1" applyProtection="1">
      <alignment horizontal="center" vertical="center" wrapText="1"/>
    </xf>
    <xf numFmtId="38" fontId="22" fillId="0" borderId="1" xfId="6" applyFont="1" applyFill="1" applyBorder="1" applyAlignment="1" applyProtection="1">
      <alignment vertical="center" shrinkToFit="1"/>
    </xf>
    <xf numFmtId="38" fontId="22" fillId="0" borderId="51" xfId="6" applyFont="1" applyFill="1" applyBorder="1" applyAlignment="1" applyProtection="1">
      <alignment vertical="center" shrinkToFit="1"/>
    </xf>
    <xf numFmtId="38" fontId="22" fillId="0" borderId="25" xfId="6" applyFont="1" applyFill="1" applyBorder="1" applyAlignment="1" applyProtection="1">
      <alignment vertical="center" shrinkToFit="1"/>
    </xf>
    <xf numFmtId="0" fontId="16" fillId="0" borderId="12" xfId="0" applyFont="1" applyFill="1" applyBorder="1" applyAlignment="1" applyProtection="1">
      <alignment horizontal="center" vertical="center" wrapText="1"/>
    </xf>
    <xf numFmtId="0" fontId="0" fillId="0" borderId="12" xfId="0" applyFill="1" applyBorder="1" applyAlignment="1" applyProtection="1">
      <alignment horizontal="center" vertical="center"/>
    </xf>
    <xf numFmtId="0" fontId="0" fillId="0" borderId="88" xfId="0" applyBorder="1" applyAlignment="1" applyProtection="1">
      <alignment horizontal="center" vertical="center"/>
    </xf>
    <xf numFmtId="0" fontId="0" fillId="0" borderId="89" xfId="0" applyBorder="1" applyAlignment="1" applyProtection="1">
      <alignment horizontal="center" vertical="center"/>
    </xf>
    <xf numFmtId="0" fontId="0" fillId="0" borderId="90" xfId="0" applyBorder="1" applyAlignment="1" applyProtection="1">
      <alignment horizontal="center" vertical="center"/>
    </xf>
    <xf numFmtId="0" fontId="0" fillId="0" borderId="91" xfId="0" applyBorder="1" applyAlignment="1" applyProtection="1">
      <alignment horizontal="center" vertical="center"/>
    </xf>
    <xf numFmtId="0" fontId="0" fillId="0" borderId="87" xfId="0" applyBorder="1" applyAlignment="1" applyProtection="1">
      <alignment horizontal="center" vertical="center"/>
    </xf>
    <xf numFmtId="0" fontId="0" fillId="0" borderId="86" xfId="0" applyBorder="1" applyAlignment="1" applyProtection="1">
      <alignment horizontal="center" vertical="center"/>
    </xf>
    <xf numFmtId="0" fontId="5" fillId="0" borderId="36"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38" xfId="0" applyFont="1" applyBorder="1" applyAlignment="1" applyProtection="1">
      <alignment horizontal="center" vertical="center"/>
    </xf>
    <xf numFmtId="0" fontId="7" fillId="0" borderId="17" xfId="0" applyFont="1" applyBorder="1" applyAlignment="1" applyProtection="1">
      <alignment vertical="top" wrapText="1"/>
    </xf>
    <xf numFmtId="0" fontId="7" fillId="0" borderId="0" xfId="0" applyFont="1" applyAlignment="1" applyProtection="1">
      <alignment vertical="top" wrapText="1"/>
    </xf>
    <xf numFmtId="0" fontId="5" fillId="0" borderId="0" xfId="0" applyFont="1" applyAlignment="1" applyProtection="1">
      <alignment horizontal="center" vertical="center"/>
    </xf>
    <xf numFmtId="0" fontId="5" fillId="0" borderId="59"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0" borderId="48" xfId="0" applyFont="1" applyBorder="1" applyAlignment="1" applyProtection="1">
      <alignment horizontal="center" vertical="center"/>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16" fillId="0" borderId="3" xfId="0" applyFont="1" applyBorder="1" applyAlignment="1">
      <alignment horizontal="center" vertical="center"/>
    </xf>
    <xf numFmtId="0" fontId="16" fillId="0" borderId="9" xfId="0" applyFont="1" applyBorder="1" applyAlignment="1">
      <alignment horizontal="center" vertical="center"/>
    </xf>
    <xf numFmtId="0" fontId="0" fillId="0" borderId="16" xfId="0" applyBorder="1" applyAlignment="1" applyProtection="1">
      <alignment horizontal="center" vertical="center" wrapText="1"/>
    </xf>
    <xf numFmtId="0" fontId="0" fillId="0" borderId="46" xfId="0" applyBorder="1" applyAlignment="1" applyProtection="1">
      <alignment horizontal="center" vertical="center" wrapText="1"/>
    </xf>
    <xf numFmtId="0" fontId="0" fillId="0" borderId="46" xfId="0" applyBorder="1" applyAlignment="1" applyProtection="1">
      <alignment horizontal="center" vertical="center"/>
    </xf>
    <xf numFmtId="0" fontId="0" fillId="0" borderId="51" xfId="0" applyBorder="1" applyAlignment="1" applyProtection="1">
      <alignment horizontal="center" vertical="center"/>
    </xf>
    <xf numFmtId="0" fontId="0" fillId="0" borderId="25" xfId="0" applyBorder="1" applyAlignment="1" applyProtection="1">
      <alignment horizontal="center" vertical="center"/>
    </xf>
    <xf numFmtId="0" fontId="0" fillId="0" borderId="14" xfId="0" applyBorder="1" applyAlignment="1" applyProtection="1">
      <alignment horizontal="center" vertical="center"/>
    </xf>
    <xf numFmtId="0" fontId="0" fillId="9" borderId="16" xfId="0" applyFill="1" applyBorder="1" applyAlignment="1" applyProtection="1">
      <alignment horizontal="center" vertical="center" wrapText="1"/>
    </xf>
    <xf numFmtId="0" fontId="0" fillId="9" borderId="46" xfId="0"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2" borderId="92"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cellXfs>
  <cellStyles count="14">
    <cellStyle name="桁区切り" xfId="6" builtinId="6"/>
    <cellStyle name="桁区切り 2" xfId="11" xr:uid="{5BC71D59-5569-4538-974F-A72F7BAAFADE}"/>
    <cellStyle name="桁区切り 3" xfId="13" xr:uid="{0A5C78E8-4E24-4E47-A66E-26BFA74D9B13}"/>
    <cellStyle name="標準" xfId="0" builtinId="0"/>
    <cellStyle name="標準 10" xfId="1" xr:uid="{00000000-0005-0000-0000-000002000000}"/>
    <cellStyle name="標準 12" xfId="3" xr:uid="{00000000-0005-0000-0000-000003000000}"/>
    <cellStyle name="標準 13" xfId="2" xr:uid="{00000000-0005-0000-0000-000004000000}"/>
    <cellStyle name="標準 2" xfId="5" xr:uid="{00000000-0005-0000-0000-000005000000}"/>
    <cellStyle name="標準 2 2" xfId="7" xr:uid="{00000000-0005-0000-0000-000006000000}"/>
    <cellStyle name="標準 2 2 2" xfId="8" xr:uid="{00000000-0005-0000-0000-000007000000}"/>
    <cellStyle name="標準 2 3" xfId="10" xr:uid="{00000000-0005-0000-0000-000008000000}"/>
    <cellStyle name="標準 27" xfId="4" xr:uid="{00000000-0005-0000-0000-000009000000}"/>
    <cellStyle name="標準 3" xfId="9" xr:uid="{00000000-0005-0000-0000-00000A000000}"/>
    <cellStyle name="標準 4" xfId="12" xr:uid="{E21BA984-ACBA-4018-AD7A-D1CFEAB808CF}"/>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FE3CD12B-8D4A-40FD-8A71-813FA1FBA856}"/>
            </a:ext>
          </a:extLst>
        </xdr:cNvPr>
        <xdr:cNvSpPr/>
      </xdr:nvSpPr>
      <xdr:spPr>
        <a:xfrm>
          <a:off x="1645443" y="3479006"/>
          <a:ext cx="666750" cy="1028700"/>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00ABA997-CCC4-4265-B88B-7DE1EC7E05DB}"/>
            </a:ext>
          </a:extLst>
        </xdr:cNvPr>
        <xdr:cNvSpPr/>
      </xdr:nvSpPr>
      <xdr:spPr>
        <a:xfrm>
          <a:off x="3352800" y="3419475"/>
          <a:ext cx="2588418" cy="964407"/>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119064</xdr:colOff>
      <xdr:row>22</xdr:row>
      <xdr:rowOff>285748</xdr:rowOff>
    </xdr:from>
    <xdr:to>
      <xdr:col>57</xdr:col>
      <xdr:colOff>190500</xdr:colOff>
      <xdr:row>25</xdr:row>
      <xdr:rowOff>95250</xdr:rowOff>
    </xdr:to>
    <xdr:sp macro="" textlink="">
      <xdr:nvSpPr>
        <xdr:cNvPr id="2" name="吹き出し: 角を丸めた四角形 1">
          <a:extLst>
            <a:ext uri="{FF2B5EF4-FFF2-40B4-BE49-F238E27FC236}">
              <a16:creationId xmlns:a16="http://schemas.microsoft.com/office/drawing/2014/main" id="{7FAF7952-18E2-4152-931C-8AAB012873D1}"/>
            </a:ext>
          </a:extLst>
        </xdr:cNvPr>
        <xdr:cNvSpPr/>
      </xdr:nvSpPr>
      <xdr:spPr>
        <a:xfrm>
          <a:off x="8584408" y="7250904"/>
          <a:ext cx="6667498" cy="976315"/>
        </a:xfrm>
        <a:prstGeom prst="wedgeRoundRectCallout">
          <a:avLst>
            <a:gd name="adj1" fmla="val -67275"/>
            <a:gd name="adj2" fmla="val 2147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　「処遇</a:t>
          </a:r>
          <a:r>
            <a:rPr kumimoji="1" lang="en-US" altLang="ja-JP" sz="1400"/>
            <a:t>Ⅱ</a:t>
          </a:r>
          <a:r>
            <a:rPr kumimoji="1" lang="ja-JP" altLang="en-US" sz="1400"/>
            <a:t>対象職員数試算」の対象人数シート</a:t>
          </a:r>
          <a:r>
            <a:rPr kumimoji="1" lang="en-US" altLang="ja-JP" sz="1400"/>
            <a:t>_1</a:t>
          </a:r>
          <a:r>
            <a:rPr kumimoji="1" lang="ja-JP" altLang="en-US" sz="1400"/>
            <a:t>加算対象人数の基礎となる職員数の最下段で算出された職員数を転記してください。</a:t>
          </a:r>
          <a:endParaRPr kumimoji="1" lang="en-US" altLang="ja-JP" sz="1400"/>
        </a:p>
        <a:p>
          <a:pPr algn="l"/>
          <a:r>
            <a:rPr kumimoji="1" lang="ja-JP" altLang="en-US" sz="1400"/>
            <a:t>　 なお、分園がある施設については、本園と分園を合計した人数を転記してください。</a:t>
          </a:r>
        </a:p>
      </xdr:txBody>
    </xdr:sp>
    <xdr:clientData/>
  </xdr:twoCellAnchor>
  <xdr:twoCellAnchor>
    <xdr:from>
      <xdr:col>40</xdr:col>
      <xdr:colOff>154781</xdr:colOff>
      <xdr:row>25</xdr:row>
      <xdr:rowOff>261937</xdr:rowOff>
    </xdr:from>
    <xdr:to>
      <xdr:col>57</xdr:col>
      <xdr:colOff>226217</xdr:colOff>
      <xdr:row>27</xdr:row>
      <xdr:rowOff>261937</xdr:rowOff>
    </xdr:to>
    <xdr:sp macro="" textlink="">
      <xdr:nvSpPr>
        <xdr:cNvPr id="3" name="吹き出し: 角を丸めた四角形 2">
          <a:extLst>
            <a:ext uri="{FF2B5EF4-FFF2-40B4-BE49-F238E27FC236}">
              <a16:creationId xmlns:a16="http://schemas.microsoft.com/office/drawing/2014/main" id="{08262717-CD1D-493E-A0F2-2944E5654B62}"/>
            </a:ext>
          </a:extLst>
        </xdr:cNvPr>
        <xdr:cNvSpPr/>
      </xdr:nvSpPr>
      <xdr:spPr>
        <a:xfrm>
          <a:off x="8620125" y="8393906"/>
          <a:ext cx="6667498" cy="714375"/>
        </a:xfrm>
        <a:prstGeom prst="wedgeRoundRectCallout">
          <a:avLst>
            <a:gd name="adj1" fmla="val -67632"/>
            <a:gd name="adj2" fmla="val -3462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　「処遇</a:t>
          </a:r>
          <a:r>
            <a:rPr kumimoji="1" lang="en-US" altLang="ja-JP" sz="1400"/>
            <a:t>Ⅱ</a:t>
          </a:r>
          <a:r>
            <a:rPr kumimoji="1" lang="ja-JP" altLang="en-US" sz="1400"/>
            <a:t>対象職員数試算」の対象人数シート</a:t>
          </a:r>
          <a:r>
            <a:rPr kumimoji="1" lang="en-US" altLang="ja-JP" sz="1400"/>
            <a:t>_2</a:t>
          </a:r>
          <a:r>
            <a:rPr kumimoji="1" lang="ja-JP" altLang="en-US" sz="1400"/>
            <a:t>加算対象職員数で算出された職員数を転記してください。</a:t>
          </a:r>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130969</xdr:colOff>
      <xdr:row>20</xdr:row>
      <xdr:rowOff>71438</xdr:rowOff>
    </xdr:from>
    <xdr:to>
      <xdr:col>38</xdr:col>
      <xdr:colOff>195792</xdr:colOff>
      <xdr:row>20</xdr:row>
      <xdr:rowOff>261937</xdr:rowOff>
    </xdr:to>
    <xdr:sp macro="" textlink="">
      <xdr:nvSpPr>
        <xdr:cNvPr id="2" name="矢印: 左 1">
          <a:extLst>
            <a:ext uri="{FF2B5EF4-FFF2-40B4-BE49-F238E27FC236}">
              <a16:creationId xmlns:a16="http://schemas.microsoft.com/office/drawing/2014/main" id="{48DAB4C7-28BC-429A-999B-089B82394BF3}"/>
            </a:ext>
          </a:extLst>
        </xdr:cNvPr>
        <xdr:cNvSpPr/>
      </xdr:nvSpPr>
      <xdr:spPr>
        <a:xfrm>
          <a:off x="9001125" y="5536407"/>
          <a:ext cx="3196167" cy="190499"/>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285742</xdr:colOff>
      <xdr:row>0</xdr:row>
      <xdr:rowOff>52917</xdr:rowOff>
    </xdr:from>
    <xdr:to>
      <xdr:col>26</xdr:col>
      <xdr:colOff>3926410</xdr:colOff>
      <xdr:row>6</xdr:row>
      <xdr:rowOff>211667</xdr:rowOff>
    </xdr:to>
    <xdr:sp macro="" textlink="">
      <xdr:nvSpPr>
        <xdr:cNvPr id="2" name="テキスト ボックス 1">
          <a:extLst>
            <a:ext uri="{FF2B5EF4-FFF2-40B4-BE49-F238E27FC236}">
              <a16:creationId xmlns:a16="http://schemas.microsoft.com/office/drawing/2014/main" id="{83B25F22-BBDD-43A5-88CF-6A03377CBC29}"/>
            </a:ext>
          </a:extLst>
        </xdr:cNvPr>
        <xdr:cNvSpPr txBox="1"/>
      </xdr:nvSpPr>
      <xdr:spPr>
        <a:xfrm>
          <a:off x="14266325" y="52917"/>
          <a:ext cx="4402668" cy="1375833"/>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mj-ea"/>
              <a:ea typeface="+mj-ea"/>
            </a:rPr>
            <a:t>＜配分要件＞</a:t>
          </a:r>
        </a:p>
        <a:p>
          <a:r>
            <a:rPr kumimoji="1" lang="en-US" altLang="ja-JP" sz="1050" b="1">
              <a:latin typeface="+mj-ea"/>
              <a:ea typeface="+mj-ea"/>
            </a:rPr>
            <a:t>ⅰ</a:t>
          </a:r>
          <a:r>
            <a:rPr kumimoji="1" lang="ja-JP" altLang="en-US" sz="1050" b="1">
              <a:latin typeface="+mj-ea"/>
              <a:ea typeface="+mj-ea"/>
            </a:rPr>
            <a:t>　副主任保育士等</a:t>
          </a:r>
          <a:r>
            <a:rPr kumimoji="1" lang="ja-JP" altLang="en-US" sz="1050">
              <a:latin typeface="+mj-ea"/>
              <a:ea typeface="+mj-ea"/>
            </a:rPr>
            <a:t>・・・原則として月額４万円。ただし、月額４万円の改善を行う者を１人以上確保した上で、それ以外の副主任保育士等について月額５千円以上４万円未満の改善額とすることができる。</a:t>
          </a:r>
        </a:p>
        <a:p>
          <a:endParaRPr kumimoji="1" lang="ja-JP" altLang="en-US" sz="1050">
            <a:latin typeface="+mj-ea"/>
            <a:ea typeface="+mj-ea"/>
          </a:endParaRPr>
        </a:p>
        <a:p>
          <a:r>
            <a:rPr kumimoji="1" lang="en-US" altLang="ja-JP" sz="1050" b="1">
              <a:latin typeface="+mj-ea"/>
              <a:ea typeface="+mj-ea"/>
            </a:rPr>
            <a:t>ⅱ</a:t>
          </a:r>
          <a:r>
            <a:rPr kumimoji="1" lang="ja-JP" altLang="en-US" sz="1050" b="1">
              <a:latin typeface="+mj-ea"/>
              <a:ea typeface="+mj-ea"/>
            </a:rPr>
            <a:t>　職務分野別リーダー等</a:t>
          </a:r>
          <a:r>
            <a:rPr kumimoji="1" lang="ja-JP" altLang="en-US" sz="1050">
              <a:latin typeface="+mj-ea"/>
              <a:ea typeface="+mj-ea"/>
            </a:rPr>
            <a:t>・・・原則として月額５千円。</a:t>
          </a:r>
          <a:r>
            <a:rPr kumimoji="1" lang="en-US" altLang="ja-JP" sz="1050">
              <a:latin typeface="+mj-ea"/>
              <a:ea typeface="+mj-ea"/>
            </a:rPr>
            <a:t>ⅰ</a:t>
          </a:r>
          <a:r>
            <a:rPr kumimoji="1" lang="ja-JP" altLang="en-US" sz="1050">
              <a:latin typeface="+mj-ea"/>
              <a:ea typeface="+mj-ea"/>
            </a:rPr>
            <a:t>のただし書の場合には、月額５千円以上４万円未満の改善額とすることができる。</a:t>
          </a:r>
        </a:p>
      </xdr:txBody>
    </xdr:sp>
    <xdr:clientData/>
  </xdr:twoCellAnchor>
  <xdr:twoCellAnchor>
    <xdr:from>
      <xdr:col>25</xdr:col>
      <xdr:colOff>63495</xdr:colOff>
      <xdr:row>2</xdr:row>
      <xdr:rowOff>158750</xdr:rowOff>
    </xdr:from>
    <xdr:to>
      <xdr:col>25</xdr:col>
      <xdr:colOff>222245</xdr:colOff>
      <xdr:row>4</xdr:row>
      <xdr:rowOff>105833</xdr:rowOff>
    </xdr:to>
    <xdr:sp macro="" textlink="">
      <xdr:nvSpPr>
        <xdr:cNvPr id="3" name="矢印: 左 2">
          <a:extLst>
            <a:ext uri="{FF2B5EF4-FFF2-40B4-BE49-F238E27FC236}">
              <a16:creationId xmlns:a16="http://schemas.microsoft.com/office/drawing/2014/main" id="{58771635-2354-426F-817D-CAAEC031E1FB}"/>
            </a:ext>
          </a:extLst>
        </xdr:cNvPr>
        <xdr:cNvSpPr/>
      </xdr:nvSpPr>
      <xdr:spPr>
        <a:xfrm>
          <a:off x="12911662" y="571500"/>
          <a:ext cx="158750" cy="3492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666750</xdr:colOff>
      <xdr:row>1</xdr:row>
      <xdr:rowOff>108857</xdr:rowOff>
    </xdr:from>
    <xdr:to>
      <xdr:col>27</xdr:col>
      <xdr:colOff>816429</xdr:colOff>
      <xdr:row>4</xdr:row>
      <xdr:rowOff>122465</xdr:rowOff>
    </xdr:to>
    <xdr:sp macro="" textlink="">
      <xdr:nvSpPr>
        <xdr:cNvPr id="3" name="正方形/長方形 2">
          <a:extLst>
            <a:ext uri="{FF2B5EF4-FFF2-40B4-BE49-F238E27FC236}">
              <a16:creationId xmlns:a16="http://schemas.microsoft.com/office/drawing/2014/main" id="{9111DCD9-54F8-4288-BB32-E359000827A7}"/>
            </a:ext>
          </a:extLst>
        </xdr:cNvPr>
        <xdr:cNvSpPr/>
      </xdr:nvSpPr>
      <xdr:spPr>
        <a:xfrm>
          <a:off x="12858750" y="381000"/>
          <a:ext cx="2952750" cy="59871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ＭＳ ゴシック" panose="020B0609070205080204" pitchFamily="49" charset="-128"/>
              <a:ea typeface="ＭＳ ゴシック" panose="020B0609070205080204" pitchFamily="49" charset="-128"/>
            </a:rPr>
            <a:t>黄着色箇所に入力してください。それ以外のセルは、自動計算です。</a:t>
          </a:r>
          <a:endParaRPr lang="ja-JP" altLang="ja-JP" sz="14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35</xdr:col>
      <xdr:colOff>0</xdr:colOff>
      <xdr:row>60</xdr:row>
      <xdr:rowOff>204106</xdr:rowOff>
    </xdr:from>
    <xdr:to>
      <xdr:col>51</xdr:col>
      <xdr:colOff>0</xdr:colOff>
      <xdr:row>72</xdr:row>
      <xdr:rowOff>13607</xdr:rowOff>
    </xdr:to>
    <xdr:sp macro="" textlink="">
      <xdr:nvSpPr>
        <xdr:cNvPr id="4" name="正方形/長方形 3">
          <a:extLst>
            <a:ext uri="{FF2B5EF4-FFF2-40B4-BE49-F238E27FC236}">
              <a16:creationId xmlns:a16="http://schemas.microsoft.com/office/drawing/2014/main" id="{7F6B74EE-CA55-4603-AE7E-146628C19032}"/>
            </a:ext>
          </a:extLst>
        </xdr:cNvPr>
        <xdr:cNvSpPr/>
      </xdr:nvSpPr>
      <xdr:spPr>
        <a:xfrm>
          <a:off x="21402675" y="15301231"/>
          <a:ext cx="7372350" cy="215265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技能・経験に応じた追加的な処遇改善（処遇改善等加算Ⅱ）に関する</a:t>
          </a:r>
          <a:r>
            <a:rPr lang="en-US" altLang="ja-JP" sz="1100">
              <a:solidFill>
                <a:schemeClr val="tx1"/>
              </a:solidFill>
              <a:effectLst/>
              <a:latin typeface="+mn-lt"/>
              <a:ea typeface="+mn-ea"/>
              <a:cs typeface="+mn-cs"/>
            </a:rPr>
            <a:t>FAQ</a:t>
          </a:r>
          <a:r>
            <a:rPr lang="ja-JP" altLang="ja-JP" sz="1100">
              <a:solidFill>
                <a:schemeClr val="tx1"/>
              </a:solidFill>
              <a:effectLst/>
              <a:latin typeface="+mn-lt"/>
              <a:ea typeface="+mn-ea"/>
              <a:cs typeface="+mn-cs"/>
            </a:rPr>
            <a:t>（よくある質問）</a:t>
          </a:r>
        </a:p>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2-2</a:t>
          </a:r>
          <a:r>
            <a:rPr lang="ja-JP" altLang="ja-JP" sz="1100">
              <a:solidFill>
                <a:schemeClr val="tx1"/>
              </a:solidFill>
              <a:effectLst/>
              <a:latin typeface="+mn-lt"/>
              <a:ea typeface="+mn-ea"/>
              <a:cs typeface="+mn-cs"/>
            </a:rPr>
            <a:t>研修修了要件の適用≫</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Ｑ：賃金バランス等を踏まえて必要な場合には、幼稚園及び認定こども園の副園長、教頭及び主幹教諭等並びに保育所等の主任保育士に対して、「５千円以上４万円未満の範囲内」で賃金改善を行うことが可能とありますが、この場合、主任保育士等についても研修修了要件がかかるのでしょうか。また、改めて発令等を行う必要があるのでしょうか</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Ａ：主任保育士等については、相当程度の経験及び研修の受講歴を有しているという前提のもとで任命されていることが想定されることから、研修修了要件を満たしているものとして取り扱って差し支えありません。また、改めて発令等を行う必要はありません。ただし、主任保育士等であっても、保育所等内外の研修等を通じて、その職務内容に応じた専門性を高めるため、必要な知識及び技術の修得、維持及び向上に努める必要があることに留意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670754</xdr:colOff>
      <xdr:row>0</xdr:row>
      <xdr:rowOff>149678</xdr:rowOff>
    </xdr:from>
    <xdr:to>
      <xdr:col>16</xdr:col>
      <xdr:colOff>13607</xdr:colOff>
      <xdr:row>6</xdr:row>
      <xdr:rowOff>244929</xdr:rowOff>
    </xdr:to>
    <xdr:sp macro="" textlink="">
      <xdr:nvSpPr>
        <xdr:cNvPr id="3" name="正方形/長方形 2">
          <a:extLst>
            <a:ext uri="{FF2B5EF4-FFF2-40B4-BE49-F238E27FC236}">
              <a16:creationId xmlns:a16="http://schemas.microsoft.com/office/drawing/2014/main" id="{6F44E275-015A-4A66-AE91-14D35A4376D3}"/>
            </a:ext>
          </a:extLst>
        </xdr:cNvPr>
        <xdr:cNvSpPr/>
      </xdr:nvSpPr>
      <xdr:spPr>
        <a:xfrm>
          <a:off x="5855075" y="149678"/>
          <a:ext cx="2145925" cy="134710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区分</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下記から選択してください。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①副主任保育士</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②専門リーダー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③職務分野別リーダー</a:t>
          </a: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④主任保育士</a:t>
          </a:r>
        </a:p>
      </xdr:txBody>
    </xdr:sp>
    <xdr:clientData/>
  </xdr:twoCellAnchor>
  <xdr:twoCellAnchor>
    <xdr:from>
      <xdr:col>10</xdr:col>
      <xdr:colOff>312964</xdr:colOff>
      <xdr:row>3</xdr:row>
      <xdr:rowOff>170089</xdr:rowOff>
    </xdr:from>
    <xdr:to>
      <xdr:col>12</xdr:col>
      <xdr:colOff>670754</xdr:colOff>
      <xdr:row>6</xdr:row>
      <xdr:rowOff>244929</xdr:rowOff>
    </xdr:to>
    <xdr:cxnSp macro="">
      <xdr:nvCxnSpPr>
        <xdr:cNvPr id="6" name="直線矢印コネクタ 5">
          <a:extLst>
            <a:ext uri="{FF2B5EF4-FFF2-40B4-BE49-F238E27FC236}">
              <a16:creationId xmlns:a16="http://schemas.microsoft.com/office/drawing/2014/main" id="{F420940D-9E1E-443B-8F84-6BB60FE715F3}"/>
            </a:ext>
          </a:extLst>
        </xdr:cNvPr>
        <xdr:cNvCxnSpPr>
          <a:stCxn id="3" idx="1"/>
        </xdr:cNvCxnSpPr>
      </xdr:nvCxnSpPr>
      <xdr:spPr>
        <a:xfrm flipH="1">
          <a:off x="4694464" y="823232"/>
          <a:ext cx="1160611" cy="673554"/>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60</xdr:row>
      <xdr:rowOff>204106</xdr:rowOff>
    </xdr:from>
    <xdr:to>
      <xdr:col>51</xdr:col>
      <xdr:colOff>0</xdr:colOff>
      <xdr:row>72</xdr:row>
      <xdr:rowOff>13607</xdr:rowOff>
    </xdr:to>
    <xdr:sp macro="" textlink="">
      <xdr:nvSpPr>
        <xdr:cNvPr id="8" name="正方形/長方形 7">
          <a:extLst>
            <a:ext uri="{FF2B5EF4-FFF2-40B4-BE49-F238E27FC236}">
              <a16:creationId xmlns:a16="http://schemas.microsoft.com/office/drawing/2014/main" id="{F623CC59-C00B-4C54-8C1F-91EB36242829}"/>
            </a:ext>
          </a:extLst>
        </xdr:cNvPr>
        <xdr:cNvSpPr/>
      </xdr:nvSpPr>
      <xdr:spPr>
        <a:xfrm>
          <a:off x="18029463" y="10348231"/>
          <a:ext cx="8002362" cy="215265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技能・経験に応じた追加的な処遇改善（処遇改善等加算Ⅱ）に関する</a:t>
          </a:r>
          <a:r>
            <a:rPr lang="en-US" altLang="ja-JP" sz="1100">
              <a:solidFill>
                <a:schemeClr val="tx1"/>
              </a:solidFill>
              <a:effectLst/>
              <a:latin typeface="+mn-lt"/>
              <a:ea typeface="+mn-ea"/>
              <a:cs typeface="+mn-cs"/>
            </a:rPr>
            <a:t>FAQ</a:t>
          </a:r>
          <a:r>
            <a:rPr lang="ja-JP" altLang="ja-JP" sz="1100">
              <a:solidFill>
                <a:schemeClr val="tx1"/>
              </a:solidFill>
              <a:effectLst/>
              <a:latin typeface="+mn-lt"/>
              <a:ea typeface="+mn-ea"/>
              <a:cs typeface="+mn-cs"/>
            </a:rPr>
            <a:t>（よくある質問）</a:t>
          </a:r>
        </a:p>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2-2</a:t>
          </a:r>
          <a:r>
            <a:rPr lang="ja-JP" altLang="ja-JP" sz="1100">
              <a:solidFill>
                <a:schemeClr val="tx1"/>
              </a:solidFill>
              <a:effectLst/>
              <a:latin typeface="+mn-lt"/>
              <a:ea typeface="+mn-ea"/>
              <a:cs typeface="+mn-cs"/>
            </a:rPr>
            <a:t>研修修了要件の適用≫</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Ｑ：賃金バランス等を踏まえて必要な場合には、幼稚園及び認定こども園の副園長、教頭及び主幹教諭等並びに保育所等の主任保育士に対して、「５千円以上４万円未満の範囲内」で賃金改善を行うことが可能とありますが、この場合、主任保育士等についても研修修了要件がかかるのでしょうか。また、改めて発令等を行う必要があるのでしょうか</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Ａ：主任保育士等については、相当程度の経験及び研修の受講歴を有しているという前提のもとで任命されていることが想定されることから、研修修了要件を満たしているものとして取り扱って差し支えありません。また、改めて発令等を行う必要はありません。ただし、主任保育士等であっても、保育所等内外の研修等を通じて、その職務内容に応じた専門性を高めるため、必要な知識及び技術の修得、維持及び向上に努める必要があることに留意ください。</a:t>
          </a:r>
        </a:p>
      </xdr:txBody>
    </xdr:sp>
    <xdr:clientData/>
  </xdr:twoCellAnchor>
  <xdr:twoCellAnchor>
    <xdr:from>
      <xdr:col>3</xdr:col>
      <xdr:colOff>449036</xdr:colOff>
      <xdr:row>14</xdr:row>
      <xdr:rowOff>68035</xdr:rowOff>
    </xdr:from>
    <xdr:to>
      <xdr:col>5</xdr:col>
      <xdr:colOff>853247</xdr:colOff>
      <xdr:row>19</xdr:row>
      <xdr:rowOff>-1</xdr:rowOff>
    </xdr:to>
    <xdr:sp macro="" textlink="">
      <xdr:nvSpPr>
        <xdr:cNvPr id="10" name="正方形/長方形 9">
          <a:extLst>
            <a:ext uri="{FF2B5EF4-FFF2-40B4-BE49-F238E27FC236}">
              <a16:creationId xmlns:a16="http://schemas.microsoft.com/office/drawing/2014/main" id="{7A5DD257-C370-41F8-854E-446A6DE89B51}"/>
            </a:ext>
          </a:extLst>
        </xdr:cNvPr>
        <xdr:cNvSpPr/>
      </xdr:nvSpPr>
      <xdr:spPr>
        <a:xfrm>
          <a:off x="1224643" y="3755571"/>
          <a:ext cx="2145925" cy="115660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職員名</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職種</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様式６別添１</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内訳書から転記されますので入力は不要です。</a:t>
          </a:r>
          <a:endParaRPr lang="ja-JP"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598715</xdr:colOff>
      <xdr:row>9</xdr:row>
      <xdr:rowOff>530678</xdr:rowOff>
    </xdr:from>
    <xdr:to>
      <xdr:col>4</xdr:col>
      <xdr:colOff>569499</xdr:colOff>
      <xdr:row>14</xdr:row>
      <xdr:rowOff>68035</xdr:rowOff>
    </xdr:to>
    <xdr:cxnSp macro="">
      <xdr:nvCxnSpPr>
        <xdr:cNvPr id="11" name="直線矢印コネクタ 10">
          <a:extLst>
            <a:ext uri="{FF2B5EF4-FFF2-40B4-BE49-F238E27FC236}">
              <a16:creationId xmlns:a16="http://schemas.microsoft.com/office/drawing/2014/main" id="{1E3BDE61-9CD8-4A4D-925A-7D307DD514FA}"/>
            </a:ext>
          </a:extLst>
        </xdr:cNvPr>
        <xdr:cNvCxnSpPr>
          <a:stCxn id="10" idx="0"/>
        </xdr:cNvCxnSpPr>
      </xdr:nvCxnSpPr>
      <xdr:spPr>
        <a:xfrm flipH="1" flipV="1">
          <a:off x="1374322" y="2639785"/>
          <a:ext cx="923284" cy="1115786"/>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612321</xdr:colOff>
      <xdr:row>15</xdr:row>
      <xdr:rowOff>40821</xdr:rowOff>
    </xdr:from>
    <xdr:to>
      <xdr:col>8</xdr:col>
      <xdr:colOff>390603</xdr:colOff>
      <xdr:row>21</xdr:row>
      <xdr:rowOff>231320</xdr:rowOff>
    </xdr:to>
    <xdr:sp macro="" textlink="">
      <xdr:nvSpPr>
        <xdr:cNvPr id="13" name="正方形/長方形 12">
          <a:extLst>
            <a:ext uri="{FF2B5EF4-FFF2-40B4-BE49-F238E27FC236}">
              <a16:creationId xmlns:a16="http://schemas.microsoft.com/office/drawing/2014/main" id="{02209BFF-B5E2-446B-AFEC-857A60B85661}"/>
            </a:ext>
          </a:extLst>
        </xdr:cNvPr>
        <xdr:cNvSpPr/>
      </xdr:nvSpPr>
      <xdr:spPr>
        <a:xfrm>
          <a:off x="4313464" y="3973285"/>
          <a:ext cx="2145925" cy="166007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保育士登録番号</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→保育士資格を持っている場合、入力してください。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（都道府県名）</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と入力してください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en-US" altLang="ja-JP" sz="12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b="1">
              <a:solidFill>
                <a:schemeClr val="tx1"/>
              </a:solidFill>
              <a:effectLst/>
              <a:latin typeface="ＭＳ ゴシック" panose="020B0609070205080204" pitchFamily="49" charset="-128"/>
              <a:ea typeface="ＭＳ ゴシック" panose="020B0609070205080204" pitchFamily="49" charset="-128"/>
              <a:cs typeface="+mn-cs"/>
            </a:rPr>
            <a:t>都道府県はプルダウンから選択。数字は半角入力。</a:t>
          </a:r>
          <a:endParaRPr lang="ja-JP" altLang="ja-JP" sz="1200" b="1">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6</xdr:col>
      <xdr:colOff>517071</xdr:colOff>
      <xdr:row>9</xdr:row>
      <xdr:rowOff>489856</xdr:rowOff>
    </xdr:from>
    <xdr:to>
      <xdr:col>7</xdr:col>
      <xdr:colOff>299357</xdr:colOff>
      <xdr:row>15</xdr:row>
      <xdr:rowOff>13607</xdr:rowOff>
    </xdr:to>
    <xdr:cxnSp macro="">
      <xdr:nvCxnSpPr>
        <xdr:cNvPr id="15" name="直線矢印コネクタ 14">
          <a:extLst>
            <a:ext uri="{FF2B5EF4-FFF2-40B4-BE49-F238E27FC236}">
              <a16:creationId xmlns:a16="http://schemas.microsoft.com/office/drawing/2014/main" id="{E480CF50-A004-452E-B447-AC3B461C74F2}"/>
            </a:ext>
          </a:extLst>
        </xdr:cNvPr>
        <xdr:cNvCxnSpPr/>
      </xdr:nvCxnSpPr>
      <xdr:spPr>
        <a:xfrm flipH="1" flipV="1">
          <a:off x="4218214" y="2598963"/>
          <a:ext cx="966107" cy="1347108"/>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778329</xdr:colOff>
      <xdr:row>0</xdr:row>
      <xdr:rowOff>122464</xdr:rowOff>
    </xdr:from>
    <xdr:to>
      <xdr:col>21</xdr:col>
      <xdr:colOff>258536</xdr:colOff>
      <xdr:row>6</xdr:row>
      <xdr:rowOff>57150</xdr:rowOff>
    </xdr:to>
    <xdr:sp macro="" textlink="">
      <xdr:nvSpPr>
        <xdr:cNvPr id="17" name="正方形/長方形 16">
          <a:extLst>
            <a:ext uri="{FF2B5EF4-FFF2-40B4-BE49-F238E27FC236}">
              <a16:creationId xmlns:a16="http://schemas.microsoft.com/office/drawing/2014/main" id="{8653ADAE-BE45-4EF1-91A8-1EDD76D756B0}"/>
            </a:ext>
          </a:extLst>
        </xdr:cNvPr>
        <xdr:cNvSpPr/>
      </xdr:nvSpPr>
      <xdr:spPr>
        <a:xfrm>
          <a:off x="8765722" y="122464"/>
          <a:ext cx="3276600" cy="118654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受講履歴</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→キャリアアップ研修の修了時間と、</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12</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桁の修了証番号を入力してください。</a:t>
          </a:r>
          <a:endParaRPr lang="en-US" altLang="ja-JP" sz="1200" b="1">
            <a:solidFill>
              <a:schemeClr val="tx1"/>
            </a:solidFill>
            <a:effectLst/>
            <a:latin typeface="ＭＳ ゴシック" panose="020B0609070205080204" pitchFamily="49" charset="-128"/>
            <a:ea typeface="ＭＳ ゴシック" panose="020B0609070205080204" pitchFamily="49" charset="-128"/>
            <a:cs typeface="+mn-cs"/>
          </a:endParaRPr>
        </a:p>
        <a:p>
          <a:r>
            <a:rPr lang="en-US" altLang="ja-JP" sz="12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b="1">
              <a:solidFill>
                <a:schemeClr val="tx1"/>
              </a:solidFill>
              <a:effectLst/>
              <a:latin typeface="ＭＳ ゴシック" panose="020B0609070205080204" pitchFamily="49" charset="-128"/>
              <a:ea typeface="ＭＳ ゴシック" panose="020B0609070205080204" pitchFamily="49" charset="-128"/>
              <a:cs typeface="+mn-cs"/>
            </a:rPr>
            <a:t>１分野修了している場合、</a:t>
          </a:r>
          <a:r>
            <a:rPr lang="en-US" altLang="ja-JP" sz="1200" b="1">
              <a:solidFill>
                <a:schemeClr val="tx1"/>
              </a:solidFill>
              <a:effectLst/>
              <a:latin typeface="ＭＳ ゴシック" panose="020B0609070205080204" pitchFamily="49" charset="-128"/>
              <a:ea typeface="ＭＳ ゴシック" panose="020B0609070205080204" pitchFamily="49" charset="-128"/>
              <a:cs typeface="+mn-cs"/>
            </a:rPr>
            <a:t>15</a:t>
          </a:r>
          <a:r>
            <a:rPr lang="ja-JP" altLang="en-US" sz="1200" b="1">
              <a:solidFill>
                <a:schemeClr val="tx1"/>
              </a:solidFill>
              <a:effectLst/>
              <a:latin typeface="ＭＳ ゴシック" panose="020B0609070205080204" pitchFamily="49" charset="-128"/>
              <a:ea typeface="ＭＳ ゴシック" panose="020B0609070205080204" pitchFamily="49" charset="-128"/>
              <a:cs typeface="+mn-cs"/>
            </a:rPr>
            <a:t>と入力してください。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17</xdr:col>
      <xdr:colOff>326572</xdr:colOff>
      <xdr:row>6</xdr:row>
      <xdr:rowOff>54429</xdr:rowOff>
    </xdr:from>
    <xdr:to>
      <xdr:col>18</xdr:col>
      <xdr:colOff>421821</xdr:colOff>
      <xdr:row>7</xdr:row>
      <xdr:rowOff>27214</xdr:rowOff>
    </xdr:to>
    <xdr:cxnSp macro="">
      <xdr:nvCxnSpPr>
        <xdr:cNvPr id="18" name="直線矢印コネクタ 17">
          <a:extLst>
            <a:ext uri="{FF2B5EF4-FFF2-40B4-BE49-F238E27FC236}">
              <a16:creationId xmlns:a16="http://schemas.microsoft.com/office/drawing/2014/main" id="{52B2D968-E9B9-4FBC-BFC9-AE3C0EBB82E4}"/>
            </a:ext>
          </a:extLst>
        </xdr:cNvPr>
        <xdr:cNvCxnSpPr/>
      </xdr:nvCxnSpPr>
      <xdr:spPr>
        <a:xfrm>
          <a:off x="9307286" y="1306286"/>
          <a:ext cx="503464" cy="258535"/>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601435</xdr:colOff>
      <xdr:row>1</xdr:row>
      <xdr:rowOff>95249</xdr:rowOff>
    </xdr:from>
    <xdr:to>
      <xdr:col>27</xdr:col>
      <xdr:colOff>352503</xdr:colOff>
      <xdr:row>6</xdr:row>
      <xdr:rowOff>152400</xdr:rowOff>
    </xdr:to>
    <xdr:sp macro="" textlink="">
      <xdr:nvSpPr>
        <xdr:cNvPr id="22" name="正方形/長方形 21">
          <a:extLst>
            <a:ext uri="{FF2B5EF4-FFF2-40B4-BE49-F238E27FC236}">
              <a16:creationId xmlns:a16="http://schemas.microsoft.com/office/drawing/2014/main" id="{AE9E5183-2996-4356-A5ED-B7DF9E7BBF50}"/>
            </a:ext>
          </a:extLst>
        </xdr:cNvPr>
        <xdr:cNvSpPr/>
      </xdr:nvSpPr>
      <xdr:spPr>
        <a:xfrm>
          <a:off x="14194971" y="367392"/>
          <a:ext cx="2145925" cy="103686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幼免更新講習</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→講習を受けている場合、受講時間を入力してください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26</xdr:col>
      <xdr:colOff>778329</xdr:colOff>
      <xdr:row>6</xdr:row>
      <xdr:rowOff>152400</xdr:rowOff>
    </xdr:from>
    <xdr:to>
      <xdr:col>27</xdr:col>
      <xdr:colOff>288471</xdr:colOff>
      <xdr:row>7</xdr:row>
      <xdr:rowOff>125185</xdr:rowOff>
    </xdr:to>
    <xdr:cxnSp macro="">
      <xdr:nvCxnSpPr>
        <xdr:cNvPr id="23" name="直線矢印コネクタ 22">
          <a:extLst>
            <a:ext uri="{FF2B5EF4-FFF2-40B4-BE49-F238E27FC236}">
              <a16:creationId xmlns:a16="http://schemas.microsoft.com/office/drawing/2014/main" id="{2AD51DEC-9BE9-4725-921A-789873183B02}"/>
            </a:ext>
          </a:extLst>
        </xdr:cNvPr>
        <xdr:cNvCxnSpPr/>
      </xdr:nvCxnSpPr>
      <xdr:spPr>
        <a:xfrm>
          <a:off x="15773400" y="1404257"/>
          <a:ext cx="503464" cy="258535"/>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503464</xdr:colOff>
      <xdr:row>14</xdr:row>
      <xdr:rowOff>95250</xdr:rowOff>
    </xdr:from>
    <xdr:to>
      <xdr:col>13</xdr:col>
      <xdr:colOff>172889</xdr:colOff>
      <xdr:row>19</xdr:row>
      <xdr:rowOff>217715</xdr:rowOff>
    </xdr:to>
    <xdr:sp macro="" textlink="">
      <xdr:nvSpPr>
        <xdr:cNvPr id="16" name="正方形/長方形 15">
          <a:extLst>
            <a:ext uri="{FF2B5EF4-FFF2-40B4-BE49-F238E27FC236}">
              <a16:creationId xmlns:a16="http://schemas.microsoft.com/office/drawing/2014/main" id="{8931E1B3-572B-40FE-9DFF-97DA57B37E81}"/>
            </a:ext>
          </a:extLst>
        </xdr:cNvPr>
        <xdr:cNvSpPr/>
      </xdr:nvSpPr>
      <xdr:spPr>
        <a:xfrm>
          <a:off x="7252607" y="3782786"/>
          <a:ext cx="2145925" cy="134710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算定対象職員</a:t>
          </a:r>
          <a:r>
            <a:rPr kumimoji="1" lang="en-US" altLang="ja-JP" sz="1200">
              <a:solidFill>
                <a:schemeClr val="tx1"/>
              </a:solidFill>
              <a:latin typeface="ＭＳ ゴシック" panose="020B0609070205080204" pitchFamily="49" charset="-128"/>
              <a:ea typeface="ＭＳ ゴシック" panose="020B0609070205080204" pitchFamily="49" charset="-128"/>
            </a:rPr>
            <a:t>】</a:t>
          </a:r>
        </a:p>
        <a:p>
          <a:pPr algn="l"/>
          <a:r>
            <a:rPr kumimoji="1" lang="ja-JP" altLang="en-US" sz="1200">
              <a:solidFill>
                <a:schemeClr val="tx1"/>
              </a:solidFill>
              <a:latin typeface="ＭＳ ゴシック" panose="020B0609070205080204" pitchFamily="49" charset="-128"/>
              <a:ea typeface="ＭＳ ゴシック" panose="020B0609070205080204" pitchFamily="49" charset="-128"/>
            </a:rPr>
            <a:t>→</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様６別１</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から転記されますので入力は不要です。</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462643</xdr:colOff>
      <xdr:row>9</xdr:row>
      <xdr:rowOff>353786</xdr:rowOff>
    </xdr:from>
    <xdr:to>
      <xdr:col>11</xdr:col>
      <xdr:colOff>149679</xdr:colOff>
      <xdr:row>14</xdr:row>
      <xdr:rowOff>95249</xdr:rowOff>
    </xdr:to>
    <xdr:cxnSp macro="">
      <xdr:nvCxnSpPr>
        <xdr:cNvPr id="19" name="直線矢印コネクタ 18">
          <a:extLst>
            <a:ext uri="{FF2B5EF4-FFF2-40B4-BE49-F238E27FC236}">
              <a16:creationId xmlns:a16="http://schemas.microsoft.com/office/drawing/2014/main" id="{5E882FC1-F5A4-46C2-A1C0-8A71C6D2FEFA}"/>
            </a:ext>
          </a:extLst>
        </xdr:cNvPr>
        <xdr:cNvCxnSpPr/>
      </xdr:nvCxnSpPr>
      <xdr:spPr>
        <a:xfrm flipH="1" flipV="1">
          <a:off x="7211786" y="2462893"/>
          <a:ext cx="762000" cy="1319892"/>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60</xdr:row>
      <xdr:rowOff>204106</xdr:rowOff>
    </xdr:from>
    <xdr:to>
      <xdr:col>49</xdr:col>
      <xdr:colOff>489857</xdr:colOff>
      <xdr:row>72</xdr:row>
      <xdr:rowOff>13607</xdr:rowOff>
    </xdr:to>
    <xdr:sp macro="" textlink="">
      <xdr:nvSpPr>
        <xdr:cNvPr id="20" name="正方形/長方形 19">
          <a:extLst>
            <a:ext uri="{FF2B5EF4-FFF2-40B4-BE49-F238E27FC236}">
              <a16:creationId xmlns:a16="http://schemas.microsoft.com/office/drawing/2014/main" id="{55BB83AF-FF97-4C84-AD45-3055D77C46F8}"/>
            </a:ext>
          </a:extLst>
        </xdr:cNvPr>
        <xdr:cNvSpPr/>
      </xdr:nvSpPr>
      <xdr:spPr>
        <a:xfrm>
          <a:off x="19040475" y="10348231"/>
          <a:ext cx="7338332" cy="215265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技能・経験に応じた追加的な処遇改善（処遇改善等加算Ⅱ）に関する</a:t>
          </a:r>
          <a:r>
            <a:rPr lang="en-US" altLang="ja-JP" sz="1100">
              <a:solidFill>
                <a:schemeClr val="tx1"/>
              </a:solidFill>
              <a:effectLst/>
              <a:latin typeface="+mn-lt"/>
              <a:ea typeface="+mn-ea"/>
              <a:cs typeface="+mn-cs"/>
            </a:rPr>
            <a:t>FAQ</a:t>
          </a:r>
          <a:r>
            <a:rPr lang="ja-JP" altLang="ja-JP" sz="1100">
              <a:solidFill>
                <a:schemeClr val="tx1"/>
              </a:solidFill>
              <a:effectLst/>
              <a:latin typeface="+mn-lt"/>
              <a:ea typeface="+mn-ea"/>
              <a:cs typeface="+mn-cs"/>
            </a:rPr>
            <a:t>（よくある質問）</a:t>
          </a:r>
        </a:p>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2-2</a:t>
          </a:r>
          <a:r>
            <a:rPr lang="ja-JP" altLang="ja-JP" sz="1100">
              <a:solidFill>
                <a:schemeClr val="tx1"/>
              </a:solidFill>
              <a:effectLst/>
              <a:latin typeface="+mn-lt"/>
              <a:ea typeface="+mn-ea"/>
              <a:cs typeface="+mn-cs"/>
            </a:rPr>
            <a:t>研修修了要件の適用≫</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Ｑ：賃金バランス等を踏まえて必要な場合には、幼稚園及び認定こども園の副園長、教頭及び主幹教諭等並びに保育所等の主任保育士に対して、「５千円以上４万円未満の範囲内」で賃金改善を行うことが可能とありますが、この場合、主任保育士等についても研修修了要件がかかるのでしょうか。また、改めて発令等を行う必要があるのでしょうか</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Ａ：主任保育士等については、相当程度の経験及び研修の受講歴を有しているという前提のもとで任命されていることが想定されることから、研修修了要件を満たしているものとして取り扱って差し支えありません。また、改めて発令等を行う必要はありません。ただし、主任保育士等であっても、保育所等内外の研修等を通じて、その職務内容に応じた専門性を高めるため、必要な知識及び技術の修得、維持及び向上に努める必要があることに留意ください。</a:t>
          </a:r>
        </a:p>
      </xdr:txBody>
    </xdr:sp>
    <xdr:clientData/>
  </xdr:twoCellAnchor>
  <xdr:twoCellAnchor>
    <xdr:from>
      <xdr:col>26</xdr:col>
      <xdr:colOff>332015</xdr:colOff>
      <xdr:row>12</xdr:row>
      <xdr:rowOff>179615</xdr:rowOff>
    </xdr:from>
    <xdr:to>
      <xdr:col>29</xdr:col>
      <xdr:colOff>450475</xdr:colOff>
      <xdr:row>17</xdr:row>
      <xdr:rowOff>103417</xdr:rowOff>
    </xdr:to>
    <xdr:sp macro="" textlink="">
      <xdr:nvSpPr>
        <xdr:cNvPr id="21" name="正方形/長方形 20">
          <a:extLst>
            <a:ext uri="{FF2B5EF4-FFF2-40B4-BE49-F238E27FC236}">
              <a16:creationId xmlns:a16="http://schemas.microsoft.com/office/drawing/2014/main" id="{B73ED40B-6990-426B-90F1-0AF048D3387A}"/>
            </a:ext>
          </a:extLst>
        </xdr:cNvPr>
        <xdr:cNvSpPr/>
      </xdr:nvSpPr>
      <xdr:spPr>
        <a:xfrm>
          <a:off x="18375086" y="3377294"/>
          <a:ext cx="2145925" cy="114844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その他</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欄</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→その他研修受講要件に算入できる研修を受講している場合、その時間数を入力してください。</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28</xdr:col>
      <xdr:colOff>136072</xdr:colOff>
      <xdr:row>9</xdr:row>
      <xdr:rowOff>489857</xdr:rowOff>
    </xdr:from>
    <xdr:to>
      <xdr:col>29</xdr:col>
      <xdr:colOff>95250</xdr:colOff>
      <xdr:row>12</xdr:row>
      <xdr:rowOff>149678</xdr:rowOff>
    </xdr:to>
    <xdr:cxnSp macro="">
      <xdr:nvCxnSpPr>
        <xdr:cNvPr id="24" name="直線矢印コネクタ 23">
          <a:extLst>
            <a:ext uri="{FF2B5EF4-FFF2-40B4-BE49-F238E27FC236}">
              <a16:creationId xmlns:a16="http://schemas.microsoft.com/office/drawing/2014/main" id="{C11BF527-FE5F-4C96-A840-4B771FC0F1B8}"/>
            </a:ext>
          </a:extLst>
        </xdr:cNvPr>
        <xdr:cNvCxnSpPr/>
      </xdr:nvCxnSpPr>
      <xdr:spPr>
        <a:xfrm flipV="1">
          <a:off x="19689536" y="2598964"/>
          <a:ext cx="476250" cy="748393"/>
        </a:xfrm>
        <a:prstGeom prst="straightConnector1">
          <a:avLst/>
        </a:prstGeom>
        <a:ln w="25400">
          <a:solidFill>
            <a:srgbClr val="FF0000"/>
          </a:solidFill>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80A74-7175-40EE-ACE5-6A1B6A9A85C5}">
  <sheetPr>
    <tabColor rgb="FFFFFF00"/>
  </sheetPr>
  <dimension ref="A1:L68"/>
  <sheetViews>
    <sheetView tabSelected="1" view="pageBreakPreview" zoomScale="80" zoomScaleNormal="80" zoomScaleSheetLayoutView="80" workbookViewId="0">
      <selection activeCell="E39" sqref="E39:H39"/>
    </sheetView>
  </sheetViews>
  <sheetFormatPr defaultColWidth="9" defaultRowHeight="13.5"/>
  <cols>
    <col min="1" max="1" width="2.875" style="139" customWidth="1"/>
    <col min="2" max="2" width="3" style="137" customWidth="1"/>
    <col min="3" max="3" width="12.125" style="137" customWidth="1"/>
    <col min="4" max="4" width="15.375" style="137" customWidth="1"/>
    <col min="5" max="5" width="11.125" style="137" customWidth="1"/>
    <col min="6" max="6" width="12.625" style="138" customWidth="1"/>
    <col min="7" max="7" width="12.25" style="138" customWidth="1"/>
    <col min="8" max="8" width="13.125" style="138" customWidth="1"/>
    <col min="9" max="9" width="12.375" style="138" customWidth="1"/>
    <col min="10" max="10" width="5.5" style="139" bestFit="1" customWidth="1"/>
    <col min="11" max="11" width="7.75" style="139" customWidth="1"/>
    <col min="12" max="12" width="13.125" style="139" customWidth="1"/>
    <col min="13" max="16384" width="9" style="139"/>
  </cols>
  <sheetData>
    <row r="1" spans="1:12" ht="12" customHeight="1">
      <c r="A1" s="278" t="s">
        <v>134</v>
      </c>
      <c r="B1" s="279"/>
      <c r="C1" s="279"/>
      <c r="D1" s="279"/>
      <c r="E1" s="279"/>
      <c r="F1" s="279"/>
      <c r="G1" s="279"/>
      <c r="H1" s="279"/>
      <c r="I1" s="279"/>
      <c r="J1" s="279"/>
      <c r="K1" s="279"/>
      <c r="L1" s="280"/>
    </row>
    <row r="2" spans="1:12" ht="12" customHeight="1">
      <c r="A2" s="281"/>
      <c r="B2" s="282"/>
      <c r="C2" s="282"/>
      <c r="D2" s="282"/>
      <c r="E2" s="282"/>
      <c r="F2" s="282"/>
      <c r="G2" s="282"/>
      <c r="H2" s="282"/>
      <c r="I2" s="282"/>
      <c r="J2" s="282"/>
      <c r="K2" s="282"/>
      <c r="L2" s="283"/>
    </row>
    <row r="3" spans="1:12" ht="12" customHeight="1">
      <c r="A3" s="281"/>
      <c r="B3" s="282"/>
      <c r="C3" s="282"/>
      <c r="D3" s="282"/>
      <c r="E3" s="282"/>
      <c r="F3" s="282"/>
      <c r="G3" s="282"/>
      <c r="H3" s="282"/>
      <c r="I3" s="282"/>
      <c r="J3" s="282"/>
      <c r="K3" s="282"/>
      <c r="L3" s="283"/>
    </row>
    <row r="4" spans="1:12" ht="12" customHeight="1">
      <c r="A4" s="281"/>
      <c r="B4" s="282"/>
      <c r="C4" s="282"/>
      <c r="D4" s="282"/>
      <c r="E4" s="282"/>
      <c r="F4" s="282"/>
      <c r="G4" s="282"/>
      <c r="H4" s="282"/>
      <c r="I4" s="282"/>
      <c r="J4" s="282"/>
      <c r="K4" s="282"/>
      <c r="L4" s="283"/>
    </row>
    <row r="5" spans="1:12" ht="12" customHeight="1">
      <c r="A5" s="281"/>
      <c r="B5" s="282"/>
      <c r="C5" s="282"/>
      <c r="D5" s="282"/>
      <c r="E5" s="282"/>
      <c r="F5" s="282"/>
      <c r="G5" s="282"/>
      <c r="H5" s="282"/>
      <c r="I5" s="282"/>
      <c r="J5" s="282"/>
      <c r="K5" s="282"/>
      <c r="L5" s="283"/>
    </row>
    <row r="6" spans="1:12" ht="12" customHeight="1">
      <c r="A6" s="281"/>
      <c r="B6" s="282"/>
      <c r="C6" s="282"/>
      <c r="D6" s="282"/>
      <c r="E6" s="282"/>
      <c r="F6" s="282"/>
      <c r="G6" s="282"/>
      <c r="H6" s="282"/>
      <c r="I6" s="282"/>
      <c r="J6" s="282"/>
      <c r="K6" s="282"/>
      <c r="L6" s="283"/>
    </row>
    <row r="7" spans="1:12" ht="12" customHeight="1">
      <c r="A7" s="281"/>
      <c r="B7" s="282"/>
      <c r="C7" s="282"/>
      <c r="D7" s="282"/>
      <c r="E7" s="282"/>
      <c r="F7" s="282"/>
      <c r="G7" s="282"/>
      <c r="H7" s="282"/>
      <c r="I7" s="282"/>
      <c r="J7" s="282"/>
      <c r="K7" s="282"/>
      <c r="L7" s="283"/>
    </row>
    <row r="8" spans="1:12" ht="12" customHeight="1">
      <c r="A8" s="281"/>
      <c r="B8" s="282"/>
      <c r="C8" s="282"/>
      <c r="D8" s="282"/>
      <c r="E8" s="282"/>
      <c r="F8" s="282"/>
      <c r="G8" s="282"/>
      <c r="H8" s="282"/>
      <c r="I8" s="282"/>
      <c r="J8" s="282"/>
      <c r="K8" s="282"/>
      <c r="L8" s="283"/>
    </row>
    <row r="9" spans="1:12" ht="12" customHeight="1">
      <c r="A9" s="281"/>
      <c r="B9" s="282"/>
      <c r="C9" s="282"/>
      <c r="D9" s="282"/>
      <c r="E9" s="282"/>
      <c r="F9" s="282"/>
      <c r="G9" s="282"/>
      <c r="H9" s="282"/>
      <c r="I9" s="282"/>
      <c r="J9" s="282"/>
      <c r="K9" s="282"/>
      <c r="L9" s="283"/>
    </row>
    <row r="10" spans="1:12" ht="12" customHeight="1">
      <c r="A10" s="281"/>
      <c r="B10" s="282"/>
      <c r="C10" s="282"/>
      <c r="D10" s="282"/>
      <c r="E10" s="282"/>
      <c r="F10" s="282"/>
      <c r="G10" s="282"/>
      <c r="H10" s="282"/>
      <c r="I10" s="282"/>
      <c r="J10" s="282"/>
      <c r="K10" s="282"/>
      <c r="L10" s="283"/>
    </row>
    <row r="11" spans="1:12" ht="12" customHeight="1">
      <c r="A11" s="281"/>
      <c r="B11" s="282"/>
      <c r="C11" s="282"/>
      <c r="D11" s="282"/>
      <c r="E11" s="282"/>
      <c r="F11" s="282"/>
      <c r="G11" s="282"/>
      <c r="H11" s="282"/>
      <c r="I11" s="282"/>
      <c r="J11" s="282"/>
      <c r="K11" s="282"/>
      <c r="L11" s="283"/>
    </row>
    <row r="12" spans="1:12" ht="12" customHeight="1">
      <c r="A12" s="281"/>
      <c r="B12" s="282"/>
      <c r="C12" s="282"/>
      <c r="D12" s="282"/>
      <c r="E12" s="282"/>
      <c r="F12" s="282"/>
      <c r="G12" s="282"/>
      <c r="H12" s="282"/>
      <c r="I12" s="282"/>
      <c r="J12" s="282"/>
      <c r="K12" s="282"/>
      <c r="L12" s="283"/>
    </row>
    <row r="13" spans="1:12" ht="12" customHeight="1">
      <c r="A13" s="281"/>
      <c r="B13" s="282"/>
      <c r="C13" s="282"/>
      <c r="D13" s="282"/>
      <c r="E13" s="282"/>
      <c r="F13" s="282"/>
      <c r="G13" s="282"/>
      <c r="H13" s="282"/>
      <c r="I13" s="282"/>
      <c r="J13" s="282"/>
      <c r="K13" s="282"/>
      <c r="L13" s="283"/>
    </row>
    <row r="14" spans="1:12" ht="12" customHeight="1">
      <c r="A14" s="281"/>
      <c r="B14" s="282"/>
      <c r="C14" s="282"/>
      <c r="D14" s="282"/>
      <c r="E14" s="282"/>
      <c r="F14" s="282"/>
      <c r="G14" s="282"/>
      <c r="H14" s="282"/>
      <c r="I14" s="282"/>
      <c r="J14" s="282"/>
      <c r="K14" s="282"/>
      <c r="L14" s="283"/>
    </row>
    <row r="15" spans="1:12" ht="12" customHeight="1">
      <c r="A15" s="281"/>
      <c r="B15" s="282"/>
      <c r="C15" s="282"/>
      <c r="D15" s="282"/>
      <c r="E15" s="282"/>
      <c r="F15" s="282"/>
      <c r="G15" s="282"/>
      <c r="H15" s="282"/>
      <c r="I15" s="282"/>
      <c r="J15" s="282"/>
      <c r="K15" s="282"/>
      <c r="L15" s="283"/>
    </row>
    <row r="16" spans="1:12" ht="12" customHeight="1">
      <c r="A16" s="281"/>
      <c r="B16" s="282"/>
      <c r="C16" s="282"/>
      <c r="D16" s="282"/>
      <c r="E16" s="282"/>
      <c r="F16" s="282"/>
      <c r="G16" s="282"/>
      <c r="H16" s="282"/>
      <c r="I16" s="282"/>
      <c r="J16" s="282"/>
      <c r="K16" s="282"/>
      <c r="L16" s="283"/>
    </row>
    <row r="17" spans="1:12" ht="12" customHeight="1">
      <c r="A17" s="281"/>
      <c r="B17" s="282"/>
      <c r="C17" s="282"/>
      <c r="D17" s="282"/>
      <c r="E17" s="282"/>
      <c r="F17" s="282"/>
      <c r="G17" s="282"/>
      <c r="H17" s="282"/>
      <c r="I17" s="282"/>
      <c r="J17" s="282"/>
      <c r="K17" s="282"/>
      <c r="L17" s="283"/>
    </row>
    <row r="18" spans="1:12" ht="12" customHeight="1">
      <c r="A18" s="281"/>
      <c r="B18" s="282"/>
      <c r="C18" s="282"/>
      <c r="D18" s="282"/>
      <c r="E18" s="282"/>
      <c r="F18" s="282"/>
      <c r="G18" s="282"/>
      <c r="H18" s="282"/>
      <c r="I18" s="282"/>
      <c r="J18" s="282"/>
      <c r="K18" s="282"/>
      <c r="L18" s="283"/>
    </row>
    <row r="19" spans="1:12" ht="12" customHeight="1">
      <c r="A19" s="281"/>
      <c r="B19" s="282"/>
      <c r="C19" s="282"/>
      <c r="D19" s="282"/>
      <c r="E19" s="282"/>
      <c r="F19" s="282"/>
      <c r="G19" s="282"/>
      <c r="H19" s="282"/>
      <c r="I19" s="282"/>
      <c r="J19" s="282"/>
      <c r="K19" s="282"/>
      <c r="L19" s="283"/>
    </row>
    <row r="20" spans="1:12" ht="12" customHeight="1">
      <c r="A20" s="281"/>
      <c r="B20" s="282"/>
      <c r="C20" s="282"/>
      <c r="D20" s="282"/>
      <c r="E20" s="282"/>
      <c r="F20" s="282"/>
      <c r="G20" s="282"/>
      <c r="H20" s="282"/>
      <c r="I20" s="282"/>
      <c r="J20" s="282"/>
      <c r="K20" s="282"/>
      <c r="L20" s="283"/>
    </row>
    <row r="21" spans="1:12" ht="12" customHeight="1" thickBot="1">
      <c r="A21" s="284"/>
      <c r="B21" s="285"/>
      <c r="C21" s="285"/>
      <c r="D21" s="285"/>
      <c r="E21" s="285"/>
      <c r="F21" s="285"/>
      <c r="G21" s="285"/>
      <c r="H21" s="285"/>
      <c r="I21" s="285"/>
      <c r="J21" s="285"/>
      <c r="K21" s="285"/>
      <c r="L21" s="286"/>
    </row>
    <row r="22" spans="1:12">
      <c r="A22" s="183"/>
      <c r="B22" s="184"/>
      <c r="C22" s="184"/>
      <c r="D22" s="184"/>
      <c r="E22" s="184"/>
      <c r="F22" s="185"/>
      <c r="G22" s="185"/>
      <c r="H22" s="185"/>
      <c r="I22" s="185"/>
      <c r="J22" s="183"/>
      <c r="K22" s="183"/>
      <c r="L22" s="183"/>
    </row>
    <row r="23" spans="1:12">
      <c r="A23" s="183"/>
      <c r="B23" s="184"/>
      <c r="C23" s="184"/>
      <c r="D23" s="184"/>
      <c r="E23" s="184"/>
      <c r="F23" s="185"/>
      <c r="G23" s="185"/>
      <c r="H23" s="185"/>
      <c r="I23" s="185"/>
      <c r="J23" s="183"/>
      <c r="K23" s="183"/>
      <c r="L23" s="183"/>
    </row>
    <row r="24" spans="1:12">
      <c r="A24" s="183"/>
      <c r="B24" s="184"/>
      <c r="C24" s="184"/>
      <c r="D24" s="184"/>
      <c r="E24" s="184"/>
      <c r="F24" s="185"/>
      <c r="G24" s="185"/>
      <c r="H24" s="185"/>
      <c r="I24" s="185"/>
      <c r="J24" s="183"/>
      <c r="K24" s="183"/>
      <c r="L24" s="183"/>
    </row>
    <row r="25" spans="1:12">
      <c r="A25" s="183"/>
      <c r="B25" s="184"/>
      <c r="C25" s="184"/>
      <c r="D25" s="184"/>
      <c r="E25" s="184"/>
      <c r="F25" s="185"/>
      <c r="G25" s="185"/>
      <c r="H25" s="185"/>
      <c r="I25" s="185"/>
      <c r="J25" s="183"/>
      <c r="K25" s="183"/>
      <c r="L25" s="183"/>
    </row>
    <row r="26" spans="1:12">
      <c r="A26" s="183"/>
      <c r="B26" s="184"/>
      <c r="C26" s="184"/>
      <c r="D26" s="184"/>
      <c r="E26" s="184"/>
      <c r="F26" s="185"/>
      <c r="G26" s="185"/>
      <c r="H26" s="185"/>
      <c r="I26" s="185"/>
      <c r="J26" s="183"/>
      <c r="K26" s="183"/>
      <c r="L26" s="183"/>
    </row>
    <row r="27" spans="1:12">
      <c r="A27" s="183"/>
      <c r="B27" s="184"/>
      <c r="C27" s="184"/>
      <c r="D27" s="184"/>
      <c r="E27" s="184"/>
      <c r="F27" s="185"/>
      <c r="G27" s="185"/>
      <c r="H27" s="185"/>
      <c r="I27" s="185"/>
      <c r="J27" s="183"/>
      <c r="K27" s="183"/>
      <c r="L27" s="183"/>
    </row>
    <row r="28" spans="1:12">
      <c r="A28" s="183"/>
      <c r="B28" s="184"/>
      <c r="C28" s="184"/>
      <c r="D28" s="184"/>
      <c r="E28" s="184"/>
      <c r="F28" s="185"/>
      <c r="G28" s="185"/>
      <c r="H28" s="185"/>
      <c r="I28" s="185"/>
      <c r="J28" s="183"/>
      <c r="K28" s="183"/>
      <c r="L28" s="183"/>
    </row>
    <row r="29" spans="1:12">
      <c r="A29" s="183"/>
      <c r="B29" s="184"/>
      <c r="C29" s="184"/>
      <c r="D29" s="184"/>
      <c r="E29" s="184"/>
      <c r="F29" s="185"/>
      <c r="G29" s="185"/>
      <c r="H29" s="185"/>
      <c r="I29" s="185"/>
      <c r="J29" s="183"/>
      <c r="K29" s="183"/>
      <c r="L29" s="183"/>
    </row>
    <row r="30" spans="1:12">
      <c r="A30" s="183"/>
      <c r="B30" s="184"/>
      <c r="C30" s="184"/>
      <c r="D30" s="184"/>
      <c r="E30" s="184"/>
      <c r="F30" s="185"/>
      <c r="G30" s="185"/>
      <c r="H30" s="185"/>
      <c r="I30" s="185"/>
      <c r="J30" s="183"/>
      <c r="K30" s="183"/>
      <c r="L30" s="183"/>
    </row>
    <row r="31" spans="1:12" s="136" customFormat="1" ht="23.25" customHeight="1">
      <c r="A31" s="186" t="s">
        <v>142</v>
      </c>
      <c r="B31" s="186"/>
      <c r="C31" s="186"/>
      <c r="D31" s="186"/>
      <c r="E31" s="186"/>
      <c r="F31" s="187"/>
      <c r="G31" s="187"/>
      <c r="H31" s="187"/>
      <c r="I31" s="187"/>
      <c r="J31" s="188"/>
      <c r="K31" s="188"/>
      <c r="L31" s="188"/>
    </row>
    <row r="32" spans="1:12" s="136" customFormat="1" ht="23.25" customHeight="1">
      <c r="A32" s="186"/>
      <c r="B32" s="186"/>
      <c r="C32" s="186"/>
      <c r="D32" s="186"/>
      <c r="E32" s="186"/>
      <c r="F32" s="187"/>
      <c r="G32" s="187"/>
      <c r="H32" s="187"/>
      <c r="I32" s="187"/>
      <c r="J32" s="188"/>
      <c r="K32" s="188"/>
      <c r="L32" s="188"/>
    </row>
    <row r="33" spans="1:12" s="136" customFormat="1" ht="23.25" customHeight="1" thickBot="1">
      <c r="A33" s="186"/>
      <c r="B33" s="186"/>
      <c r="C33" s="189" t="s">
        <v>135</v>
      </c>
      <c r="D33" s="190"/>
      <c r="E33" s="190"/>
      <c r="F33" s="190"/>
      <c r="G33" s="191"/>
      <c r="H33" s="191"/>
      <c r="I33" s="192"/>
      <c r="J33" s="188"/>
      <c r="K33" s="188"/>
      <c r="L33" s="188"/>
    </row>
    <row r="34" spans="1:12" ht="19.5" customHeight="1" thickBot="1">
      <c r="A34" s="184"/>
      <c r="B34" s="184"/>
      <c r="C34" s="195"/>
      <c r="D34" s="228" t="s">
        <v>23</v>
      </c>
      <c r="E34" s="195"/>
      <c r="F34" s="228" t="s">
        <v>136</v>
      </c>
      <c r="G34" s="195"/>
      <c r="H34" s="228" t="s">
        <v>137</v>
      </c>
      <c r="I34" s="192"/>
      <c r="J34" s="183"/>
      <c r="K34" s="183"/>
      <c r="L34" s="183"/>
    </row>
    <row r="35" spans="1:12" ht="19.5" customHeight="1">
      <c r="A35" s="184"/>
      <c r="B35" s="184"/>
      <c r="C35" s="190"/>
      <c r="D35" s="190"/>
      <c r="E35" s="190"/>
      <c r="F35" s="190"/>
      <c r="G35" s="190"/>
      <c r="H35" s="190"/>
      <c r="I35" s="192"/>
      <c r="J35" s="183"/>
      <c r="K35" s="183"/>
      <c r="L35" s="183"/>
    </row>
    <row r="36" spans="1:12" ht="19.5" customHeight="1" thickBot="1">
      <c r="A36" s="184"/>
      <c r="B36" s="184"/>
      <c r="C36" s="190" t="s">
        <v>138</v>
      </c>
      <c r="D36" s="193"/>
      <c r="E36" s="193"/>
      <c r="F36" s="193"/>
      <c r="G36" s="193"/>
      <c r="H36" s="193"/>
      <c r="I36" s="192"/>
      <c r="J36" s="183"/>
      <c r="K36" s="183"/>
      <c r="L36" s="183"/>
    </row>
    <row r="37" spans="1:12" ht="19.5" customHeight="1" thickBot="1">
      <c r="A37" s="184"/>
      <c r="B37" s="184"/>
      <c r="C37" s="274" t="s">
        <v>139</v>
      </c>
      <c r="D37" s="274"/>
      <c r="E37" s="275"/>
      <c r="F37" s="276"/>
      <c r="G37" s="276"/>
      <c r="H37" s="277"/>
      <c r="I37" s="185"/>
      <c r="J37" s="183"/>
      <c r="K37" s="183"/>
      <c r="L37" s="183"/>
    </row>
    <row r="38" spans="1:12" ht="19.5" customHeight="1" thickBot="1">
      <c r="A38" s="184"/>
      <c r="B38" s="184"/>
      <c r="C38" s="274" t="s">
        <v>140</v>
      </c>
      <c r="D38" s="274"/>
      <c r="E38" s="275"/>
      <c r="F38" s="276"/>
      <c r="G38" s="276"/>
      <c r="H38" s="277"/>
      <c r="I38" s="185"/>
      <c r="J38" s="183"/>
      <c r="K38" s="183"/>
      <c r="L38" s="183"/>
    </row>
    <row r="39" spans="1:12" ht="19.5" customHeight="1" thickBot="1">
      <c r="A39" s="184"/>
      <c r="B39" s="184"/>
      <c r="C39" s="274" t="s">
        <v>10</v>
      </c>
      <c r="D39" s="274"/>
      <c r="E39" s="275"/>
      <c r="F39" s="276"/>
      <c r="G39" s="276"/>
      <c r="H39" s="277"/>
      <c r="I39" s="185"/>
      <c r="J39" s="183"/>
      <c r="K39" s="183"/>
      <c r="L39" s="183"/>
    </row>
    <row r="40" spans="1:12" ht="19.5" customHeight="1" thickBot="1">
      <c r="A40" s="184"/>
      <c r="B40" s="184"/>
      <c r="C40" s="274" t="s">
        <v>141</v>
      </c>
      <c r="D40" s="274"/>
      <c r="E40" s="275"/>
      <c r="F40" s="276"/>
      <c r="G40" s="276"/>
      <c r="H40" s="277"/>
      <c r="I40" s="185"/>
      <c r="J40" s="183"/>
      <c r="K40" s="183"/>
      <c r="L40" s="183"/>
    </row>
    <row r="41" spans="1:12" ht="19.5" customHeight="1">
      <c r="A41" s="184"/>
      <c r="B41" s="184"/>
      <c r="C41" s="194"/>
      <c r="D41" s="194"/>
      <c r="E41" s="194"/>
      <c r="F41" s="194"/>
      <c r="G41" s="194"/>
      <c r="H41" s="194"/>
      <c r="I41" s="185"/>
      <c r="J41" s="183"/>
      <c r="K41" s="183"/>
      <c r="L41" s="183"/>
    </row>
    <row r="42" spans="1:12" ht="20.25" customHeight="1" thickBot="1">
      <c r="C42" s="229" t="s">
        <v>188</v>
      </c>
      <c r="D42" s="230"/>
      <c r="E42" s="230"/>
      <c r="F42" s="230"/>
      <c r="G42" s="230"/>
      <c r="H42" s="230"/>
    </row>
    <row r="43" spans="1:12" ht="20.25" customHeight="1" thickBot="1">
      <c r="C43" s="270" t="s">
        <v>189</v>
      </c>
      <c r="D43" s="271"/>
      <c r="E43" s="271"/>
      <c r="F43" s="271"/>
      <c r="G43" s="272"/>
      <c r="H43" s="227"/>
      <c r="I43" s="273" t="str">
        <f>IF(H46=2,"OK","NG－対象外")</f>
        <v>NG－対象外</v>
      </c>
    </row>
    <row r="44" spans="1:12" ht="20.25" customHeight="1" thickBot="1">
      <c r="C44" s="270" t="s">
        <v>190</v>
      </c>
      <c r="D44" s="271"/>
      <c r="E44" s="271"/>
      <c r="F44" s="271"/>
      <c r="G44" s="272"/>
      <c r="H44" s="227"/>
      <c r="I44" s="273"/>
    </row>
    <row r="45" spans="1:12" ht="20.25" customHeight="1">
      <c r="C45" s="184" t="s">
        <v>191</v>
      </c>
      <c r="D45" s="184"/>
      <c r="E45" s="184"/>
      <c r="F45" s="185"/>
      <c r="G45" s="185"/>
      <c r="H45" s="185"/>
      <c r="I45" s="185"/>
    </row>
    <row r="46" spans="1:12" ht="20.25" customHeight="1">
      <c r="C46" s="184"/>
      <c r="D46" s="184"/>
      <c r="E46" s="184"/>
      <c r="F46" s="185"/>
      <c r="G46" s="185"/>
      <c r="H46" s="246">
        <f>COUNTIF($H$43:$H$44,"はい")</f>
        <v>0</v>
      </c>
      <c r="I46" s="185"/>
    </row>
    <row r="47" spans="1:12" ht="20.25" customHeight="1">
      <c r="C47" s="184"/>
      <c r="D47" s="184"/>
      <c r="E47" s="184"/>
      <c r="F47" s="185"/>
      <c r="G47" s="185"/>
      <c r="H47" s="185"/>
      <c r="I47" s="185"/>
    </row>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Z83wxsl6vGYM+bn7sNxWOqmtGpl7KIK4dOpMcZqebQlQYcOeZVrve2pZTzv1M8vib5VRGsIeifUP0p0NarVtZw==" saltValue="gBErhrxjnpN9euHxcbdYJg==" spinCount="100000" sheet="1" objects="1" scenarios="1"/>
  <mergeCells count="12">
    <mergeCell ref="A1:L21"/>
    <mergeCell ref="C37:D37"/>
    <mergeCell ref="E37:H37"/>
    <mergeCell ref="C38:D38"/>
    <mergeCell ref="E38:H38"/>
    <mergeCell ref="C43:G43"/>
    <mergeCell ref="I43:I44"/>
    <mergeCell ref="C44:G44"/>
    <mergeCell ref="C39:D39"/>
    <mergeCell ref="E39:H39"/>
    <mergeCell ref="C40:D40"/>
    <mergeCell ref="E40:H40"/>
  </mergeCells>
  <phoneticPr fontId="4"/>
  <conditionalFormatting sqref="I43">
    <cfRule type="cellIs" dxfId="5" priority="1" operator="equal">
      <formula>"NG－対象外"</formula>
    </cfRule>
  </conditionalFormatting>
  <dataValidations count="6">
    <dataValidation type="list" allowBlank="1" showInputMessage="1" showErrorMessage="1" sqref="E39:H39" xr:uid="{C03DBC86-7CD1-4F07-B66C-F55529F2A3F6}">
      <formula1>"認定こども園,幼稚園"</formula1>
    </dataValidation>
    <dataValidation type="list" allowBlank="1" showInputMessage="1" showErrorMessage="1" sqref="C34" xr:uid="{99743C15-DE8E-4680-A158-D6CE51D488B0}">
      <formula1>"5,6,7,8,9,10"</formula1>
    </dataValidation>
    <dataValidation type="list" allowBlank="1" showInputMessage="1" showErrorMessage="1" sqref="E34" xr:uid="{CABD8E80-79C3-48C2-BD9A-D584A45640CA}">
      <formula1>"1,2,3,4,5,6,7,8,9,10,11,12"</formula1>
    </dataValidation>
    <dataValidation type="list" allowBlank="1" showInputMessage="1" showErrorMessage="1" sqref="G34" xr:uid="{06E9F691-C813-40C4-8095-AF26221F735A}">
      <formula1>"1,2,3,4,5,6,7,8,9,10,11,12,13,14,15,16,17,18,19,20,21,22,23,24,25,26,27,28,29,30,31"</formula1>
    </dataValidation>
    <dataValidation type="whole" allowBlank="1" showInputMessage="1" showErrorMessage="1" sqref="E40:H40" xr:uid="{11C329EA-2892-439E-AD4C-F32EF6ACB102}">
      <formula1>1000</formula1>
      <formula2>9999</formula2>
    </dataValidation>
    <dataValidation type="list" allowBlank="1" showInputMessage="1" showErrorMessage="1" sqref="H43:H44" xr:uid="{02BC04D6-CB63-4E5C-BFBF-3916FC34045C}">
      <formula1>"はい,いいえ"</formula1>
    </dataValidation>
  </dataValidations>
  <pageMargins left="0.92" right="0.56000000000000005" top="0.75" bottom="0.37" header="0.3" footer="0.3"/>
  <pageSetup paperSize="9" scale="70"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28"/>
  <sheetViews>
    <sheetView showGridLines="0" view="pageBreakPreview" zoomScale="80" zoomScaleNormal="100" zoomScaleSheetLayoutView="80" workbookViewId="0">
      <selection activeCell="AE24" sqref="AE24:AF24"/>
    </sheetView>
  </sheetViews>
  <sheetFormatPr defaultColWidth="9" defaultRowHeight="18" customHeight="1"/>
  <cols>
    <col min="1" max="1" width="1.25" style="1" customWidth="1"/>
    <col min="2" max="33" width="3" style="1" customWidth="1"/>
    <col min="34" max="34" width="1.25" style="1" customWidth="1"/>
    <col min="35" max="35" width="3.375" style="1" customWidth="1"/>
    <col min="36" max="36" width="3.25" style="1" customWidth="1"/>
    <col min="37" max="37" width="3.375" style="1" hidden="1" customWidth="1"/>
    <col min="38" max="38" width="7.5" style="1" hidden="1" customWidth="1"/>
    <col min="39" max="52" width="3.375" style="1" customWidth="1"/>
    <col min="53" max="16384" width="9" style="1"/>
  </cols>
  <sheetData>
    <row r="1" spans="1:52" ht="12.75" customHeight="1">
      <c r="R1" s="2"/>
      <c r="AK1" s="1" t="s">
        <v>49</v>
      </c>
      <c r="AL1" s="1" t="s">
        <v>40</v>
      </c>
    </row>
    <row r="2" spans="1:52" ht="18" customHeight="1">
      <c r="B2" s="43" t="s">
        <v>58</v>
      </c>
      <c r="AL2" s="1" t="s">
        <v>48</v>
      </c>
    </row>
    <row r="3" spans="1:52" ht="18" customHeight="1">
      <c r="B3" s="354" t="s">
        <v>192</v>
      </c>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row>
    <row r="4" spans="1:52" ht="18"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1:52" ht="17.25" customHeight="1">
      <c r="E5" s="86"/>
      <c r="F5" s="86"/>
      <c r="G5" s="86"/>
      <c r="H5" s="86"/>
      <c r="I5" s="86"/>
      <c r="J5" s="86"/>
      <c r="K5" s="4"/>
      <c r="L5" s="4"/>
      <c r="M5" s="4"/>
      <c r="N5" s="4"/>
      <c r="O5" s="4"/>
    </row>
    <row r="6" spans="1:52" ht="18" customHeight="1">
      <c r="E6" s="364" t="s">
        <v>61</v>
      </c>
      <c r="F6" s="364"/>
      <c r="G6" s="364"/>
      <c r="H6" s="364"/>
      <c r="I6" s="364"/>
      <c r="J6" s="364"/>
      <c r="K6" s="4"/>
      <c r="L6" s="4"/>
      <c r="M6" s="4"/>
      <c r="N6" s="4"/>
    </row>
    <row r="7" spans="1:52" ht="19.5" customHeight="1" thickBot="1">
      <c r="E7" s="4"/>
      <c r="F7" s="4"/>
      <c r="G7" s="4"/>
      <c r="H7" s="4"/>
      <c r="I7" s="4"/>
      <c r="J7" s="4"/>
      <c r="K7" s="4"/>
      <c r="L7" s="4"/>
      <c r="M7" s="4"/>
      <c r="N7" s="4"/>
      <c r="O7" s="4"/>
      <c r="P7" s="5"/>
      <c r="U7" s="40"/>
      <c r="V7" s="196"/>
      <c r="W7" s="197"/>
      <c r="X7" s="197"/>
      <c r="Y7" s="333"/>
      <c r="Z7" s="333"/>
      <c r="AA7" s="197"/>
      <c r="AB7" s="333"/>
      <c r="AC7" s="333"/>
      <c r="AD7" s="197"/>
      <c r="AE7" s="333"/>
      <c r="AF7" s="333"/>
      <c r="AG7" s="197"/>
    </row>
    <row r="8" spans="1:52" ht="18.75" customHeight="1">
      <c r="E8" s="4"/>
      <c r="F8" s="4"/>
      <c r="N8" s="4"/>
      <c r="O8" s="355" t="s">
        <v>1</v>
      </c>
      <c r="P8" s="356"/>
      <c r="Q8" s="356"/>
      <c r="R8" s="356"/>
      <c r="S8" s="356"/>
      <c r="T8" s="356"/>
      <c r="U8" s="357" t="str">
        <f>基礎情報!E37&amp;""</f>
        <v/>
      </c>
      <c r="V8" s="358"/>
      <c r="W8" s="358"/>
      <c r="X8" s="358"/>
      <c r="Y8" s="358"/>
      <c r="Z8" s="358"/>
      <c r="AA8" s="358"/>
      <c r="AB8" s="358"/>
      <c r="AC8" s="358"/>
      <c r="AD8" s="358"/>
      <c r="AE8" s="358"/>
      <c r="AF8" s="358"/>
      <c r="AG8" s="359"/>
    </row>
    <row r="9" spans="1:52" ht="18.75" customHeight="1">
      <c r="E9" s="4"/>
      <c r="F9" s="4"/>
      <c r="N9" s="4"/>
      <c r="O9" s="320" t="s">
        <v>177</v>
      </c>
      <c r="P9" s="321"/>
      <c r="Q9" s="321"/>
      <c r="R9" s="321"/>
      <c r="S9" s="321"/>
      <c r="T9" s="321"/>
      <c r="U9" s="322" t="str">
        <f>基礎情報!E38&amp;""</f>
        <v/>
      </c>
      <c r="V9" s="323"/>
      <c r="W9" s="323"/>
      <c r="X9" s="323"/>
      <c r="Y9" s="323"/>
      <c r="Z9" s="323"/>
      <c r="AA9" s="323"/>
      <c r="AB9" s="323"/>
      <c r="AC9" s="323"/>
      <c r="AD9" s="323"/>
      <c r="AE9" s="323"/>
      <c r="AF9" s="323"/>
      <c r="AG9" s="324"/>
    </row>
    <row r="10" spans="1:52" s="40" customFormat="1" ht="18" customHeight="1" thickBot="1">
      <c r="A10" s="41"/>
      <c r="B10" s="41"/>
      <c r="C10" s="41"/>
      <c r="D10" s="41"/>
      <c r="E10" s="41"/>
      <c r="F10" s="41"/>
      <c r="N10" s="41"/>
      <c r="O10" s="360" t="s">
        <v>178</v>
      </c>
      <c r="P10" s="361"/>
      <c r="Q10" s="361"/>
      <c r="R10" s="361"/>
      <c r="S10" s="361"/>
      <c r="T10" s="361"/>
      <c r="U10" s="362" t="str">
        <f>基礎情報!E39&amp;""</f>
        <v/>
      </c>
      <c r="V10" s="362"/>
      <c r="W10" s="362"/>
      <c r="X10" s="362"/>
      <c r="Y10" s="362"/>
      <c r="Z10" s="362"/>
      <c r="AA10" s="362"/>
      <c r="AB10" s="362"/>
      <c r="AC10" s="362"/>
      <c r="AD10" s="362"/>
      <c r="AE10" s="362"/>
      <c r="AF10" s="362"/>
      <c r="AG10" s="363"/>
    </row>
    <row r="11" spans="1:52" ht="18" customHeight="1" thickBot="1">
      <c r="A11" s="5"/>
      <c r="B11" s="5" t="s">
        <v>12</v>
      </c>
      <c r="C11" s="5"/>
      <c r="D11" s="5"/>
      <c r="E11" s="5"/>
      <c r="F11" s="5"/>
      <c r="G11" s="5"/>
      <c r="H11" s="5"/>
      <c r="I11" s="5"/>
      <c r="J11" s="5"/>
      <c r="K11" s="5"/>
      <c r="L11" s="5"/>
      <c r="M11" s="5"/>
      <c r="N11" s="5"/>
      <c r="O11" s="5"/>
      <c r="Q11" s="178"/>
      <c r="R11" s="178"/>
      <c r="S11" s="178"/>
      <c r="T11" s="178"/>
      <c r="U11" s="178"/>
      <c r="V11" s="178"/>
      <c r="W11" s="178"/>
      <c r="X11" s="178"/>
      <c r="Y11" s="178"/>
      <c r="Z11" s="8"/>
      <c r="AA11" s="8"/>
      <c r="AB11" s="8"/>
      <c r="AC11" s="8"/>
      <c r="AD11" s="8"/>
      <c r="AE11" s="8"/>
      <c r="AF11" s="8"/>
      <c r="AG11" s="8"/>
    </row>
    <row r="12" spans="1:52" ht="24" customHeight="1" thickBot="1">
      <c r="A12" s="5"/>
      <c r="B12" s="295" t="s">
        <v>31</v>
      </c>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325"/>
      <c r="AI12" s="305" t="s">
        <v>198</v>
      </c>
      <c r="AJ12" s="305"/>
      <c r="AK12" s="305"/>
      <c r="AL12" s="305"/>
      <c r="AM12" s="305"/>
      <c r="AN12" s="305"/>
      <c r="AO12" s="305"/>
      <c r="AP12" s="305"/>
      <c r="AQ12" s="305"/>
      <c r="AR12" s="305"/>
      <c r="AS12" s="305"/>
      <c r="AT12" s="305"/>
      <c r="AU12" s="305"/>
      <c r="AV12" s="305"/>
      <c r="AW12" s="305"/>
      <c r="AX12" s="305"/>
      <c r="AY12" s="305"/>
      <c r="AZ12" s="305"/>
    </row>
    <row r="13" spans="1:52" ht="21" customHeight="1">
      <c r="A13" s="5"/>
      <c r="B13" s="326"/>
      <c r="C13" s="328" t="s">
        <v>43</v>
      </c>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329" t="s">
        <v>63</v>
      </c>
      <c r="AB13" s="330"/>
      <c r="AC13" s="330"/>
      <c r="AD13" s="330"/>
      <c r="AE13" s="330"/>
      <c r="AF13" s="330"/>
      <c r="AG13" s="331"/>
      <c r="AI13" s="305"/>
      <c r="AJ13" s="305"/>
      <c r="AK13" s="305"/>
      <c r="AL13" s="305"/>
      <c r="AM13" s="305"/>
      <c r="AN13" s="305"/>
      <c r="AO13" s="305"/>
      <c r="AP13" s="305"/>
      <c r="AQ13" s="305"/>
      <c r="AR13" s="305"/>
      <c r="AS13" s="305"/>
      <c r="AT13" s="305"/>
      <c r="AU13" s="305"/>
      <c r="AV13" s="305"/>
      <c r="AW13" s="305"/>
      <c r="AX13" s="305"/>
      <c r="AY13" s="305"/>
      <c r="AZ13" s="305"/>
    </row>
    <row r="14" spans="1:52" ht="21" customHeight="1" thickBot="1">
      <c r="A14" s="5"/>
      <c r="B14" s="327"/>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332"/>
      <c r="AB14" s="333"/>
      <c r="AC14" s="333"/>
      <c r="AD14" s="333"/>
      <c r="AE14" s="333"/>
      <c r="AF14" s="333"/>
      <c r="AG14" s="334"/>
      <c r="AI14" s="305"/>
      <c r="AJ14" s="305"/>
      <c r="AK14" s="305"/>
      <c r="AL14" s="305"/>
      <c r="AM14" s="305"/>
      <c r="AN14" s="305"/>
      <c r="AO14" s="305"/>
      <c r="AP14" s="305"/>
      <c r="AQ14" s="305"/>
      <c r="AR14" s="305"/>
      <c r="AS14" s="305"/>
      <c r="AT14" s="305"/>
      <c r="AU14" s="305"/>
      <c r="AV14" s="305"/>
      <c r="AW14" s="305"/>
      <c r="AX14" s="305"/>
      <c r="AY14" s="305"/>
      <c r="AZ14" s="305"/>
    </row>
    <row r="15" spans="1:52" ht="9" customHeight="1">
      <c r="A15" s="5"/>
      <c r="B15" s="5"/>
      <c r="C15" s="5"/>
      <c r="D15" s="5"/>
      <c r="E15" s="5"/>
      <c r="F15" s="5"/>
      <c r="G15" s="5"/>
      <c r="H15" s="5"/>
      <c r="I15" s="5"/>
      <c r="J15" s="5"/>
      <c r="K15" s="5"/>
      <c r="L15" s="5"/>
      <c r="M15" s="5"/>
      <c r="N15" s="5"/>
      <c r="O15" s="5"/>
      <c r="Q15" s="178"/>
      <c r="R15" s="178"/>
      <c r="S15" s="178"/>
      <c r="T15" s="178"/>
      <c r="U15" s="178"/>
      <c r="V15" s="178"/>
      <c r="W15" s="178"/>
      <c r="X15" s="178"/>
      <c r="Y15" s="178"/>
      <c r="Z15" s="8"/>
    </row>
    <row r="16" spans="1:52" ht="21.75" customHeight="1" thickBot="1">
      <c r="A16" s="5"/>
      <c r="B16" s="8" t="s">
        <v>13</v>
      </c>
      <c r="C16" s="9"/>
      <c r="D16" s="9"/>
      <c r="E16" s="9"/>
      <c r="F16" s="9"/>
      <c r="G16" s="178"/>
      <c r="H16" s="178"/>
      <c r="I16" s="178"/>
      <c r="J16" s="10"/>
      <c r="K16" s="10"/>
      <c r="L16" s="10"/>
      <c r="M16" s="10"/>
      <c r="N16" s="10"/>
      <c r="O16" s="10"/>
      <c r="P16" s="10"/>
      <c r="Q16" s="10"/>
      <c r="R16" s="10"/>
      <c r="S16" s="178"/>
      <c r="T16" s="178"/>
      <c r="U16" s="178"/>
      <c r="V16" s="10"/>
      <c r="W16" s="10"/>
      <c r="X16" s="10"/>
      <c r="Y16" s="10"/>
      <c r="Z16" s="10"/>
      <c r="AA16" s="10"/>
      <c r="AB16" s="10"/>
      <c r="AC16" s="10"/>
      <c r="AD16" s="10"/>
      <c r="AE16" s="178"/>
      <c r="AF16" s="178"/>
      <c r="AG16" s="178"/>
      <c r="AH16" s="5"/>
      <c r="AI16" s="5"/>
    </row>
    <row r="17" spans="1:35" ht="60.75" customHeight="1" thickBot="1">
      <c r="A17" s="5"/>
      <c r="B17" s="341" t="s">
        <v>14</v>
      </c>
      <c r="C17" s="342"/>
      <c r="D17" s="342"/>
      <c r="E17" s="342"/>
      <c r="F17" s="343" t="s">
        <v>64</v>
      </c>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5"/>
      <c r="AH17" s="5"/>
      <c r="AI17" s="5"/>
    </row>
    <row r="18" spans="1:35" s="13" customFormat="1" ht="21" customHeight="1">
      <c r="A18" s="11"/>
      <c r="B18" s="311" t="s">
        <v>19</v>
      </c>
      <c r="C18" s="312"/>
      <c r="D18" s="312"/>
      <c r="E18" s="313"/>
      <c r="F18" s="346"/>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8"/>
      <c r="AH18" s="11"/>
      <c r="AI18" s="12"/>
    </row>
    <row r="19" spans="1:35" s="13" customFormat="1" ht="21" customHeight="1">
      <c r="A19" s="11"/>
      <c r="B19" s="314"/>
      <c r="C19" s="315"/>
      <c r="D19" s="315"/>
      <c r="E19" s="316"/>
      <c r="F19" s="346"/>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8"/>
      <c r="AH19" s="11"/>
      <c r="AI19" s="12"/>
    </row>
    <row r="20" spans="1:35" s="13" customFormat="1" ht="18" customHeight="1">
      <c r="A20" s="11"/>
      <c r="B20" s="314"/>
      <c r="C20" s="315"/>
      <c r="D20" s="315"/>
      <c r="E20" s="316"/>
      <c r="F20" s="346"/>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8"/>
      <c r="AH20" s="11"/>
      <c r="AI20" s="12"/>
    </row>
    <row r="21" spans="1:35" s="13" customFormat="1" ht="21" customHeight="1" thickBot="1">
      <c r="A21" s="11"/>
      <c r="B21" s="317"/>
      <c r="C21" s="318"/>
      <c r="D21" s="318"/>
      <c r="E21" s="319"/>
      <c r="F21" s="346"/>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8"/>
      <c r="AH21" s="11"/>
      <c r="AI21" s="12"/>
    </row>
    <row r="22" spans="1:35" ht="117" customHeight="1" thickBot="1">
      <c r="A22" s="5"/>
      <c r="B22" s="341" t="s">
        <v>20</v>
      </c>
      <c r="C22" s="342"/>
      <c r="D22" s="342"/>
      <c r="E22" s="342"/>
      <c r="F22" s="349"/>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1"/>
      <c r="AH22" s="5"/>
      <c r="AI22" s="5"/>
    </row>
    <row r="23" spans="1:35" ht="31.5" customHeight="1">
      <c r="A23" s="5"/>
      <c r="B23" s="289" t="s">
        <v>24</v>
      </c>
      <c r="C23" s="290"/>
      <c r="D23" s="290"/>
      <c r="E23" s="291"/>
      <c r="F23" s="295" t="s">
        <v>22</v>
      </c>
      <c r="G23" s="296"/>
      <c r="H23" s="296"/>
      <c r="I23" s="296"/>
      <c r="J23" s="296"/>
      <c r="K23" s="296"/>
      <c r="L23" s="296"/>
      <c r="M23" s="296"/>
      <c r="N23" s="296"/>
      <c r="O23" s="296"/>
      <c r="P23" s="296"/>
      <c r="Q23" s="296"/>
      <c r="R23" s="296"/>
      <c r="S23" s="296"/>
      <c r="T23" s="296"/>
      <c r="U23" s="296"/>
      <c r="V23" s="296"/>
      <c r="W23" s="296"/>
      <c r="X23" s="296"/>
      <c r="Y23" s="296"/>
      <c r="Z23" s="297"/>
      <c r="AA23" s="301" t="s">
        <v>29</v>
      </c>
      <c r="AB23" s="302"/>
      <c r="AC23" s="302"/>
      <c r="AD23" s="302"/>
      <c r="AE23" s="339"/>
      <c r="AF23" s="340"/>
      <c r="AG23" s="175" t="s">
        <v>23</v>
      </c>
      <c r="AH23" s="5"/>
      <c r="AI23" s="5"/>
    </row>
    <row r="24" spans="1:35" ht="31.5" customHeight="1" thickBot="1">
      <c r="A24" s="5"/>
      <c r="B24" s="292"/>
      <c r="C24" s="293"/>
      <c r="D24" s="293"/>
      <c r="E24" s="294"/>
      <c r="F24" s="298" t="s">
        <v>21</v>
      </c>
      <c r="G24" s="299"/>
      <c r="H24" s="299"/>
      <c r="I24" s="299"/>
      <c r="J24" s="299"/>
      <c r="K24" s="299"/>
      <c r="L24" s="299"/>
      <c r="M24" s="299"/>
      <c r="N24" s="299"/>
      <c r="O24" s="299"/>
      <c r="P24" s="299"/>
      <c r="Q24" s="299"/>
      <c r="R24" s="299"/>
      <c r="S24" s="299"/>
      <c r="T24" s="299"/>
      <c r="U24" s="299"/>
      <c r="V24" s="299"/>
      <c r="W24" s="299"/>
      <c r="X24" s="299"/>
      <c r="Y24" s="299"/>
      <c r="Z24" s="300"/>
      <c r="AA24" s="303" t="s">
        <v>30</v>
      </c>
      <c r="AB24" s="304"/>
      <c r="AC24" s="304"/>
      <c r="AD24" s="304"/>
      <c r="AE24" s="352" t="s">
        <v>143</v>
      </c>
      <c r="AF24" s="353"/>
      <c r="AG24" s="65" t="s">
        <v>23</v>
      </c>
      <c r="AH24" s="5"/>
      <c r="AI24" s="5"/>
    </row>
    <row r="25" spans="1:35" ht="28.5" customHeight="1" thickBot="1">
      <c r="A25" s="5"/>
      <c r="B25" s="17" t="s">
        <v>25</v>
      </c>
      <c r="C25" s="18"/>
      <c r="D25" s="18"/>
      <c r="E25" s="18"/>
      <c r="F25" s="18"/>
      <c r="G25" s="18"/>
      <c r="H25" s="18"/>
      <c r="I25" s="18"/>
      <c r="J25" s="18"/>
      <c r="K25" s="174"/>
      <c r="L25" s="174"/>
      <c r="M25" s="174"/>
      <c r="N25" s="174"/>
      <c r="O25" s="174"/>
      <c r="P25" s="174"/>
      <c r="Q25" s="174"/>
      <c r="R25" s="174"/>
      <c r="S25" s="7"/>
      <c r="T25" s="7"/>
      <c r="U25" s="7"/>
      <c r="V25" s="174"/>
      <c r="W25" s="174"/>
      <c r="X25" s="174"/>
      <c r="Y25" s="174"/>
      <c r="Z25" s="174"/>
      <c r="AA25" s="287"/>
      <c r="AB25" s="288"/>
      <c r="AC25" s="288"/>
      <c r="AD25" s="288"/>
      <c r="AE25" s="288"/>
      <c r="AF25" s="288"/>
      <c r="AG25" s="19" t="s">
        <v>11</v>
      </c>
      <c r="AH25" s="5"/>
      <c r="AI25" s="5"/>
    </row>
    <row r="26" spans="1:35" ht="28.5" customHeight="1">
      <c r="A26" s="5"/>
      <c r="B26" s="289" t="s">
        <v>26</v>
      </c>
      <c r="C26" s="306"/>
      <c r="D26" s="306"/>
      <c r="E26" s="307"/>
      <c r="F26" s="14" t="s">
        <v>27</v>
      </c>
      <c r="G26" s="14"/>
      <c r="H26" s="14"/>
      <c r="I26" s="14"/>
      <c r="J26" s="14"/>
      <c r="K26" s="15"/>
      <c r="L26" s="15"/>
      <c r="M26" s="15"/>
      <c r="N26" s="15"/>
      <c r="O26" s="15"/>
      <c r="P26" s="15"/>
      <c r="Q26" s="15"/>
      <c r="R26" s="15"/>
      <c r="S26" s="16"/>
      <c r="T26" s="16"/>
      <c r="U26" s="16"/>
      <c r="V26" s="15"/>
      <c r="W26" s="15"/>
      <c r="X26" s="15"/>
      <c r="Y26" s="15"/>
      <c r="Z26" s="15"/>
      <c r="AA26" s="335"/>
      <c r="AB26" s="336"/>
      <c r="AC26" s="336"/>
      <c r="AD26" s="336"/>
      <c r="AE26" s="336"/>
      <c r="AF26" s="336"/>
      <c r="AG26" s="20" t="s">
        <v>11</v>
      </c>
      <c r="AH26" s="5"/>
      <c r="AI26" s="5"/>
    </row>
    <row r="27" spans="1:35" ht="28.5" customHeight="1" thickBot="1">
      <c r="A27" s="5"/>
      <c r="B27" s="308"/>
      <c r="C27" s="309"/>
      <c r="D27" s="309"/>
      <c r="E27" s="310"/>
      <c r="F27" s="21" t="s">
        <v>28</v>
      </c>
      <c r="G27" s="22"/>
      <c r="H27" s="22"/>
      <c r="I27" s="22"/>
      <c r="J27" s="23"/>
      <c r="K27" s="23"/>
      <c r="L27" s="23"/>
      <c r="M27" s="23"/>
      <c r="N27" s="23"/>
      <c r="O27" s="23"/>
      <c r="P27" s="23"/>
      <c r="Q27" s="23"/>
      <c r="R27" s="23"/>
      <c r="S27" s="22"/>
      <c r="T27" s="22"/>
      <c r="U27" s="22"/>
      <c r="V27" s="23"/>
      <c r="W27" s="23"/>
      <c r="X27" s="23"/>
      <c r="Y27" s="23"/>
      <c r="Z27" s="23"/>
      <c r="AA27" s="337"/>
      <c r="AB27" s="338"/>
      <c r="AC27" s="338"/>
      <c r="AD27" s="338"/>
      <c r="AE27" s="338"/>
      <c r="AF27" s="338"/>
      <c r="AG27" s="24" t="s">
        <v>11</v>
      </c>
      <c r="AH27" s="5"/>
      <c r="AI27" s="5"/>
    </row>
    <row r="28" spans="1:35" ht="23.25" customHeight="1"/>
  </sheetData>
  <sheetProtection algorithmName="SHA-512" hashValue="LFJQaVtpDwbrnJLE3Z41b2p6vh3fa0YhvAH9tGbMcBTEVvJbe6D1s2nlnxKCul4r80Gxztaw4SP3nrJ9Rd5xZA==" saltValue="LEd8HMwraq75lDHQ7UHyCA==" spinCount="100000" sheet="1" objects="1" scenarios="1"/>
  <dataConsolidate/>
  <mergeCells count="31">
    <mergeCell ref="B3:AG3"/>
    <mergeCell ref="O8:T8"/>
    <mergeCell ref="U8:AG8"/>
    <mergeCell ref="O10:T10"/>
    <mergeCell ref="U10:AG10"/>
    <mergeCell ref="E6:J6"/>
    <mergeCell ref="Y7:Z7"/>
    <mergeCell ref="AB7:AC7"/>
    <mergeCell ref="AE7:AF7"/>
    <mergeCell ref="AI12:AZ14"/>
    <mergeCell ref="B26:E27"/>
    <mergeCell ref="B18:E21"/>
    <mergeCell ref="O9:T9"/>
    <mergeCell ref="U9:AG9"/>
    <mergeCell ref="B12:AG12"/>
    <mergeCell ref="B13:B14"/>
    <mergeCell ref="C13:Z14"/>
    <mergeCell ref="AA13:AG14"/>
    <mergeCell ref="AA26:AF26"/>
    <mergeCell ref="AA27:AF27"/>
    <mergeCell ref="AE23:AF23"/>
    <mergeCell ref="B22:E22"/>
    <mergeCell ref="B17:E17"/>
    <mergeCell ref="F17:AG22"/>
    <mergeCell ref="AE24:AF24"/>
    <mergeCell ref="AA25:AF25"/>
    <mergeCell ref="B23:E24"/>
    <mergeCell ref="F23:Z23"/>
    <mergeCell ref="F24:Z24"/>
    <mergeCell ref="AA23:AD23"/>
    <mergeCell ref="AA24:AD24"/>
  </mergeCells>
  <phoneticPr fontId="4"/>
  <dataValidations count="2">
    <dataValidation type="list" allowBlank="1" showInputMessage="1" showErrorMessage="1" sqref="AA13:AG14" xr:uid="{00000000-0002-0000-0200-000001000000}">
      <formula1>$AK$1</formula1>
    </dataValidation>
    <dataValidation type="whole" operator="greaterThanOrEqual" allowBlank="1" showInputMessage="1" showErrorMessage="1" sqref="AE23:AF23" xr:uid="{9B8325ED-0619-47A7-BB05-CFA12FC5839E}">
      <formula1>0</formula1>
    </dataValidation>
  </dataValidations>
  <printOptions horizontalCentered="1"/>
  <pageMargins left="0.59055118110236227" right="0.59055118110236227" top="0.59055118110236227" bottom="0.39370078740157483" header="0.51181102362204722" footer="0.51181102362204722"/>
  <pageSetup paperSize="9" scale="93" fitToHeight="2"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pageSetUpPr fitToPage="1"/>
  </sheetPr>
  <dimension ref="A1:AQ28"/>
  <sheetViews>
    <sheetView showGridLines="0" view="pageBreakPreview" topLeftCell="A2" zoomScale="80" zoomScaleNormal="100" zoomScaleSheetLayoutView="80" workbookViewId="0">
      <selection activeCell="R17" sqref="R17"/>
    </sheetView>
  </sheetViews>
  <sheetFormatPr defaultColWidth="9" defaultRowHeight="18" customHeight="1"/>
  <cols>
    <col min="1" max="1" width="2.125" style="1" customWidth="1"/>
    <col min="2" max="2" width="3.25" style="1" customWidth="1"/>
    <col min="3" max="3" width="5.625" style="1" customWidth="1"/>
    <col min="4" max="8" width="3.25" style="1" customWidth="1"/>
    <col min="9" max="9" width="3.375" style="1" customWidth="1"/>
    <col min="10" max="15" width="3.25" style="1" customWidth="1"/>
    <col min="16" max="27" width="3.75" style="1" customWidth="1"/>
    <col min="28" max="32" width="3.25" style="1" customWidth="1"/>
    <col min="33" max="33" width="2.75" style="1" customWidth="1"/>
    <col min="34" max="34" width="1.625" style="1" customWidth="1"/>
    <col min="35" max="35" width="3" style="1" hidden="1" customWidth="1"/>
    <col min="36" max="36" width="5.5" style="1" customWidth="1"/>
    <col min="37" max="37" width="19.25" style="1" customWidth="1"/>
    <col min="38" max="39" width="17.875" style="1" customWidth="1"/>
    <col min="40" max="16384" width="9" style="1"/>
  </cols>
  <sheetData>
    <row r="1" spans="1:41" ht="18" hidden="1" customHeight="1">
      <c r="P1" s="2"/>
    </row>
    <row r="2" spans="1:41" ht="18" customHeight="1">
      <c r="A2" s="43" t="s">
        <v>59</v>
      </c>
    </row>
    <row r="3" spans="1:41" ht="18" customHeight="1">
      <c r="A3" s="354" t="s">
        <v>193</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K3" s="87" t="s">
        <v>15</v>
      </c>
      <c r="AL3" s="88">
        <v>49010</v>
      </c>
      <c r="AM3" s="88">
        <v>6130</v>
      </c>
    </row>
    <row r="4" spans="1:41" ht="18" customHeight="1" thickBot="1">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3"/>
      <c r="AK4" s="87" t="s">
        <v>16</v>
      </c>
      <c r="AL4" s="88">
        <v>50300</v>
      </c>
      <c r="AM4" s="88">
        <v>6290</v>
      </c>
    </row>
    <row r="5" spans="1:41" ht="18" customHeight="1">
      <c r="B5" s="5"/>
      <c r="C5" s="4"/>
      <c r="D5" s="4"/>
      <c r="E5" s="4"/>
      <c r="F5" s="4"/>
      <c r="G5" s="4"/>
      <c r="H5" s="4"/>
      <c r="I5" s="5"/>
      <c r="J5" s="5"/>
      <c r="K5" s="5"/>
      <c r="L5" s="5"/>
      <c r="M5" s="5"/>
      <c r="N5" s="26"/>
      <c r="O5" s="355" t="s">
        <v>1</v>
      </c>
      <c r="P5" s="356"/>
      <c r="Q5" s="356"/>
      <c r="R5" s="356"/>
      <c r="S5" s="356"/>
      <c r="T5" s="356"/>
      <c r="U5" s="357" t="str">
        <f>基礎情報!E37&amp;""</f>
        <v/>
      </c>
      <c r="V5" s="358"/>
      <c r="W5" s="358"/>
      <c r="X5" s="358"/>
      <c r="Y5" s="358"/>
      <c r="Z5" s="358"/>
      <c r="AA5" s="358"/>
      <c r="AB5" s="358"/>
      <c r="AC5" s="358"/>
      <c r="AD5" s="358"/>
      <c r="AE5" s="358"/>
      <c r="AF5" s="358"/>
      <c r="AG5" s="359"/>
      <c r="AK5" s="87" t="s">
        <v>17</v>
      </c>
      <c r="AL5" s="88">
        <v>51590</v>
      </c>
      <c r="AM5" s="88">
        <v>6450</v>
      </c>
    </row>
    <row r="6" spans="1:41" ht="18" customHeight="1">
      <c r="C6" s="4"/>
      <c r="D6" s="4"/>
      <c r="E6" s="4"/>
      <c r="O6" s="320" t="s">
        <v>177</v>
      </c>
      <c r="P6" s="321"/>
      <c r="Q6" s="321"/>
      <c r="R6" s="321"/>
      <c r="S6" s="321"/>
      <c r="T6" s="321"/>
      <c r="U6" s="322" t="str">
        <f>基礎情報!E38&amp;""</f>
        <v/>
      </c>
      <c r="V6" s="323"/>
      <c r="W6" s="323"/>
      <c r="X6" s="323"/>
      <c r="Y6" s="323"/>
      <c r="Z6" s="323"/>
      <c r="AA6" s="323"/>
      <c r="AB6" s="323"/>
      <c r="AC6" s="323"/>
      <c r="AD6" s="323"/>
      <c r="AE6" s="323"/>
      <c r="AF6" s="323"/>
      <c r="AG6" s="324"/>
      <c r="AK6" s="87" t="s">
        <v>99</v>
      </c>
      <c r="AL6" s="88">
        <v>49010</v>
      </c>
      <c r="AM6" s="88">
        <v>6130</v>
      </c>
    </row>
    <row r="7" spans="1:41" ht="18" customHeight="1" thickBot="1">
      <c r="C7" s="4"/>
      <c r="D7" s="4"/>
      <c r="E7" s="4"/>
      <c r="O7" s="360" t="s">
        <v>178</v>
      </c>
      <c r="P7" s="361"/>
      <c r="Q7" s="361"/>
      <c r="R7" s="361"/>
      <c r="S7" s="361"/>
      <c r="T7" s="361"/>
      <c r="U7" s="376" t="str">
        <f>基礎情報!E39&amp;""</f>
        <v/>
      </c>
      <c r="V7" s="377"/>
      <c r="W7" s="377"/>
      <c r="X7" s="377"/>
      <c r="Y7" s="377"/>
      <c r="Z7" s="377"/>
      <c r="AA7" s="377"/>
      <c r="AB7" s="377"/>
      <c r="AC7" s="377"/>
      <c r="AD7" s="377"/>
      <c r="AE7" s="377"/>
      <c r="AF7" s="377"/>
      <c r="AG7" s="378"/>
      <c r="AK7" s="87" t="s">
        <v>100</v>
      </c>
      <c r="AL7" s="88">
        <v>49010</v>
      </c>
      <c r="AM7" s="88">
        <v>6130</v>
      </c>
    </row>
    <row r="8" spans="1:41" ht="18" customHeight="1">
      <c r="C8" s="4"/>
      <c r="D8" s="4"/>
      <c r="E8" s="4"/>
      <c r="F8" s="27"/>
      <c r="G8" s="27"/>
      <c r="H8" s="27"/>
      <c r="I8" s="27"/>
      <c r="J8" s="27"/>
      <c r="K8" s="27"/>
      <c r="L8" s="4"/>
      <c r="M8" s="4"/>
      <c r="N8" s="4"/>
      <c r="O8" s="198"/>
      <c r="P8" s="198"/>
      <c r="Q8" s="198"/>
      <c r="R8" s="198"/>
      <c r="S8" s="198"/>
      <c r="T8" s="198"/>
      <c r="U8" s="199"/>
      <c r="V8" s="199"/>
      <c r="W8" s="199"/>
      <c r="X8" s="199"/>
      <c r="Y8" s="199"/>
      <c r="Z8" s="199"/>
      <c r="AA8" s="199"/>
      <c r="AB8" s="199"/>
      <c r="AC8" s="199"/>
      <c r="AD8" s="199"/>
      <c r="AE8" s="199"/>
      <c r="AF8" s="199"/>
      <c r="AG8" s="199"/>
      <c r="AK8" s="87" t="s">
        <v>101</v>
      </c>
      <c r="AL8" s="88">
        <v>49010</v>
      </c>
      <c r="AM8" s="88">
        <v>6130</v>
      </c>
    </row>
    <row r="9" spans="1:41" ht="18" customHeight="1">
      <c r="A9" s="5"/>
      <c r="B9" s="5"/>
      <c r="C9" s="5"/>
      <c r="D9" s="5"/>
      <c r="E9" s="5"/>
      <c r="F9" s="5"/>
      <c r="G9" s="5"/>
      <c r="H9" s="5"/>
      <c r="I9" s="5"/>
      <c r="J9" s="5"/>
      <c r="K9" s="5"/>
      <c r="L9" s="5"/>
      <c r="M9" s="5"/>
      <c r="N9" s="5"/>
      <c r="O9" s="5"/>
      <c r="P9" s="5"/>
      <c r="Q9" s="178"/>
      <c r="R9" s="178"/>
      <c r="S9" s="178"/>
      <c r="T9" s="178"/>
      <c r="U9" s="178"/>
      <c r="V9" s="178"/>
      <c r="W9" s="178"/>
      <c r="X9" s="178"/>
      <c r="Y9" s="8"/>
      <c r="Z9" s="8"/>
      <c r="AA9" s="8"/>
      <c r="AB9" s="8"/>
      <c r="AC9" s="8"/>
      <c r="AD9" s="8"/>
      <c r="AE9" s="8"/>
      <c r="AK9" s="89" t="s">
        <v>102</v>
      </c>
      <c r="AL9" s="88">
        <v>49010</v>
      </c>
      <c r="AM9" s="88">
        <v>6130</v>
      </c>
    </row>
    <row r="10" spans="1:41" ht="18" customHeight="1" thickBot="1">
      <c r="A10" s="1" t="s">
        <v>2</v>
      </c>
      <c r="AA10" s="418" t="e">
        <f>IF(P14&lt;P13*-0.2,"NG－要コメント確認","")</f>
        <v>#N/A</v>
      </c>
      <c r="AB10" s="418"/>
      <c r="AC10" s="418"/>
      <c r="AD10" s="418"/>
      <c r="AE10" s="418"/>
      <c r="AF10" s="418"/>
      <c r="AG10" s="418"/>
      <c r="AK10" s="87" t="s">
        <v>103</v>
      </c>
      <c r="AL10" s="88">
        <v>49010</v>
      </c>
      <c r="AM10" s="88">
        <v>6130</v>
      </c>
    </row>
    <row r="11" spans="1:41" ht="24" customHeight="1" thickBot="1">
      <c r="B11" s="379" t="s">
        <v>3</v>
      </c>
      <c r="C11" s="398" t="s">
        <v>173</v>
      </c>
      <c r="D11" s="399"/>
      <c r="E11" s="399"/>
      <c r="F11" s="399"/>
      <c r="G11" s="399"/>
      <c r="H11" s="399"/>
      <c r="I11" s="399"/>
      <c r="J11" s="399"/>
      <c r="K11" s="399"/>
      <c r="L11" s="399"/>
      <c r="M11" s="399"/>
      <c r="N11" s="399"/>
      <c r="O11" s="400"/>
      <c r="P11" s="409" t="s">
        <v>38</v>
      </c>
      <c r="Q11" s="410"/>
      <c r="R11" s="90">
        <f>【様3】!AA26</f>
        <v>0</v>
      </c>
      <c r="S11" s="71" t="s">
        <v>11</v>
      </c>
      <c r="T11" s="410" t="s">
        <v>37</v>
      </c>
      <c r="U11" s="410"/>
      <c r="V11" s="90">
        <f>【様3】!AA27</f>
        <v>0</v>
      </c>
      <c r="W11" s="48" t="s">
        <v>11</v>
      </c>
      <c r="X11" s="45"/>
      <c r="Y11" s="6"/>
      <c r="Z11" s="6"/>
      <c r="AA11" s="419"/>
      <c r="AB11" s="419"/>
      <c r="AC11" s="419"/>
      <c r="AD11" s="419"/>
      <c r="AE11" s="419"/>
      <c r="AF11" s="419"/>
      <c r="AG11" s="419"/>
      <c r="AI11" s="1" t="s">
        <v>53</v>
      </c>
      <c r="AK11" s="89" t="s">
        <v>98</v>
      </c>
      <c r="AL11" s="88">
        <v>49010</v>
      </c>
      <c r="AM11" s="88">
        <v>6130</v>
      </c>
    </row>
    <row r="12" spans="1:41" ht="24" customHeight="1" thickBot="1">
      <c r="B12" s="380"/>
      <c r="C12" s="401"/>
      <c r="D12" s="402"/>
      <c r="E12" s="402"/>
      <c r="F12" s="402"/>
      <c r="G12" s="402"/>
      <c r="H12" s="402"/>
      <c r="I12" s="402"/>
      <c r="J12" s="402"/>
      <c r="K12" s="402"/>
      <c r="L12" s="402"/>
      <c r="M12" s="402"/>
      <c r="N12" s="402"/>
      <c r="O12" s="403"/>
      <c r="P12" s="395" t="e">
        <f>ROUNDDOWN(P13+P14+P15,-3)</f>
        <v>#N/A</v>
      </c>
      <c r="Q12" s="396"/>
      <c r="R12" s="396"/>
      <c r="S12" s="396"/>
      <c r="T12" s="396"/>
      <c r="U12" s="396"/>
      <c r="V12" s="396"/>
      <c r="W12" s="396"/>
      <c r="X12" s="397"/>
      <c r="Y12" s="397"/>
      <c r="Z12" s="397"/>
      <c r="AA12" s="397"/>
      <c r="AB12" s="397"/>
      <c r="AC12" s="397"/>
      <c r="AD12" s="397"/>
      <c r="AE12" s="397"/>
      <c r="AF12" s="397"/>
      <c r="AG12" s="28" t="s">
        <v>5</v>
      </c>
    </row>
    <row r="13" spans="1:41" ht="23.25" customHeight="1">
      <c r="B13" s="380"/>
      <c r="C13" s="176"/>
      <c r="D13" s="177"/>
      <c r="E13" s="382" t="s">
        <v>65</v>
      </c>
      <c r="F13" s="383"/>
      <c r="G13" s="383"/>
      <c r="H13" s="383"/>
      <c r="I13" s="383"/>
      <c r="J13" s="383"/>
      <c r="K13" s="383"/>
      <c r="L13" s="383"/>
      <c r="M13" s="383"/>
      <c r="N13" s="383"/>
      <c r="O13" s="384"/>
      <c r="P13" s="385" t="e">
        <f>(AK13*R11+AL13*V11)*12</f>
        <v>#N/A</v>
      </c>
      <c r="Q13" s="386"/>
      <c r="R13" s="386"/>
      <c r="S13" s="386"/>
      <c r="T13" s="386"/>
      <c r="U13" s="386"/>
      <c r="V13" s="386"/>
      <c r="W13" s="386"/>
      <c r="X13" s="386"/>
      <c r="Y13" s="386"/>
      <c r="Z13" s="386"/>
      <c r="AA13" s="386"/>
      <c r="AB13" s="386"/>
      <c r="AC13" s="386"/>
      <c r="AD13" s="386"/>
      <c r="AE13" s="386"/>
      <c r="AF13" s="386"/>
      <c r="AG13" s="91" t="s">
        <v>5</v>
      </c>
      <c r="AK13" s="85" t="e">
        <f>VLOOKUP($U$7,$AK$3:$AM$11,2,FALSE)</f>
        <v>#N/A</v>
      </c>
      <c r="AL13" s="85" t="e">
        <f>VLOOKUP($U$7,$AK$3:$AM$11,3,FALSE)</f>
        <v>#N/A</v>
      </c>
    </row>
    <row r="14" spans="1:41" ht="23.25" customHeight="1">
      <c r="B14" s="380"/>
      <c r="C14" s="176"/>
      <c r="D14" s="177"/>
      <c r="E14" s="411" t="s">
        <v>106</v>
      </c>
      <c r="F14" s="412"/>
      <c r="G14" s="412"/>
      <c r="H14" s="412"/>
      <c r="I14" s="412"/>
      <c r="J14" s="412"/>
      <c r="K14" s="412"/>
      <c r="L14" s="412"/>
      <c r="M14" s="412"/>
      <c r="N14" s="412"/>
      <c r="O14" s="413"/>
      <c r="P14" s="414">
        <f>【様6別2】!E15</f>
        <v>0</v>
      </c>
      <c r="Q14" s="415"/>
      <c r="R14" s="415"/>
      <c r="S14" s="415"/>
      <c r="T14" s="415"/>
      <c r="U14" s="415"/>
      <c r="V14" s="415"/>
      <c r="W14" s="415"/>
      <c r="X14" s="415"/>
      <c r="Y14" s="415"/>
      <c r="Z14" s="415"/>
      <c r="AA14" s="415"/>
      <c r="AB14" s="415"/>
      <c r="AC14" s="415"/>
      <c r="AD14" s="415"/>
      <c r="AE14" s="415"/>
      <c r="AF14" s="415"/>
      <c r="AG14" s="92" t="s">
        <v>5</v>
      </c>
      <c r="AO14" s="200"/>
    </row>
    <row r="15" spans="1:41" ht="23.25" customHeight="1" thickBot="1">
      <c r="B15" s="381"/>
      <c r="C15" s="72"/>
      <c r="D15" s="73"/>
      <c r="E15" s="387" t="s">
        <v>107</v>
      </c>
      <c r="F15" s="388"/>
      <c r="G15" s="388"/>
      <c r="H15" s="388"/>
      <c r="I15" s="388"/>
      <c r="J15" s="388"/>
      <c r="K15" s="388"/>
      <c r="L15" s="388"/>
      <c r="M15" s="388"/>
      <c r="N15" s="388"/>
      <c r="O15" s="389"/>
      <c r="P15" s="390">
        <f>【様6別2】!F15</f>
        <v>0</v>
      </c>
      <c r="Q15" s="391"/>
      <c r="R15" s="391"/>
      <c r="S15" s="391"/>
      <c r="T15" s="391"/>
      <c r="U15" s="391"/>
      <c r="V15" s="391"/>
      <c r="W15" s="391"/>
      <c r="X15" s="391"/>
      <c r="Y15" s="391"/>
      <c r="Z15" s="391"/>
      <c r="AA15" s="391"/>
      <c r="AB15" s="391"/>
      <c r="AC15" s="391"/>
      <c r="AD15" s="391"/>
      <c r="AE15" s="391"/>
      <c r="AF15" s="391"/>
      <c r="AG15" s="44" t="s">
        <v>5</v>
      </c>
    </row>
    <row r="16" spans="1:41" ht="24" customHeight="1" thickBot="1">
      <c r="B16" s="57" t="s">
        <v>174</v>
      </c>
      <c r="C16" s="392" t="s">
        <v>4</v>
      </c>
      <c r="D16" s="393"/>
      <c r="E16" s="393"/>
      <c r="F16" s="393"/>
      <c r="G16" s="393"/>
      <c r="H16" s="393"/>
      <c r="I16" s="393"/>
      <c r="J16" s="393"/>
      <c r="K16" s="393"/>
      <c r="L16" s="393"/>
      <c r="M16" s="393"/>
      <c r="N16" s="393"/>
      <c r="O16" s="394"/>
      <c r="P16" s="407" t="s">
        <v>194</v>
      </c>
      <c r="Q16" s="408"/>
      <c r="R16" s="408"/>
      <c r="S16" s="408"/>
      <c r="T16" s="408"/>
      <c r="U16" s="408"/>
      <c r="V16" s="408"/>
      <c r="W16" s="408"/>
      <c r="X16" s="408"/>
      <c r="Y16" s="408"/>
      <c r="Z16" s="408"/>
      <c r="AA16" s="408"/>
      <c r="AB16" s="408"/>
      <c r="AC16" s="67" t="s">
        <v>45</v>
      </c>
      <c r="AD16" s="67">
        <v>12</v>
      </c>
      <c r="AE16" s="58" t="s">
        <v>46</v>
      </c>
      <c r="AF16" s="67"/>
      <c r="AG16" s="68" t="s">
        <v>44</v>
      </c>
    </row>
    <row r="17" spans="1:43" ht="22.5" customHeight="1">
      <c r="B17" s="31"/>
      <c r="C17" s="32"/>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4"/>
      <c r="AK17" s="93" t="s">
        <v>144</v>
      </c>
      <c r="AL17" s="93"/>
      <c r="AM17" s="93"/>
      <c r="AN17" s="93"/>
      <c r="AO17" s="93"/>
    </row>
    <row r="18" spans="1:43" s="41" customFormat="1" ht="23.25" customHeight="1" thickBot="1">
      <c r="A18" s="42" t="s">
        <v>55</v>
      </c>
      <c r="B18" s="50"/>
      <c r="C18" s="49"/>
      <c r="D18" s="49"/>
      <c r="E18" s="49"/>
      <c r="F18" s="49"/>
      <c r="G18" s="49"/>
      <c r="H18" s="49"/>
      <c r="I18" s="49"/>
      <c r="J18" s="49"/>
      <c r="K18" s="49"/>
      <c r="L18" s="49"/>
      <c r="M18" s="49"/>
      <c r="N18" s="49"/>
      <c r="O18" s="49"/>
      <c r="P18" s="66"/>
      <c r="Q18" s="66"/>
      <c r="R18" s="66"/>
      <c r="S18" s="66"/>
      <c r="T18" s="66"/>
      <c r="U18" s="66"/>
      <c r="V18" s="66"/>
      <c r="W18" s="66"/>
      <c r="X18" s="66"/>
      <c r="Y18" s="66"/>
      <c r="Z18" s="66"/>
      <c r="AA18" s="66"/>
      <c r="AB18" s="66"/>
      <c r="AC18" s="66"/>
      <c r="AD18" s="66"/>
      <c r="AE18" s="66"/>
      <c r="AF18" s="66"/>
      <c r="AG18" s="66"/>
      <c r="AK18" s="370" t="s">
        <v>195</v>
      </c>
      <c r="AL18" s="370"/>
      <c r="AM18" s="370"/>
      <c r="AN18" s="371"/>
      <c r="AO18" s="371"/>
      <c r="AP18" s="1"/>
      <c r="AQ18" s="1"/>
    </row>
    <row r="19" spans="1:43" s="40" customFormat="1" ht="33.950000000000003" customHeight="1">
      <c r="B19" s="62" t="s">
        <v>3</v>
      </c>
      <c r="C19" s="404" t="s">
        <v>175</v>
      </c>
      <c r="D19" s="405"/>
      <c r="E19" s="405"/>
      <c r="F19" s="405"/>
      <c r="G19" s="405"/>
      <c r="H19" s="405"/>
      <c r="I19" s="405"/>
      <c r="J19" s="405"/>
      <c r="K19" s="405"/>
      <c r="L19" s="405"/>
      <c r="M19" s="405"/>
      <c r="N19" s="405"/>
      <c r="O19" s="406"/>
      <c r="P19" s="416">
        <f>ROUNDDOWN(P20+P21,-3)</f>
        <v>0</v>
      </c>
      <c r="Q19" s="417"/>
      <c r="R19" s="417"/>
      <c r="S19" s="417"/>
      <c r="T19" s="417"/>
      <c r="U19" s="417"/>
      <c r="V19" s="417"/>
      <c r="W19" s="417"/>
      <c r="X19" s="417"/>
      <c r="Y19" s="417"/>
      <c r="Z19" s="417"/>
      <c r="AA19" s="417"/>
      <c r="AB19" s="417"/>
      <c r="AC19" s="417"/>
      <c r="AD19" s="417"/>
      <c r="AE19" s="417"/>
      <c r="AF19" s="417"/>
      <c r="AG19" s="61" t="s">
        <v>5</v>
      </c>
      <c r="AK19" s="372" t="s">
        <v>196</v>
      </c>
      <c r="AL19" s="372"/>
      <c r="AM19" s="372"/>
      <c r="AN19" s="371"/>
      <c r="AO19" s="371"/>
      <c r="AP19" s="1"/>
      <c r="AQ19" s="1"/>
    </row>
    <row r="20" spans="1:43" s="40" customFormat="1" ht="23.25" customHeight="1" thickBot="1">
      <c r="B20" s="59"/>
      <c r="C20" s="41"/>
      <c r="D20" s="51" t="s">
        <v>95</v>
      </c>
      <c r="E20" s="52"/>
      <c r="F20" s="52"/>
      <c r="G20" s="52"/>
      <c r="H20" s="52"/>
      <c r="I20" s="52"/>
      <c r="J20" s="52"/>
      <c r="K20" s="52"/>
      <c r="L20" s="52"/>
      <c r="M20" s="52"/>
      <c r="N20" s="52"/>
      <c r="O20" s="53"/>
      <c r="P20" s="374">
        <f>【様6別1】!Z60</f>
        <v>0</v>
      </c>
      <c r="Q20" s="375"/>
      <c r="R20" s="375"/>
      <c r="S20" s="375"/>
      <c r="T20" s="375"/>
      <c r="U20" s="375"/>
      <c r="V20" s="375"/>
      <c r="W20" s="375"/>
      <c r="X20" s="375"/>
      <c r="Y20" s="375"/>
      <c r="Z20" s="375"/>
      <c r="AA20" s="375"/>
      <c r="AB20" s="375"/>
      <c r="AC20" s="375"/>
      <c r="AD20" s="375"/>
      <c r="AE20" s="375"/>
      <c r="AF20" s="375"/>
      <c r="AG20" s="29" t="s">
        <v>5</v>
      </c>
      <c r="AK20" s="372" t="s">
        <v>197</v>
      </c>
      <c r="AL20" s="372"/>
      <c r="AM20" s="372"/>
      <c r="AN20" s="373">
        <f>【様6別1】!Z60</f>
        <v>0</v>
      </c>
      <c r="AO20" s="373"/>
      <c r="AP20" s="1"/>
      <c r="AQ20" s="1"/>
    </row>
    <row r="21" spans="1:43" s="40" customFormat="1" ht="23.25" customHeight="1" thickBot="1">
      <c r="B21" s="54"/>
      <c r="C21" s="55"/>
      <c r="D21" s="63" t="s">
        <v>176</v>
      </c>
      <c r="E21" s="64"/>
      <c r="F21" s="64"/>
      <c r="G21" s="64"/>
      <c r="H21" s="64"/>
      <c r="I21" s="64"/>
      <c r="J21" s="64"/>
      <c r="K21" s="64"/>
      <c r="L21" s="64"/>
      <c r="M21" s="64"/>
      <c r="N21" s="64"/>
      <c r="O21" s="56"/>
      <c r="P21" s="432"/>
      <c r="Q21" s="433"/>
      <c r="R21" s="433"/>
      <c r="S21" s="433"/>
      <c r="T21" s="433"/>
      <c r="U21" s="433"/>
      <c r="V21" s="433"/>
      <c r="W21" s="433"/>
      <c r="X21" s="433"/>
      <c r="Y21" s="433"/>
      <c r="Z21" s="433"/>
      <c r="AA21" s="433"/>
      <c r="AB21" s="433"/>
      <c r="AC21" s="433"/>
      <c r="AD21" s="433"/>
      <c r="AE21" s="433"/>
      <c r="AF21" s="433"/>
      <c r="AG21" s="44" t="s">
        <v>5</v>
      </c>
      <c r="AK21" s="365" t="s">
        <v>70</v>
      </c>
      <c r="AL21" s="365"/>
      <c r="AM21" s="366"/>
      <c r="AN21" s="367" t="e">
        <f>ROUND(AN18/AN19*AN20,0)</f>
        <v>#DIV/0!</v>
      </c>
      <c r="AO21" s="368" t="e">
        <f>ROUND(AO18/AO19*AO20,0)</f>
        <v>#DIV/0!</v>
      </c>
      <c r="AP21" s="1"/>
      <c r="AQ21" s="1"/>
    </row>
    <row r="22" spans="1:43" s="30" customFormat="1" ht="21.75" customHeight="1">
      <c r="B22" s="3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row>
    <row r="23" spans="1:43" s="30" customFormat="1" ht="18" customHeight="1">
      <c r="A23" s="40" t="s">
        <v>56</v>
      </c>
      <c r="B23" s="36"/>
      <c r="C23" s="36"/>
      <c r="D23" s="36"/>
      <c r="E23" s="36"/>
      <c r="F23" s="36"/>
      <c r="G23" s="36"/>
      <c r="H23" s="36"/>
      <c r="I23" s="36"/>
      <c r="J23" s="36"/>
      <c r="K23" s="36"/>
      <c r="L23" s="36"/>
      <c r="M23" s="36"/>
      <c r="N23" s="36"/>
      <c r="O23" s="36"/>
      <c r="AG23" s="46"/>
    </row>
    <row r="24" spans="1:43" s="30" customFormat="1" ht="18.75" customHeight="1" thickBot="1">
      <c r="A24" s="40"/>
      <c r="B24" s="78" t="s">
        <v>131</v>
      </c>
      <c r="C24" s="36"/>
      <c r="D24" s="36"/>
      <c r="E24" s="36"/>
      <c r="F24" s="36"/>
      <c r="G24" s="36"/>
      <c r="H24" s="36"/>
      <c r="I24" s="36"/>
      <c r="J24" s="36"/>
      <c r="K24" s="36"/>
      <c r="L24" s="36"/>
      <c r="M24" s="36"/>
      <c r="N24" s="36"/>
      <c r="O24" s="36"/>
      <c r="AF24" s="369" t="e">
        <f>IF(P25&gt;=P26,"NG","OK")</f>
        <v>#N/A</v>
      </c>
      <c r="AG24" s="369"/>
    </row>
    <row r="25" spans="1:43" s="30" customFormat="1" ht="42" customHeight="1">
      <c r="A25" s="36"/>
      <c r="B25" s="76" t="s">
        <v>50</v>
      </c>
      <c r="C25" s="420" t="s">
        <v>111</v>
      </c>
      <c r="D25" s="421"/>
      <c r="E25" s="421"/>
      <c r="F25" s="421"/>
      <c r="G25" s="421"/>
      <c r="H25" s="421"/>
      <c r="I25" s="421"/>
      <c r="J25" s="421"/>
      <c r="K25" s="421"/>
      <c r="L25" s="421"/>
      <c r="M25" s="421"/>
      <c r="N25" s="421"/>
      <c r="O25" s="422"/>
      <c r="P25" s="423" t="e">
        <f>P12</f>
        <v>#N/A</v>
      </c>
      <c r="Q25" s="424"/>
      <c r="R25" s="424"/>
      <c r="S25" s="424"/>
      <c r="T25" s="424"/>
      <c r="U25" s="424"/>
      <c r="V25" s="424"/>
      <c r="W25" s="424"/>
      <c r="X25" s="424"/>
      <c r="Y25" s="424"/>
      <c r="Z25" s="424"/>
      <c r="AA25" s="424"/>
      <c r="AB25" s="424"/>
      <c r="AC25" s="424"/>
      <c r="AD25" s="424"/>
      <c r="AE25" s="424"/>
      <c r="AF25" s="425"/>
      <c r="AG25" s="39" t="s">
        <v>5</v>
      </c>
      <c r="AJ25" s="47"/>
    </row>
    <row r="26" spans="1:43" s="30" customFormat="1" ht="42" customHeight="1" thickBot="1">
      <c r="A26" s="36"/>
      <c r="B26" s="77" t="s">
        <v>113</v>
      </c>
      <c r="C26" s="426" t="s">
        <v>112</v>
      </c>
      <c r="D26" s="427"/>
      <c r="E26" s="427"/>
      <c r="F26" s="427"/>
      <c r="G26" s="427"/>
      <c r="H26" s="427"/>
      <c r="I26" s="427"/>
      <c r="J26" s="427"/>
      <c r="K26" s="427"/>
      <c r="L26" s="427"/>
      <c r="M26" s="427"/>
      <c r="N26" s="427"/>
      <c r="O26" s="428"/>
      <c r="P26" s="429">
        <f>P19</f>
        <v>0</v>
      </c>
      <c r="Q26" s="430"/>
      <c r="R26" s="430"/>
      <c r="S26" s="430"/>
      <c r="T26" s="430"/>
      <c r="U26" s="430"/>
      <c r="V26" s="430"/>
      <c r="W26" s="430"/>
      <c r="X26" s="430"/>
      <c r="Y26" s="430"/>
      <c r="Z26" s="430"/>
      <c r="AA26" s="430"/>
      <c r="AB26" s="430"/>
      <c r="AC26" s="430"/>
      <c r="AD26" s="430"/>
      <c r="AE26" s="430"/>
      <c r="AF26" s="431"/>
      <c r="AG26" s="35" t="s">
        <v>5</v>
      </c>
    </row>
    <row r="27" spans="1:43" ht="9.9499999999999993" customHeight="1">
      <c r="B27" s="32"/>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row>
    <row r="28" spans="1:43" ht="18" customHeight="1">
      <c r="B28" s="1" t="s">
        <v>9</v>
      </c>
    </row>
  </sheetData>
  <sheetProtection algorithmName="SHA-512" hashValue="dU5V+eNtV/iamso3YczldhY0HQ4KdU9SDdvum1yYh4BCyFbPUtlSekrsmrlJxllyj4I6M115RuN3S2Nlp19gXw==" saltValue="p1KfhOEYC8LQUeuZWd+xEA==" spinCount="100000" sheet="1" objects="1" scenarios="1"/>
  <mergeCells count="38">
    <mergeCell ref="C25:O25"/>
    <mergeCell ref="P25:AF25"/>
    <mergeCell ref="C26:O26"/>
    <mergeCell ref="P26:AF26"/>
    <mergeCell ref="P21:AF21"/>
    <mergeCell ref="C16:O16"/>
    <mergeCell ref="P12:AF12"/>
    <mergeCell ref="C11:O12"/>
    <mergeCell ref="C19:O19"/>
    <mergeCell ref="P16:AB16"/>
    <mergeCell ref="P11:Q11"/>
    <mergeCell ref="T11:U11"/>
    <mergeCell ref="E14:O14"/>
    <mergeCell ref="P14:AF14"/>
    <mergeCell ref="P19:AF19"/>
    <mergeCell ref="AA10:AG11"/>
    <mergeCell ref="A3:AG3"/>
    <mergeCell ref="O5:T5"/>
    <mergeCell ref="U5:AG5"/>
    <mergeCell ref="O6:T6"/>
    <mergeCell ref="U6:AG6"/>
    <mergeCell ref="O7:T7"/>
    <mergeCell ref="U7:AG7"/>
    <mergeCell ref="B11:B15"/>
    <mergeCell ref="E13:O13"/>
    <mergeCell ref="P13:AF13"/>
    <mergeCell ref="E15:O15"/>
    <mergeCell ref="P15:AF15"/>
    <mergeCell ref="AK21:AM21"/>
    <mergeCell ref="AN21:AO21"/>
    <mergeCell ref="AF24:AG24"/>
    <mergeCell ref="AK18:AM18"/>
    <mergeCell ref="AN18:AO18"/>
    <mergeCell ref="AK19:AM19"/>
    <mergeCell ref="AN19:AO19"/>
    <mergeCell ref="AK20:AM20"/>
    <mergeCell ref="AN20:AO20"/>
    <mergeCell ref="P20:AF20"/>
  </mergeCells>
  <phoneticPr fontId="4"/>
  <conditionalFormatting sqref="AA10">
    <cfRule type="cellIs" dxfId="4" priority="1" operator="equal">
      <formula>"NG－要コメント確認"</formula>
    </cfRule>
  </conditionalFormatting>
  <dataValidations disablePrompts="1" count="1">
    <dataValidation type="whole" operator="greaterThanOrEqual" allowBlank="1" showInputMessage="1" showErrorMessage="1" sqref="AN18:AO19" xr:uid="{0868CAEC-95D3-494F-B69B-FF24E9147ACA}">
      <formula1>0</formula1>
    </dataValidation>
  </dataValidations>
  <printOptions horizontalCentered="1"/>
  <pageMargins left="0.51181102362204722" right="0.35433070866141736" top="0.59055118110236227" bottom="0.39370078740157483" header="0.51181102362204722" footer="0.51181102362204722"/>
  <pageSetup paperSize="9" scale="83"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8D7F-1539-4E6C-9061-BEADDE367D50}">
  <sheetPr>
    <tabColor theme="2" tint="-0.749992370372631"/>
    <pageSetUpPr fitToPage="1"/>
  </sheetPr>
  <dimension ref="B1:AA103"/>
  <sheetViews>
    <sheetView view="pageBreakPreview" zoomScale="80" zoomScaleNormal="90" zoomScaleSheetLayoutView="80" workbookViewId="0">
      <pane ySplit="9" topLeftCell="A10" activePane="bottomLeft" state="frozen"/>
      <selection activeCell="R24" sqref="R24"/>
      <selection pane="bottomLeft" activeCell="C1" sqref="C1"/>
    </sheetView>
  </sheetViews>
  <sheetFormatPr defaultRowHeight="13.5"/>
  <cols>
    <col min="1" max="1" width="3.125" style="95" customWidth="1"/>
    <col min="2" max="2" width="2.875" style="95" customWidth="1"/>
    <col min="3" max="3" width="4.125" style="95" customWidth="1"/>
    <col min="4" max="4" width="12.5" style="95" customWidth="1"/>
    <col min="5" max="5" width="10.375" style="95" customWidth="1"/>
    <col min="6" max="6" width="12.125" style="95" customWidth="1"/>
    <col min="7" max="10" width="3.125" style="95" customWidth="1"/>
    <col min="11" max="11" width="13.25" style="95" customWidth="1"/>
    <col min="12" max="12" width="9.625" style="95" customWidth="1"/>
    <col min="13" max="13" width="9" style="95" bestFit="1" customWidth="1"/>
    <col min="14" max="14" width="7.75" style="95" customWidth="1"/>
    <col min="15" max="25" width="7.5" style="95" customWidth="1"/>
    <col min="26" max="26" width="10" style="95" customWidth="1"/>
    <col min="27" max="27" width="52.5" style="95" customWidth="1"/>
    <col min="28" max="16384" width="9" style="95"/>
  </cols>
  <sheetData>
    <row r="1" spans="2:27" ht="17.25" customHeight="1">
      <c r="B1" s="94" t="s">
        <v>132</v>
      </c>
    </row>
    <row r="2" spans="2:27" ht="15" customHeight="1">
      <c r="M2" s="464"/>
      <c r="N2" s="465"/>
      <c r="O2" s="466"/>
      <c r="P2" s="462" t="s">
        <v>104</v>
      </c>
      <c r="Q2" s="462"/>
      <c r="R2" s="463" t="s">
        <v>105</v>
      </c>
      <c r="S2" s="463"/>
      <c r="T2" s="458" t="s">
        <v>108</v>
      </c>
      <c r="U2" s="458"/>
      <c r="V2" s="458" t="s">
        <v>109</v>
      </c>
      <c r="W2" s="458"/>
      <c r="X2" s="444" t="s">
        <v>110</v>
      </c>
      <c r="Y2" s="445"/>
      <c r="Z2" s="96"/>
      <c r="AA2" s="96"/>
    </row>
    <row r="3" spans="2:27" ht="15" customHeight="1" thickBot="1">
      <c r="M3" s="467"/>
      <c r="N3" s="468"/>
      <c r="O3" s="469"/>
      <c r="P3" s="462"/>
      <c r="Q3" s="462"/>
      <c r="R3" s="463"/>
      <c r="S3" s="463"/>
      <c r="T3" s="458"/>
      <c r="U3" s="458"/>
      <c r="V3" s="458"/>
      <c r="W3" s="458"/>
      <c r="X3" s="446"/>
      <c r="Y3" s="447"/>
      <c r="Z3" s="96"/>
      <c r="AA3" s="96"/>
    </row>
    <row r="4" spans="2:27" ht="16.5" customHeight="1" thickBot="1">
      <c r="C4" s="434" t="s">
        <v>1</v>
      </c>
      <c r="D4" s="434"/>
      <c r="E4" s="435" t="str">
        <f>基礎情報!E37&amp;""</f>
        <v/>
      </c>
      <c r="F4" s="435"/>
      <c r="G4" s="435"/>
      <c r="H4" s="435"/>
      <c r="I4" s="435"/>
      <c r="J4" s="435"/>
      <c r="K4" s="248"/>
      <c r="M4" s="87" t="s">
        <v>96</v>
      </c>
      <c r="N4" s="140">
        <f>【様3】!AA26</f>
        <v>0</v>
      </c>
      <c r="O4" s="97" t="s">
        <v>114</v>
      </c>
      <c r="P4" s="436">
        <v>40000</v>
      </c>
      <c r="Q4" s="437"/>
      <c r="R4" s="460">
        <f>P4*N4</f>
        <v>0</v>
      </c>
      <c r="S4" s="461"/>
      <c r="T4" s="454">
        <f>ROUND(【様6】!P14/12,0)</f>
        <v>0</v>
      </c>
      <c r="U4" s="455"/>
      <c r="V4" s="454">
        <f>ROUND(【様6】!P15/12,0)</f>
        <v>0</v>
      </c>
      <c r="W4" s="453"/>
      <c r="X4" s="448">
        <f>R6+T6+V6</f>
        <v>0</v>
      </c>
      <c r="Y4" s="449"/>
      <c r="Z4" s="96"/>
      <c r="AA4" s="96"/>
    </row>
    <row r="5" spans="2:27" ht="16.5" customHeight="1" thickBot="1">
      <c r="C5" s="434" t="s">
        <v>10</v>
      </c>
      <c r="D5" s="434"/>
      <c r="E5" s="435" t="str">
        <f>基礎情報!E39&amp;""</f>
        <v/>
      </c>
      <c r="F5" s="435"/>
      <c r="G5" s="435"/>
      <c r="H5" s="435"/>
      <c r="I5" s="435"/>
      <c r="J5" s="435"/>
      <c r="K5" s="248"/>
      <c r="M5" s="87" t="s">
        <v>97</v>
      </c>
      <c r="N5" s="140">
        <f>【様3】!AA27</f>
        <v>0</v>
      </c>
      <c r="O5" s="97" t="s">
        <v>114</v>
      </c>
      <c r="P5" s="436">
        <v>5000</v>
      </c>
      <c r="Q5" s="437"/>
      <c r="R5" s="454">
        <f>P5*N5</f>
        <v>0</v>
      </c>
      <c r="S5" s="453"/>
      <c r="T5" s="456"/>
      <c r="U5" s="457"/>
      <c r="V5" s="456"/>
      <c r="W5" s="459"/>
      <c r="X5" s="450"/>
      <c r="Y5" s="451"/>
      <c r="Z5" s="96"/>
      <c r="AA5" s="96"/>
    </row>
    <row r="6" spans="2:27" ht="15" customHeight="1">
      <c r="C6" s="98"/>
      <c r="D6" s="98"/>
      <c r="E6" s="98"/>
      <c r="F6" s="98"/>
      <c r="G6" s="98"/>
      <c r="H6" s="98"/>
      <c r="I6" s="98"/>
      <c r="J6" s="98"/>
      <c r="K6" s="98"/>
      <c r="M6" s="99"/>
      <c r="R6" s="453">
        <f>SUM(R4:S5)</f>
        <v>0</v>
      </c>
      <c r="S6" s="453"/>
      <c r="T6" s="453">
        <f>SUM(T4:U5)</f>
        <v>0</v>
      </c>
      <c r="U6" s="453"/>
      <c r="V6" s="453">
        <f>SUM(V4:W5)</f>
        <v>0</v>
      </c>
      <c r="W6" s="453"/>
      <c r="X6" s="167"/>
      <c r="Y6" s="167"/>
      <c r="Z6" s="96"/>
      <c r="AA6" s="96"/>
    </row>
    <row r="7" spans="2:27" ht="22.5" customHeight="1">
      <c r="W7" s="100"/>
      <c r="X7" s="100"/>
      <c r="Y7" s="100"/>
      <c r="Z7" s="100"/>
      <c r="AA7" s="100"/>
    </row>
    <row r="8" spans="2:27" ht="22.5" customHeight="1">
      <c r="C8" s="440"/>
      <c r="D8" s="440" t="s">
        <v>71</v>
      </c>
      <c r="E8" s="440" t="s">
        <v>0</v>
      </c>
      <c r="F8" s="440" t="s">
        <v>18</v>
      </c>
      <c r="G8" s="440" t="s">
        <v>72</v>
      </c>
      <c r="H8" s="440"/>
      <c r="I8" s="440"/>
      <c r="J8" s="440"/>
      <c r="K8" s="441" t="s">
        <v>324</v>
      </c>
      <c r="L8" s="439" t="s">
        <v>172</v>
      </c>
      <c r="M8" s="438" t="s">
        <v>73</v>
      </c>
      <c r="N8" s="440" t="s">
        <v>133</v>
      </c>
      <c r="O8" s="440"/>
      <c r="P8" s="440"/>
      <c r="Q8" s="440"/>
      <c r="R8" s="440"/>
      <c r="S8" s="440"/>
      <c r="T8" s="440"/>
      <c r="U8" s="440"/>
      <c r="V8" s="440"/>
      <c r="W8" s="440"/>
      <c r="X8" s="440"/>
      <c r="Y8" s="440"/>
      <c r="Z8" s="440"/>
      <c r="AA8" s="441" t="s">
        <v>74</v>
      </c>
    </row>
    <row r="9" spans="2:27" ht="35.25" customHeight="1" thickBot="1">
      <c r="C9" s="441"/>
      <c r="D9" s="441"/>
      <c r="E9" s="441"/>
      <c r="F9" s="441"/>
      <c r="G9" s="441"/>
      <c r="H9" s="441"/>
      <c r="I9" s="441"/>
      <c r="J9" s="441"/>
      <c r="K9" s="443"/>
      <c r="L9" s="442"/>
      <c r="M9" s="439"/>
      <c r="N9" s="180" t="s">
        <v>83</v>
      </c>
      <c r="O9" s="180" t="s">
        <v>199</v>
      </c>
      <c r="P9" s="180" t="s">
        <v>84</v>
      </c>
      <c r="Q9" s="180" t="s">
        <v>85</v>
      </c>
      <c r="R9" s="180" t="s">
        <v>86</v>
      </c>
      <c r="S9" s="180" t="s">
        <v>87</v>
      </c>
      <c r="T9" s="180" t="s">
        <v>88</v>
      </c>
      <c r="U9" s="180" t="s">
        <v>89</v>
      </c>
      <c r="V9" s="180" t="s">
        <v>90</v>
      </c>
      <c r="W9" s="180" t="s">
        <v>91</v>
      </c>
      <c r="X9" s="180" t="s">
        <v>92</v>
      </c>
      <c r="Y9" s="180" t="s">
        <v>93</v>
      </c>
      <c r="Z9" s="101" t="s">
        <v>94</v>
      </c>
      <c r="AA9" s="452"/>
    </row>
    <row r="10" spans="2:27" ht="19.5" customHeight="1" thickTop="1">
      <c r="C10" s="102">
        <v>1</v>
      </c>
      <c r="D10" s="115"/>
      <c r="E10" s="116"/>
      <c r="F10" s="116"/>
      <c r="G10" s="117"/>
      <c r="H10" s="103" t="s">
        <v>23</v>
      </c>
      <c r="I10" s="121"/>
      <c r="J10" s="104" t="s">
        <v>32</v>
      </c>
      <c r="K10" s="504"/>
      <c r="L10" s="168" t="str">
        <f>研修要件確認シート!AG11</f>
        <v>－</v>
      </c>
      <c r="M10" s="123"/>
      <c r="N10" s="124"/>
      <c r="O10" s="105" t="str">
        <f t="shared" ref="O10:Y19" si="0">IF($N10="","",$N10)</f>
        <v/>
      </c>
      <c r="P10" s="106" t="str">
        <f t="shared" si="0"/>
        <v/>
      </c>
      <c r="Q10" s="106" t="str">
        <f t="shared" si="0"/>
        <v/>
      </c>
      <c r="R10" s="106" t="str">
        <f t="shared" si="0"/>
        <v/>
      </c>
      <c r="S10" s="106" t="str">
        <f t="shared" si="0"/>
        <v/>
      </c>
      <c r="T10" s="106" t="str">
        <f t="shared" si="0"/>
        <v/>
      </c>
      <c r="U10" s="106" t="str">
        <f t="shared" si="0"/>
        <v/>
      </c>
      <c r="V10" s="106" t="str">
        <f t="shared" si="0"/>
        <v/>
      </c>
      <c r="W10" s="106" t="str">
        <f t="shared" si="0"/>
        <v/>
      </c>
      <c r="X10" s="106" t="str">
        <f t="shared" si="0"/>
        <v/>
      </c>
      <c r="Y10" s="106" t="str">
        <f t="shared" si="0"/>
        <v/>
      </c>
      <c r="Z10" s="107">
        <f>SUM(N10:Y10)</f>
        <v>0</v>
      </c>
      <c r="AA10" s="116"/>
    </row>
    <row r="11" spans="2:27" ht="19.5" customHeight="1">
      <c r="C11" s="134">
        <v>2</v>
      </c>
      <c r="D11" s="118"/>
      <c r="E11" s="119"/>
      <c r="F11" s="119"/>
      <c r="G11" s="120"/>
      <c r="H11" s="108" t="s">
        <v>23</v>
      </c>
      <c r="I11" s="122"/>
      <c r="J11" s="109" t="s">
        <v>32</v>
      </c>
      <c r="K11" s="505"/>
      <c r="L11" s="169" t="str">
        <f>研修要件確認シート!AG12</f>
        <v>－</v>
      </c>
      <c r="M11" s="125"/>
      <c r="N11" s="126"/>
      <c r="O11" s="110" t="str">
        <f t="shared" si="0"/>
        <v/>
      </c>
      <c r="P11" s="179" t="str">
        <f t="shared" si="0"/>
        <v/>
      </c>
      <c r="Q11" s="179" t="str">
        <f t="shared" si="0"/>
        <v/>
      </c>
      <c r="R11" s="179" t="str">
        <f t="shared" si="0"/>
        <v/>
      </c>
      <c r="S11" s="179" t="str">
        <f t="shared" si="0"/>
        <v/>
      </c>
      <c r="T11" s="179" t="str">
        <f t="shared" si="0"/>
        <v/>
      </c>
      <c r="U11" s="179" t="str">
        <f t="shared" si="0"/>
        <v/>
      </c>
      <c r="V11" s="179" t="str">
        <f t="shared" si="0"/>
        <v/>
      </c>
      <c r="W11" s="179" t="str">
        <f t="shared" si="0"/>
        <v/>
      </c>
      <c r="X11" s="179" t="str">
        <f t="shared" si="0"/>
        <v/>
      </c>
      <c r="Y11" s="179" t="str">
        <f t="shared" si="0"/>
        <v/>
      </c>
      <c r="Z11" s="111">
        <f t="shared" ref="Z11:Z58" si="1">SUM(N11:Y11)</f>
        <v>0</v>
      </c>
      <c r="AA11" s="119"/>
    </row>
    <row r="12" spans="2:27" ht="19.5" customHeight="1">
      <c r="C12" s="134">
        <v>3</v>
      </c>
      <c r="D12" s="118"/>
      <c r="E12" s="119"/>
      <c r="F12" s="119"/>
      <c r="G12" s="120"/>
      <c r="H12" s="108" t="s">
        <v>23</v>
      </c>
      <c r="I12" s="122"/>
      <c r="J12" s="109" t="s">
        <v>32</v>
      </c>
      <c r="K12" s="505"/>
      <c r="L12" s="169" t="str">
        <f>研修要件確認シート!AG13</f>
        <v>－</v>
      </c>
      <c r="M12" s="125"/>
      <c r="N12" s="126"/>
      <c r="O12" s="110" t="str">
        <f t="shared" si="0"/>
        <v/>
      </c>
      <c r="P12" s="179" t="str">
        <f t="shared" si="0"/>
        <v/>
      </c>
      <c r="Q12" s="179" t="str">
        <f t="shared" si="0"/>
        <v/>
      </c>
      <c r="R12" s="179" t="str">
        <f t="shared" si="0"/>
        <v/>
      </c>
      <c r="S12" s="179" t="str">
        <f t="shared" si="0"/>
        <v/>
      </c>
      <c r="T12" s="179" t="str">
        <f t="shared" si="0"/>
        <v/>
      </c>
      <c r="U12" s="179" t="str">
        <f t="shared" si="0"/>
        <v/>
      </c>
      <c r="V12" s="179" t="str">
        <f t="shared" si="0"/>
        <v/>
      </c>
      <c r="W12" s="179" t="str">
        <f t="shared" si="0"/>
        <v/>
      </c>
      <c r="X12" s="179" t="str">
        <f t="shared" si="0"/>
        <v/>
      </c>
      <c r="Y12" s="179" t="str">
        <f t="shared" si="0"/>
        <v/>
      </c>
      <c r="Z12" s="111">
        <f t="shared" si="1"/>
        <v>0</v>
      </c>
      <c r="AA12" s="119"/>
    </row>
    <row r="13" spans="2:27" ht="19.5" customHeight="1">
      <c r="C13" s="134">
        <v>4</v>
      </c>
      <c r="D13" s="118"/>
      <c r="E13" s="119"/>
      <c r="F13" s="119"/>
      <c r="G13" s="120"/>
      <c r="H13" s="108" t="s">
        <v>23</v>
      </c>
      <c r="I13" s="122"/>
      <c r="J13" s="109" t="s">
        <v>32</v>
      </c>
      <c r="K13" s="505"/>
      <c r="L13" s="169" t="str">
        <f>研修要件確認シート!AG14</f>
        <v>－</v>
      </c>
      <c r="M13" s="125"/>
      <c r="N13" s="126"/>
      <c r="O13" s="110" t="str">
        <f t="shared" si="0"/>
        <v/>
      </c>
      <c r="P13" s="179" t="str">
        <f t="shared" si="0"/>
        <v/>
      </c>
      <c r="Q13" s="179" t="str">
        <f t="shared" si="0"/>
        <v/>
      </c>
      <c r="R13" s="179" t="str">
        <f t="shared" si="0"/>
        <v/>
      </c>
      <c r="S13" s="179" t="str">
        <f t="shared" si="0"/>
        <v/>
      </c>
      <c r="T13" s="179" t="str">
        <f t="shared" si="0"/>
        <v/>
      </c>
      <c r="U13" s="179" t="str">
        <f t="shared" si="0"/>
        <v/>
      </c>
      <c r="V13" s="179" t="str">
        <f t="shared" si="0"/>
        <v/>
      </c>
      <c r="W13" s="179" t="str">
        <f t="shared" si="0"/>
        <v/>
      </c>
      <c r="X13" s="179" t="str">
        <f t="shared" si="0"/>
        <v/>
      </c>
      <c r="Y13" s="179" t="str">
        <f t="shared" si="0"/>
        <v/>
      </c>
      <c r="Z13" s="111">
        <f t="shared" si="1"/>
        <v>0</v>
      </c>
      <c r="AA13" s="119"/>
    </row>
    <row r="14" spans="2:27" ht="19.5" customHeight="1">
      <c r="C14" s="134">
        <v>5</v>
      </c>
      <c r="D14" s="118"/>
      <c r="E14" s="119"/>
      <c r="F14" s="119"/>
      <c r="G14" s="120"/>
      <c r="H14" s="108" t="s">
        <v>23</v>
      </c>
      <c r="I14" s="122"/>
      <c r="J14" s="109" t="s">
        <v>32</v>
      </c>
      <c r="K14" s="505"/>
      <c r="L14" s="169" t="str">
        <f>研修要件確認シート!AG15</f>
        <v>－</v>
      </c>
      <c r="M14" s="125"/>
      <c r="N14" s="126"/>
      <c r="O14" s="110" t="str">
        <f t="shared" si="0"/>
        <v/>
      </c>
      <c r="P14" s="179" t="str">
        <f t="shared" si="0"/>
        <v/>
      </c>
      <c r="Q14" s="179" t="str">
        <f t="shared" si="0"/>
        <v/>
      </c>
      <c r="R14" s="179" t="str">
        <f t="shared" si="0"/>
        <v/>
      </c>
      <c r="S14" s="179" t="str">
        <f t="shared" si="0"/>
        <v/>
      </c>
      <c r="T14" s="179" t="str">
        <f t="shared" si="0"/>
        <v/>
      </c>
      <c r="U14" s="179" t="str">
        <f t="shared" si="0"/>
        <v/>
      </c>
      <c r="V14" s="179" t="str">
        <f t="shared" si="0"/>
        <v/>
      </c>
      <c r="W14" s="179" t="str">
        <f t="shared" si="0"/>
        <v/>
      </c>
      <c r="X14" s="179" t="str">
        <f t="shared" si="0"/>
        <v/>
      </c>
      <c r="Y14" s="179" t="str">
        <f t="shared" si="0"/>
        <v/>
      </c>
      <c r="Z14" s="111">
        <f t="shared" si="1"/>
        <v>0</v>
      </c>
      <c r="AA14" s="119"/>
    </row>
    <row r="15" spans="2:27" ht="19.5" customHeight="1">
      <c r="C15" s="134">
        <v>6</v>
      </c>
      <c r="D15" s="118"/>
      <c r="E15" s="119"/>
      <c r="F15" s="119"/>
      <c r="G15" s="120"/>
      <c r="H15" s="108" t="s">
        <v>23</v>
      </c>
      <c r="I15" s="122"/>
      <c r="J15" s="109" t="s">
        <v>32</v>
      </c>
      <c r="K15" s="505"/>
      <c r="L15" s="169" t="str">
        <f>研修要件確認シート!AG16</f>
        <v>－</v>
      </c>
      <c r="M15" s="125"/>
      <c r="N15" s="126"/>
      <c r="O15" s="110" t="str">
        <f t="shared" si="0"/>
        <v/>
      </c>
      <c r="P15" s="179" t="str">
        <f t="shared" si="0"/>
        <v/>
      </c>
      <c r="Q15" s="179" t="str">
        <f t="shared" si="0"/>
        <v/>
      </c>
      <c r="R15" s="179" t="str">
        <f t="shared" si="0"/>
        <v/>
      </c>
      <c r="S15" s="179" t="str">
        <f t="shared" si="0"/>
        <v/>
      </c>
      <c r="T15" s="179" t="str">
        <f t="shared" si="0"/>
        <v/>
      </c>
      <c r="U15" s="179" t="str">
        <f t="shared" si="0"/>
        <v/>
      </c>
      <c r="V15" s="179" t="str">
        <f t="shared" si="0"/>
        <v/>
      </c>
      <c r="W15" s="179" t="str">
        <f t="shared" si="0"/>
        <v/>
      </c>
      <c r="X15" s="179" t="str">
        <f t="shared" si="0"/>
        <v/>
      </c>
      <c r="Y15" s="179" t="str">
        <f t="shared" si="0"/>
        <v/>
      </c>
      <c r="Z15" s="111">
        <f t="shared" ref="Z15:Z33" si="2">SUM(N15:Y15)</f>
        <v>0</v>
      </c>
      <c r="AA15" s="119"/>
    </row>
    <row r="16" spans="2:27" ht="19.5" customHeight="1">
      <c r="C16" s="134">
        <v>7</v>
      </c>
      <c r="D16" s="118"/>
      <c r="E16" s="119"/>
      <c r="F16" s="119"/>
      <c r="G16" s="120"/>
      <c r="H16" s="108" t="s">
        <v>23</v>
      </c>
      <c r="I16" s="122"/>
      <c r="J16" s="109" t="s">
        <v>32</v>
      </c>
      <c r="K16" s="505"/>
      <c r="L16" s="169" t="str">
        <f>研修要件確認シート!AG17</f>
        <v>－</v>
      </c>
      <c r="M16" s="125"/>
      <c r="N16" s="126"/>
      <c r="O16" s="110" t="str">
        <f t="shared" si="0"/>
        <v/>
      </c>
      <c r="P16" s="179" t="str">
        <f t="shared" si="0"/>
        <v/>
      </c>
      <c r="Q16" s="179" t="str">
        <f t="shared" si="0"/>
        <v/>
      </c>
      <c r="R16" s="179" t="str">
        <f t="shared" si="0"/>
        <v/>
      </c>
      <c r="S16" s="179" t="str">
        <f t="shared" si="0"/>
        <v/>
      </c>
      <c r="T16" s="179" t="str">
        <f t="shared" si="0"/>
        <v/>
      </c>
      <c r="U16" s="179" t="str">
        <f t="shared" si="0"/>
        <v/>
      </c>
      <c r="V16" s="179" t="str">
        <f t="shared" si="0"/>
        <v/>
      </c>
      <c r="W16" s="179" t="str">
        <f t="shared" si="0"/>
        <v/>
      </c>
      <c r="X16" s="179" t="str">
        <f t="shared" si="0"/>
        <v/>
      </c>
      <c r="Y16" s="179" t="str">
        <f t="shared" si="0"/>
        <v/>
      </c>
      <c r="Z16" s="111">
        <f t="shared" si="2"/>
        <v>0</v>
      </c>
      <c r="AA16" s="119"/>
    </row>
    <row r="17" spans="3:27" ht="19.5" customHeight="1">
      <c r="C17" s="134">
        <v>8</v>
      </c>
      <c r="D17" s="118"/>
      <c r="E17" s="119"/>
      <c r="F17" s="119"/>
      <c r="G17" s="120"/>
      <c r="H17" s="108" t="s">
        <v>23</v>
      </c>
      <c r="I17" s="122"/>
      <c r="J17" s="109" t="s">
        <v>32</v>
      </c>
      <c r="K17" s="505"/>
      <c r="L17" s="169" t="str">
        <f>研修要件確認シート!AG18</f>
        <v>－</v>
      </c>
      <c r="M17" s="125"/>
      <c r="N17" s="126"/>
      <c r="O17" s="110" t="str">
        <f t="shared" si="0"/>
        <v/>
      </c>
      <c r="P17" s="179" t="str">
        <f t="shared" si="0"/>
        <v/>
      </c>
      <c r="Q17" s="179" t="str">
        <f t="shared" si="0"/>
        <v/>
      </c>
      <c r="R17" s="179" t="str">
        <f t="shared" si="0"/>
        <v/>
      </c>
      <c r="S17" s="179" t="str">
        <f t="shared" si="0"/>
        <v/>
      </c>
      <c r="T17" s="179" t="str">
        <f t="shared" si="0"/>
        <v/>
      </c>
      <c r="U17" s="179" t="str">
        <f t="shared" si="0"/>
        <v/>
      </c>
      <c r="V17" s="179" t="str">
        <f t="shared" si="0"/>
        <v/>
      </c>
      <c r="W17" s="179" t="str">
        <f t="shared" si="0"/>
        <v/>
      </c>
      <c r="X17" s="179" t="str">
        <f t="shared" si="0"/>
        <v/>
      </c>
      <c r="Y17" s="179" t="str">
        <f t="shared" si="0"/>
        <v/>
      </c>
      <c r="Z17" s="111">
        <f t="shared" si="2"/>
        <v>0</v>
      </c>
      <c r="AA17" s="119"/>
    </row>
    <row r="18" spans="3:27" ht="19.5" customHeight="1">
      <c r="C18" s="134">
        <v>9</v>
      </c>
      <c r="D18" s="118"/>
      <c r="E18" s="119"/>
      <c r="F18" s="119"/>
      <c r="G18" s="120"/>
      <c r="H18" s="108" t="s">
        <v>23</v>
      </c>
      <c r="I18" s="122"/>
      <c r="J18" s="109" t="s">
        <v>32</v>
      </c>
      <c r="K18" s="505"/>
      <c r="L18" s="169" t="str">
        <f>研修要件確認シート!AG19</f>
        <v>－</v>
      </c>
      <c r="M18" s="125"/>
      <c r="N18" s="126"/>
      <c r="O18" s="110" t="str">
        <f t="shared" si="0"/>
        <v/>
      </c>
      <c r="P18" s="179" t="str">
        <f t="shared" si="0"/>
        <v/>
      </c>
      <c r="Q18" s="179" t="str">
        <f t="shared" si="0"/>
        <v/>
      </c>
      <c r="R18" s="179" t="str">
        <f t="shared" si="0"/>
        <v/>
      </c>
      <c r="S18" s="179" t="str">
        <f t="shared" si="0"/>
        <v/>
      </c>
      <c r="T18" s="179" t="str">
        <f t="shared" si="0"/>
        <v/>
      </c>
      <c r="U18" s="179" t="str">
        <f t="shared" si="0"/>
        <v/>
      </c>
      <c r="V18" s="179" t="str">
        <f t="shared" si="0"/>
        <v/>
      </c>
      <c r="W18" s="179" t="str">
        <f t="shared" si="0"/>
        <v/>
      </c>
      <c r="X18" s="179" t="str">
        <f t="shared" si="0"/>
        <v/>
      </c>
      <c r="Y18" s="179" t="str">
        <f t="shared" si="0"/>
        <v/>
      </c>
      <c r="Z18" s="111">
        <f t="shared" si="2"/>
        <v>0</v>
      </c>
      <c r="AA18" s="119"/>
    </row>
    <row r="19" spans="3:27" ht="19.5" customHeight="1">
      <c r="C19" s="134">
        <v>10</v>
      </c>
      <c r="D19" s="118"/>
      <c r="E19" s="119"/>
      <c r="F19" s="119"/>
      <c r="G19" s="120"/>
      <c r="H19" s="108" t="s">
        <v>23</v>
      </c>
      <c r="I19" s="122"/>
      <c r="J19" s="109" t="s">
        <v>32</v>
      </c>
      <c r="K19" s="505"/>
      <c r="L19" s="169" t="str">
        <f>研修要件確認シート!AG20</f>
        <v>－</v>
      </c>
      <c r="M19" s="125"/>
      <c r="N19" s="126"/>
      <c r="O19" s="110" t="str">
        <f t="shared" si="0"/>
        <v/>
      </c>
      <c r="P19" s="179" t="str">
        <f t="shared" si="0"/>
        <v/>
      </c>
      <c r="Q19" s="179" t="str">
        <f t="shared" si="0"/>
        <v/>
      </c>
      <c r="R19" s="179" t="str">
        <f t="shared" si="0"/>
        <v/>
      </c>
      <c r="S19" s="179" t="str">
        <f t="shared" si="0"/>
        <v/>
      </c>
      <c r="T19" s="179" t="str">
        <f t="shared" si="0"/>
        <v/>
      </c>
      <c r="U19" s="179" t="str">
        <f t="shared" si="0"/>
        <v/>
      </c>
      <c r="V19" s="179" t="str">
        <f t="shared" si="0"/>
        <v/>
      </c>
      <c r="W19" s="179" t="str">
        <f t="shared" si="0"/>
        <v/>
      </c>
      <c r="X19" s="179" t="str">
        <f t="shared" si="0"/>
        <v/>
      </c>
      <c r="Y19" s="179" t="str">
        <f t="shared" si="0"/>
        <v/>
      </c>
      <c r="Z19" s="111">
        <f t="shared" si="2"/>
        <v>0</v>
      </c>
      <c r="AA19" s="119"/>
    </row>
    <row r="20" spans="3:27" ht="19.5" customHeight="1">
      <c r="C20" s="134">
        <v>11</v>
      </c>
      <c r="D20" s="118"/>
      <c r="E20" s="119"/>
      <c r="F20" s="119"/>
      <c r="G20" s="120"/>
      <c r="H20" s="108" t="s">
        <v>23</v>
      </c>
      <c r="I20" s="122"/>
      <c r="J20" s="109" t="s">
        <v>32</v>
      </c>
      <c r="K20" s="505"/>
      <c r="L20" s="169" t="str">
        <f>研修要件確認シート!AG21</f>
        <v>－</v>
      </c>
      <c r="M20" s="125"/>
      <c r="N20" s="126"/>
      <c r="O20" s="110" t="str">
        <f t="shared" ref="O20:Y29" si="3">IF($N20="","",$N20)</f>
        <v/>
      </c>
      <c r="P20" s="179" t="str">
        <f t="shared" si="3"/>
        <v/>
      </c>
      <c r="Q20" s="179" t="str">
        <f t="shared" si="3"/>
        <v/>
      </c>
      <c r="R20" s="179" t="str">
        <f t="shared" si="3"/>
        <v/>
      </c>
      <c r="S20" s="179" t="str">
        <f t="shared" si="3"/>
        <v/>
      </c>
      <c r="T20" s="179" t="str">
        <f t="shared" si="3"/>
        <v/>
      </c>
      <c r="U20" s="179" t="str">
        <f t="shared" si="3"/>
        <v/>
      </c>
      <c r="V20" s="179" t="str">
        <f t="shared" si="3"/>
        <v/>
      </c>
      <c r="W20" s="179" t="str">
        <f t="shared" si="3"/>
        <v/>
      </c>
      <c r="X20" s="179" t="str">
        <f t="shared" si="3"/>
        <v/>
      </c>
      <c r="Y20" s="179" t="str">
        <f t="shared" si="3"/>
        <v/>
      </c>
      <c r="Z20" s="111">
        <f t="shared" si="2"/>
        <v>0</v>
      </c>
      <c r="AA20" s="119"/>
    </row>
    <row r="21" spans="3:27" ht="19.5" customHeight="1">
      <c r="C21" s="134">
        <v>12</v>
      </c>
      <c r="D21" s="118"/>
      <c r="E21" s="119"/>
      <c r="F21" s="119"/>
      <c r="G21" s="120"/>
      <c r="H21" s="108" t="s">
        <v>23</v>
      </c>
      <c r="I21" s="122"/>
      <c r="J21" s="109" t="s">
        <v>32</v>
      </c>
      <c r="K21" s="505"/>
      <c r="L21" s="169" t="str">
        <f>研修要件確認シート!AG22</f>
        <v>－</v>
      </c>
      <c r="M21" s="125"/>
      <c r="N21" s="126"/>
      <c r="O21" s="110" t="str">
        <f t="shared" si="3"/>
        <v/>
      </c>
      <c r="P21" s="179" t="str">
        <f t="shared" si="3"/>
        <v/>
      </c>
      <c r="Q21" s="179" t="str">
        <f t="shared" si="3"/>
        <v/>
      </c>
      <c r="R21" s="179" t="str">
        <f t="shared" si="3"/>
        <v/>
      </c>
      <c r="S21" s="179" t="str">
        <f t="shared" si="3"/>
        <v/>
      </c>
      <c r="T21" s="179" t="str">
        <f t="shared" si="3"/>
        <v/>
      </c>
      <c r="U21" s="179" t="str">
        <f t="shared" si="3"/>
        <v/>
      </c>
      <c r="V21" s="179" t="str">
        <f t="shared" si="3"/>
        <v/>
      </c>
      <c r="W21" s="179" t="str">
        <f t="shared" si="3"/>
        <v/>
      </c>
      <c r="X21" s="179" t="str">
        <f t="shared" si="3"/>
        <v/>
      </c>
      <c r="Y21" s="179" t="str">
        <f t="shared" si="3"/>
        <v/>
      </c>
      <c r="Z21" s="111">
        <f t="shared" si="2"/>
        <v>0</v>
      </c>
      <c r="AA21" s="119"/>
    </row>
    <row r="22" spans="3:27" ht="19.5" customHeight="1">
      <c r="C22" s="134">
        <v>13</v>
      </c>
      <c r="D22" s="118"/>
      <c r="E22" s="119"/>
      <c r="F22" s="119"/>
      <c r="G22" s="120"/>
      <c r="H22" s="108" t="s">
        <v>23</v>
      </c>
      <c r="I22" s="122"/>
      <c r="J22" s="109" t="s">
        <v>32</v>
      </c>
      <c r="K22" s="505"/>
      <c r="L22" s="169" t="str">
        <f>研修要件確認シート!AG23</f>
        <v>－</v>
      </c>
      <c r="M22" s="125"/>
      <c r="N22" s="126"/>
      <c r="O22" s="110" t="str">
        <f t="shared" si="3"/>
        <v/>
      </c>
      <c r="P22" s="179" t="str">
        <f t="shared" si="3"/>
        <v/>
      </c>
      <c r="Q22" s="179" t="str">
        <f t="shared" si="3"/>
        <v/>
      </c>
      <c r="R22" s="179" t="str">
        <f t="shared" si="3"/>
        <v/>
      </c>
      <c r="S22" s="179" t="str">
        <f t="shared" si="3"/>
        <v/>
      </c>
      <c r="T22" s="179" t="str">
        <f t="shared" si="3"/>
        <v/>
      </c>
      <c r="U22" s="179" t="str">
        <f t="shared" si="3"/>
        <v/>
      </c>
      <c r="V22" s="179" t="str">
        <f t="shared" si="3"/>
        <v/>
      </c>
      <c r="W22" s="179" t="str">
        <f t="shared" si="3"/>
        <v/>
      </c>
      <c r="X22" s="179" t="str">
        <f t="shared" si="3"/>
        <v/>
      </c>
      <c r="Y22" s="179" t="str">
        <f t="shared" si="3"/>
        <v/>
      </c>
      <c r="Z22" s="111">
        <f t="shared" si="2"/>
        <v>0</v>
      </c>
      <c r="AA22" s="119"/>
    </row>
    <row r="23" spans="3:27" ht="19.5" customHeight="1">
      <c r="C23" s="134">
        <v>14</v>
      </c>
      <c r="D23" s="118"/>
      <c r="E23" s="119"/>
      <c r="F23" s="119"/>
      <c r="G23" s="120"/>
      <c r="H23" s="108" t="s">
        <v>23</v>
      </c>
      <c r="I23" s="122"/>
      <c r="J23" s="109" t="s">
        <v>32</v>
      </c>
      <c r="K23" s="505"/>
      <c r="L23" s="169" t="str">
        <f>研修要件確認シート!AG24</f>
        <v>－</v>
      </c>
      <c r="M23" s="125"/>
      <c r="N23" s="126"/>
      <c r="O23" s="110" t="str">
        <f t="shared" si="3"/>
        <v/>
      </c>
      <c r="P23" s="179" t="str">
        <f t="shared" si="3"/>
        <v/>
      </c>
      <c r="Q23" s="179" t="str">
        <f t="shared" si="3"/>
        <v/>
      </c>
      <c r="R23" s="179" t="str">
        <f t="shared" si="3"/>
        <v/>
      </c>
      <c r="S23" s="179" t="str">
        <f t="shared" si="3"/>
        <v/>
      </c>
      <c r="T23" s="179" t="str">
        <f t="shared" si="3"/>
        <v/>
      </c>
      <c r="U23" s="179" t="str">
        <f t="shared" si="3"/>
        <v/>
      </c>
      <c r="V23" s="179" t="str">
        <f t="shared" si="3"/>
        <v/>
      </c>
      <c r="W23" s="179" t="str">
        <f t="shared" si="3"/>
        <v/>
      </c>
      <c r="X23" s="179" t="str">
        <f t="shared" si="3"/>
        <v/>
      </c>
      <c r="Y23" s="179" t="str">
        <f t="shared" si="3"/>
        <v/>
      </c>
      <c r="Z23" s="111">
        <f t="shared" si="2"/>
        <v>0</v>
      </c>
      <c r="AA23" s="119"/>
    </row>
    <row r="24" spans="3:27" ht="19.5" customHeight="1">
      <c r="C24" s="134">
        <v>15</v>
      </c>
      <c r="D24" s="118"/>
      <c r="E24" s="119"/>
      <c r="F24" s="119"/>
      <c r="G24" s="120"/>
      <c r="H24" s="108" t="s">
        <v>23</v>
      </c>
      <c r="I24" s="122"/>
      <c r="J24" s="109" t="s">
        <v>32</v>
      </c>
      <c r="K24" s="505"/>
      <c r="L24" s="169" t="str">
        <f>研修要件確認シート!AG25</f>
        <v>－</v>
      </c>
      <c r="M24" s="125"/>
      <c r="N24" s="126"/>
      <c r="O24" s="110" t="str">
        <f t="shared" si="3"/>
        <v/>
      </c>
      <c r="P24" s="179" t="str">
        <f t="shared" si="3"/>
        <v/>
      </c>
      <c r="Q24" s="179" t="str">
        <f t="shared" si="3"/>
        <v/>
      </c>
      <c r="R24" s="179" t="str">
        <f t="shared" si="3"/>
        <v/>
      </c>
      <c r="S24" s="179" t="str">
        <f t="shared" si="3"/>
        <v/>
      </c>
      <c r="T24" s="179" t="str">
        <f t="shared" si="3"/>
        <v/>
      </c>
      <c r="U24" s="179" t="str">
        <f t="shared" si="3"/>
        <v/>
      </c>
      <c r="V24" s="179" t="str">
        <f t="shared" si="3"/>
        <v/>
      </c>
      <c r="W24" s="179" t="str">
        <f t="shared" si="3"/>
        <v/>
      </c>
      <c r="X24" s="179" t="str">
        <f t="shared" si="3"/>
        <v/>
      </c>
      <c r="Y24" s="179" t="str">
        <f t="shared" si="3"/>
        <v/>
      </c>
      <c r="Z24" s="111">
        <f t="shared" si="2"/>
        <v>0</v>
      </c>
      <c r="AA24" s="119"/>
    </row>
    <row r="25" spans="3:27" ht="19.5" customHeight="1">
      <c r="C25" s="134">
        <v>16</v>
      </c>
      <c r="D25" s="118"/>
      <c r="E25" s="119"/>
      <c r="F25" s="119"/>
      <c r="G25" s="120"/>
      <c r="H25" s="108" t="s">
        <v>23</v>
      </c>
      <c r="I25" s="122"/>
      <c r="J25" s="109" t="s">
        <v>32</v>
      </c>
      <c r="K25" s="505"/>
      <c r="L25" s="169" t="str">
        <f>研修要件確認シート!AG26</f>
        <v>－</v>
      </c>
      <c r="M25" s="125"/>
      <c r="N25" s="126"/>
      <c r="O25" s="110" t="str">
        <f t="shared" si="3"/>
        <v/>
      </c>
      <c r="P25" s="179" t="str">
        <f t="shared" si="3"/>
        <v/>
      </c>
      <c r="Q25" s="179" t="str">
        <f t="shared" si="3"/>
        <v/>
      </c>
      <c r="R25" s="179" t="str">
        <f t="shared" si="3"/>
        <v/>
      </c>
      <c r="S25" s="179" t="str">
        <f t="shared" si="3"/>
        <v/>
      </c>
      <c r="T25" s="179" t="str">
        <f t="shared" si="3"/>
        <v/>
      </c>
      <c r="U25" s="179" t="str">
        <f t="shared" si="3"/>
        <v/>
      </c>
      <c r="V25" s="179" t="str">
        <f t="shared" si="3"/>
        <v/>
      </c>
      <c r="W25" s="179" t="str">
        <f t="shared" si="3"/>
        <v/>
      </c>
      <c r="X25" s="179" t="str">
        <f t="shared" si="3"/>
        <v/>
      </c>
      <c r="Y25" s="179" t="str">
        <f t="shared" si="3"/>
        <v/>
      </c>
      <c r="Z25" s="111">
        <f t="shared" si="2"/>
        <v>0</v>
      </c>
      <c r="AA25" s="119"/>
    </row>
    <row r="26" spans="3:27" ht="19.5" customHeight="1">
      <c r="C26" s="134">
        <v>17</v>
      </c>
      <c r="D26" s="118"/>
      <c r="E26" s="119"/>
      <c r="F26" s="119"/>
      <c r="G26" s="120"/>
      <c r="H26" s="108" t="s">
        <v>23</v>
      </c>
      <c r="I26" s="122"/>
      <c r="J26" s="109" t="s">
        <v>32</v>
      </c>
      <c r="K26" s="505"/>
      <c r="L26" s="169" t="str">
        <f>研修要件確認シート!AG27</f>
        <v>－</v>
      </c>
      <c r="M26" s="125"/>
      <c r="N26" s="126"/>
      <c r="O26" s="110" t="str">
        <f t="shared" si="3"/>
        <v/>
      </c>
      <c r="P26" s="179" t="str">
        <f t="shared" si="3"/>
        <v/>
      </c>
      <c r="Q26" s="179" t="str">
        <f t="shared" si="3"/>
        <v/>
      </c>
      <c r="R26" s="179" t="str">
        <f t="shared" si="3"/>
        <v/>
      </c>
      <c r="S26" s="179" t="str">
        <f t="shared" si="3"/>
        <v/>
      </c>
      <c r="T26" s="179" t="str">
        <f t="shared" si="3"/>
        <v/>
      </c>
      <c r="U26" s="179" t="str">
        <f t="shared" si="3"/>
        <v/>
      </c>
      <c r="V26" s="179" t="str">
        <f t="shared" si="3"/>
        <v/>
      </c>
      <c r="W26" s="179" t="str">
        <f t="shared" si="3"/>
        <v/>
      </c>
      <c r="X26" s="179" t="str">
        <f t="shared" si="3"/>
        <v/>
      </c>
      <c r="Y26" s="179" t="str">
        <f t="shared" si="3"/>
        <v/>
      </c>
      <c r="Z26" s="111">
        <f t="shared" si="2"/>
        <v>0</v>
      </c>
      <c r="AA26" s="119"/>
    </row>
    <row r="27" spans="3:27" ht="19.5" customHeight="1">
      <c r="C27" s="134">
        <v>18</v>
      </c>
      <c r="D27" s="118"/>
      <c r="E27" s="119"/>
      <c r="F27" s="119"/>
      <c r="G27" s="120"/>
      <c r="H27" s="108" t="s">
        <v>23</v>
      </c>
      <c r="I27" s="122"/>
      <c r="J27" s="109" t="s">
        <v>32</v>
      </c>
      <c r="K27" s="505"/>
      <c r="L27" s="169" t="str">
        <f>研修要件確認シート!AG28</f>
        <v>－</v>
      </c>
      <c r="M27" s="125"/>
      <c r="N27" s="126"/>
      <c r="O27" s="110" t="str">
        <f t="shared" si="3"/>
        <v/>
      </c>
      <c r="P27" s="179" t="str">
        <f t="shared" si="3"/>
        <v/>
      </c>
      <c r="Q27" s="179" t="str">
        <f t="shared" si="3"/>
        <v/>
      </c>
      <c r="R27" s="179" t="str">
        <f t="shared" si="3"/>
        <v/>
      </c>
      <c r="S27" s="179" t="str">
        <f t="shared" si="3"/>
        <v/>
      </c>
      <c r="T27" s="179" t="str">
        <f t="shared" si="3"/>
        <v/>
      </c>
      <c r="U27" s="179" t="str">
        <f t="shared" si="3"/>
        <v/>
      </c>
      <c r="V27" s="179" t="str">
        <f t="shared" si="3"/>
        <v/>
      </c>
      <c r="W27" s="179" t="str">
        <f t="shared" si="3"/>
        <v/>
      </c>
      <c r="X27" s="179" t="str">
        <f t="shared" si="3"/>
        <v/>
      </c>
      <c r="Y27" s="179" t="str">
        <f t="shared" si="3"/>
        <v/>
      </c>
      <c r="Z27" s="111">
        <f t="shared" si="2"/>
        <v>0</v>
      </c>
      <c r="AA27" s="119"/>
    </row>
    <row r="28" spans="3:27" ht="19.5" customHeight="1">
      <c r="C28" s="134">
        <v>19</v>
      </c>
      <c r="D28" s="118"/>
      <c r="E28" s="119"/>
      <c r="F28" s="119"/>
      <c r="G28" s="120"/>
      <c r="H28" s="108" t="s">
        <v>23</v>
      </c>
      <c r="I28" s="122"/>
      <c r="J28" s="109" t="s">
        <v>32</v>
      </c>
      <c r="K28" s="505"/>
      <c r="L28" s="169" t="str">
        <f>研修要件確認シート!AG29</f>
        <v>－</v>
      </c>
      <c r="M28" s="125"/>
      <c r="N28" s="126"/>
      <c r="O28" s="110" t="str">
        <f t="shared" si="3"/>
        <v/>
      </c>
      <c r="P28" s="179" t="str">
        <f t="shared" si="3"/>
        <v/>
      </c>
      <c r="Q28" s="179" t="str">
        <f t="shared" si="3"/>
        <v/>
      </c>
      <c r="R28" s="179" t="str">
        <f t="shared" si="3"/>
        <v/>
      </c>
      <c r="S28" s="179" t="str">
        <f t="shared" si="3"/>
        <v/>
      </c>
      <c r="T28" s="179" t="str">
        <f t="shared" si="3"/>
        <v/>
      </c>
      <c r="U28" s="179" t="str">
        <f t="shared" si="3"/>
        <v/>
      </c>
      <c r="V28" s="179" t="str">
        <f t="shared" si="3"/>
        <v/>
      </c>
      <c r="W28" s="179" t="str">
        <f t="shared" si="3"/>
        <v/>
      </c>
      <c r="X28" s="179" t="str">
        <f t="shared" si="3"/>
        <v/>
      </c>
      <c r="Y28" s="179" t="str">
        <f t="shared" si="3"/>
        <v/>
      </c>
      <c r="Z28" s="111">
        <f t="shared" si="2"/>
        <v>0</v>
      </c>
      <c r="AA28" s="119"/>
    </row>
    <row r="29" spans="3:27" ht="19.5" customHeight="1">
      <c r="C29" s="134">
        <v>20</v>
      </c>
      <c r="D29" s="118"/>
      <c r="E29" s="119"/>
      <c r="F29" s="119"/>
      <c r="G29" s="120"/>
      <c r="H29" s="108" t="s">
        <v>23</v>
      </c>
      <c r="I29" s="122"/>
      <c r="J29" s="109" t="s">
        <v>32</v>
      </c>
      <c r="K29" s="505"/>
      <c r="L29" s="169" t="str">
        <f>研修要件確認シート!AG30</f>
        <v>－</v>
      </c>
      <c r="M29" s="125"/>
      <c r="N29" s="126"/>
      <c r="O29" s="110" t="str">
        <f t="shared" si="3"/>
        <v/>
      </c>
      <c r="P29" s="179" t="str">
        <f t="shared" si="3"/>
        <v/>
      </c>
      <c r="Q29" s="179" t="str">
        <f t="shared" si="3"/>
        <v/>
      </c>
      <c r="R29" s="179" t="str">
        <f t="shared" si="3"/>
        <v/>
      </c>
      <c r="S29" s="179" t="str">
        <f t="shared" si="3"/>
        <v/>
      </c>
      <c r="T29" s="179" t="str">
        <f t="shared" si="3"/>
        <v/>
      </c>
      <c r="U29" s="179" t="str">
        <f t="shared" si="3"/>
        <v/>
      </c>
      <c r="V29" s="179" t="str">
        <f t="shared" si="3"/>
        <v/>
      </c>
      <c r="W29" s="179" t="str">
        <f t="shared" si="3"/>
        <v/>
      </c>
      <c r="X29" s="179" t="str">
        <f t="shared" si="3"/>
        <v/>
      </c>
      <c r="Y29" s="179" t="str">
        <f t="shared" si="3"/>
        <v/>
      </c>
      <c r="Z29" s="111">
        <f t="shared" si="2"/>
        <v>0</v>
      </c>
      <c r="AA29" s="119"/>
    </row>
    <row r="30" spans="3:27" ht="19.5" customHeight="1">
      <c r="C30" s="134">
        <v>21</v>
      </c>
      <c r="D30" s="118"/>
      <c r="E30" s="119"/>
      <c r="F30" s="119"/>
      <c r="G30" s="120"/>
      <c r="H30" s="108" t="s">
        <v>23</v>
      </c>
      <c r="I30" s="122"/>
      <c r="J30" s="109" t="s">
        <v>32</v>
      </c>
      <c r="K30" s="505"/>
      <c r="L30" s="169" t="str">
        <f>研修要件確認シート!AG31</f>
        <v>－</v>
      </c>
      <c r="M30" s="125"/>
      <c r="N30" s="126"/>
      <c r="O30" s="110" t="str">
        <f t="shared" ref="O30:Y39" si="4">IF($N30="","",$N30)</f>
        <v/>
      </c>
      <c r="P30" s="179" t="str">
        <f t="shared" si="4"/>
        <v/>
      </c>
      <c r="Q30" s="179" t="str">
        <f t="shared" si="4"/>
        <v/>
      </c>
      <c r="R30" s="179" t="str">
        <f t="shared" si="4"/>
        <v/>
      </c>
      <c r="S30" s="179" t="str">
        <f t="shared" si="4"/>
        <v/>
      </c>
      <c r="T30" s="179" t="str">
        <f t="shared" si="4"/>
        <v/>
      </c>
      <c r="U30" s="179" t="str">
        <f t="shared" si="4"/>
        <v/>
      </c>
      <c r="V30" s="179" t="str">
        <f t="shared" si="4"/>
        <v/>
      </c>
      <c r="W30" s="179" t="str">
        <f t="shared" si="4"/>
        <v/>
      </c>
      <c r="X30" s="179" t="str">
        <f t="shared" si="4"/>
        <v/>
      </c>
      <c r="Y30" s="179" t="str">
        <f t="shared" si="4"/>
        <v/>
      </c>
      <c r="Z30" s="111">
        <f t="shared" si="2"/>
        <v>0</v>
      </c>
      <c r="AA30" s="119"/>
    </row>
    <row r="31" spans="3:27" ht="19.5" customHeight="1">
      <c r="C31" s="134">
        <v>22</v>
      </c>
      <c r="D31" s="118"/>
      <c r="E31" s="119"/>
      <c r="F31" s="119"/>
      <c r="G31" s="120"/>
      <c r="H31" s="108" t="s">
        <v>23</v>
      </c>
      <c r="I31" s="122"/>
      <c r="J31" s="109" t="s">
        <v>32</v>
      </c>
      <c r="K31" s="505"/>
      <c r="L31" s="169" t="str">
        <f>研修要件確認シート!AG32</f>
        <v>－</v>
      </c>
      <c r="M31" s="125"/>
      <c r="N31" s="126"/>
      <c r="O31" s="110" t="str">
        <f t="shared" si="4"/>
        <v/>
      </c>
      <c r="P31" s="179" t="str">
        <f t="shared" si="4"/>
        <v/>
      </c>
      <c r="Q31" s="179" t="str">
        <f t="shared" si="4"/>
        <v/>
      </c>
      <c r="R31" s="179" t="str">
        <f t="shared" si="4"/>
        <v/>
      </c>
      <c r="S31" s="179" t="str">
        <f t="shared" si="4"/>
        <v/>
      </c>
      <c r="T31" s="179" t="str">
        <f t="shared" si="4"/>
        <v/>
      </c>
      <c r="U31" s="179" t="str">
        <f t="shared" si="4"/>
        <v/>
      </c>
      <c r="V31" s="179" t="str">
        <f t="shared" si="4"/>
        <v/>
      </c>
      <c r="W31" s="179" t="str">
        <f t="shared" si="4"/>
        <v/>
      </c>
      <c r="X31" s="179" t="str">
        <f t="shared" si="4"/>
        <v/>
      </c>
      <c r="Y31" s="179" t="str">
        <f t="shared" si="4"/>
        <v/>
      </c>
      <c r="Z31" s="111">
        <f t="shared" si="2"/>
        <v>0</v>
      </c>
      <c r="AA31" s="119"/>
    </row>
    <row r="32" spans="3:27" ht="19.5" customHeight="1">
      <c r="C32" s="134">
        <v>23</v>
      </c>
      <c r="D32" s="118"/>
      <c r="E32" s="119"/>
      <c r="F32" s="119"/>
      <c r="G32" s="120"/>
      <c r="H32" s="108" t="s">
        <v>23</v>
      </c>
      <c r="I32" s="122"/>
      <c r="J32" s="109" t="s">
        <v>32</v>
      </c>
      <c r="K32" s="505"/>
      <c r="L32" s="169" t="str">
        <f>研修要件確認シート!AG33</f>
        <v>－</v>
      </c>
      <c r="M32" s="125"/>
      <c r="N32" s="126"/>
      <c r="O32" s="110" t="str">
        <f t="shared" si="4"/>
        <v/>
      </c>
      <c r="P32" s="179" t="str">
        <f t="shared" si="4"/>
        <v/>
      </c>
      <c r="Q32" s="179" t="str">
        <f t="shared" si="4"/>
        <v/>
      </c>
      <c r="R32" s="179" t="str">
        <f t="shared" si="4"/>
        <v/>
      </c>
      <c r="S32" s="179" t="str">
        <f t="shared" si="4"/>
        <v/>
      </c>
      <c r="T32" s="179" t="str">
        <f t="shared" si="4"/>
        <v/>
      </c>
      <c r="U32" s="179" t="str">
        <f t="shared" si="4"/>
        <v/>
      </c>
      <c r="V32" s="179" t="str">
        <f t="shared" si="4"/>
        <v/>
      </c>
      <c r="W32" s="179" t="str">
        <f t="shared" si="4"/>
        <v/>
      </c>
      <c r="X32" s="179" t="str">
        <f t="shared" si="4"/>
        <v/>
      </c>
      <c r="Y32" s="179" t="str">
        <f t="shared" si="4"/>
        <v/>
      </c>
      <c r="Z32" s="111">
        <f t="shared" si="2"/>
        <v>0</v>
      </c>
      <c r="AA32" s="119"/>
    </row>
    <row r="33" spans="3:27" ht="19.5" customHeight="1">
      <c r="C33" s="134">
        <v>24</v>
      </c>
      <c r="D33" s="118"/>
      <c r="E33" s="119"/>
      <c r="F33" s="119"/>
      <c r="G33" s="120"/>
      <c r="H33" s="108" t="s">
        <v>23</v>
      </c>
      <c r="I33" s="122"/>
      <c r="J33" s="109" t="s">
        <v>32</v>
      </c>
      <c r="K33" s="505"/>
      <c r="L33" s="169" t="str">
        <f>研修要件確認シート!AG34</f>
        <v>－</v>
      </c>
      <c r="M33" s="125"/>
      <c r="N33" s="126"/>
      <c r="O33" s="110" t="str">
        <f t="shared" si="4"/>
        <v/>
      </c>
      <c r="P33" s="179" t="str">
        <f t="shared" si="4"/>
        <v/>
      </c>
      <c r="Q33" s="179" t="str">
        <f t="shared" si="4"/>
        <v/>
      </c>
      <c r="R33" s="179" t="str">
        <f t="shared" si="4"/>
        <v/>
      </c>
      <c r="S33" s="179" t="str">
        <f t="shared" si="4"/>
        <v/>
      </c>
      <c r="T33" s="179" t="str">
        <f t="shared" si="4"/>
        <v/>
      </c>
      <c r="U33" s="179" t="str">
        <f t="shared" si="4"/>
        <v/>
      </c>
      <c r="V33" s="179" t="str">
        <f t="shared" si="4"/>
        <v/>
      </c>
      <c r="W33" s="179" t="str">
        <f t="shared" si="4"/>
        <v/>
      </c>
      <c r="X33" s="179" t="str">
        <f t="shared" si="4"/>
        <v/>
      </c>
      <c r="Y33" s="179" t="str">
        <f t="shared" si="4"/>
        <v/>
      </c>
      <c r="Z33" s="111">
        <f t="shared" si="2"/>
        <v>0</v>
      </c>
      <c r="AA33" s="119"/>
    </row>
    <row r="34" spans="3:27" ht="19.5" customHeight="1">
      <c r="C34" s="134">
        <v>25</v>
      </c>
      <c r="D34" s="118"/>
      <c r="E34" s="119"/>
      <c r="F34" s="119"/>
      <c r="G34" s="120"/>
      <c r="H34" s="108" t="s">
        <v>23</v>
      </c>
      <c r="I34" s="122"/>
      <c r="J34" s="109" t="s">
        <v>32</v>
      </c>
      <c r="K34" s="505"/>
      <c r="L34" s="169" t="str">
        <f>研修要件確認シート!AG35</f>
        <v>－</v>
      </c>
      <c r="M34" s="125"/>
      <c r="N34" s="126"/>
      <c r="O34" s="110" t="str">
        <f t="shared" si="4"/>
        <v/>
      </c>
      <c r="P34" s="179" t="str">
        <f t="shared" si="4"/>
        <v/>
      </c>
      <c r="Q34" s="179" t="str">
        <f t="shared" si="4"/>
        <v/>
      </c>
      <c r="R34" s="179" t="str">
        <f t="shared" si="4"/>
        <v/>
      </c>
      <c r="S34" s="179" t="str">
        <f t="shared" si="4"/>
        <v/>
      </c>
      <c r="T34" s="179" t="str">
        <f t="shared" si="4"/>
        <v/>
      </c>
      <c r="U34" s="179" t="str">
        <f t="shared" si="4"/>
        <v/>
      </c>
      <c r="V34" s="179" t="str">
        <f t="shared" si="4"/>
        <v/>
      </c>
      <c r="W34" s="179" t="str">
        <f t="shared" si="4"/>
        <v/>
      </c>
      <c r="X34" s="179" t="str">
        <f t="shared" si="4"/>
        <v/>
      </c>
      <c r="Y34" s="179" t="str">
        <f t="shared" si="4"/>
        <v/>
      </c>
      <c r="Z34" s="111">
        <f t="shared" si="1"/>
        <v>0</v>
      </c>
      <c r="AA34" s="119"/>
    </row>
    <row r="35" spans="3:27" ht="19.5" customHeight="1">
      <c r="C35" s="134">
        <v>26</v>
      </c>
      <c r="D35" s="118"/>
      <c r="E35" s="119"/>
      <c r="F35" s="119"/>
      <c r="G35" s="120"/>
      <c r="H35" s="108" t="s">
        <v>23</v>
      </c>
      <c r="I35" s="122"/>
      <c r="J35" s="109" t="s">
        <v>32</v>
      </c>
      <c r="K35" s="505"/>
      <c r="L35" s="169" t="str">
        <f>研修要件確認シート!AG36</f>
        <v>－</v>
      </c>
      <c r="M35" s="125"/>
      <c r="N35" s="126"/>
      <c r="O35" s="110" t="str">
        <f t="shared" si="4"/>
        <v/>
      </c>
      <c r="P35" s="179" t="str">
        <f t="shared" si="4"/>
        <v/>
      </c>
      <c r="Q35" s="179" t="str">
        <f t="shared" si="4"/>
        <v/>
      </c>
      <c r="R35" s="179" t="str">
        <f t="shared" si="4"/>
        <v/>
      </c>
      <c r="S35" s="179" t="str">
        <f t="shared" si="4"/>
        <v/>
      </c>
      <c r="T35" s="179" t="str">
        <f t="shared" si="4"/>
        <v/>
      </c>
      <c r="U35" s="179" t="str">
        <f t="shared" si="4"/>
        <v/>
      </c>
      <c r="V35" s="179" t="str">
        <f t="shared" si="4"/>
        <v/>
      </c>
      <c r="W35" s="179" t="str">
        <f t="shared" si="4"/>
        <v/>
      </c>
      <c r="X35" s="179" t="str">
        <f t="shared" si="4"/>
        <v/>
      </c>
      <c r="Y35" s="179" t="str">
        <f t="shared" si="4"/>
        <v/>
      </c>
      <c r="Z35" s="111">
        <f t="shared" si="1"/>
        <v>0</v>
      </c>
      <c r="AA35" s="119"/>
    </row>
    <row r="36" spans="3:27" ht="19.5" customHeight="1">
      <c r="C36" s="134">
        <v>27</v>
      </c>
      <c r="D36" s="118"/>
      <c r="E36" s="119"/>
      <c r="F36" s="119"/>
      <c r="G36" s="120"/>
      <c r="H36" s="108" t="s">
        <v>23</v>
      </c>
      <c r="I36" s="122"/>
      <c r="J36" s="109" t="s">
        <v>32</v>
      </c>
      <c r="K36" s="505"/>
      <c r="L36" s="169" t="str">
        <f>研修要件確認シート!AG37</f>
        <v>－</v>
      </c>
      <c r="M36" s="125"/>
      <c r="N36" s="126"/>
      <c r="O36" s="110" t="str">
        <f t="shared" si="4"/>
        <v/>
      </c>
      <c r="P36" s="179" t="str">
        <f t="shared" si="4"/>
        <v/>
      </c>
      <c r="Q36" s="179" t="str">
        <f t="shared" si="4"/>
        <v/>
      </c>
      <c r="R36" s="179" t="str">
        <f t="shared" si="4"/>
        <v/>
      </c>
      <c r="S36" s="179" t="str">
        <f t="shared" si="4"/>
        <v/>
      </c>
      <c r="T36" s="179" t="str">
        <f t="shared" si="4"/>
        <v/>
      </c>
      <c r="U36" s="179" t="str">
        <f t="shared" si="4"/>
        <v/>
      </c>
      <c r="V36" s="179" t="str">
        <f t="shared" si="4"/>
        <v/>
      </c>
      <c r="W36" s="179" t="str">
        <f t="shared" si="4"/>
        <v/>
      </c>
      <c r="X36" s="179" t="str">
        <f t="shared" si="4"/>
        <v/>
      </c>
      <c r="Y36" s="179" t="str">
        <f t="shared" si="4"/>
        <v/>
      </c>
      <c r="Z36" s="111">
        <f t="shared" si="1"/>
        <v>0</v>
      </c>
      <c r="AA36" s="119"/>
    </row>
    <row r="37" spans="3:27" ht="19.5" customHeight="1">
      <c r="C37" s="134">
        <v>28</v>
      </c>
      <c r="D37" s="118"/>
      <c r="E37" s="119"/>
      <c r="F37" s="119"/>
      <c r="G37" s="120"/>
      <c r="H37" s="108" t="s">
        <v>23</v>
      </c>
      <c r="I37" s="122"/>
      <c r="J37" s="109" t="s">
        <v>32</v>
      </c>
      <c r="K37" s="505"/>
      <c r="L37" s="169" t="str">
        <f>研修要件確認シート!AG38</f>
        <v>－</v>
      </c>
      <c r="M37" s="125"/>
      <c r="N37" s="126"/>
      <c r="O37" s="110" t="str">
        <f t="shared" si="4"/>
        <v/>
      </c>
      <c r="P37" s="179" t="str">
        <f t="shared" si="4"/>
        <v/>
      </c>
      <c r="Q37" s="179" t="str">
        <f t="shared" si="4"/>
        <v/>
      </c>
      <c r="R37" s="179" t="str">
        <f t="shared" si="4"/>
        <v/>
      </c>
      <c r="S37" s="179" t="str">
        <f t="shared" si="4"/>
        <v/>
      </c>
      <c r="T37" s="179" t="str">
        <f t="shared" si="4"/>
        <v/>
      </c>
      <c r="U37" s="179" t="str">
        <f t="shared" si="4"/>
        <v/>
      </c>
      <c r="V37" s="179" t="str">
        <f t="shared" si="4"/>
        <v/>
      </c>
      <c r="W37" s="179" t="str">
        <f t="shared" si="4"/>
        <v/>
      </c>
      <c r="X37" s="179" t="str">
        <f t="shared" si="4"/>
        <v/>
      </c>
      <c r="Y37" s="179" t="str">
        <f t="shared" si="4"/>
        <v/>
      </c>
      <c r="Z37" s="111">
        <f t="shared" si="1"/>
        <v>0</v>
      </c>
      <c r="AA37" s="119"/>
    </row>
    <row r="38" spans="3:27" ht="19.5" customHeight="1">
      <c r="C38" s="134">
        <v>29</v>
      </c>
      <c r="D38" s="118"/>
      <c r="E38" s="119"/>
      <c r="F38" s="119"/>
      <c r="G38" s="120"/>
      <c r="H38" s="108" t="s">
        <v>23</v>
      </c>
      <c r="I38" s="122"/>
      <c r="J38" s="109" t="s">
        <v>32</v>
      </c>
      <c r="K38" s="505"/>
      <c r="L38" s="169" t="str">
        <f>研修要件確認シート!AG39</f>
        <v>－</v>
      </c>
      <c r="M38" s="125"/>
      <c r="N38" s="126"/>
      <c r="O38" s="110" t="str">
        <f t="shared" si="4"/>
        <v/>
      </c>
      <c r="P38" s="179" t="str">
        <f t="shared" si="4"/>
        <v/>
      </c>
      <c r="Q38" s="179" t="str">
        <f t="shared" si="4"/>
        <v/>
      </c>
      <c r="R38" s="179" t="str">
        <f t="shared" si="4"/>
        <v/>
      </c>
      <c r="S38" s="179" t="str">
        <f t="shared" si="4"/>
        <v/>
      </c>
      <c r="T38" s="179" t="str">
        <f t="shared" si="4"/>
        <v/>
      </c>
      <c r="U38" s="179" t="str">
        <f t="shared" si="4"/>
        <v/>
      </c>
      <c r="V38" s="179" t="str">
        <f t="shared" si="4"/>
        <v/>
      </c>
      <c r="W38" s="179" t="str">
        <f t="shared" si="4"/>
        <v/>
      </c>
      <c r="X38" s="179" t="str">
        <f t="shared" si="4"/>
        <v/>
      </c>
      <c r="Y38" s="179" t="str">
        <f t="shared" si="4"/>
        <v/>
      </c>
      <c r="Z38" s="111">
        <f t="shared" si="1"/>
        <v>0</v>
      </c>
      <c r="AA38" s="119"/>
    </row>
    <row r="39" spans="3:27" ht="19.5" customHeight="1">
      <c r="C39" s="134">
        <v>30</v>
      </c>
      <c r="D39" s="118"/>
      <c r="E39" s="119"/>
      <c r="F39" s="119"/>
      <c r="G39" s="120"/>
      <c r="H39" s="108" t="s">
        <v>23</v>
      </c>
      <c r="I39" s="122"/>
      <c r="J39" s="109" t="s">
        <v>32</v>
      </c>
      <c r="K39" s="505"/>
      <c r="L39" s="169" t="str">
        <f>研修要件確認シート!AG40</f>
        <v>－</v>
      </c>
      <c r="M39" s="125"/>
      <c r="N39" s="126"/>
      <c r="O39" s="110" t="str">
        <f t="shared" si="4"/>
        <v/>
      </c>
      <c r="P39" s="179" t="str">
        <f t="shared" si="4"/>
        <v/>
      </c>
      <c r="Q39" s="179" t="str">
        <f t="shared" si="4"/>
        <v/>
      </c>
      <c r="R39" s="179" t="str">
        <f t="shared" si="4"/>
        <v/>
      </c>
      <c r="S39" s="179" t="str">
        <f t="shared" si="4"/>
        <v/>
      </c>
      <c r="T39" s="179" t="str">
        <f t="shared" si="4"/>
        <v/>
      </c>
      <c r="U39" s="179" t="str">
        <f t="shared" si="4"/>
        <v/>
      </c>
      <c r="V39" s="179" t="str">
        <f t="shared" si="4"/>
        <v/>
      </c>
      <c r="W39" s="179" t="str">
        <f t="shared" si="4"/>
        <v/>
      </c>
      <c r="X39" s="179" t="str">
        <f t="shared" si="4"/>
        <v/>
      </c>
      <c r="Y39" s="179" t="str">
        <f t="shared" si="4"/>
        <v/>
      </c>
      <c r="Z39" s="111">
        <f t="shared" si="1"/>
        <v>0</v>
      </c>
      <c r="AA39" s="119"/>
    </row>
    <row r="40" spans="3:27" ht="19.5" customHeight="1">
      <c r="C40" s="134">
        <v>31</v>
      </c>
      <c r="D40" s="118"/>
      <c r="E40" s="119"/>
      <c r="F40" s="119"/>
      <c r="G40" s="120"/>
      <c r="H40" s="108" t="s">
        <v>23</v>
      </c>
      <c r="I40" s="122"/>
      <c r="J40" s="109" t="s">
        <v>32</v>
      </c>
      <c r="K40" s="505"/>
      <c r="L40" s="169" t="str">
        <f>研修要件確認シート!AG41</f>
        <v>－</v>
      </c>
      <c r="M40" s="125"/>
      <c r="N40" s="126"/>
      <c r="O40" s="110" t="str">
        <f t="shared" ref="O40:Y49" si="5">IF($N40="","",$N40)</f>
        <v/>
      </c>
      <c r="P40" s="179" t="str">
        <f t="shared" si="5"/>
        <v/>
      </c>
      <c r="Q40" s="179" t="str">
        <f t="shared" si="5"/>
        <v/>
      </c>
      <c r="R40" s="179" t="str">
        <f t="shared" si="5"/>
        <v/>
      </c>
      <c r="S40" s="179" t="str">
        <f t="shared" si="5"/>
        <v/>
      </c>
      <c r="T40" s="179" t="str">
        <f t="shared" si="5"/>
        <v/>
      </c>
      <c r="U40" s="179" t="str">
        <f t="shared" si="5"/>
        <v/>
      </c>
      <c r="V40" s="179" t="str">
        <f t="shared" si="5"/>
        <v/>
      </c>
      <c r="W40" s="179" t="str">
        <f t="shared" si="5"/>
        <v/>
      </c>
      <c r="X40" s="179" t="str">
        <f t="shared" si="5"/>
        <v/>
      </c>
      <c r="Y40" s="179" t="str">
        <f t="shared" si="5"/>
        <v/>
      </c>
      <c r="Z40" s="111">
        <f t="shared" si="1"/>
        <v>0</v>
      </c>
      <c r="AA40" s="119"/>
    </row>
    <row r="41" spans="3:27" ht="19.5" customHeight="1">
      <c r="C41" s="134">
        <v>32</v>
      </c>
      <c r="D41" s="118"/>
      <c r="E41" s="119"/>
      <c r="F41" s="119"/>
      <c r="G41" s="120"/>
      <c r="H41" s="108" t="s">
        <v>23</v>
      </c>
      <c r="I41" s="122"/>
      <c r="J41" s="109" t="s">
        <v>32</v>
      </c>
      <c r="K41" s="505"/>
      <c r="L41" s="169" t="str">
        <f>研修要件確認シート!AG42</f>
        <v>－</v>
      </c>
      <c r="M41" s="125"/>
      <c r="N41" s="126"/>
      <c r="O41" s="110" t="str">
        <f t="shared" si="5"/>
        <v/>
      </c>
      <c r="P41" s="179" t="str">
        <f t="shared" si="5"/>
        <v/>
      </c>
      <c r="Q41" s="179" t="str">
        <f t="shared" si="5"/>
        <v/>
      </c>
      <c r="R41" s="179" t="str">
        <f t="shared" si="5"/>
        <v/>
      </c>
      <c r="S41" s="179" t="str">
        <f t="shared" si="5"/>
        <v/>
      </c>
      <c r="T41" s="179" t="str">
        <f t="shared" si="5"/>
        <v/>
      </c>
      <c r="U41" s="179" t="str">
        <f t="shared" si="5"/>
        <v/>
      </c>
      <c r="V41" s="179" t="str">
        <f t="shared" si="5"/>
        <v/>
      </c>
      <c r="W41" s="179" t="str">
        <f t="shared" si="5"/>
        <v/>
      </c>
      <c r="X41" s="179" t="str">
        <f t="shared" si="5"/>
        <v/>
      </c>
      <c r="Y41" s="179" t="str">
        <f t="shared" si="5"/>
        <v/>
      </c>
      <c r="Z41" s="111">
        <f t="shared" si="1"/>
        <v>0</v>
      </c>
      <c r="AA41" s="119"/>
    </row>
    <row r="42" spans="3:27" ht="19.5" customHeight="1">
      <c r="C42" s="134">
        <v>33</v>
      </c>
      <c r="D42" s="118"/>
      <c r="E42" s="119"/>
      <c r="F42" s="119"/>
      <c r="G42" s="120"/>
      <c r="H42" s="108" t="s">
        <v>23</v>
      </c>
      <c r="I42" s="122"/>
      <c r="J42" s="109" t="s">
        <v>32</v>
      </c>
      <c r="K42" s="505"/>
      <c r="L42" s="169" t="str">
        <f>研修要件確認シート!AG43</f>
        <v>－</v>
      </c>
      <c r="M42" s="125"/>
      <c r="N42" s="126"/>
      <c r="O42" s="110" t="str">
        <f t="shared" si="5"/>
        <v/>
      </c>
      <c r="P42" s="179" t="str">
        <f t="shared" si="5"/>
        <v/>
      </c>
      <c r="Q42" s="179" t="str">
        <f t="shared" si="5"/>
        <v/>
      </c>
      <c r="R42" s="179" t="str">
        <f t="shared" si="5"/>
        <v/>
      </c>
      <c r="S42" s="179" t="str">
        <f t="shared" si="5"/>
        <v/>
      </c>
      <c r="T42" s="179" t="str">
        <f t="shared" si="5"/>
        <v/>
      </c>
      <c r="U42" s="179" t="str">
        <f t="shared" si="5"/>
        <v/>
      </c>
      <c r="V42" s="179" t="str">
        <f t="shared" si="5"/>
        <v/>
      </c>
      <c r="W42" s="179" t="str">
        <f t="shared" si="5"/>
        <v/>
      </c>
      <c r="X42" s="179" t="str">
        <f t="shared" si="5"/>
        <v/>
      </c>
      <c r="Y42" s="179" t="str">
        <f t="shared" si="5"/>
        <v/>
      </c>
      <c r="Z42" s="111">
        <f t="shared" si="1"/>
        <v>0</v>
      </c>
      <c r="AA42" s="119"/>
    </row>
    <row r="43" spans="3:27" ht="19.5" customHeight="1">
      <c r="C43" s="134">
        <v>34</v>
      </c>
      <c r="D43" s="118"/>
      <c r="E43" s="119"/>
      <c r="F43" s="119"/>
      <c r="G43" s="120"/>
      <c r="H43" s="108" t="s">
        <v>23</v>
      </c>
      <c r="I43" s="122"/>
      <c r="J43" s="109" t="s">
        <v>32</v>
      </c>
      <c r="K43" s="505"/>
      <c r="L43" s="169" t="str">
        <f>研修要件確認シート!AG44</f>
        <v>－</v>
      </c>
      <c r="M43" s="125"/>
      <c r="N43" s="126"/>
      <c r="O43" s="110" t="str">
        <f t="shared" si="5"/>
        <v/>
      </c>
      <c r="P43" s="179" t="str">
        <f t="shared" si="5"/>
        <v/>
      </c>
      <c r="Q43" s="179" t="str">
        <f t="shared" si="5"/>
        <v/>
      </c>
      <c r="R43" s="179" t="str">
        <f t="shared" si="5"/>
        <v/>
      </c>
      <c r="S43" s="179" t="str">
        <f t="shared" si="5"/>
        <v/>
      </c>
      <c r="T43" s="179" t="str">
        <f t="shared" si="5"/>
        <v/>
      </c>
      <c r="U43" s="179" t="str">
        <f t="shared" si="5"/>
        <v/>
      </c>
      <c r="V43" s="179" t="str">
        <f t="shared" si="5"/>
        <v/>
      </c>
      <c r="W43" s="179" t="str">
        <f t="shared" si="5"/>
        <v/>
      </c>
      <c r="X43" s="179" t="str">
        <f t="shared" si="5"/>
        <v/>
      </c>
      <c r="Y43" s="179" t="str">
        <f t="shared" si="5"/>
        <v/>
      </c>
      <c r="Z43" s="111">
        <f t="shared" ref="Z43:Z54" si="6">SUM(N43:Y43)</f>
        <v>0</v>
      </c>
      <c r="AA43" s="119"/>
    </row>
    <row r="44" spans="3:27" ht="19.5" customHeight="1">
      <c r="C44" s="134">
        <v>35</v>
      </c>
      <c r="D44" s="118"/>
      <c r="E44" s="119"/>
      <c r="F44" s="119"/>
      <c r="G44" s="120"/>
      <c r="H44" s="108" t="s">
        <v>23</v>
      </c>
      <c r="I44" s="122"/>
      <c r="J44" s="109" t="s">
        <v>32</v>
      </c>
      <c r="K44" s="505"/>
      <c r="L44" s="169" t="str">
        <f>研修要件確認シート!AG45</f>
        <v>－</v>
      </c>
      <c r="M44" s="125"/>
      <c r="N44" s="126"/>
      <c r="O44" s="110" t="str">
        <f t="shared" si="5"/>
        <v/>
      </c>
      <c r="P44" s="179" t="str">
        <f t="shared" si="5"/>
        <v/>
      </c>
      <c r="Q44" s="179" t="str">
        <f t="shared" si="5"/>
        <v/>
      </c>
      <c r="R44" s="179" t="str">
        <f t="shared" si="5"/>
        <v/>
      </c>
      <c r="S44" s="179" t="str">
        <f t="shared" si="5"/>
        <v/>
      </c>
      <c r="T44" s="179" t="str">
        <f t="shared" si="5"/>
        <v/>
      </c>
      <c r="U44" s="179" t="str">
        <f t="shared" si="5"/>
        <v/>
      </c>
      <c r="V44" s="179" t="str">
        <f t="shared" si="5"/>
        <v/>
      </c>
      <c r="W44" s="179" t="str">
        <f t="shared" si="5"/>
        <v/>
      </c>
      <c r="X44" s="179" t="str">
        <f t="shared" si="5"/>
        <v/>
      </c>
      <c r="Y44" s="179" t="str">
        <f t="shared" si="5"/>
        <v/>
      </c>
      <c r="Z44" s="111">
        <f t="shared" si="6"/>
        <v>0</v>
      </c>
      <c r="AA44" s="119"/>
    </row>
    <row r="45" spans="3:27" ht="19.5" customHeight="1">
      <c r="C45" s="134">
        <v>36</v>
      </c>
      <c r="D45" s="118"/>
      <c r="E45" s="119"/>
      <c r="F45" s="119"/>
      <c r="G45" s="120"/>
      <c r="H45" s="108" t="s">
        <v>23</v>
      </c>
      <c r="I45" s="122"/>
      <c r="J45" s="109" t="s">
        <v>32</v>
      </c>
      <c r="K45" s="505"/>
      <c r="L45" s="169" t="str">
        <f>研修要件確認シート!AG46</f>
        <v>－</v>
      </c>
      <c r="M45" s="125"/>
      <c r="N45" s="126"/>
      <c r="O45" s="110" t="str">
        <f t="shared" si="5"/>
        <v/>
      </c>
      <c r="P45" s="179" t="str">
        <f t="shared" si="5"/>
        <v/>
      </c>
      <c r="Q45" s="179" t="str">
        <f t="shared" si="5"/>
        <v/>
      </c>
      <c r="R45" s="179" t="str">
        <f t="shared" si="5"/>
        <v/>
      </c>
      <c r="S45" s="179" t="str">
        <f t="shared" si="5"/>
        <v/>
      </c>
      <c r="T45" s="179" t="str">
        <f t="shared" si="5"/>
        <v/>
      </c>
      <c r="U45" s="179" t="str">
        <f t="shared" si="5"/>
        <v/>
      </c>
      <c r="V45" s="179" t="str">
        <f t="shared" si="5"/>
        <v/>
      </c>
      <c r="W45" s="179" t="str">
        <f t="shared" si="5"/>
        <v/>
      </c>
      <c r="X45" s="179" t="str">
        <f t="shared" si="5"/>
        <v/>
      </c>
      <c r="Y45" s="179" t="str">
        <f t="shared" si="5"/>
        <v/>
      </c>
      <c r="Z45" s="111">
        <f t="shared" si="6"/>
        <v>0</v>
      </c>
      <c r="AA45" s="119"/>
    </row>
    <row r="46" spans="3:27" ht="19.5" customHeight="1">
      <c r="C46" s="134">
        <v>37</v>
      </c>
      <c r="D46" s="118"/>
      <c r="E46" s="119"/>
      <c r="F46" s="119"/>
      <c r="G46" s="120"/>
      <c r="H46" s="108" t="s">
        <v>23</v>
      </c>
      <c r="I46" s="122"/>
      <c r="J46" s="109" t="s">
        <v>32</v>
      </c>
      <c r="K46" s="505"/>
      <c r="L46" s="169" t="str">
        <f>研修要件確認シート!AG47</f>
        <v>－</v>
      </c>
      <c r="M46" s="125"/>
      <c r="N46" s="126"/>
      <c r="O46" s="110" t="str">
        <f t="shared" si="5"/>
        <v/>
      </c>
      <c r="P46" s="179" t="str">
        <f t="shared" si="5"/>
        <v/>
      </c>
      <c r="Q46" s="179" t="str">
        <f t="shared" si="5"/>
        <v/>
      </c>
      <c r="R46" s="179" t="str">
        <f t="shared" si="5"/>
        <v/>
      </c>
      <c r="S46" s="179" t="str">
        <f t="shared" si="5"/>
        <v/>
      </c>
      <c r="T46" s="179" t="str">
        <f t="shared" si="5"/>
        <v/>
      </c>
      <c r="U46" s="179" t="str">
        <f t="shared" si="5"/>
        <v/>
      </c>
      <c r="V46" s="179" t="str">
        <f t="shared" si="5"/>
        <v/>
      </c>
      <c r="W46" s="179" t="str">
        <f t="shared" si="5"/>
        <v/>
      </c>
      <c r="X46" s="179" t="str">
        <f t="shared" si="5"/>
        <v/>
      </c>
      <c r="Y46" s="179" t="str">
        <f t="shared" si="5"/>
        <v/>
      </c>
      <c r="Z46" s="111">
        <f t="shared" si="6"/>
        <v>0</v>
      </c>
      <c r="AA46" s="119"/>
    </row>
    <row r="47" spans="3:27" ht="19.5" customHeight="1">
      <c r="C47" s="134">
        <v>38</v>
      </c>
      <c r="D47" s="118"/>
      <c r="E47" s="119"/>
      <c r="F47" s="119"/>
      <c r="G47" s="120"/>
      <c r="H47" s="108" t="s">
        <v>23</v>
      </c>
      <c r="I47" s="122"/>
      <c r="J47" s="109" t="s">
        <v>32</v>
      </c>
      <c r="K47" s="505"/>
      <c r="L47" s="169" t="str">
        <f>研修要件確認シート!AG48</f>
        <v>－</v>
      </c>
      <c r="M47" s="125"/>
      <c r="N47" s="126"/>
      <c r="O47" s="110" t="str">
        <f t="shared" si="5"/>
        <v/>
      </c>
      <c r="P47" s="179" t="str">
        <f t="shared" si="5"/>
        <v/>
      </c>
      <c r="Q47" s="179" t="str">
        <f t="shared" si="5"/>
        <v/>
      </c>
      <c r="R47" s="179" t="str">
        <f t="shared" si="5"/>
        <v/>
      </c>
      <c r="S47" s="179" t="str">
        <f t="shared" si="5"/>
        <v/>
      </c>
      <c r="T47" s="179" t="str">
        <f t="shared" si="5"/>
        <v/>
      </c>
      <c r="U47" s="179" t="str">
        <f t="shared" si="5"/>
        <v/>
      </c>
      <c r="V47" s="179" t="str">
        <f t="shared" si="5"/>
        <v/>
      </c>
      <c r="W47" s="179" t="str">
        <f t="shared" si="5"/>
        <v/>
      </c>
      <c r="X47" s="179" t="str">
        <f t="shared" si="5"/>
        <v/>
      </c>
      <c r="Y47" s="179" t="str">
        <f t="shared" si="5"/>
        <v/>
      </c>
      <c r="Z47" s="111">
        <f t="shared" si="6"/>
        <v>0</v>
      </c>
      <c r="AA47" s="119"/>
    </row>
    <row r="48" spans="3:27" ht="19.5" customHeight="1">
      <c r="C48" s="134">
        <v>39</v>
      </c>
      <c r="D48" s="118"/>
      <c r="E48" s="119"/>
      <c r="F48" s="119"/>
      <c r="G48" s="120"/>
      <c r="H48" s="108" t="s">
        <v>23</v>
      </c>
      <c r="I48" s="122"/>
      <c r="J48" s="109" t="s">
        <v>32</v>
      </c>
      <c r="K48" s="505"/>
      <c r="L48" s="169" t="str">
        <f>研修要件確認シート!AG49</f>
        <v>－</v>
      </c>
      <c r="M48" s="125"/>
      <c r="N48" s="126"/>
      <c r="O48" s="110" t="str">
        <f t="shared" si="5"/>
        <v/>
      </c>
      <c r="P48" s="179" t="str">
        <f t="shared" si="5"/>
        <v/>
      </c>
      <c r="Q48" s="179" t="str">
        <f t="shared" si="5"/>
        <v/>
      </c>
      <c r="R48" s="179" t="str">
        <f t="shared" si="5"/>
        <v/>
      </c>
      <c r="S48" s="179" t="str">
        <f t="shared" si="5"/>
        <v/>
      </c>
      <c r="T48" s="179" t="str">
        <f t="shared" si="5"/>
        <v/>
      </c>
      <c r="U48" s="179" t="str">
        <f t="shared" si="5"/>
        <v/>
      </c>
      <c r="V48" s="179" t="str">
        <f t="shared" si="5"/>
        <v/>
      </c>
      <c r="W48" s="179" t="str">
        <f t="shared" si="5"/>
        <v/>
      </c>
      <c r="X48" s="179" t="str">
        <f t="shared" si="5"/>
        <v/>
      </c>
      <c r="Y48" s="179" t="str">
        <f t="shared" si="5"/>
        <v/>
      </c>
      <c r="Z48" s="111">
        <f t="shared" si="6"/>
        <v>0</v>
      </c>
      <c r="AA48" s="119"/>
    </row>
    <row r="49" spans="3:27" ht="19.5" customHeight="1">
      <c r="C49" s="134">
        <v>40</v>
      </c>
      <c r="D49" s="118"/>
      <c r="E49" s="119"/>
      <c r="F49" s="119"/>
      <c r="G49" s="120"/>
      <c r="H49" s="108" t="s">
        <v>23</v>
      </c>
      <c r="I49" s="122"/>
      <c r="J49" s="109" t="s">
        <v>32</v>
      </c>
      <c r="K49" s="505"/>
      <c r="L49" s="169" t="str">
        <f>研修要件確認シート!AG50</f>
        <v>－</v>
      </c>
      <c r="M49" s="125"/>
      <c r="N49" s="126"/>
      <c r="O49" s="110" t="str">
        <f t="shared" si="5"/>
        <v/>
      </c>
      <c r="P49" s="179" t="str">
        <f t="shared" si="5"/>
        <v/>
      </c>
      <c r="Q49" s="179" t="str">
        <f t="shared" si="5"/>
        <v/>
      </c>
      <c r="R49" s="179" t="str">
        <f t="shared" si="5"/>
        <v/>
      </c>
      <c r="S49" s="179" t="str">
        <f t="shared" si="5"/>
        <v/>
      </c>
      <c r="T49" s="179" t="str">
        <f t="shared" si="5"/>
        <v/>
      </c>
      <c r="U49" s="179" t="str">
        <f t="shared" si="5"/>
        <v/>
      </c>
      <c r="V49" s="179" t="str">
        <f t="shared" si="5"/>
        <v/>
      </c>
      <c r="W49" s="179" t="str">
        <f t="shared" si="5"/>
        <v/>
      </c>
      <c r="X49" s="179" t="str">
        <f t="shared" si="5"/>
        <v/>
      </c>
      <c r="Y49" s="179" t="str">
        <f t="shared" si="5"/>
        <v/>
      </c>
      <c r="Z49" s="111">
        <f t="shared" si="6"/>
        <v>0</v>
      </c>
      <c r="AA49" s="119"/>
    </row>
    <row r="50" spans="3:27" ht="19.5" customHeight="1">
      <c r="C50" s="134">
        <v>41</v>
      </c>
      <c r="D50" s="118"/>
      <c r="E50" s="119"/>
      <c r="F50" s="119"/>
      <c r="G50" s="120"/>
      <c r="H50" s="108" t="s">
        <v>23</v>
      </c>
      <c r="I50" s="122"/>
      <c r="J50" s="109" t="s">
        <v>32</v>
      </c>
      <c r="K50" s="505"/>
      <c r="L50" s="169" t="str">
        <f>研修要件確認シート!AG51</f>
        <v>－</v>
      </c>
      <c r="M50" s="125"/>
      <c r="N50" s="126"/>
      <c r="O50" s="110" t="str">
        <f t="shared" ref="O50:Y59" si="7">IF($N50="","",$N50)</f>
        <v/>
      </c>
      <c r="P50" s="179" t="str">
        <f t="shared" si="7"/>
        <v/>
      </c>
      <c r="Q50" s="179" t="str">
        <f t="shared" si="7"/>
        <v/>
      </c>
      <c r="R50" s="179" t="str">
        <f t="shared" si="7"/>
        <v/>
      </c>
      <c r="S50" s="179" t="str">
        <f t="shared" si="7"/>
        <v/>
      </c>
      <c r="T50" s="179" t="str">
        <f t="shared" si="7"/>
        <v/>
      </c>
      <c r="U50" s="179" t="str">
        <f t="shared" si="7"/>
        <v/>
      </c>
      <c r="V50" s="179" t="str">
        <f t="shared" si="7"/>
        <v/>
      </c>
      <c r="W50" s="179" t="str">
        <f t="shared" si="7"/>
        <v/>
      </c>
      <c r="X50" s="179" t="str">
        <f t="shared" si="7"/>
        <v/>
      </c>
      <c r="Y50" s="179" t="str">
        <f t="shared" si="7"/>
        <v/>
      </c>
      <c r="Z50" s="111">
        <f t="shared" si="6"/>
        <v>0</v>
      </c>
      <c r="AA50" s="119"/>
    </row>
    <row r="51" spans="3:27" ht="19.5" customHeight="1">
      <c r="C51" s="134">
        <v>42</v>
      </c>
      <c r="D51" s="118"/>
      <c r="E51" s="119"/>
      <c r="F51" s="119"/>
      <c r="G51" s="120"/>
      <c r="H51" s="108" t="s">
        <v>23</v>
      </c>
      <c r="I51" s="122"/>
      <c r="J51" s="109" t="s">
        <v>32</v>
      </c>
      <c r="K51" s="505"/>
      <c r="L51" s="169" t="str">
        <f>研修要件確認シート!AG52</f>
        <v>－</v>
      </c>
      <c r="M51" s="125"/>
      <c r="N51" s="126"/>
      <c r="O51" s="110" t="str">
        <f t="shared" si="7"/>
        <v/>
      </c>
      <c r="P51" s="179" t="str">
        <f t="shared" si="7"/>
        <v/>
      </c>
      <c r="Q51" s="179" t="str">
        <f t="shared" si="7"/>
        <v/>
      </c>
      <c r="R51" s="179" t="str">
        <f t="shared" si="7"/>
        <v/>
      </c>
      <c r="S51" s="179" t="str">
        <f t="shared" si="7"/>
        <v/>
      </c>
      <c r="T51" s="179" t="str">
        <f t="shared" si="7"/>
        <v/>
      </c>
      <c r="U51" s="179" t="str">
        <f t="shared" si="7"/>
        <v/>
      </c>
      <c r="V51" s="179" t="str">
        <f t="shared" si="7"/>
        <v/>
      </c>
      <c r="W51" s="179" t="str">
        <f t="shared" si="7"/>
        <v/>
      </c>
      <c r="X51" s="179" t="str">
        <f t="shared" si="7"/>
        <v/>
      </c>
      <c r="Y51" s="179" t="str">
        <f t="shared" si="7"/>
        <v/>
      </c>
      <c r="Z51" s="111">
        <f t="shared" si="6"/>
        <v>0</v>
      </c>
      <c r="AA51" s="119"/>
    </row>
    <row r="52" spans="3:27" ht="19.5" customHeight="1">
      <c r="C52" s="134">
        <v>43</v>
      </c>
      <c r="D52" s="118"/>
      <c r="E52" s="119"/>
      <c r="F52" s="119"/>
      <c r="G52" s="120"/>
      <c r="H52" s="108" t="s">
        <v>23</v>
      </c>
      <c r="I52" s="122"/>
      <c r="J52" s="109" t="s">
        <v>32</v>
      </c>
      <c r="K52" s="505"/>
      <c r="L52" s="169" t="str">
        <f>研修要件確認シート!AG53</f>
        <v>－</v>
      </c>
      <c r="M52" s="125"/>
      <c r="N52" s="126"/>
      <c r="O52" s="110" t="str">
        <f t="shared" si="7"/>
        <v/>
      </c>
      <c r="P52" s="179" t="str">
        <f t="shared" si="7"/>
        <v/>
      </c>
      <c r="Q52" s="179" t="str">
        <f t="shared" si="7"/>
        <v/>
      </c>
      <c r="R52" s="179" t="str">
        <f t="shared" si="7"/>
        <v/>
      </c>
      <c r="S52" s="179" t="str">
        <f t="shared" si="7"/>
        <v/>
      </c>
      <c r="T52" s="179" t="str">
        <f t="shared" si="7"/>
        <v/>
      </c>
      <c r="U52" s="179" t="str">
        <f t="shared" si="7"/>
        <v/>
      </c>
      <c r="V52" s="179" t="str">
        <f t="shared" si="7"/>
        <v/>
      </c>
      <c r="W52" s="179" t="str">
        <f t="shared" si="7"/>
        <v/>
      </c>
      <c r="X52" s="179" t="str">
        <f t="shared" si="7"/>
        <v/>
      </c>
      <c r="Y52" s="179" t="str">
        <f t="shared" si="7"/>
        <v/>
      </c>
      <c r="Z52" s="111">
        <f t="shared" si="6"/>
        <v>0</v>
      </c>
      <c r="AA52" s="119"/>
    </row>
    <row r="53" spans="3:27" ht="19.5" customHeight="1">
      <c r="C53" s="134">
        <v>44</v>
      </c>
      <c r="D53" s="118"/>
      <c r="E53" s="119"/>
      <c r="F53" s="119"/>
      <c r="G53" s="120"/>
      <c r="H53" s="108" t="s">
        <v>23</v>
      </c>
      <c r="I53" s="122"/>
      <c r="J53" s="109" t="s">
        <v>32</v>
      </c>
      <c r="K53" s="505"/>
      <c r="L53" s="169" t="str">
        <f>研修要件確認シート!AG54</f>
        <v>－</v>
      </c>
      <c r="M53" s="125"/>
      <c r="N53" s="126"/>
      <c r="O53" s="110" t="str">
        <f t="shared" si="7"/>
        <v/>
      </c>
      <c r="P53" s="179" t="str">
        <f t="shared" si="7"/>
        <v/>
      </c>
      <c r="Q53" s="179" t="str">
        <f t="shared" si="7"/>
        <v/>
      </c>
      <c r="R53" s="179" t="str">
        <f t="shared" si="7"/>
        <v/>
      </c>
      <c r="S53" s="179" t="str">
        <f t="shared" si="7"/>
        <v/>
      </c>
      <c r="T53" s="179" t="str">
        <f t="shared" si="7"/>
        <v/>
      </c>
      <c r="U53" s="179" t="str">
        <f t="shared" si="7"/>
        <v/>
      </c>
      <c r="V53" s="179" t="str">
        <f t="shared" si="7"/>
        <v/>
      </c>
      <c r="W53" s="179" t="str">
        <f t="shared" si="7"/>
        <v/>
      </c>
      <c r="X53" s="179" t="str">
        <f t="shared" si="7"/>
        <v/>
      </c>
      <c r="Y53" s="179" t="str">
        <f t="shared" si="7"/>
        <v/>
      </c>
      <c r="Z53" s="111">
        <f t="shared" si="6"/>
        <v>0</v>
      </c>
      <c r="AA53" s="119"/>
    </row>
    <row r="54" spans="3:27" ht="19.5" customHeight="1">
      <c r="C54" s="134">
        <v>45</v>
      </c>
      <c r="D54" s="118"/>
      <c r="E54" s="119"/>
      <c r="F54" s="119"/>
      <c r="G54" s="120"/>
      <c r="H54" s="108" t="s">
        <v>23</v>
      </c>
      <c r="I54" s="122"/>
      <c r="J54" s="109" t="s">
        <v>32</v>
      </c>
      <c r="K54" s="505"/>
      <c r="L54" s="169" t="str">
        <f>研修要件確認シート!AG55</f>
        <v>－</v>
      </c>
      <c r="M54" s="125"/>
      <c r="N54" s="126"/>
      <c r="O54" s="110" t="str">
        <f t="shared" si="7"/>
        <v/>
      </c>
      <c r="P54" s="179" t="str">
        <f t="shared" si="7"/>
        <v/>
      </c>
      <c r="Q54" s="179" t="str">
        <f t="shared" si="7"/>
        <v/>
      </c>
      <c r="R54" s="179" t="str">
        <f t="shared" si="7"/>
        <v/>
      </c>
      <c r="S54" s="179" t="str">
        <f t="shared" si="7"/>
        <v/>
      </c>
      <c r="T54" s="179" t="str">
        <f t="shared" si="7"/>
        <v/>
      </c>
      <c r="U54" s="179" t="str">
        <f t="shared" si="7"/>
        <v/>
      </c>
      <c r="V54" s="179" t="str">
        <f t="shared" si="7"/>
        <v/>
      </c>
      <c r="W54" s="179" t="str">
        <f t="shared" si="7"/>
        <v/>
      </c>
      <c r="X54" s="179" t="str">
        <f t="shared" si="7"/>
        <v/>
      </c>
      <c r="Y54" s="179" t="str">
        <f t="shared" si="7"/>
        <v/>
      </c>
      <c r="Z54" s="111">
        <f t="shared" si="6"/>
        <v>0</v>
      </c>
      <c r="AA54" s="119"/>
    </row>
    <row r="55" spans="3:27" ht="19.5" customHeight="1">
      <c r="C55" s="134">
        <v>46</v>
      </c>
      <c r="D55" s="118"/>
      <c r="E55" s="119"/>
      <c r="F55" s="119"/>
      <c r="G55" s="120"/>
      <c r="H55" s="108" t="s">
        <v>23</v>
      </c>
      <c r="I55" s="122"/>
      <c r="J55" s="109" t="s">
        <v>32</v>
      </c>
      <c r="K55" s="505"/>
      <c r="L55" s="169" t="str">
        <f>研修要件確認シート!AG56</f>
        <v>－</v>
      </c>
      <c r="M55" s="125"/>
      <c r="N55" s="126"/>
      <c r="O55" s="110" t="str">
        <f t="shared" si="7"/>
        <v/>
      </c>
      <c r="P55" s="179" t="str">
        <f t="shared" si="7"/>
        <v/>
      </c>
      <c r="Q55" s="179" t="str">
        <f t="shared" si="7"/>
        <v/>
      </c>
      <c r="R55" s="179" t="str">
        <f t="shared" si="7"/>
        <v/>
      </c>
      <c r="S55" s="179" t="str">
        <f t="shared" si="7"/>
        <v/>
      </c>
      <c r="T55" s="179" t="str">
        <f t="shared" si="7"/>
        <v/>
      </c>
      <c r="U55" s="179" t="str">
        <f t="shared" si="7"/>
        <v/>
      </c>
      <c r="V55" s="179" t="str">
        <f t="shared" si="7"/>
        <v/>
      </c>
      <c r="W55" s="179" t="str">
        <f t="shared" si="7"/>
        <v/>
      </c>
      <c r="X55" s="179" t="str">
        <f t="shared" si="7"/>
        <v/>
      </c>
      <c r="Y55" s="179" t="str">
        <f t="shared" si="7"/>
        <v/>
      </c>
      <c r="Z55" s="111">
        <f t="shared" si="1"/>
        <v>0</v>
      </c>
      <c r="AA55" s="119"/>
    </row>
    <row r="56" spans="3:27" ht="19.5" customHeight="1">
      <c r="C56" s="134">
        <v>47</v>
      </c>
      <c r="D56" s="118"/>
      <c r="E56" s="119"/>
      <c r="F56" s="119"/>
      <c r="G56" s="120"/>
      <c r="H56" s="108" t="s">
        <v>23</v>
      </c>
      <c r="I56" s="122"/>
      <c r="J56" s="109" t="s">
        <v>32</v>
      </c>
      <c r="K56" s="505"/>
      <c r="L56" s="169" t="str">
        <f>研修要件確認シート!AG57</f>
        <v>－</v>
      </c>
      <c r="M56" s="125"/>
      <c r="N56" s="126"/>
      <c r="O56" s="110" t="str">
        <f t="shared" si="7"/>
        <v/>
      </c>
      <c r="P56" s="179" t="str">
        <f t="shared" si="7"/>
        <v/>
      </c>
      <c r="Q56" s="179" t="str">
        <f t="shared" si="7"/>
        <v/>
      </c>
      <c r="R56" s="179" t="str">
        <f t="shared" si="7"/>
        <v/>
      </c>
      <c r="S56" s="179" t="str">
        <f t="shared" si="7"/>
        <v/>
      </c>
      <c r="T56" s="179" t="str">
        <f t="shared" si="7"/>
        <v/>
      </c>
      <c r="U56" s="179" t="str">
        <f t="shared" si="7"/>
        <v/>
      </c>
      <c r="V56" s="179" t="str">
        <f t="shared" si="7"/>
        <v/>
      </c>
      <c r="W56" s="179" t="str">
        <f t="shared" si="7"/>
        <v/>
      </c>
      <c r="X56" s="179" t="str">
        <f t="shared" si="7"/>
        <v/>
      </c>
      <c r="Y56" s="179" t="str">
        <f t="shared" si="7"/>
        <v/>
      </c>
      <c r="Z56" s="111">
        <f t="shared" si="1"/>
        <v>0</v>
      </c>
      <c r="AA56" s="119"/>
    </row>
    <row r="57" spans="3:27" ht="19.5" customHeight="1">
      <c r="C57" s="134">
        <v>48</v>
      </c>
      <c r="D57" s="118"/>
      <c r="E57" s="119"/>
      <c r="F57" s="119"/>
      <c r="G57" s="120"/>
      <c r="H57" s="108" t="s">
        <v>23</v>
      </c>
      <c r="I57" s="122"/>
      <c r="J57" s="109" t="s">
        <v>32</v>
      </c>
      <c r="K57" s="505"/>
      <c r="L57" s="169" t="str">
        <f>研修要件確認シート!AG58</f>
        <v>－</v>
      </c>
      <c r="M57" s="125"/>
      <c r="N57" s="126"/>
      <c r="O57" s="110" t="str">
        <f t="shared" si="7"/>
        <v/>
      </c>
      <c r="P57" s="179" t="str">
        <f t="shared" si="7"/>
        <v/>
      </c>
      <c r="Q57" s="179" t="str">
        <f t="shared" si="7"/>
        <v/>
      </c>
      <c r="R57" s="179" t="str">
        <f t="shared" si="7"/>
        <v/>
      </c>
      <c r="S57" s="179" t="str">
        <f t="shared" si="7"/>
        <v/>
      </c>
      <c r="T57" s="179" t="str">
        <f t="shared" si="7"/>
        <v/>
      </c>
      <c r="U57" s="179" t="str">
        <f t="shared" si="7"/>
        <v/>
      </c>
      <c r="V57" s="179" t="str">
        <f t="shared" si="7"/>
        <v/>
      </c>
      <c r="W57" s="179" t="str">
        <f t="shared" si="7"/>
        <v/>
      </c>
      <c r="X57" s="179" t="str">
        <f t="shared" si="7"/>
        <v/>
      </c>
      <c r="Y57" s="179" t="str">
        <f t="shared" si="7"/>
        <v/>
      </c>
      <c r="Z57" s="111">
        <f t="shared" si="1"/>
        <v>0</v>
      </c>
      <c r="AA57" s="119"/>
    </row>
    <row r="58" spans="3:27" ht="19.5" customHeight="1">
      <c r="C58" s="134">
        <v>49</v>
      </c>
      <c r="D58" s="118"/>
      <c r="E58" s="119"/>
      <c r="F58" s="119"/>
      <c r="G58" s="120"/>
      <c r="H58" s="108" t="s">
        <v>23</v>
      </c>
      <c r="I58" s="122"/>
      <c r="J58" s="109" t="s">
        <v>32</v>
      </c>
      <c r="K58" s="505"/>
      <c r="L58" s="169" t="str">
        <f>研修要件確認シート!AG59</f>
        <v>－</v>
      </c>
      <c r="M58" s="125"/>
      <c r="N58" s="126"/>
      <c r="O58" s="110" t="str">
        <f t="shared" si="7"/>
        <v/>
      </c>
      <c r="P58" s="179" t="str">
        <f t="shared" si="7"/>
        <v/>
      </c>
      <c r="Q58" s="179" t="str">
        <f t="shared" si="7"/>
        <v/>
      </c>
      <c r="R58" s="179" t="str">
        <f t="shared" si="7"/>
        <v/>
      </c>
      <c r="S58" s="179" t="str">
        <f t="shared" si="7"/>
        <v/>
      </c>
      <c r="T58" s="179" t="str">
        <f t="shared" si="7"/>
        <v/>
      </c>
      <c r="U58" s="179" t="str">
        <f t="shared" si="7"/>
        <v/>
      </c>
      <c r="V58" s="179" t="str">
        <f t="shared" si="7"/>
        <v/>
      </c>
      <c r="W58" s="179" t="str">
        <f t="shared" si="7"/>
        <v/>
      </c>
      <c r="X58" s="179" t="str">
        <f t="shared" si="7"/>
        <v/>
      </c>
      <c r="Y58" s="179" t="str">
        <f t="shared" si="7"/>
        <v/>
      </c>
      <c r="Z58" s="111">
        <f t="shared" si="1"/>
        <v>0</v>
      </c>
      <c r="AA58" s="119"/>
    </row>
    <row r="59" spans="3:27" ht="19.5" customHeight="1" thickBot="1">
      <c r="C59" s="134">
        <v>50</v>
      </c>
      <c r="D59" s="118"/>
      <c r="E59" s="119"/>
      <c r="F59" s="119"/>
      <c r="G59" s="120"/>
      <c r="H59" s="108" t="s">
        <v>23</v>
      </c>
      <c r="I59" s="122"/>
      <c r="J59" s="109" t="s">
        <v>32</v>
      </c>
      <c r="K59" s="506"/>
      <c r="L59" s="170" t="str">
        <f>研修要件確認シート!AG60</f>
        <v>－</v>
      </c>
      <c r="M59" s="125"/>
      <c r="N59" s="127"/>
      <c r="O59" s="110" t="str">
        <f t="shared" si="7"/>
        <v/>
      </c>
      <c r="P59" s="179" t="str">
        <f t="shared" si="7"/>
        <v/>
      </c>
      <c r="Q59" s="179" t="str">
        <f t="shared" si="7"/>
        <v/>
      </c>
      <c r="R59" s="179" t="str">
        <f t="shared" si="7"/>
        <v/>
      </c>
      <c r="S59" s="179" t="str">
        <f t="shared" si="7"/>
        <v/>
      </c>
      <c r="T59" s="179" t="str">
        <f t="shared" si="7"/>
        <v/>
      </c>
      <c r="U59" s="179" t="str">
        <f t="shared" si="7"/>
        <v/>
      </c>
      <c r="V59" s="179" t="str">
        <f t="shared" si="7"/>
        <v/>
      </c>
      <c r="W59" s="179" t="str">
        <f t="shared" si="7"/>
        <v/>
      </c>
      <c r="X59" s="179" t="str">
        <f t="shared" si="7"/>
        <v/>
      </c>
      <c r="Y59" s="179" t="str">
        <f t="shared" si="7"/>
        <v/>
      </c>
      <c r="Z59" s="111">
        <f>SUM(N59:Y59)</f>
        <v>0</v>
      </c>
      <c r="AA59" s="119"/>
    </row>
    <row r="60" spans="3:27" ht="19.5" customHeight="1">
      <c r="N60" s="112">
        <f>SUM(N10:N59)</f>
        <v>0</v>
      </c>
      <c r="O60" s="112">
        <f t="shared" ref="O60:Y60" si="8">SUM(O10:O59)</f>
        <v>0</v>
      </c>
      <c r="P60" s="112">
        <f t="shared" si="8"/>
        <v>0</v>
      </c>
      <c r="Q60" s="112">
        <f t="shared" si="8"/>
        <v>0</v>
      </c>
      <c r="R60" s="112">
        <f>SUM(R10:R59)</f>
        <v>0</v>
      </c>
      <c r="S60" s="112">
        <f t="shared" si="8"/>
        <v>0</v>
      </c>
      <c r="T60" s="112">
        <f t="shared" si="8"/>
        <v>0</v>
      </c>
      <c r="U60" s="112">
        <f t="shared" si="8"/>
        <v>0</v>
      </c>
      <c r="V60" s="112">
        <f t="shared" si="8"/>
        <v>0</v>
      </c>
      <c r="W60" s="112">
        <f t="shared" si="8"/>
        <v>0</v>
      </c>
      <c r="X60" s="112">
        <f t="shared" si="8"/>
        <v>0</v>
      </c>
      <c r="Y60" s="112">
        <f t="shared" si="8"/>
        <v>0</v>
      </c>
      <c r="Z60" s="113">
        <f>SUM(Z10:Z59)</f>
        <v>0</v>
      </c>
    </row>
    <row r="61" spans="3:27" ht="15" customHeight="1"/>
    <row r="62" spans="3:27" ht="15" customHeight="1">
      <c r="N62" s="114" t="str">
        <f>IF(N60&lt;X4,"↑　配分月額が加算月額に達していません！！","")</f>
        <v/>
      </c>
    </row>
    <row r="63" spans="3:27" ht="15" customHeight="1"/>
    <row r="64" spans="3:27" ht="15" customHeight="1"/>
    <row r="65" spans="5:5" ht="15" customHeight="1"/>
    <row r="66" spans="5:5" ht="15" customHeight="1"/>
    <row r="67" spans="5:5" ht="15" customHeight="1"/>
    <row r="68" spans="5:5" ht="15" customHeight="1"/>
    <row r="69" spans="5:5" ht="15" customHeight="1"/>
    <row r="70" spans="5:5" ht="15" customHeight="1">
      <c r="E70" s="95" t="s">
        <v>115</v>
      </c>
    </row>
    <row r="71" spans="5:5" ht="15" customHeight="1">
      <c r="E71" s="95" t="s">
        <v>116</v>
      </c>
    </row>
    <row r="72" spans="5:5" ht="15" customHeight="1">
      <c r="E72" s="95" t="s">
        <v>117</v>
      </c>
    </row>
    <row r="73" spans="5:5" ht="15" customHeight="1">
      <c r="E73" s="95" t="s">
        <v>118</v>
      </c>
    </row>
    <row r="74" spans="5:5" ht="15" customHeight="1">
      <c r="E74" s="95" t="s">
        <v>119</v>
      </c>
    </row>
    <row r="75" spans="5:5" ht="15" customHeight="1">
      <c r="E75" s="95" t="s">
        <v>120</v>
      </c>
    </row>
    <row r="76" spans="5:5" ht="15" customHeight="1">
      <c r="E76" s="95" t="s">
        <v>121</v>
      </c>
    </row>
    <row r="77" spans="5:5" ht="15" customHeight="1">
      <c r="E77" s="95" t="s">
        <v>122</v>
      </c>
    </row>
    <row r="78" spans="5:5" ht="15" customHeight="1">
      <c r="E78" s="95" t="s">
        <v>123</v>
      </c>
    </row>
    <row r="79" spans="5:5" ht="15" customHeight="1">
      <c r="E79" s="95" t="s">
        <v>124</v>
      </c>
    </row>
    <row r="80" spans="5:5" ht="15" customHeight="1">
      <c r="E80" s="95" t="s">
        <v>125</v>
      </c>
    </row>
    <row r="81" spans="5:5" ht="15" customHeight="1">
      <c r="E81" s="95" t="s">
        <v>126</v>
      </c>
    </row>
    <row r="82" spans="5:5" ht="15" customHeight="1">
      <c r="E82" s="95" t="s">
        <v>127</v>
      </c>
    </row>
    <row r="83" spans="5:5" ht="15" customHeight="1">
      <c r="E83" s="95" t="s">
        <v>128</v>
      </c>
    </row>
    <row r="84" spans="5:5" ht="15" customHeight="1">
      <c r="E84" s="95" t="s">
        <v>129</v>
      </c>
    </row>
    <row r="85" spans="5:5" ht="15" customHeight="1">
      <c r="E85" s="95" t="s">
        <v>130</v>
      </c>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sheetData>
  <sheetProtection algorithmName="SHA-512" hashValue="knlW+JgMp75mfJY5F0u771k5RWl2PXjOG7zR98LM+WiU/HBCc+RCtaxxpvGWjnDKA2M7k0cXsU17bpnfJqXkPQ==" saltValue="g/VP4Dlom0pZ8tNTGvS5EQ==" spinCount="100000" sheet="1" objects="1" scenarios="1"/>
  <mergeCells count="30">
    <mergeCell ref="X2:Y3"/>
    <mergeCell ref="X4:Y5"/>
    <mergeCell ref="N8:Z8"/>
    <mergeCell ref="AA8:AA9"/>
    <mergeCell ref="V6:W6"/>
    <mergeCell ref="R6:S6"/>
    <mergeCell ref="T6:U6"/>
    <mergeCell ref="T4:U5"/>
    <mergeCell ref="T2:U3"/>
    <mergeCell ref="V2:W3"/>
    <mergeCell ref="V4:W5"/>
    <mergeCell ref="R4:S4"/>
    <mergeCell ref="R5:S5"/>
    <mergeCell ref="P2:Q3"/>
    <mergeCell ref="R2:S3"/>
    <mergeCell ref="M2:O3"/>
    <mergeCell ref="C5:D5"/>
    <mergeCell ref="E5:J5"/>
    <mergeCell ref="P4:Q4"/>
    <mergeCell ref="P5:Q5"/>
    <mergeCell ref="M8:M9"/>
    <mergeCell ref="C8:C9"/>
    <mergeCell ref="D8:D9"/>
    <mergeCell ref="E8:E9"/>
    <mergeCell ref="F8:F9"/>
    <mergeCell ref="G8:J9"/>
    <mergeCell ref="C4:D4"/>
    <mergeCell ref="E4:J4"/>
    <mergeCell ref="L8:L9"/>
    <mergeCell ref="K8:K9"/>
  </mergeCells>
  <phoneticPr fontId="4"/>
  <dataValidations count="6">
    <dataValidation type="list" allowBlank="1" showInputMessage="1" showErrorMessage="1" sqref="M10:M59" xr:uid="{9384739F-361D-4C77-993B-EAE7FBAF9E30}">
      <formula1>"手当,基本給"</formula1>
    </dataValidation>
    <dataValidation type="whole" allowBlank="1" showInputMessage="1" showErrorMessage="1" sqref="N10:Y59" xr:uid="{514EDB43-BCBF-4780-8547-21A208F1CD79}">
      <formula1>5000</formula1>
      <formula2>100000</formula2>
    </dataValidation>
    <dataValidation type="list" allowBlank="1" showInputMessage="1" showErrorMessage="1" sqref="E10:E59" xr:uid="{42AE0466-4D06-404B-B78F-3525566B8B84}">
      <formula1>$E$73:$E$85</formula1>
    </dataValidation>
    <dataValidation type="whole" operator="greaterThanOrEqual" allowBlank="1" showInputMessage="1" showErrorMessage="1" sqref="G10:G59" xr:uid="{0B0D1D6D-7364-49CB-8C8E-45B2564504AF}">
      <formula1>0</formula1>
    </dataValidation>
    <dataValidation type="whole" allowBlank="1" showInputMessage="1" showErrorMessage="1" sqref="I10:I59" xr:uid="{E147336E-6101-4984-85B1-BA4D9DE21C6B}">
      <formula1>0</formula1>
      <formula2>11</formula2>
    </dataValidation>
    <dataValidation type="list" allowBlank="1" showInputMessage="1" showErrorMessage="1" sqref="K10:K59" xr:uid="{EDBF9911-E538-4C5B-BBC9-CED894B7C375}">
      <formula1>"職員A,職員B"</formula1>
    </dataValidation>
  </dataValidations>
  <pageMargins left="0.7" right="0.7" top="0.75" bottom="0.75" header="0.3" footer="0.3"/>
  <pageSetup paperSize="9" scale="56" fitToHeight="0" orientation="landscape"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94B9F-BC44-4F44-9A20-F047DECEB927}">
  <sheetPr>
    <tabColor theme="2" tint="-0.749992370372631"/>
  </sheetPr>
  <dimension ref="A1:O24"/>
  <sheetViews>
    <sheetView showGridLines="0" view="pageBreakPreview" zoomScale="80" zoomScaleNormal="100" zoomScaleSheetLayoutView="80" workbookViewId="0">
      <selection activeCell="R24" sqref="R24"/>
    </sheetView>
  </sheetViews>
  <sheetFormatPr defaultColWidth="9" defaultRowHeight="18" customHeight="1"/>
  <cols>
    <col min="1" max="1" width="5" style="1" customWidth="1"/>
    <col min="2" max="2" width="15.625" style="1" customWidth="1"/>
    <col min="3" max="3" width="14.625" style="1" customWidth="1"/>
    <col min="4" max="4" width="22" style="1" customWidth="1"/>
    <col min="5" max="6" width="27.5" style="1" customWidth="1"/>
    <col min="7" max="7" width="2.5" style="1" customWidth="1"/>
    <col min="8" max="19" width="3" style="1" customWidth="1"/>
    <col min="20" max="16384" width="9" style="1"/>
  </cols>
  <sheetData>
    <row r="1" spans="1:6" ht="18" customHeight="1" thickBot="1">
      <c r="A1" s="43" t="s">
        <v>60</v>
      </c>
    </row>
    <row r="2" spans="1:6" ht="18" customHeight="1" thickBot="1">
      <c r="E2" s="128" t="s">
        <v>54</v>
      </c>
      <c r="F2" s="129" t="str">
        <f>基礎情報!E37&amp;""</f>
        <v/>
      </c>
    </row>
    <row r="4" spans="1:6" ht="18" customHeight="1">
      <c r="A4" s="475" t="s">
        <v>66</v>
      </c>
      <c r="B4" s="475"/>
      <c r="C4" s="475"/>
      <c r="D4" s="475"/>
      <c r="E4" s="475"/>
      <c r="F4" s="475"/>
    </row>
    <row r="5" spans="1:6" ht="18" customHeight="1" thickBot="1">
      <c r="A5" s="3"/>
      <c r="B5" s="3"/>
      <c r="C5" s="3"/>
      <c r="D5" s="3"/>
      <c r="E5" s="3"/>
      <c r="F5" s="3"/>
    </row>
    <row r="6" spans="1:6" ht="39.950000000000003" customHeight="1">
      <c r="A6" s="476" t="s">
        <v>8</v>
      </c>
      <c r="B6" s="478" t="s">
        <v>6</v>
      </c>
      <c r="C6" s="478" t="s">
        <v>7</v>
      </c>
      <c r="D6" s="478" t="s">
        <v>57</v>
      </c>
      <c r="E6" s="171" t="s">
        <v>51</v>
      </c>
      <c r="F6" s="172" t="s">
        <v>52</v>
      </c>
    </row>
    <row r="7" spans="1:6" ht="56.1" customHeight="1" thickBot="1">
      <c r="A7" s="477"/>
      <c r="B7" s="479"/>
      <c r="C7" s="479"/>
      <c r="D7" s="479"/>
      <c r="E7" s="201" t="str">
        <f>IF(E15&gt;0,"NG－要コメント確認","")</f>
        <v/>
      </c>
      <c r="F7" s="202" t="str">
        <f>IF(F15&lt;0,"NG","")</f>
        <v/>
      </c>
    </row>
    <row r="8" spans="1:6" ht="18" customHeight="1">
      <c r="A8" s="130" t="s">
        <v>41</v>
      </c>
      <c r="B8" s="131" t="s">
        <v>34</v>
      </c>
      <c r="C8" s="131" t="s">
        <v>35</v>
      </c>
      <c r="D8" s="131" t="s">
        <v>36</v>
      </c>
      <c r="E8" s="173">
        <v>-200000</v>
      </c>
      <c r="F8" s="70"/>
    </row>
    <row r="9" spans="1:6" ht="18" customHeight="1">
      <c r="A9" s="132" t="s">
        <v>42</v>
      </c>
      <c r="B9" s="131" t="s">
        <v>67</v>
      </c>
      <c r="C9" s="131" t="s">
        <v>68</v>
      </c>
      <c r="D9" s="131" t="s">
        <v>69</v>
      </c>
      <c r="E9" s="60"/>
      <c r="F9" s="70">
        <v>200000</v>
      </c>
    </row>
    <row r="10" spans="1:6" ht="18" customHeight="1">
      <c r="A10" s="133">
        <v>1</v>
      </c>
      <c r="B10" s="79"/>
      <c r="C10" s="79"/>
      <c r="D10" s="79"/>
      <c r="E10" s="80"/>
      <c r="F10" s="81"/>
    </row>
    <row r="11" spans="1:6" ht="18" customHeight="1">
      <c r="A11" s="133">
        <v>2</v>
      </c>
      <c r="B11" s="79"/>
      <c r="C11" s="79"/>
      <c r="D11" s="79"/>
      <c r="E11" s="80"/>
      <c r="F11" s="81"/>
    </row>
    <row r="12" spans="1:6" ht="18" customHeight="1">
      <c r="A12" s="133">
        <v>3</v>
      </c>
      <c r="B12" s="79"/>
      <c r="C12" s="79"/>
      <c r="D12" s="79"/>
      <c r="E12" s="80"/>
      <c r="F12" s="81"/>
    </row>
    <row r="13" spans="1:6" ht="18" customHeight="1">
      <c r="A13" s="133">
        <v>4</v>
      </c>
      <c r="B13" s="79"/>
      <c r="C13" s="79"/>
      <c r="D13" s="79"/>
      <c r="E13" s="80"/>
      <c r="F13" s="81"/>
    </row>
    <row r="14" spans="1:6" ht="18" customHeight="1">
      <c r="A14" s="133">
        <v>5</v>
      </c>
      <c r="B14" s="82"/>
      <c r="C14" s="82"/>
      <c r="D14" s="82"/>
      <c r="E14" s="83"/>
      <c r="F14" s="84"/>
    </row>
    <row r="15" spans="1:6" ht="18" customHeight="1" thickBot="1">
      <c r="A15" s="470" t="s">
        <v>33</v>
      </c>
      <c r="B15" s="471"/>
      <c r="C15" s="471"/>
      <c r="D15" s="472"/>
      <c r="E15" s="74">
        <f>SUM(E10:E14)</f>
        <v>0</v>
      </c>
      <c r="F15" s="75">
        <f>SUM(F10:F14)</f>
        <v>0</v>
      </c>
    </row>
    <row r="16" spans="1:6" ht="18.75" customHeight="1">
      <c r="A16" s="181" t="s">
        <v>47</v>
      </c>
      <c r="B16" s="473" t="s">
        <v>39</v>
      </c>
      <c r="C16" s="473"/>
      <c r="D16" s="473"/>
      <c r="E16" s="473"/>
      <c r="F16" s="473"/>
    </row>
    <row r="17" spans="1:15" ht="18.75" customHeight="1">
      <c r="A17" s="182"/>
      <c r="B17" s="474" t="s">
        <v>62</v>
      </c>
      <c r="C17" s="474"/>
      <c r="D17" s="474"/>
      <c r="E17" s="474"/>
      <c r="F17" s="474"/>
    </row>
    <row r="21" spans="1:15" ht="18" customHeight="1">
      <c r="J21" s="30"/>
      <c r="K21" s="30"/>
      <c r="L21" s="30"/>
      <c r="M21" s="30"/>
      <c r="N21" s="30"/>
      <c r="O21" s="30"/>
    </row>
    <row r="22" spans="1:15" ht="18" customHeight="1">
      <c r="J22" s="30"/>
      <c r="K22" s="30"/>
      <c r="L22" s="30"/>
      <c r="M22" s="30"/>
      <c r="N22" s="30"/>
      <c r="O22" s="30"/>
    </row>
    <row r="23" spans="1:15" ht="18" customHeight="1">
      <c r="J23" s="30"/>
      <c r="K23" s="30"/>
      <c r="L23" s="30"/>
      <c r="M23" s="30"/>
      <c r="N23" s="30"/>
      <c r="O23" s="30"/>
    </row>
    <row r="24" spans="1:15" ht="18" customHeight="1">
      <c r="J24" s="30"/>
      <c r="K24" s="30"/>
      <c r="L24" s="30"/>
      <c r="M24" s="30"/>
      <c r="N24" s="30"/>
      <c r="O24" s="30"/>
    </row>
  </sheetData>
  <sheetProtection algorithmName="SHA-512" hashValue="zktg4wca43WOau/gxG1DJg4cRYmcuwIYR9aF5kQ30hwO7qLBiksMVAM8XLNNtvtNhSS5ndfhgVaxWY2FxOUYGw==" saltValue="YkvN/lztNRayKMUxgCiD6Q==" spinCount="100000" sheet="1" objects="1" scenarios="1"/>
  <mergeCells count="8">
    <mergeCell ref="A15:D15"/>
    <mergeCell ref="B16:F16"/>
    <mergeCell ref="B17:F17"/>
    <mergeCell ref="A4:F4"/>
    <mergeCell ref="A6:A7"/>
    <mergeCell ref="B6:B7"/>
    <mergeCell ref="C6:C7"/>
    <mergeCell ref="D6:D7"/>
  </mergeCells>
  <phoneticPr fontId="4"/>
  <conditionalFormatting sqref="E7">
    <cfRule type="cellIs" dxfId="3" priority="4" operator="equal">
      <formula>"NG－要コメント確認"</formula>
    </cfRule>
  </conditionalFormatting>
  <conditionalFormatting sqref="F7">
    <cfRule type="cellIs" dxfId="2" priority="3" operator="equal">
      <formula>"NG"</formula>
    </cfRule>
  </conditionalFormatting>
  <conditionalFormatting sqref="E15">
    <cfRule type="cellIs" dxfId="1" priority="2" operator="greaterThan">
      <formula>0</formula>
    </cfRule>
  </conditionalFormatting>
  <conditionalFormatting sqref="F15">
    <cfRule type="cellIs" dxfId="0" priority="1" operator="lessThan">
      <formula>0</formula>
    </cfRule>
  </conditionalFormatting>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84EA3-1165-4447-9F7E-56C4149E74E0}">
  <sheetPr>
    <tabColor theme="2" tint="-0.749992370372631"/>
    <pageSetUpPr fitToPage="1"/>
  </sheetPr>
  <dimension ref="A1:AY104"/>
  <sheetViews>
    <sheetView view="pageBreakPreview" zoomScaleNormal="90" zoomScaleSheetLayoutView="100" workbookViewId="0">
      <pane ySplit="10" topLeftCell="A11" activePane="bottomLeft" state="frozen"/>
      <selection activeCell="R24" sqref="R24"/>
      <selection pane="bottomLeft" activeCell="AF1" sqref="AF1:AY1048576"/>
    </sheetView>
  </sheetViews>
  <sheetFormatPr defaultRowHeight="13.5"/>
  <cols>
    <col min="1" max="1" width="3.125" customWidth="1"/>
    <col min="2" max="2" width="2.875" customWidth="1"/>
    <col min="3" max="3" width="4.125" customWidth="1"/>
    <col min="4" max="4" width="12.5" customWidth="1"/>
    <col min="5" max="5" width="10.375" customWidth="1"/>
    <col min="6" max="8" width="15.5" customWidth="1"/>
    <col min="9" max="9" width="15.5" hidden="1" customWidth="1"/>
    <col min="10" max="11" width="8.875" customWidth="1"/>
    <col min="12" max="12" width="5.25" bestFit="1" customWidth="1"/>
    <col min="13" max="13" width="5.375" customWidth="1"/>
    <col min="14" max="14" width="13" customWidth="1"/>
    <col min="15" max="15" width="5.375" customWidth="1"/>
    <col min="16" max="16" width="13" customWidth="1"/>
    <col min="17" max="17" width="5.375" customWidth="1"/>
    <col min="18" max="18" width="13" customWidth="1"/>
    <col min="19" max="19" width="5.375" customWidth="1"/>
    <col min="20" max="20" width="13" customWidth="1"/>
    <col min="21" max="21" width="5.375" customWidth="1"/>
    <col min="22" max="22" width="13" customWidth="1"/>
    <col min="23" max="23" width="5.375" customWidth="1"/>
    <col min="24" max="24" width="13" customWidth="1"/>
    <col min="25" max="25" width="5.375" customWidth="1"/>
    <col min="26" max="26" width="13" customWidth="1"/>
    <col min="27" max="27" width="5.375" customWidth="1"/>
    <col min="28" max="28" width="13" customWidth="1"/>
    <col min="29" max="31" width="6.75" customWidth="1"/>
    <col min="32" max="32" width="5.375" hidden="1" customWidth="1"/>
    <col min="33" max="33" width="6" hidden="1" customWidth="1"/>
    <col min="34" max="34" width="3.5" hidden="1" customWidth="1"/>
    <col min="35" max="35" width="5.125" hidden="1" customWidth="1"/>
    <col min="36" max="36" width="3.625" hidden="1" customWidth="1"/>
    <col min="37" max="46" width="6" hidden="1" customWidth="1"/>
    <col min="47" max="47" width="5.625" hidden="1" customWidth="1"/>
    <col min="48" max="51" width="6.875" hidden="1" customWidth="1"/>
    <col min="52" max="52" width="9" customWidth="1"/>
  </cols>
  <sheetData>
    <row r="1" spans="1:51" ht="21">
      <c r="A1" s="95"/>
      <c r="B1" s="205" t="s">
        <v>145</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row>
    <row r="2" spans="1:51" ht="15" customHeight="1">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row>
    <row r="3" spans="1:51" ht="15" customHeight="1">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row>
    <row r="4" spans="1:51" ht="16.5" customHeight="1" thickBot="1">
      <c r="A4" s="95"/>
      <c r="B4" s="95"/>
      <c r="C4" s="440" t="s">
        <v>1</v>
      </c>
      <c r="D4" s="440"/>
      <c r="E4" s="493" t="str">
        <f>基礎情報!E37&amp;""</f>
        <v/>
      </c>
      <c r="F4" s="494"/>
      <c r="G4" s="495"/>
      <c r="H4" s="252"/>
      <c r="I4" s="253"/>
      <c r="J4" s="253"/>
      <c r="K4" s="98"/>
      <c r="L4" s="206"/>
      <c r="M4" s="95"/>
      <c r="N4" s="95"/>
      <c r="O4" s="95"/>
      <c r="P4" s="95"/>
      <c r="Q4" s="95"/>
      <c r="R4" s="95"/>
      <c r="S4" s="95"/>
      <c r="T4" s="95"/>
      <c r="U4" s="95"/>
      <c r="V4" s="95"/>
      <c r="W4" s="95"/>
      <c r="X4" s="95"/>
      <c r="Y4" s="95"/>
      <c r="Z4" s="95"/>
      <c r="AA4" s="95"/>
      <c r="AB4" s="95"/>
      <c r="AC4" s="95"/>
      <c r="AD4" s="95"/>
      <c r="AE4" s="95"/>
      <c r="AW4" t="s">
        <v>400</v>
      </c>
    </row>
    <row r="5" spans="1:51" ht="16.5" customHeight="1">
      <c r="A5" s="95"/>
      <c r="B5" s="95"/>
      <c r="C5" s="440" t="s">
        <v>10</v>
      </c>
      <c r="D5" s="440"/>
      <c r="E5" s="493" t="str">
        <f>基礎情報!E39&amp;""</f>
        <v/>
      </c>
      <c r="F5" s="494"/>
      <c r="G5" s="495"/>
      <c r="H5" s="252"/>
      <c r="I5" s="253"/>
      <c r="J5" s="253"/>
      <c r="K5" s="98"/>
      <c r="L5" s="206"/>
      <c r="M5" s="95"/>
      <c r="N5" s="95"/>
      <c r="O5" s="95"/>
      <c r="P5" s="95"/>
      <c r="Q5" s="95"/>
      <c r="R5" s="95"/>
      <c r="S5" s="95"/>
      <c r="T5" s="95"/>
      <c r="U5" s="95"/>
      <c r="V5" s="95"/>
      <c r="W5" s="95"/>
      <c r="X5" s="95"/>
      <c r="Y5" s="95"/>
      <c r="Z5" s="95"/>
      <c r="AA5" s="95"/>
      <c r="AB5" s="95"/>
      <c r="AC5" s="95"/>
      <c r="AD5" s="95"/>
      <c r="AE5" s="95"/>
      <c r="AV5" t="s">
        <v>96</v>
      </c>
      <c r="AW5" s="142">
        <v>30</v>
      </c>
      <c r="AX5" t="s">
        <v>387</v>
      </c>
    </row>
    <row r="6" spans="1:51" ht="15" customHeight="1" thickBot="1">
      <c r="A6" s="95"/>
      <c r="B6" s="95"/>
      <c r="C6" s="206"/>
      <c r="D6" s="206"/>
      <c r="E6" s="206"/>
      <c r="F6" s="206"/>
      <c r="G6" s="206"/>
      <c r="H6" s="206"/>
      <c r="I6" s="206"/>
      <c r="J6" s="206"/>
      <c r="K6" s="206"/>
      <c r="L6" s="206"/>
      <c r="M6" s="95"/>
      <c r="N6" s="95"/>
      <c r="O6" s="95"/>
      <c r="P6" s="95"/>
      <c r="Q6" s="207"/>
      <c r="R6" s="207"/>
      <c r="S6" s="207"/>
      <c r="T6" s="207"/>
      <c r="U6" s="208"/>
      <c r="V6" s="208"/>
      <c r="W6" s="208"/>
      <c r="X6" s="208"/>
      <c r="Y6" s="208"/>
      <c r="Z6" s="208"/>
      <c r="AA6" s="99"/>
      <c r="AB6" s="99"/>
      <c r="AC6" s="99"/>
      <c r="AD6" s="99"/>
      <c r="AE6" s="99"/>
      <c r="AF6" s="99"/>
      <c r="AG6" s="99"/>
      <c r="AH6" s="99"/>
      <c r="AV6" t="s">
        <v>97</v>
      </c>
      <c r="AW6" s="143">
        <v>15</v>
      </c>
      <c r="AX6" t="s">
        <v>388</v>
      </c>
    </row>
    <row r="7" spans="1:51" ht="22.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row>
    <row r="8" spans="1:51" ht="22.5" customHeight="1" thickBot="1">
      <c r="A8" s="95"/>
      <c r="B8" s="95"/>
      <c r="C8" s="440"/>
      <c r="D8" s="440" t="s">
        <v>71</v>
      </c>
      <c r="E8" s="441" t="s">
        <v>0</v>
      </c>
      <c r="F8" s="438" t="s">
        <v>146</v>
      </c>
      <c r="G8" s="438"/>
      <c r="H8" s="438"/>
      <c r="I8" s="257" t="s">
        <v>377</v>
      </c>
      <c r="J8" s="439" t="s">
        <v>147</v>
      </c>
      <c r="K8" s="439" t="s">
        <v>324</v>
      </c>
      <c r="L8" s="441" t="s">
        <v>148</v>
      </c>
      <c r="M8" s="440" t="s">
        <v>149</v>
      </c>
      <c r="N8" s="440"/>
      <c r="O8" s="440"/>
      <c r="P8" s="440"/>
      <c r="Q8" s="440"/>
      <c r="R8" s="440"/>
      <c r="S8" s="440"/>
      <c r="T8" s="440"/>
      <c r="U8" s="440"/>
      <c r="V8" s="440"/>
      <c r="W8" s="440"/>
      <c r="X8" s="440"/>
      <c r="Y8" s="440"/>
      <c r="Z8" s="440"/>
      <c r="AA8" s="440"/>
      <c r="AB8" s="440"/>
      <c r="AC8" s="438" t="s">
        <v>385</v>
      </c>
      <c r="AD8" s="438"/>
      <c r="AE8" s="438"/>
      <c r="AF8" s="480" t="s">
        <v>389</v>
      </c>
      <c r="AG8" s="482" t="s">
        <v>151</v>
      </c>
      <c r="AH8" s="482"/>
      <c r="AK8" t="s">
        <v>390</v>
      </c>
    </row>
    <row r="9" spans="1:51" ht="22.5" customHeight="1">
      <c r="A9" s="95"/>
      <c r="B9" s="95"/>
      <c r="C9" s="440"/>
      <c r="D9" s="440"/>
      <c r="E9" s="452"/>
      <c r="F9" s="438"/>
      <c r="G9" s="438"/>
      <c r="H9" s="438"/>
      <c r="I9" s="496" t="s">
        <v>378</v>
      </c>
      <c r="J9" s="490"/>
      <c r="K9" s="490"/>
      <c r="L9" s="452"/>
      <c r="M9" s="440" t="s">
        <v>75</v>
      </c>
      <c r="N9" s="440"/>
      <c r="O9" s="440" t="s">
        <v>76</v>
      </c>
      <c r="P9" s="440"/>
      <c r="Q9" s="440" t="s">
        <v>77</v>
      </c>
      <c r="R9" s="440"/>
      <c r="S9" s="440" t="s">
        <v>78</v>
      </c>
      <c r="T9" s="440"/>
      <c r="U9" s="440" t="s">
        <v>79</v>
      </c>
      <c r="V9" s="440"/>
      <c r="W9" s="440" t="s">
        <v>80</v>
      </c>
      <c r="X9" s="440"/>
      <c r="Y9" s="440" t="s">
        <v>81</v>
      </c>
      <c r="Z9" s="440"/>
      <c r="AA9" s="440" t="s">
        <v>82</v>
      </c>
      <c r="AB9" s="440"/>
      <c r="AC9" s="486" t="s">
        <v>150</v>
      </c>
      <c r="AD9" s="486" t="s">
        <v>386</v>
      </c>
      <c r="AE9" s="488" t="s">
        <v>130</v>
      </c>
      <c r="AF9" s="481"/>
      <c r="AG9" s="482"/>
      <c r="AH9" s="482"/>
      <c r="AK9" s="483" t="s">
        <v>391</v>
      </c>
      <c r="AL9" s="484"/>
      <c r="AM9" s="484"/>
      <c r="AN9" s="484"/>
      <c r="AO9" s="484"/>
      <c r="AP9" s="484"/>
      <c r="AQ9" s="484"/>
      <c r="AR9" s="484"/>
      <c r="AS9" s="484"/>
      <c r="AT9" s="484"/>
      <c r="AU9" s="485"/>
      <c r="AV9" s="483" t="s">
        <v>392</v>
      </c>
      <c r="AW9" s="484"/>
      <c r="AX9" s="484"/>
      <c r="AY9" s="485"/>
    </row>
    <row r="10" spans="1:51" ht="47.25" customHeight="1">
      <c r="A10" s="95"/>
      <c r="B10" s="95"/>
      <c r="C10" s="440"/>
      <c r="D10" s="440"/>
      <c r="E10" s="492"/>
      <c r="F10" s="247" t="s">
        <v>381</v>
      </c>
      <c r="G10" s="247" t="s">
        <v>380</v>
      </c>
      <c r="H10" s="247" t="s">
        <v>382</v>
      </c>
      <c r="I10" s="497"/>
      <c r="J10" s="491"/>
      <c r="K10" s="491"/>
      <c r="L10" s="492"/>
      <c r="M10" s="203" t="s">
        <v>153</v>
      </c>
      <c r="N10" s="204" t="s">
        <v>154</v>
      </c>
      <c r="O10" s="203" t="s">
        <v>153</v>
      </c>
      <c r="P10" s="204" t="s">
        <v>154</v>
      </c>
      <c r="Q10" s="203" t="s">
        <v>153</v>
      </c>
      <c r="R10" s="204" t="s">
        <v>154</v>
      </c>
      <c r="S10" s="203" t="s">
        <v>153</v>
      </c>
      <c r="T10" s="204" t="s">
        <v>154</v>
      </c>
      <c r="U10" s="203" t="s">
        <v>153</v>
      </c>
      <c r="V10" s="204" t="s">
        <v>154</v>
      </c>
      <c r="W10" s="203" t="s">
        <v>153</v>
      </c>
      <c r="X10" s="204" t="s">
        <v>154</v>
      </c>
      <c r="Y10" s="203" t="s">
        <v>153</v>
      </c>
      <c r="Z10" s="204" t="s">
        <v>154</v>
      </c>
      <c r="AA10" s="203" t="s">
        <v>153</v>
      </c>
      <c r="AB10" s="204" t="s">
        <v>154</v>
      </c>
      <c r="AC10" s="487"/>
      <c r="AD10" s="487"/>
      <c r="AE10" s="489"/>
      <c r="AF10" s="144" t="s">
        <v>393</v>
      </c>
      <c r="AG10" s="251" t="s">
        <v>155</v>
      </c>
      <c r="AH10" s="251" t="s">
        <v>156</v>
      </c>
      <c r="AJ10" s="259" t="s">
        <v>394</v>
      </c>
      <c r="AK10" s="145" t="s">
        <v>75</v>
      </c>
      <c r="AL10" s="144" t="s">
        <v>76</v>
      </c>
      <c r="AM10" s="144" t="s">
        <v>77</v>
      </c>
      <c r="AN10" s="144" t="s">
        <v>78</v>
      </c>
      <c r="AO10" s="144" t="s">
        <v>79</v>
      </c>
      <c r="AP10" s="144" t="s">
        <v>80</v>
      </c>
      <c r="AQ10" s="144" t="s">
        <v>82</v>
      </c>
      <c r="AR10" s="144" t="s">
        <v>150</v>
      </c>
      <c r="AS10" s="144" t="s">
        <v>386</v>
      </c>
      <c r="AT10" s="260" t="s">
        <v>130</v>
      </c>
      <c r="AU10" s="159" t="s">
        <v>33</v>
      </c>
      <c r="AV10" s="145" t="s">
        <v>152</v>
      </c>
      <c r="AW10" s="144" t="s">
        <v>395</v>
      </c>
      <c r="AX10" s="144" t="s">
        <v>157</v>
      </c>
      <c r="AY10" s="146" t="s">
        <v>158</v>
      </c>
    </row>
    <row r="11" spans="1:51" ht="19.5" customHeight="1">
      <c r="A11" s="95"/>
      <c r="B11" s="95"/>
      <c r="C11" s="209">
        <v>1</v>
      </c>
      <c r="D11" s="210" t="str">
        <f>IF(【様6別1】!D10="","",【様6別1】!D10)</f>
        <v/>
      </c>
      <c r="E11" s="209" t="str">
        <f>IF(【様6別1】!E10="","",【様6別1】!E10)</f>
        <v/>
      </c>
      <c r="F11" s="254"/>
      <c r="G11" s="255" t="s">
        <v>379</v>
      </c>
      <c r="H11" s="256"/>
      <c r="I11" s="258" t="str">
        <f>F11&amp;G11&amp;H11</f>
        <v>-</v>
      </c>
      <c r="J11" s="147"/>
      <c r="K11" s="249" t="str">
        <f>IF(【様6別1】!K10="","",【様6別1】!K10)</f>
        <v/>
      </c>
      <c r="L11" s="119"/>
      <c r="M11" s="226"/>
      <c r="N11" s="226"/>
      <c r="O11" s="226"/>
      <c r="P11" s="226"/>
      <c r="Q11" s="226"/>
      <c r="R11" s="226"/>
      <c r="S11" s="226"/>
      <c r="T11" s="226"/>
      <c r="U11" s="226"/>
      <c r="V11" s="226"/>
      <c r="W11" s="226"/>
      <c r="X11" s="226"/>
      <c r="Y11" s="226"/>
      <c r="Z11" s="226"/>
      <c r="AA11" s="226"/>
      <c r="AB11" s="226"/>
      <c r="AC11" s="119"/>
      <c r="AD11" s="119"/>
      <c r="AE11" s="119"/>
      <c r="AF11" s="261">
        <f>AU11</f>
        <v>0</v>
      </c>
      <c r="AG11" s="262" t="str">
        <f>IF(D11="","－",AY11)</f>
        <v>－</v>
      </c>
      <c r="AH11" s="262" t="str">
        <f t="shared" ref="AH11:AH60" si="0">IF(Y11&lt;&gt;0,"※",IF(AA11&lt;&gt;0,"※",""))</f>
        <v/>
      </c>
      <c r="AJ11" s="148" t="str">
        <f t="shared" ref="AJ11:AJ60" si="1">IF(L11="①",AA11,"0")</f>
        <v>0</v>
      </c>
      <c r="AK11" s="149">
        <f t="shared" ref="AK11:AK60" si="2">M11</f>
        <v>0</v>
      </c>
      <c r="AL11" s="150">
        <f t="shared" ref="AL11:AL60" si="3">O11</f>
        <v>0</v>
      </c>
      <c r="AM11" s="150">
        <f t="shared" ref="AM11:AM60" si="4">Q11</f>
        <v>0</v>
      </c>
      <c r="AN11" s="150">
        <f t="shared" ref="AN11:AN60" si="5">S11</f>
        <v>0</v>
      </c>
      <c r="AO11" s="150">
        <f t="shared" ref="AO11:AO60" si="6">U11</f>
        <v>0</v>
      </c>
      <c r="AP11" s="150">
        <f t="shared" ref="AP11:AP60" si="7">W11</f>
        <v>0</v>
      </c>
      <c r="AQ11" s="150">
        <f>AJ11*1</f>
        <v>0</v>
      </c>
      <c r="AR11" s="150">
        <f t="shared" ref="AR11:AT40" si="8">AC11</f>
        <v>0</v>
      </c>
      <c r="AS11" s="150">
        <f t="shared" si="8"/>
        <v>0</v>
      </c>
      <c r="AT11" s="263">
        <f t="shared" si="8"/>
        <v>0</v>
      </c>
      <c r="AU11" s="160">
        <f>SUM(AK11:AT11)</f>
        <v>0</v>
      </c>
      <c r="AV11" s="151" t="b">
        <f>IF(L11="①",$AW$5,IF(L11="②",$AW$5,IF(L11="③",$AW$6,IF(L11="④","0"))))</f>
        <v>0</v>
      </c>
      <c r="AW11" s="135">
        <f>AV11*1</f>
        <v>0</v>
      </c>
      <c r="AX11" s="152">
        <f>AU11-AW11</f>
        <v>0</v>
      </c>
      <c r="AY11" s="146" t="str">
        <f>IF(AX11&gt;=0,"○","×")</f>
        <v>○</v>
      </c>
    </row>
    <row r="12" spans="1:51" ht="19.5" customHeight="1">
      <c r="A12" s="95"/>
      <c r="B12" s="95"/>
      <c r="C12" s="134">
        <v>2</v>
      </c>
      <c r="D12" s="210" t="str">
        <f>IF(【様6別1】!D11="","",【様6別1】!D11)</f>
        <v/>
      </c>
      <c r="E12" s="209" t="str">
        <f>IF(【様6別1】!E11="","",【様6別1】!E11)</f>
        <v/>
      </c>
      <c r="F12" s="254"/>
      <c r="G12" s="255" t="s">
        <v>379</v>
      </c>
      <c r="H12" s="256"/>
      <c r="I12" s="258" t="str">
        <f t="shared" ref="I12:I60" si="9">F12&amp;G12&amp;H12</f>
        <v>-</v>
      </c>
      <c r="J12" s="154"/>
      <c r="K12" s="249" t="str">
        <f>IF(【様6別1】!K11="","",【様6別1】!K11)</f>
        <v/>
      </c>
      <c r="L12" s="119"/>
      <c r="M12" s="226"/>
      <c r="N12" s="226"/>
      <c r="O12" s="226"/>
      <c r="P12" s="226"/>
      <c r="Q12" s="226"/>
      <c r="R12" s="226"/>
      <c r="S12" s="226"/>
      <c r="T12" s="226"/>
      <c r="U12" s="226"/>
      <c r="V12" s="226"/>
      <c r="W12" s="226"/>
      <c r="X12" s="226"/>
      <c r="Y12" s="226"/>
      <c r="Z12" s="226"/>
      <c r="AA12" s="226"/>
      <c r="AB12" s="226"/>
      <c r="AC12" s="119"/>
      <c r="AD12" s="119"/>
      <c r="AE12" s="119"/>
      <c r="AF12" s="261">
        <f t="shared" ref="AF12:AF60" si="10">AU12</f>
        <v>0</v>
      </c>
      <c r="AG12" s="262" t="str">
        <f t="shared" ref="AG12:AG60" si="11">IF(D12="","－",AY12)</f>
        <v>－</v>
      </c>
      <c r="AH12" s="262" t="str">
        <f t="shared" si="0"/>
        <v/>
      </c>
      <c r="AJ12" s="148" t="str">
        <f t="shared" si="1"/>
        <v>0</v>
      </c>
      <c r="AK12" s="149">
        <f t="shared" si="2"/>
        <v>0</v>
      </c>
      <c r="AL12" s="150">
        <f t="shared" si="3"/>
        <v>0</v>
      </c>
      <c r="AM12" s="150">
        <f t="shared" si="4"/>
        <v>0</v>
      </c>
      <c r="AN12" s="150">
        <f t="shared" si="5"/>
        <v>0</v>
      </c>
      <c r="AO12" s="150">
        <f t="shared" si="6"/>
        <v>0</v>
      </c>
      <c r="AP12" s="150">
        <f t="shared" si="7"/>
        <v>0</v>
      </c>
      <c r="AQ12" s="150">
        <f t="shared" ref="AQ12:AQ60" si="12">AJ12*1</f>
        <v>0</v>
      </c>
      <c r="AR12" s="150">
        <f t="shared" si="8"/>
        <v>0</v>
      </c>
      <c r="AS12" s="150">
        <f t="shared" si="8"/>
        <v>0</v>
      </c>
      <c r="AT12" s="263">
        <f t="shared" si="8"/>
        <v>0</v>
      </c>
      <c r="AU12" s="160">
        <f t="shared" ref="AU12:AU40" si="13">SUM(AK12:AT12)</f>
        <v>0</v>
      </c>
      <c r="AV12" s="151" t="b">
        <f t="shared" ref="AV12:AV60" si="14">IF(L12="①",$AW$5,IF(L12="②",$AW$5,IF(L12="③",$AW$6,IF(L12="④","0"))))</f>
        <v>0</v>
      </c>
      <c r="AW12" s="135">
        <f t="shared" ref="AW12:AW60" si="15">AV12*1</f>
        <v>0</v>
      </c>
      <c r="AX12" s="152">
        <f t="shared" ref="AX12:AX60" si="16">AU12-AW12</f>
        <v>0</v>
      </c>
      <c r="AY12" s="146" t="str">
        <f t="shared" ref="AY12:AY60" si="17">IF(AX12&gt;=0,"○","×")</f>
        <v>○</v>
      </c>
    </row>
    <row r="13" spans="1:51" ht="19.5" customHeight="1">
      <c r="A13" s="95"/>
      <c r="B13" s="95"/>
      <c r="C13" s="134">
        <v>3</v>
      </c>
      <c r="D13" s="210" t="str">
        <f>IF(【様6別1】!D12="","",【様6別1】!D12)</f>
        <v/>
      </c>
      <c r="E13" s="209" t="str">
        <f>IF(【様6別1】!E12="","",【様6別1】!E12)</f>
        <v/>
      </c>
      <c r="F13" s="254"/>
      <c r="G13" s="255" t="s">
        <v>379</v>
      </c>
      <c r="H13" s="256"/>
      <c r="I13" s="258" t="str">
        <f t="shared" si="9"/>
        <v>-</v>
      </c>
      <c r="J13" s="154"/>
      <c r="K13" s="249" t="str">
        <f>IF(【様6別1】!K12="","",【様6別1】!K12)</f>
        <v/>
      </c>
      <c r="L13" s="119"/>
      <c r="M13" s="226"/>
      <c r="N13" s="226"/>
      <c r="O13" s="226"/>
      <c r="P13" s="226"/>
      <c r="Q13" s="226"/>
      <c r="R13" s="226"/>
      <c r="S13" s="226"/>
      <c r="T13" s="226"/>
      <c r="U13" s="226"/>
      <c r="V13" s="226"/>
      <c r="W13" s="226"/>
      <c r="X13" s="226"/>
      <c r="Y13" s="226"/>
      <c r="Z13" s="226"/>
      <c r="AA13" s="226"/>
      <c r="AB13" s="226"/>
      <c r="AC13" s="119"/>
      <c r="AD13" s="119"/>
      <c r="AE13" s="119"/>
      <c r="AF13" s="261">
        <f t="shared" si="10"/>
        <v>0</v>
      </c>
      <c r="AG13" s="262" t="str">
        <f t="shared" si="11"/>
        <v>－</v>
      </c>
      <c r="AH13" s="262" t="str">
        <f t="shared" si="0"/>
        <v/>
      </c>
      <c r="AJ13" s="148" t="str">
        <f t="shared" si="1"/>
        <v>0</v>
      </c>
      <c r="AK13" s="149">
        <f t="shared" si="2"/>
        <v>0</v>
      </c>
      <c r="AL13" s="150">
        <f t="shared" si="3"/>
        <v>0</v>
      </c>
      <c r="AM13" s="150">
        <f t="shared" si="4"/>
        <v>0</v>
      </c>
      <c r="AN13" s="150">
        <f t="shared" si="5"/>
        <v>0</v>
      </c>
      <c r="AO13" s="150">
        <f t="shared" si="6"/>
        <v>0</v>
      </c>
      <c r="AP13" s="150">
        <f t="shared" si="7"/>
        <v>0</v>
      </c>
      <c r="AQ13" s="150">
        <f t="shared" si="12"/>
        <v>0</v>
      </c>
      <c r="AR13" s="150">
        <f t="shared" si="8"/>
        <v>0</v>
      </c>
      <c r="AS13" s="150">
        <f t="shared" si="8"/>
        <v>0</v>
      </c>
      <c r="AT13" s="263">
        <f t="shared" si="8"/>
        <v>0</v>
      </c>
      <c r="AU13" s="160">
        <f t="shared" si="13"/>
        <v>0</v>
      </c>
      <c r="AV13" s="151" t="b">
        <f t="shared" si="14"/>
        <v>0</v>
      </c>
      <c r="AW13" s="135">
        <f t="shared" si="15"/>
        <v>0</v>
      </c>
      <c r="AX13" s="152">
        <f t="shared" si="16"/>
        <v>0</v>
      </c>
      <c r="AY13" s="146" t="str">
        <f t="shared" si="17"/>
        <v>○</v>
      </c>
    </row>
    <row r="14" spans="1:51" ht="19.5" customHeight="1">
      <c r="A14" s="95"/>
      <c r="B14" s="95"/>
      <c r="C14" s="134">
        <v>4</v>
      </c>
      <c r="D14" s="210" t="str">
        <f>IF(【様6別1】!D13="","",【様6別1】!D13)</f>
        <v/>
      </c>
      <c r="E14" s="209" t="str">
        <f>IF(【様6別1】!E13="","",【様6別1】!E13)</f>
        <v/>
      </c>
      <c r="F14" s="254"/>
      <c r="G14" s="255" t="s">
        <v>379</v>
      </c>
      <c r="H14" s="256"/>
      <c r="I14" s="258" t="str">
        <f t="shared" si="9"/>
        <v>-</v>
      </c>
      <c r="J14" s="119"/>
      <c r="K14" s="250" t="str">
        <f>IF(【様6別1】!K13="","",【様6別1】!K13)</f>
        <v/>
      </c>
      <c r="L14" s="119"/>
      <c r="M14" s="226"/>
      <c r="N14" s="226"/>
      <c r="O14" s="226"/>
      <c r="P14" s="226"/>
      <c r="Q14" s="226"/>
      <c r="R14" s="226"/>
      <c r="S14" s="226"/>
      <c r="T14" s="226"/>
      <c r="U14" s="226"/>
      <c r="V14" s="226"/>
      <c r="W14" s="226"/>
      <c r="X14" s="226"/>
      <c r="Y14" s="226"/>
      <c r="Z14" s="226"/>
      <c r="AA14" s="226"/>
      <c r="AB14" s="226"/>
      <c r="AC14" s="119"/>
      <c r="AD14" s="119"/>
      <c r="AE14" s="119"/>
      <c r="AF14" s="261">
        <f t="shared" si="10"/>
        <v>0</v>
      </c>
      <c r="AG14" s="262" t="str">
        <f t="shared" si="11"/>
        <v>－</v>
      </c>
      <c r="AH14" s="262" t="str">
        <f t="shared" si="0"/>
        <v/>
      </c>
      <c r="AJ14" s="148" t="str">
        <f t="shared" si="1"/>
        <v>0</v>
      </c>
      <c r="AK14" s="149">
        <f t="shared" si="2"/>
        <v>0</v>
      </c>
      <c r="AL14" s="150">
        <f t="shared" si="3"/>
        <v>0</v>
      </c>
      <c r="AM14" s="150">
        <f t="shared" si="4"/>
        <v>0</v>
      </c>
      <c r="AN14" s="150">
        <f t="shared" si="5"/>
        <v>0</v>
      </c>
      <c r="AO14" s="150">
        <f t="shared" si="6"/>
        <v>0</v>
      </c>
      <c r="AP14" s="150">
        <f t="shared" si="7"/>
        <v>0</v>
      </c>
      <c r="AQ14" s="150">
        <f t="shared" si="12"/>
        <v>0</v>
      </c>
      <c r="AR14" s="150">
        <f t="shared" si="8"/>
        <v>0</v>
      </c>
      <c r="AS14" s="150">
        <f t="shared" si="8"/>
        <v>0</v>
      </c>
      <c r="AT14" s="263">
        <f t="shared" si="8"/>
        <v>0</v>
      </c>
      <c r="AU14" s="160">
        <f t="shared" si="13"/>
        <v>0</v>
      </c>
      <c r="AV14" s="151" t="b">
        <f t="shared" si="14"/>
        <v>0</v>
      </c>
      <c r="AW14" s="135">
        <f t="shared" si="15"/>
        <v>0</v>
      </c>
      <c r="AX14" s="152">
        <f t="shared" si="16"/>
        <v>0</v>
      </c>
      <c r="AY14" s="146" t="str">
        <f t="shared" si="17"/>
        <v>○</v>
      </c>
    </row>
    <row r="15" spans="1:51" ht="19.5" customHeight="1">
      <c r="A15" s="95"/>
      <c r="B15" s="95"/>
      <c r="C15" s="134">
        <v>5</v>
      </c>
      <c r="D15" s="210" t="str">
        <f>IF(【様6別1】!D14="","",【様6別1】!D14)</f>
        <v/>
      </c>
      <c r="E15" s="209" t="str">
        <f>IF(【様6別1】!E14="","",【様6別1】!E14)</f>
        <v/>
      </c>
      <c r="F15" s="254"/>
      <c r="G15" s="255" t="s">
        <v>379</v>
      </c>
      <c r="H15" s="256"/>
      <c r="I15" s="258" t="str">
        <f t="shared" si="9"/>
        <v>-</v>
      </c>
      <c r="J15" s="154"/>
      <c r="K15" s="249" t="str">
        <f>IF(【様6別1】!K14="","",【様6別1】!K14)</f>
        <v/>
      </c>
      <c r="L15" s="119"/>
      <c r="M15" s="226"/>
      <c r="N15" s="226"/>
      <c r="O15" s="226"/>
      <c r="P15" s="226"/>
      <c r="Q15" s="226"/>
      <c r="R15" s="226"/>
      <c r="S15" s="226"/>
      <c r="T15" s="226"/>
      <c r="U15" s="226"/>
      <c r="V15" s="226"/>
      <c r="W15" s="226"/>
      <c r="X15" s="226"/>
      <c r="Y15" s="226"/>
      <c r="Z15" s="226"/>
      <c r="AA15" s="226"/>
      <c r="AB15" s="226"/>
      <c r="AC15" s="119"/>
      <c r="AD15" s="119"/>
      <c r="AE15" s="119"/>
      <c r="AF15" s="261">
        <f t="shared" si="10"/>
        <v>0</v>
      </c>
      <c r="AG15" s="262" t="str">
        <f t="shared" si="11"/>
        <v>－</v>
      </c>
      <c r="AH15" s="262" t="str">
        <f t="shared" si="0"/>
        <v/>
      </c>
      <c r="AJ15" s="148" t="str">
        <f t="shared" si="1"/>
        <v>0</v>
      </c>
      <c r="AK15" s="149">
        <f t="shared" si="2"/>
        <v>0</v>
      </c>
      <c r="AL15" s="150">
        <f t="shared" si="3"/>
        <v>0</v>
      </c>
      <c r="AM15" s="150">
        <f t="shared" si="4"/>
        <v>0</v>
      </c>
      <c r="AN15" s="150">
        <f t="shared" si="5"/>
        <v>0</v>
      </c>
      <c r="AO15" s="150">
        <f t="shared" si="6"/>
        <v>0</v>
      </c>
      <c r="AP15" s="150">
        <f t="shared" si="7"/>
        <v>0</v>
      </c>
      <c r="AQ15" s="150">
        <f t="shared" si="12"/>
        <v>0</v>
      </c>
      <c r="AR15" s="150">
        <f t="shared" si="8"/>
        <v>0</v>
      </c>
      <c r="AS15" s="150">
        <f t="shared" si="8"/>
        <v>0</v>
      </c>
      <c r="AT15" s="263">
        <f t="shared" si="8"/>
        <v>0</v>
      </c>
      <c r="AU15" s="160">
        <f t="shared" si="13"/>
        <v>0</v>
      </c>
      <c r="AV15" s="151" t="b">
        <f t="shared" si="14"/>
        <v>0</v>
      </c>
      <c r="AW15" s="135">
        <f t="shared" si="15"/>
        <v>0</v>
      </c>
      <c r="AX15" s="152">
        <f t="shared" si="16"/>
        <v>0</v>
      </c>
      <c r="AY15" s="146" t="str">
        <f t="shared" si="17"/>
        <v>○</v>
      </c>
    </row>
    <row r="16" spans="1:51" ht="19.5" customHeight="1">
      <c r="A16" s="95"/>
      <c r="B16" s="95"/>
      <c r="C16" s="134">
        <v>6</v>
      </c>
      <c r="D16" s="210" t="str">
        <f>IF(【様6別1】!D15="","",【様6別1】!D15)</f>
        <v/>
      </c>
      <c r="E16" s="209" t="str">
        <f>IF(【様6別1】!E15="","",【様6別1】!E15)</f>
        <v/>
      </c>
      <c r="F16" s="254"/>
      <c r="G16" s="255" t="s">
        <v>379</v>
      </c>
      <c r="H16" s="256"/>
      <c r="I16" s="258" t="str">
        <f t="shared" si="9"/>
        <v>-</v>
      </c>
      <c r="J16" s="154"/>
      <c r="K16" s="249" t="str">
        <f>IF(【様6別1】!K15="","",【様6別1】!K15)</f>
        <v/>
      </c>
      <c r="L16" s="119"/>
      <c r="M16" s="226"/>
      <c r="N16" s="226"/>
      <c r="O16" s="226"/>
      <c r="P16" s="226"/>
      <c r="Q16" s="226"/>
      <c r="R16" s="226"/>
      <c r="S16" s="226"/>
      <c r="T16" s="226"/>
      <c r="U16" s="226"/>
      <c r="V16" s="226"/>
      <c r="W16" s="226"/>
      <c r="X16" s="226"/>
      <c r="Y16" s="226"/>
      <c r="Z16" s="226"/>
      <c r="AA16" s="226"/>
      <c r="AB16" s="226"/>
      <c r="AC16" s="119"/>
      <c r="AD16" s="119"/>
      <c r="AE16" s="119"/>
      <c r="AF16" s="261">
        <f t="shared" si="10"/>
        <v>0</v>
      </c>
      <c r="AG16" s="262" t="str">
        <f t="shared" si="11"/>
        <v>－</v>
      </c>
      <c r="AH16" s="262" t="str">
        <f t="shared" si="0"/>
        <v/>
      </c>
      <c r="AJ16" s="148" t="str">
        <f t="shared" si="1"/>
        <v>0</v>
      </c>
      <c r="AK16" s="149">
        <f t="shared" si="2"/>
        <v>0</v>
      </c>
      <c r="AL16" s="150">
        <f t="shared" si="3"/>
        <v>0</v>
      </c>
      <c r="AM16" s="150">
        <f t="shared" si="4"/>
        <v>0</v>
      </c>
      <c r="AN16" s="150">
        <f t="shared" si="5"/>
        <v>0</v>
      </c>
      <c r="AO16" s="150">
        <f t="shared" si="6"/>
        <v>0</v>
      </c>
      <c r="AP16" s="150">
        <f t="shared" si="7"/>
        <v>0</v>
      </c>
      <c r="AQ16" s="150">
        <f t="shared" si="12"/>
        <v>0</v>
      </c>
      <c r="AR16" s="150">
        <f t="shared" si="8"/>
        <v>0</v>
      </c>
      <c r="AS16" s="150">
        <f t="shared" si="8"/>
        <v>0</v>
      </c>
      <c r="AT16" s="263">
        <f t="shared" si="8"/>
        <v>0</v>
      </c>
      <c r="AU16" s="160">
        <f t="shared" si="13"/>
        <v>0</v>
      </c>
      <c r="AV16" s="151" t="b">
        <f t="shared" si="14"/>
        <v>0</v>
      </c>
      <c r="AW16" s="135">
        <f t="shared" si="15"/>
        <v>0</v>
      </c>
      <c r="AX16" s="152">
        <f t="shared" si="16"/>
        <v>0</v>
      </c>
      <c r="AY16" s="146" t="str">
        <f t="shared" si="17"/>
        <v>○</v>
      </c>
    </row>
    <row r="17" spans="1:51" ht="19.5" customHeight="1">
      <c r="A17" s="95"/>
      <c r="B17" s="95"/>
      <c r="C17" s="134">
        <v>7</v>
      </c>
      <c r="D17" s="210" t="str">
        <f>IF(【様6別1】!D16="","",【様6別1】!D16)</f>
        <v/>
      </c>
      <c r="E17" s="209" t="str">
        <f>IF(【様6別1】!E16="","",【様6別1】!E16)</f>
        <v/>
      </c>
      <c r="F17" s="254"/>
      <c r="G17" s="255" t="s">
        <v>379</v>
      </c>
      <c r="H17" s="256"/>
      <c r="I17" s="258" t="str">
        <f t="shared" si="9"/>
        <v>-</v>
      </c>
      <c r="J17" s="154"/>
      <c r="K17" s="249" t="str">
        <f>IF(【様6別1】!K16="","",【様6別1】!K16)</f>
        <v/>
      </c>
      <c r="L17" s="119"/>
      <c r="M17" s="226"/>
      <c r="N17" s="226"/>
      <c r="O17" s="226"/>
      <c r="P17" s="226"/>
      <c r="Q17" s="226"/>
      <c r="R17" s="226"/>
      <c r="S17" s="226"/>
      <c r="T17" s="226"/>
      <c r="U17" s="226"/>
      <c r="V17" s="226"/>
      <c r="W17" s="226"/>
      <c r="X17" s="226"/>
      <c r="Y17" s="226"/>
      <c r="Z17" s="226"/>
      <c r="AA17" s="226"/>
      <c r="AB17" s="226"/>
      <c r="AC17" s="119"/>
      <c r="AD17" s="119"/>
      <c r="AE17" s="119"/>
      <c r="AF17" s="261">
        <f t="shared" si="10"/>
        <v>0</v>
      </c>
      <c r="AG17" s="262" t="str">
        <f t="shared" si="11"/>
        <v>－</v>
      </c>
      <c r="AH17" s="262" t="str">
        <f t="shared" si="0"/>
        <v/>
      </c>
      <c r="AJ17" s="148" t="str">
        <f t="shared" si="1"/>
        <v>0</v>
      </c>
      <c r="AK17" s="149">
        <f t="shared" si="2"/>
        <v>0</v>
      </c>
      <c r="AL17" s="150">
        <f t="shared" si="3"/>
        <v>0</v>
      </c>
      <c r="AM17" s="150">
        <f t="shared" si="4"/>
        <v>0</v>
      </c>
      <c r="AN17" s="150">
        <f t="shared" si="5"/>
        <v>0</v>
      </c>
      <c r="AO17" s="150">
        <f t="shared" si="6"/>
        <v>0</v>
      </c>
      <c r="AP17" s="150">
        <f t="shared" si="7"/>
        <v>0</v>
      </c>
      <c r="AQ17" s="150">
        <f t="shared" si="12"/>
        <v>0</v>
      </c>
      <c r="AR17" s="150">
        <f t="shared" si="8"/>
        <v>0</v>
      </c>
      <c r="AS17" s="150">
        <f t="shared" si="8"/>
        <v>0</v>
      </c>
      <c r="AT17" s="263">
        <f t="shared" si="8"/>
        <v>0</v>
      </c>
      <c r="AU17" s="160">
        <f t="shared" si="13"/>
        <v>0</v>
      </c>
      <c r="AV17" s="151" t="b">
        <f t="shared" si="14"/>
        <v>0</v>
      </c>
      <c r="AW17" s="135">
        <f t="shared" si="15"/>
        <v>0</v>
      </c>
      <c r="AX17" s="152">
        <f t="shared" si="16"/>
        <v>0</v>
      </c>
      <c r="AY17" s="146" t="str">
        <f t="shared" si="17"/>
        <v>○</v>
      </c>
    </row>
    <row r="18" spans="1:51" ht="19.5" customHeight="1">
      <c r="A18" s="95"/>
      <c r="B18" s="95"/>
      <c r="C18" s="134">
        <v>8</v>
      </c>
      <c r="D18" s="210" t="str">
        <f>IF(【様6別1】!D17="","",【様6別1】!D17)</f>
        <v/>
      </c>
      <c r="E18" s="209" t="str">
        <f>IF(【様6別1】!E17="","",【様6別1】!E17)</f>
        <v/>
      </c>
      <c r="F18" s="254"/>
      <c r="G18" s="255" t="s">
        <v>379</v>
      </c>
      <c r="H18" s="256"/>
      <c r="I18" s="258" t="str">
        <f t="shared" si="9"/>
        <v>-</v>
      </c>
      <c r="J18" s="119"/>
      <c r="K18" s="250" t="str">
        <f>IF(【様6別1】!K17="","",【様6別1】!K17)</f>
        <v/>
      </c>
      <c r="L18" s="119"/>
      <c r="M18" s="226"/>
      <c r="N18" s="226"/>
      <c r="O18" s="226"/>
      <c r="P18" s="226"/>
      <c r="Q18" s="226"/>
      <c r="R18" s="226"/>
      <c r="S18" s="226"/>
      <c r="T18" s="226"/>
      <c r="U18" s="226"/>
      <c r="V18" s="226"/>
      <c r="W18" s="226"/>
      <c r="X18" s="226"/>
      <c r="Y18" s="226"/>
      <c r="Z18" s="226"/>
      <c r="AA18" s="226"/>
      <c r="AB18" s="226"/>
      <c r="AC18" s="119"/>
      <c r="AD18" s="119"/>
      <c r="AE18" s="119"/>
      <c r="AF18" s="261">
        <f t="shared" si="10"/>
        <v>0</v>
      </c>
      <c r="AG18" s="262" t="str">
        <f t="shared" si="11"/>
        <v>－</v>
      </c>
      <c r="AH18" s="262" t="str">
        <f t="shared" si="0"/>
        <v/>
      </c>
      <c r="AJ18" s="148" t="str">
        <f t="shared" si="1"/>
        <v>0</v>
      </c>
      <c r="AK18" s="149">
        <f t="shared" si="2"/>
        <v>0</v>
      </c>
      <c r="AL18" s="150">
        <f t="shared" si="3"/>
        <v>0</v>
      </c>
      <c r="AM18" s="150">
        <f t="shared" si="4"/>
        <v>0</v>
      </c>
      <c r="AN18" s="150">
        <f t="shared" si="5"/>
        <v>0</v>
      </c>
      <c r="AO18" s="150">
        <f t="shared" si="6"/>
        <v>0</v>
      </c>
      <c r="AP18" s="150">
        <f t="shared" si="7"/>
        <v>0</v>
      </c>
      <c r="AQ18" s="150">
        <f t="shared" si="12"/>
        <v>0</v>
      </c>
      <c r="AR18" s="150">
        <f t="shared" si="8"/>
        <v>0</v>
      </c>
      <c r="AS18" s="150">
        <f t="shared" si="8"/>
        <v>0</v>
      </c>
      <c r="AT18" s="263">
        <f t="shared" si="8"/>
        <v>0</v>
      </c>
      <c r="AU18" s="160">
        <f t="shared" si="13"/>
        <v>0</v>
      </c>
      <c r="AV18" s="151" t="b">
        <f t="shared" si="14"/>
        <v>0</v>
      </c>
      <c r="AW18" s="135">
        <f t="shared" si="15"/>
        <v>0</v>
      </c>
      <c r="AX18" s="152">
        <f t="shared" si="16"/>
        <v>0</v>
      </c>
      <c r="AY18" s="146" t="str">
        <f t="shared" si="17"/>
        <v>○</v>
      </c>
    </row>
    <row r="19" spans="1:51" ht="19.5" customHeight="1">
      <c r="A19" s="95"/>
      <c r="B19" s="95"/>
      <c r="C19" s="134">
        <v>9</v>
      </c>
      <c r="D19" s="210" t="str">
        <f>IF(【様6別1】!D18="","",【様6別1】!D18)</f>
        <v/>
      </c>
      <c r="E19" s="209" t="str">
        <f>IF(【様6別1】!E18="","",【様6別1】!E18)</f>
        <v/>
      </c>
      <c r="F19" s="254"/>
      <c r="G19" s="255" t="s">
        <v>379</v>
      </c>
      <c r="H19" s="256"/>
      <c r="I19" s="258" t="str">
        <f t="shared" si="9"/>
        <v>-</v>
      </c>
      <c r="J19" s="119"/>
      <c r="K19" s="250" t="str">
        <f>IF(【様6別1】!K18="","",【様6別1】!K18)</f>
        <v/>
      </c>
      <c r="L19" s="119"/>
      <c r="M19" s="226"/>
      <c r="N19" s="226"/>
      <c r="O19" s="226"/>
      <c r="P19" s="226"/>
      <c r="Q19" s="226"/>
      <c r="R19" s="226"/>
      <c r="S19" s="226"/>
      <c r="T19" s="226"/>
      <c r="U19" s="226"/>
      <c r="V19" s="226"/>
      <c r="W19" s="226"/>
      <c r="X19" s="226"/>
      <c r="Y19" s="226"/>
      <c r="Z19" s="226"/>
      <c r="AA19" s="226"/>
      <c r="AB19" s="226"/>
      <c r="AC19" s="119"/>
      <c r="AD19" s="119"/>
      <c r="AE19" s="119"/>
      <c r="AF19" s="261">
        <f t="shared" si="10"/>
        <v>0</v>
      </c>
      <c r="AG19" s="262" t="str">
        <f t="shared" si="11"/>
        <v>－</v>
      </c>
      <c r="AH19" s="262" t="str">
        <f t="shared" si="0"/>
        <v/>
      </c>
      <c r="AJ19" s="148" t="str">
        <f t="shared" si="1"/>
        <v>0</v>
      </c>
      <c r="AK19" s="149">
        <f t="shared" si="2"/>
        <v>0</v>
      </c>
      <c r="AL19" s="150">
        <f t="shared" si="3"/>
        <v>0</v>
      </c>
      <c r="AM19" s="150">
        <f t="shared" si="4"/>
        <v>0</v>
      </c>
      <c r="AN19" s="150">
        <f t="shared" si="5"/>
        <v>0</v>
      </c>
      <c r="AO19" s="150">
        <f t="shared" si="6"/>
        <v>0</v>
      </c>
      <c r="AP19" s="150">
        <f t="shared" si="7"/>
        <v>0</v>
      </c>
      <c r="AQ19" s="150">
        <f t="shared" si="12"/>
        <v>0</v>
      </c>
      <c r="AR19" s="150">
        <f t="shared" si="8"/>
        <v>0</v>
      </c>
      <c r="AS19" s="150">
        <f t="shared" si="8"/>
        <v>0</v>
      </c>
      <c r="AT19" s="263">
        <f t="shared" si="8"/>
        <v>0</v>
      </c>
      <c r="AU19" s="160">
        <f t="shared" si="13"/>
        <v>0</v>
      </c>
      <c r="AV19" s="151" t="b">
        <f t="shared" si="14"/>
        <v>0</v>
      </c>
      <c r="AW19" s="135">
        <f t="shared" si="15"/>
        <v>0</v>
      </c>
      <c r="AX19" s="152">
        <f t="shared" si="16"/>
        <v>0</v>
      </c>
      <c r="AY19" s="146" t="str">
        <f t="shared" si="17"/>
        <v>○</v>
      </c>
    </row>
    <row r="20" spans="1:51" ht="19.5" customHeight="1">
      <c r="A20" s="95"/>
      <c r="B20" s="95"/>
      <c r="C20" s="134">
        <v>10</v>
      </c>
      <c r="D20" s="210" t="str">
        <f>IF(【様6別1】!D19="","",【様6別1】!D19)</f>
        <v/>
      </c>
      <c r="E20" s="209" t="str">
        <f>IF(【様6別1】!E19="","",【様6別1】!E19)</f>
        <v/>
      </c>
      <c r="F20" s="254"/>
      <c r="G20" s="255" t="s">
        <v>379</v>
      </c>
      <c r="H20" s="256"/>
      <c r="I20" s="258" t="str">
        <f t="shared" si="9"/>
        <v>-</v>
      </c>
      <c r="J20" s="119"/>
      <c r="K20" s="250" t="str">
        <f>IF(【様6別1】!K19="","",【様6別1】!K19)</f>
        <v/>
      </c>
      <c r="L20" s="119"/>
      <c r="M20" s="226"/>
      <c r="N20" s="226"/>
      <c r="O20" s="226"/>
      <c r="P20" s="226"/>
      <c r="Q20" s="226"/>
      <c r="R20" s="226"/>
      <c r="S20" s="226"/>
      <c r="T20" s="226"/>
      <c r="U20" s="226"/>
      <c r="V20" s="226"/>
      <c r="W20" s="226"/>
      <c r="X20" s="226"/>
      <c r="Y20" s="226"/>
      <c r="Z20" s="226"/>
      <c r="AA20" s="226"/>
      <c r="AB20" s="226"/>
      <c r="AC20" s="119"/>
      <c r="AD20" s="119"/>
      <c r="AE20" s="119"/>
      <c r="AF20" s="261">
        <f t="shared" si="10"/>
        <v>0</v>
      </c>
      <c r="AG20" s="262" t="str">
        <f t="shared" si="11"/>
        <v>－</v>
      </c>
      <c r="AH20" s="262" t="str">
        <f t="shared" si="0"/>
        <v/>
      </c>
      <c r="AJ20" s="148" t="str">
        <f t="shared" si="1"/>
        <v>0</v>
      </c>
      <c r="AK20" s="149">
        <f t="shared" si="2"/>
        <v>0</v>
      </c>
      <c r="AL20" s="150">
        <f t="shared" si="3"/>
        <v>0</v>
      </c>
      <c r="AM20" s="150">
        <f t="shared" si="4"/>
        <v>0</v>
      </c>
      <c r="AN20" s="150">
        <f t="shared" si="5"/>
        <v>0</v>
      </c>
      <c r="AO20" s="150">
        <f t="shared" si="6"/>
        <v>0</v>
      </c>
      <c r="AP20" s="150">
        <f t="shared" si="7"/>
        <v>0</v>
      </c>
      <c r="AQ20" s="150">
        <f t="shared" si="12"/>
        <v>0</v>
      </c>
      <c r="AR20" s="150">
        <f t="shared" si="8"/>
        <v>0</v>
      </c>
      <c r="AS20" s="150">
        <f t="shared" si="8"/>
        <v>0</v>
      </c>
      <c r="AT20" s="263">
        <f t="shared" si="8"/>
        <v>0</v>
      </c>
      <c r="AU20" s="160">
        <f t="shared" si="13"/>
        <v>0</v>
      </c>
      <c r="AV20" s="151" t="b">
        <f t="shared" si="14"/>
        <v>0</v>
      </c>
      <c r="AW20" s="135">
        <f t="shared" si="15"/>
        <v>0</v>
      </c>
      <c r="AX20" s="152">
        <f t="shared" si="16"/>
        <v>0</v>
      </c>
      <c r="AY20" s="146" t="str">
        <f t="shared" si="17"/>
        <v>○</v>
      </c>
    </row>
    <row r="21" spans="1:51" ht="19.5" customHeight="1">
      <c r="A21" s="95"/>
      <c r="B21" s="95"/>
      <c r="C21" s="134">
        <v>11</v>
      </c>
      <c r="D21" s="210" t="str">
        <f>IF(【様6別1】!D20="","",【様6別1】!D20)</f>
        <v/>
      </c>
      <c r="E21" s="209" t="str">
        <f>IF(【様6別1】!E20="","",【様6別1】!E20)</f>
        <v/>
      </c>
      <c r="F21" s="254"/>
      <c r="G21" s="255" t="s">
        <v>379</v>
      </c>
      <c r="H21" s="256"/>
      <c r="I21" s="258" t="str">
        <f t="shared" si="9"/>
        <v>-</v>
      </c>
      <c r="J21" s="119"/>
      <c r="K21" s="250" t="str">
        <f>IF(【様6別1】!K20="","",【様6別1】!K20)</f>
        <v/>
      </c>
      <c r="L21" s="119"/>
      <c r="M21" s="226"/>
      <c r="N21" s="226"/>
      <c r="O21" s="226"/>
      <c r="P21" s="226"/>
      <c r="Q21" s="226"/>
      <c r="R21" s="226"/>
      <c r="S21" s="226"/>
      <c r="T21" s="226"/>
      <c r="U21" s="226"/>
      <c r="V21" s="226"/>
      <c r="W21" s="226"/>
      <c r="X21" s="226"/>
      <c r="Y21" s="226"/>
      <c r="Z21" s="226"/>
      <c r="AA21" s="226"/>
      <c r="AB21" s="226"/>
      <c r="AC21" s="119"/>
      <c r="AD21" s="119"/>
      <c r="AE21" s="119"/>
      <c r="AF21" s="261">
        <f t="shared" si="10"/>
        <v>0</v>
      </c>
      <c r="AG21" s="262" t="str">
        <f t="shared" si="11"/>
        <v>－</v>
      </c>
      <c r="AH21" s="262" t="str">
        <f t="shared" si="0"/>
        <v/>
      </c>
      <c r="AJ21" s="148" t="str">
        <f t="shared" si="1"/>
        <v>0</v>
      </c>
      <c r="AK21" s="149">
        <f t="shared" si="2"/>
        <v>0</v>
      </c>
      <c r="AL21" s="150">
        <f t="shared" si="3"/>
        <v>0</v>
      </c>
      <c r="AM21" s="150">
        <f t="shared" si="4"/>
        <v>0</v>
      </c>
      <c r="AN21" s="150">
        <f t="shared" si="5"/>
        <v>0</v>
      </c>
      <c r="AO21" s="150">
        <f t="shared" si="6"/>
        <v>0</v>
      </c>
      <c r="AP21" s="150">
        <f t="shared" si="7"/>
        <v>0</v>
      </c>
      <c r="AQ21" s="150">
        <f t="shared" si="12"/>
        <v>0</v>
      </c>
      <c r="AR21" s="150">
        <f t="shared" si="8"/>
        <v>0</v>
      </c>
      <c r="AS21" s="150">
        <f t="shared" si="8"/>
        <v>0</v>
      </c>
      <c r="AT21" s="263">
        <f t="shared" si="8"/>
        <v>0</v>
      </c>
      <c r="AU21" s="160">
        <f t="shared" si="13"/>
        <v>0</v>
      </c>
      <c r="AV21" s="151" t="b">
        <f t="shared" si="14"/>
        <v>0</v>
      </c>
      <c r="AW21" s="135">
        <f t="shared" si="15"/>
        <v>0</v>
      </c>
      <c r="AX21" s="152">
        <f t="shared" si="16"/>
        <v>0</v>
      </c>
      <c r="AY21" s="146" t="str">
        <f t="shared" si="17"/>
        <v>○</v>
      </c>
    </row>
    <row r="22" spans="1:51" ht="19.5" customHeight="1">
      <c r="A22" s="95"/>
      <c r="B22" s="95"/>
      <c r="C22" s="134">
        <v>12</v>
      </c>
      <c r="D22" s="210" t="str">
        <f>IF(【様6別1】!D21="","",【様6別1】!D21)</f>
        <v/>
      </c>
      <c r="E22" s="209" t="str">
        <f>IF(【様6別1】!E21="","",【様6別1】!E21)</f>
        <v/>
      </c>
      <c r="F22" s="254"/>
      <c r="G22" s="255" t="s">
        <v>379</v>
      </c>
      <c r="H22" s="256"/>
      <c r="I22" s="258" t="str">
        <f t="shared" si="9"/>
        <v>-</v>
      </c>
      <c r="J22" s="119"/>
      <c r="K22" s="250" t="str">
        <f>IF(【様6別1】!K21="","",【様6別1】!K21)</f>
        <v/>
      </c>
      <c r="L22" s="119"/>
      <c r="M22" s="226"/>
      <c r="N22" s="226"/>
      <c r="O22" s="226"/>
      <c r="P22" s="226"/>
      <c r="Q22" s="226"/>
      <c r="R22" s="226"/>
      <c r="S22" s="226"/>
      <c r="T22" s="226"/>
      <c r="U22" s="226"/>
      <c r="V22" s="226"/>
      <c r="W22" s="226"/>
      <c r="X22" s="226"/>
      <c r="Y22" s="226"/>
      <c r="Z22" s="226"/>
      <c r="AA22" s="226"/>
      <c r="AB22" s="226"/>
      <c r="AC22" s="119"/>
      <c r="AD22" s="119"/>
      <c r="AE22" s="119"/>
      <c r="AF22" s="261">
        <f t="shared" si="10"/>
        <v>0</v>
      </c>
      <c r="AG22" s="262" t="str">
        <f t="shared" si="11"/>
        <v>－</v>
      </c>
      <c r="AH22" s="262" t="str">
        <f t="shared" si="0"/>
        <v/>
      </c>
      <c r="AJ22" s="148" t="str">
        <f t="shared" si="1"/>
        <v>0</v>
      </c>
      <c r="AK22" s="149">
        <f t="shared" si="2"/>
        <v>0</v>
      </c>
      <c r="AL22" s="150">
        <f t="shared" si="3"/>
        <v>0</v>
      </c>
      <c r="AM22" s="150">
        <f t="shared" si="4"/>
        <v>0</v>
      </c>
      <c r="AN22" s="150">
        <f t="shared" si="5"/>
        <v>0</v>
      </c>
      <c r="AO22" s="150">
        <f t="shared" si="6"/>
        <v>0</v>
      </c>
      <c r="AP22" s="150">
        <f t="shared" si="7"/>
        <v>0</v>
      </c>
      <c r="AQ22" s="150">
        <f t="shared" si="12"/>
        <v>0</v>
      </c>
      <c r="AR22" s="150">
        <f t="shared" si="8"/>
        <v>0</v>
      </c>
      <c r="AS22" s="150">
        <f t="shared" si="8"/>
        <v>0</v>
      </c>
      <c r="AT22" s="263">
        <f t="shared" si="8"/>
        <v>0</v>
      </c>
      <c r="AU22" s="160">
        <f t="shared" si="13"/>
        <v>0</v>
      </c>
      <c r="AV22" s="151" t="b">
        <f t="shared" si="14"/>
        <v>0</v>
      </c>
      <c r="AW22" s="135">
        <f t="shared" si="15"/>
        <v>0</v>
      </c>
      <c r="AX22" s="152">
        <f t="shared" si="16"/>
        <v>0</v>
      </c>
      <c r="AY22" s="146" t="str">
        <f t="shared" si="17"/>
        <v>○</v>
      </c>
    </row>
    <row r="23" spans="1:51" ht="19.5" customHeight="1">
      <c r="A23" s="95"/>
      <c r="B23" s="95"/>
      <c r="C23" s="134">
        <v>13</v>
      </c>
      <c r="D23" s="210" t="str">
        <f>IF(【様6別1】!D22="","",【様6別1】!D22)</f>
        <v/>
      </c>
      <c r="E23" s="209" t="str">
        <f>IF(【様6別1】!E22="","",【様6別1】!E22)</f>
        <v/>
      </c>
      <c r="F23" s="254"/>
      <c r="G23" s="255" t="s">
        <v>379</v>
      </c>
      <c r="H23" s="256"/>
      <c r="I23" s="258" t="str">
        <f t="shared" si="9"/>
        <v>-</v>
      </c>
      <c r="J23" s="119"/>
      <c r="K23" s="250" t="str">
        <f>IF(【様6別1】!K22="","",【様6別1】!K22)</f>
        <v/>
      </c>
      <c r="L23" s="119"/>
      <c r="M23" s="226"/>
      <c r="N23" s="226"/>
      <c r="O23" s="226"/>
      <c r="P23" s="226"/>
      <c r="Q23" s="226"/>
      <c r="R23" s="226"/>
      <c r="S23" s="226"/>
      <c r="T23" s="226"/>
      <c r="U23" s="226"/>
      <c r="V23" s="226"/>
      <c r="W23" s="226"/>
      <c r="X23" s="226"/>
      <c r="Y23" s="226"/>
      <c r="Z23" s="226"/>
      <c r="AA23" s="226"/>
      <c r="AB23" s="226"/>
      <c r="AC23" s="119"/>
      <c r="AD23" s="119"/>
      <c r="AE23" s="119"/>
      <c r="AF23" s="261">
        <f t="shared" si="10"/>
        <v>0</v>
      </c>
      <c r="AG23" s="262" t="str">
        <f t="shared" si="11"/>
        <v>－</v>
      </c>
      <c r="AH23" s="262" t="str">
        <f t="shared" si="0"/>
        <v/>
      </c>
      <c r="AJ23" s="148" t="str">
        <f t="shared" si="1"/>
        <v>0</v>
      </c>
      <c r="AK23" s="149">
        <f t="shared" si="2"/>
        <v>0</v>
      </c>
      <c r="AL23" s="150">
        <f t="shared" si="3"/>
        <v>0</v>
      </c>
      <c r="AM23" s="150">
        <f t="shared" si="4"/>
        <v>0</v>
      </c>
      <c r="AN23" s="150">
        <f t="shared" si="5"/>
        <v>0</v>
      </c>
      <c r="AO23" s="150">
        <f t="shared" si="6"/>
        <v>0</v>
      </c>
      <c r="AP23" s="150">
        <f t="shared" si="7"/>
        <v>0</v>
      </c>
      <c r="AQ23" s="150">
        <f t="shared" si="12"/>
        <v>0</v>
      </c>
      <c r="AR23" s="150">
        <f t="shared" si="8"/>
        <v>0</v>
      </c>
      <c r="AS23" s="150">
        <f t="shared" si="8"/>
        <v>0</v>
      </c>
      <c r="AT23" s="263">
        <f t="shared" si="8"/>
        <v>0</v>
      </c>
      <c r="AU23" s="160">
        <f t="shared" si="13"/>
        <v>0</v>
      </c>
      <c r="AV23" s="151" t="b">
        <f t="shared" si="14"/>
        <v>0</v>
      </c>
      <c r="AW23" s="135">
        <f t="shared" si="15"/>
        <v>0</v>
      </c>
      <c r="AX23" s="152">
        <f t="shared" si="16"/>
        <v>0</v>
      </c>
      <c r="AY23" s="146" t="str">
        <f t="shared" si="17"/>
        <v>○</v>
      </c>
    </row>
    <row r="24" spans="1:51" ht="19.5" customHeight="1">
      <c r="A24" s="95"/>
      <c r="B24" s="95"/>
      <c r="C24" s="134">
        <v>14</v>
      </c>
      <c r="D24" s="210" t="str">
        <f>IF(【様6別1】!D23="","",【様6別1】!D23)</f>
        <v/>
      </c>
      <c r="E24" s="209" t="str">
        <f>IF(【様6別1】!E23="","",【様6別1】!E23)</f>
        <v/>
      </c>
      <c r="F24" s="254"/>
      <c r="G24" s="255" t="s">
        <v>379</v>
      </c>
      <c r="H24" s="256"/>
      <c r="I24" s="258" t="str">
        <f t="shared" si="9"/>
        <v>-</v>
      </c>
      <c r="J24" s="119"/>
      <c r="K24" s="250" t="str">
        <f>IF(【様6別1】!K23="","",【様6別1】!K23)</f>
        <v/>
      </c>
      <c r="L24" s="119"/>
      <c r="M24" s="226"/>
      <c r="N24" s="226"/>
      <c r="O24" s="226"/>
      <c r="P24" s="226"/>
      <c r="Q24" s="226"/>
      <c r="R24" s="226"/>
      <c r="S24" s="226"/>
      <c r="T24" s="226"/>
      <c r="U24" s="226"/>
      <c r="V24" s="226"/>
      <c r="W24" s="226"/>
      <c r="X24" s="226"/>
      <c r="Y24" s="226"/>
      <c r="Z24" s="226"/>
      <c r="AA24" s="226"/>
      <c r="AB24" s="226"/>
      <c r="AC24" s="119"/>
      <c r="AD24" s="119"/>
      <c r="AE24" s="119"/>
      <c r="AF24" s="261">
        <f t="shared" si="10"/>
        <v>0</v>
      </c>
      <c r="AG24" s="262" t="str">
        <f t="shared" si="11"/>
        <v>－</v>
      </c>
      <c r="AH24" s="262" t="str">
        <f t="shared" si="0"/>
        <v/>
      </c>
      <c r="AJ24" s="148" t="str">
        <f t="shared" si="1"/>
        <v>0</v>
      </c>
      <c r="AK24" s="149">
        <f t="shared" si="2"/>
        <v>0</v>
      </c>
      <c r="AL24" s="150">
        <f t="shared" si="3"/>
        <v>0</v>
      </c>
      <c r="AM24" s="150">
        <f t="shared" si="4"/>
        <v>0</v>
      </c>
      <c r="AN24" s="150">
        <f t="shared" si="5"/>
        <v>0</v>
      </c>
      <c r="AO24" s="150">
        <f t="shared" si="6"/>
        <v>0</v>
      </c>
      <c r="AP24" s="150">
        <f t="shared" si="7"/>
        <v>0</v>
      </c>
      <c r="AQ24" s="150">
        <f t="shared" si="12"/>
        <v>0</v>
      </c>
      <c r="AR24" s="150">
        <f t="shared" si="8"/>
        <v>0</v>
      </c>
      <c r="AS24" s="150">
        <f t="shared" si="8"/>
        <v>0</v>
      </c>
      <c r="AT24" s="263">
        <f t="shared" si="8"/>
        <v>0</v>
      </c>
      <c r="AU24" s="160">
        <f t="shared" si="13"/>
        <v>0</v>
      </c>
      <c r="AV24" s="151" t="b">
        <f t="shared" si="14"/>
        <v>0</v>
      </c>
      <c r="AW24" s="135">
        <f t="shared" si="15"/>
        <v>0</v>
      </c>
      <c r="AX24" s="152">
        <f t="shared" si="16"/>
        <v>0</v>
      </c>
      <c r="AY24" s="146" t="str">
        <f t="shared" si="17"/>
        <v>○</v>
      </c>
    </row>
    <row r="25" spans="1:51" ht="19.5" customHeight="1">
      <c r="A25" s="95"/>
      <c r="B25" s="95"/>
      <c r="C25" s="134">
        <v>15</v>
      </c>
      <c r="D25" s="210" t="str">
        <f>IF(【様6別1】!D24="","",【様6別1】!D24)</f>
        <v/>
      </c>
      <c r="E25" s="209" t="str">
        <f>IF(【様6別1】!E24="","",【様6別1】!E24)</f>
        <v/>
      </c>
      <c r="F25" s="254"/>
      <c r="G25" s="255" t="s">
        <v>379</v>
      </c>
      <c r="H25" s="256"/>
      <c r="I25" s="258" t="str">
        <f t="shared" si="9"/>
        <v>-</v>
      </c>
      <c r="J25" s="119"/>
      <c r="K25" s="250" t="str">
        <f>IF(【様6別1】!K24="","",【様6別1】!K24)</f>
        <v/>
      </c>
      <c r="L25" s="119"/>
      <c r="M25" s="226"/>
      <c r="N25" s="226"/>
      <c r="O25" s="226"/>
      <c r="P25" s="226"/>
      <c r="Q25" s="226"/>
      <c r="R25" s="226"/>
      <c r="S25" s="226"/>
      <c r="T25" s="226"/>
      <c r="U25" s="226"/>
      <c r="V25" s="226"/>
      <c r="W25" s="226"/>
      <c r="X25" s="226"/>
      <c r="Y25" s="226"/>
      <c r="Z25" s="226"/>
      <c r="AA25" s="226"/>
      <c r="AB25" s="226"/>
      <c r="AC25" s="119"/>
      <c r="AD25" s="119"/>
      <c r="AE25" s="119"/>
      <c r="AF25" s="261">
        <f t="shared" si="10"/>
        <v>0</v>
      </c>
      <c r="AG25" s="262" t="str">
        <f t="shared" si="11"/>
        <v>－</v>
      </c>
      <c r="AH25" s="262" t="str">
        <f t="shared" si="0"/>
        <v/>
      </c>
      <c r="AJ25" s="148" t="str">
        <f t="shared" si="1"/>
        <v>0</v>
      </c>
      <c r="AK25" s="149">
        <f t="shared" si="2"/>
        <v>0</v>
      </c>
      <c r="AL25" s="150">
        <f t="shared" si="3"/>
        <v>0</v>
      </c>
      <c r="AM25" s="150">
        <f t="shared" si="4"/>
        <v>0</v>
      </c>
      <c r="AN25" s="150">
        <f t="shared" si="5"/>
        <v>0</v>
      </c>
      <c r="AO25" s="150">
        <f t="shared" si="6"/>
        <v>0</v>
      </c>
      <c r="AP25" s="150">
        <f t="shared" si="7"/>
        <v>0</v>
      </c>
      <c r="AQ25" s="150">
        <f t="shared" si="12"/>
        <v>0</v>
      </c>
      <c r="AR25" s="150">
        <f t="shared" si="8"/>
        <v>0</v>
      </c>
      <c r="AS25" s="150">
        <f t="shared" si="8"/>
        <v>0</v>
      </c>
      <c r="AT25" s="263">
        <f t="shared" si="8"/>
        <v>0</v>
      </c>
      <c r="AU25" s="160">
        <f t="shared" si="13"/>
        <v>0</v>
      </c>
      <c r="AV25" s="151" t="b">
        <f t="shared" si="14"/>
        <v>0</v>
      </c>
      <c r="AW25" s="135">
        <f t="shared" si="15"/>
        <v>0</v>
      </c>
      <c r="AX25" s="152">
        <f t="shared" si="16"/>
        <v>0</v>
      </c>
      <c r="AY25" s="146" t="str">
        <f t="shared" si="17"/>
        <v>○</v>
      </c>
    </row>
    <row r="26" spans="1:51" ht="19.5" customHeight="1">
      <c r="A26" s="95"/>
      <c r="B26" s="95"/>
      <c r="C26" s="134">
        <v>16</v>
      </c>
      <c r="D26" s="210" t="str">
        <f>IF(【様6別1】!D25="","",【様6別1】!D25)</f>
        <v/>
      </c>
      <c r="E26" s="209" t="str">
        <f>IF(【様6別1】!E25="","",【様6別1】!E25)</f>
        <v/>
      </c>
      <c r="F26" s="254"/>
      <c r="G26" s="255" t="s">
        <v>379</v>
      </c>
      <c r="H26" s="256"/>
      <c r="I26" s="258" t="str">
        <f t="shared" si="9"/>
        <v>-</v>
      </c>
      <c r="J26" s="119"/>
      <c r="K26" s="250" t="str">
        <f>IF(【様6別1】!K25="","",【様6別1】!K25)</f>
        <v/>
      </c>
      <c r="L26" s="119"/>
      <c r="M26" s="226"/>
      <c r="N26" s="226"/>
      <c r="O26" s="226"/>
      <c r="P26" s="226"/>
      <c r="Q26" s="226"/>
      <c r="R26" s="226"/>
      <c r="S26" s="226"/>
      <c r="T26" s="226"/>
      <c r="U26" s="226"/>
      <c r="V26" s="226"/>
      <c r="W26" s="226"/>
      <c r="X26" s="226"/>
      <c r="Y26" s="226"/>
      <c r="Z26" s="226"/>
      <c r="AA26" s="226"/>
      <c r="AB26" s="226"/>
      <c r="AC26" s="119"/>
      <c r="AD26" s="119"/>
      <c r="AE26" s="119"/>
      <c r="AF26" s="261">
        <f t="shared" si="10"/>
        <v>0</v>
      </c>
      <c r="AG26" s="262" t="str">
        <f t="shared" si="11"/>
        <v>－</v>
      </c>
      <c r="AH26" s="262" t="str">
        <f t="shared" si="0"/>
        <v/>
      </c>
      <c r="AJ26" s="148" t="str">
        <f t="shared" si="1"/>
        <v>0</v>
      </c>
      <c r="AK26" s="149">
        <f t="shared" si="2"/>
        <v>0</v>
      </c>
      <c r="AL26" s="150">
        <f t="shared" si="3"/>
        <v>0</v>
      </c>
      <c r="AM26" s="150">
        <f t="shared" si="4"/>
        <v>0</v>
      </c>
      <c r="AN26" s="150">
        <f t="shared" si="5"/>
        <v>0</v>
      </c>
      <c r="AO26" s="150">
        <f t="shared" si="6"/>
        <v>0</v>
      </c>
      <c r="AP26" s="150">
        <f t="shared" si="7"/>
        <v>0</v>
      </c>
      <c r="AQ26" s="150">
        <f t="shared" si="12"/>
        <v>0</v>
      </c>
      <c r="AR26" s="150">
        <f t="shared" si="8"/>
        <v>0</v>
      </c>
      <c r="AS26" s="150">
        <f t="shared" si="8"/>
        <v>0</v>
      </c>
      <c r="AT26" s="263">
        <f t="shared" si="8"/>
        <v>0</v>
      </c>
      <c r="AU26" s="160">
        <f t="shared" si="13"/>
        <v>0</v>
      </c>
      <c r="AV26" s="151" t="b">
        <f t="shared" si="14"/>
        <v>0</v>
      </c>
      <c r="AW26" s="135">
        <f t="shared" si="15"/>
        <v>0</v>
      </c>
      <c r="AX26" s="152">
        <f t="shared" si="16"/>
        <v>0</v>
      </c>
      <c r="AY26" s="146" t="str">
        <f t="shared" si="17"/>
        <v>○</v>
      </c>
    </row>
    <row r="27" spans="1:51" ht="19.5" customHeight="1">
      <c r="A27" s="95"/>
      <c r="B27" s="95"/>
      <c r="C27" s="134">
        <v>17</v>
      </c>
      <c r="D27" s="210" t="str">
        <f>IF(【様6別1】!D26="","",【様6別1】!D26)</f>
        <v/>
      </c>
      <c r="E27" s="209" t="str">
        <f>IF(【様6別1】!E26="","",【様6別1】!E26)</f>
        <v/>
      </c>
      <c r="F27" s="254"/>
      <c r="G27" s="255" t="s">
        <v>379</v>
      </c>
      <c r="H27" s="256"/>
      <c r="I27" s="258" t="str">
        <f t="shared" si="9"/>
        <v>-</v>
      </c>
      <c r="J27" s="119"/>
      <c r="K27" s="250" t="str">
        <f>IF(【様6別1】!K26="","",【様6別1】!K26)</f>
        <v/>
      </c>
      <c r="L27" s="119"/>
      <c r="M27" s="226"/>
      <c r="N27" s="226"/>
      <c r="O27" s="226"/>
      <c r="P27" s="226"/>
      <c r="Q27" s="226"/>
      <c r="R27" s="226"/>
      <c r="S27" s="226"/>
      <c r="T27" s="226"/>
      <c r="U27" s="226"/>
      <c r="V27" s="226"/>
      <c r="W27" s="226"/>
      <c r="X27" s="226"/>
      <c r="Y27" s="226"/>
      <c r="Z27" s="226"/>
      <c r="AA27" s="226"/>
      <c r="AB27" s="226"/>
      <c r="AC27" s="119"/>
      <c r="AD27" s="119"/>
      <c r="AE27" s="119"/>
      <c r="AF27" s="261">
        <f t="shared" si="10"/>
        <v>0</v>
      </c>
      <c r="AG27" s="262" t="str">
        <f t="shared" si="11"/>
        <v>－</v>
      </c>
      <c r="AH27" s="262" t="str">
        <f t="shared" si="0"/>
        <v/>
      </c>
      <c r="AJ27" s="148" t="str">
        <f t="shared" si="1"/>
        <v>0</v>
      </c>
      <c r="AK27" s="149">
        <f t="shared" si="2"/>
        <v>0</v>
      </c>
      <c r="AL27" s="150">
        <f t="shared" si="3"/>
        <v>0</v>
      </c>
      <c r="AM27" s="150">
        <f t="shared" si="4"/>
        <v>0</v>
      </c>
      <c r="AN27" s="150">
        <f t="shared" si="5"/>
        <v>0</v>
      </c>
      <c r="AO27" s="150">
        <f t="shared" si="6"/>
        <v>0</v>
      </c>
      <c r="AP27" s="150">
        <f t="shared" si="7"/>
        <v>0</v>
      </c>
      <c r="AQ27" s="150">
        <f t="shared" si="12"/>
        <v>0</v>
      </c>
      <c r="AR27" s="150">
        <f t="shared" si="8"/>
        <v>0</v>
      </c>
      <c r="AS27" s="150">
        <f t="shared" si="8"/>
        <v>0</v>
      </c>
      <c r="AT27" s="263">
        <f t="shared" si="8"/>
        <v>0</v>
      </c>
      <c r="AU27" s="160">
        <f t="shared" si="13"/>
        <v>0</v>
      </c>
      <c r="AV27" s="151" t="b">
        <f t="shared" si="14"/>
        <v>0</v>
      </c>
      <c r="AW27" s="135">
        <f t="shared" si="15"/>
        <v>0</v>
      </c>
      <c r="AX27" s="152">
        <f t="shared" si="16"/>
        <v>0</v>
      </c>
      <c r="AY27" s="146" t="str">
        <f t="shared" si="17"/>
        <v>○</v>
      </c>
    </row>
    <row r="28" spans="1:51" ht="19.5" customHeight="1">
      <c r="A28" s="95"/>
      <c r="B28" s="95"/>
      <c r="C28" s="134">
        <v>18</v>
      </c>
      <c r="D28" s="210" t="str">
        <f>IF(【様6別1】!D27="","",【様6別1】!D27)</f>
        <v/>
      </c>
      <c r="E28" s="209" t="str">
        <f>IF(【様6別1】!E27="","",【様6別1】!E27)</f>
        <v/>
      </c>
      <c r="F28" s="254"/>
      <c r="G28" s="255" t="s">
        <v>379</v>
      </c>
      <c r="H28" s="256"/>
      <c r="I28" s="258" t="str">
        <f t="shared" si="9"/>
        <v>-</v>
      </c>
      <c r="J28" s="119"/>
      <c r="K28" s="250" t="str">
        <f>IF(【様6別1】!K27="","",【様6別1】!K27)</f>
        <v/>
      </c>
      <c r="L28" s="119"/>
      <c r="M28" s="226"/>
      <c r="N28" s="226"/>
      <c r="O28" s="226"/>
      <c r="P28" s="226"/>
      <c r="Q28" s="226"/>
      <c r="R28" s="226"/>
      <c r="S28" s="226"/>
      <c r="T28" s="226"/>
      <c r="U28" s="226"/>
      <c r="V28" s="226"/>
      <c r="W28" s="226"/>
      <c r="X28" s="226"/>
      <c r="Y28" s="226"/>
      <c r="Z28" s="226"/>
      <c r="AA28" s="226"/>
      <c r="AB28" s="226"/>
      <c r="AC28" s="119"/>
      <c r="AD28" s="119"/>
      <c r="AE28" s="119"/>
      <c r="AF28" s="261">
        <f t="shared" si="10"/>
        <v>0</v>
      </c>
      <c r="AG28" s="262" t="str">
        <f t="shared" si="11"/>
        <v>－</v>
      </c>
      <c r="AH28" s="262" t="str">
        <f t="shared" si="0"/>
        <v/>
      </c>
      <c r="AJ28" s="148" t="str">
        <f t="shared" si="1"/>
        <v>0</v>
      </c>
      <c r="AK28" s="149">
        <f t="shared" si="2"/>
        <v>0</v>
      </c>
      <c r="AL28" s="150">
        <f t="shared" si="3"/>
        <v>0</v>
      </c>
      <c r="AM28" s="150">
        <f t="shared" si="4"/>
        <v>0</v>
      </c>
      <c r="AN28" s="150">
        <f t="shared" si="5"/>
        <v>0</v>
      </c>
      <c r="AO28" s="150">
        <f t="shared" si="6"/>
        <v>0</v>
      </c>
      <c r="AP28" s="150">
        <f t="shared" si="7"/>
        <v>0</v>
      </c>
      <c r="AQ28" s="150">
        <f t="shared" si="12"/>
        <v>0</v>
      </c>
      <c r="AR28" s="150">
        <f t="shared" si="8"/>
        <v>0</v>
      </c>
      <c r="AS28" s="150">
        <f t="shared" si="8"/>
        <v>0</v>
      </c>
      <c r="AT28" s="263">
        <f t="shared" si="8"/>
        <v>0</v>
      </c>
      <c r="AU28" s="160">
        <f t="shared" si="13"/>
        <v>0</v>
      </c>
      <c r="AV28" s="151" t="b">
        <f t="shared" si="14"/>
        <v>0</v>
      </c>
      <c r="AW28" s="135">
        <f t="shared" si="15"/>
        <v>0</v>
      </c>
      <c r="AX28" s="152">
        <f t="shared" si="16"/>
        <v>0</v>
      </c>
      <c r="AY28" s="146" t="str">
        <f t="shared" si="17"/>
        <v>○</v>
      </c>
    </row>
    <row r="29" spans="1:51" ht="19.5" customHeight="1">
      <c r="A29" s="95"/>
      <c r="B29" s="95"/>
      <c r="C29" s="134">
        <v>19</v>
      </c>
      <c r="D29" s="210" t="str">
        <f>IF(【様6別1】!D28="","",【様6別1】!D28)</f>
        <v/>
      </c>
      <c r="E29" s="209" t="str">
        <f>IF(【様6別1】!E28="","",【様6別1】!E28)</f>
        <v/>
      </c>
      <c r="F29" s="254"/>
      <c r="G29" s="255" t="s">
        <v>379</v>
      </c>
      <c r="H29" s="256"/>
      <c r="I29" s="258" t="str">
        <f t="shared" si="9"/>
        <v>-</v>
      </c>
      <c r="J29" s="119"/>
      <c r="K29" s="250" t="str">
        <f>IF(【様6別1】!K28="","",【様6別1】!K28)</f>
        <v/>
      </c>
      <c r="L29" s="119"/>
      <c r="M29" s="226"/>
      <c r="N29" s="226"/>
      <c r="O29" s="226"/>
      <c r="P29" s="226"/>
      <c r="Q29" s="226"/>
      <c r="R29" s="226"/>
      <c r="S29" s="226"/>
      <c r="T29" s="226"/>
      <c r="U29" s="226"/>
      <c r="V29" s="226"/>
      <c r="W29" s="226"/>
      <c r="X29" s="226"/>
      <c r="Y29" s="226"/>
      <c r="Z29" s="226"/>
      <c r="AA29" s="226"/>
      <c r="AB29" s="226"/>
      <c r="AC29" s="119"/>
      <c r="AD29" s="119"/>
      <c r="AE29" s="119"/>
      <c r="AF29" s="261">
        <f t="shared" si="10"/>
        <v>0</v>
      </c>
      <c r="AG29" s="262" t="str">
        <f t="shared" si="11"/>
        <v>－</v>
      </c>
      <c r="AH29" s="262" t="str">
        <f t="shared" si="0"/>
        <v/>
      </c>
      <c r="AJ29" s="148" t="str">
        <f t="shared" si="1"/>
        <v>0</v>
      </c>
      <c r="AK29" s="149">
        <f t="shared" si="2"/>
        <v>0</v>
      </c>
      <c r="AL29" s="150">
        <f t="shared" si="3"/>
        <v>0</v>
      </c>
      <c r="AM29" s="150">
        <f t="shared" si="4"/>
        <v>0</v>
      </c>
      <c r="AN29" s="150">
        <f t="shared" si="5"/>
        <v>0</v>
      </c>
      <c r="AO29" s="150">
        <f t="shared" si="6"/>
        <v>0</v>
      </c>
      <c r="AP29" s="150">
        <f t="shared" si="7"/>
        <v>0</v>
      </c>
      <c r="AQ29" s="150">
        <f t="shared" si="12"/>
        <v>0</v>
      </c>
      <c r="AR29" s="150">
        <f t="shared" si="8"/>
        <v>0</v>
      </c>
      <c r="AS29" s="150">
        <f t="shared" si="8"/>
        <v>0</v>
      </c>
      <c r="AT29" s="263">
        <f t="shared" si="8"/>
        <v>0</v>
      </c>
      <c r="AU29" s="160">
        <f t="shared" si="13"/>
        <v>0</v>
      </c>
      <c r="AV29" s="151" t="b">
        <f t="shared" si="14"/>
        <v>0</v>
      </c>
      <c r="AW29" s="135">
        <f t="shared" si="15"/>
        <v>0</v>
      </c>
      <c r="AX29" s="152">
        <f t="shared" si="16"/>
        <v>0</v>
      </c>
      <c r="AY29" s="146" t="str">
        <f t="shared" si="17"/>
        <v>○</v>
      </c>
    </row>
    <row r="30" spans="1:51" ht="19.5" customHeight="1">
      <c r="A30" s="95"/>
      <c r="B30" s="95"/>
      <c r="C30" s="134">
        <v>20</v>
      </c>
      <c r="D30" s="210" t="str">
        <f>IF(【様6別1】!D29="","",【様6別1】!D29)</f>
        <v/>
      </c>
      <c r="E30" s="209" t="str">
        <f>IF(【様6別1】!E29="","",【様6別1】!E29)</f>
        <v/>
      </c>
      <c r="F30" s="254"/>
      <c r="G30" s="255" t="s">
        <v>379</v>
      </c>
      <c r="H30" s="256"/>
      <c r="I30" s="258" t="str">
        <f t="shared" si="9"/>
        <v>-</v>
      </c>
      <c r="J30" s="119"/>
      <c r="K30" s="250" t="str">
        <f>IF(【様6別1】!K29="","",【様6別1】!K29)</f>
        <v/>
      </c>
      <c r="L30" s="119"/>
      <c r="M30" s="226"/>
      <c r="N30" s="226"/>
      <c r="O30" s="226"/>
      <c r="P30" s="226"/>
      <c r="Q30" s="226"/>
      <c r="R30" s="226"/>
      <c r="S30" s="226"/>
      <c r="T30" s="226"/>
      <c r="U30" s="226"/>
      <c r="V30" s="226"/>
      <c r="W30" s="226"/>
      <c r="X30" s="226"/>
      <c r="Y30" s="226"/>
      <c r="Z30" s="226"/>
      <c r="AA30" s="226"/>
      <c r="AB30" s="226"/>
      <c r="AC30" s="119"/>
      <c r="AD30" s="119"/>
      <c r="AE30" s="119"/>
      <c r="AF30" s="261">
        <f t="shared" si="10"/>
        <v>0</v>
      </c>
      <c r="AG30" s="262" t="str">
        <f t="shared" si="11"/>
        <v>－</v>
      </c>
      <c r="AH30" s="262" t="str">
        <f t="shared" si="0"/>
        <v/>
      </c>
      <c r="AJ30" s="148" t="str">
        <f t="shared" si="1"/>
        <v>0</v>
      </c>
      <c r="AK30" s="149">
        <f t="shared" si="2"/>
        <v>0</v>
      </c>
      <c r="AL30" s="150">
        <f t="shared" si="3"/>
        <v>0</v>
      </c>
      <c r="AM30" s="150">
        <f t="shared" si="4"/>
        <v>0</v>
      </c>
      <c r="AN30" s="150">
        <f t="shared" si="5"/>
        <v>0</v>
      </c>
      <c r="AO30" s="150">
        <f t="shared" si="6"/>
        <v>0</v>
      </c>
      <c r="AP30" s="150">
        <f t="shared" si="7"/>
        <v>0</v>
      </c>
      <c r="AQ30" s="150">
        <f t="shared" si="12"/>
        <v>0</v>
      </c>
      <c r="AR30" s="150">
        <f t="shared" si="8"/>
        <v>0</v>
      </c>
      <c r="AS30" s="150">
        <f t="shared" si="8"/>
        <v>0</v>
      </c>
      <c r="AT30" s="263">
        <f t="shared" si="8"/>
        <v>0</v>
      </c>
      <c r="AU30" s="160">
        <f t="shared" si="13"/>
        <v>0</v>
      </c>
      <c r="AV30" s="151" t="b">
        <f t="shared" si="14"/>
        <v>0</v>
      </c>
      <c r="AW30" s="135">
        <f t="shared" si="15"/>
        <v>0</v>
      </c>
      <c r="AX30" s="152">
        <f t="shared" si="16"/>
        <v>0</v>
      </c>
      <c r="AY30" s="146" t="str">
        <f t="shared" si="17"/>
        <v>○</v>
      </c>
    </row>
    <row r="31" spans="1:51" ht="19.5" customHeight="1">
      <c r="A31" s="95"/>
      <c r="B31" s="95"/>
      <c r="C31" s="134">
        <v>21</v>
      </c>
      <c r="D31" s="210" t="str">
        <f>IF(【様6別1】!D30="","",【様6別1】!D30)</f>
        <v/>
      </c>
      <c r="E31" s="209" t="str">
        <f>IF(【様6別1】!E30="","",【様6別1】!E30)</f>
        <v/>
      </c>
      <c r="F31" s="254"/>
      <c r="G31" s="255" t="s">
        <v>379</v>
      </c>
      <c r="H31" s="256"/>
      <c r="I31" s="258" t="str">
        <f t="shared" si="9"/>
        <v>-</v>
      </c>
      <c r="J31" s="119"/>
      <c r="K31" s="250" t="str">
        <f>IF(【様6別1】!K30="","",【様6別1】!K30)</f>
        <v/>
      </c>
      <c r="L31" s="119"/>
      <c r="M31" s="226"/>
      <c r="N31" s="226"/>
      <c r="O31" s="226"/>
      <c r="P31" s="226"/>
      <c r="Q31" s="226"/>
      <c r="R31" s="226"/>
      <c r="S31" s="226"/>
      <c r="T31" s="226"/>
      <c r="U31" s="226"/>
      <c r="V31" s="226"/>
      <c r="W31" s="226"/>
      <c r="X31" s="226"/>
      <c r="Y31" s="226"/>
      <c r="Z31" s="226"/>
      <c r="AA31" s="226"/>
      <c r="AB31" s="226"/>
      <c r="AC31" s="119"/>
      <c r="AD31" s="119"/>
      <c r="AE31" s="119"/>
      <c r="AF31" s="261">
        <f t="shared" si="10"/>
        <v>0</v>
      </c>
      <c r="AG31" s="262" t="str">
        <f t="shared" si="11"/>
        <v>－</v>
      </c>
      <c r="AH31" s="262" t="str">
        <f t="shared" si="0"/>
        <v/>
      </c>
      <c r="AJ31" s="148" t="str">
        <f t="shared" si="1"/>
        <v>0</v>
      </c>
      <c r="AK31" s="149">
        <f t="shared" si="2"/>
        <v>0</v>
      </c>
      <c r="AL31" s="150">
        <f t="shared" si="3"/>
        <v>0</v>
      </c>
      <c r="AM31" s="150">
        <f t="shared" si="4"/>
        <v>0</v>
      </c>
      <c r="AN31" s="150">
        <f t="shared" si="5"/>
        <v>0</v>
      </c>
      <c r="AO31" s="150">
        <f t="shared" si="6"/>
        <v>0</v>
      </c>
      <c r="AP31" s="150">
        <f t="shared" si="7"/>
        <v>0</v>
      </c>
      <c r="AQ31" s="150">
        <f t="shared" si="12"/>
        <v>0</v>
      </c>
      <c r="AR31" s="150">
        <f t="shared" si="8"/>
        <v>0</v>
      </c>
      <c r="AS31" s="150">
        <f t="shared" si="8"/>
        <v>0</v>
      </c>
      <c r="AT31" s="263">
        <f t="shared" si="8"/>
        <v>0</v>
      </c>
      <c r="AU31" s="160">
        <f t="shared" si="13"/>
        <v>0</v>
      </c>
      <c r="AV31" s="151" t="b">
        <f t="shared" si="14"/>
        <v>0</v>
      </c>
      <c r="AW31" s="135">
        <f t="shared" si="15"/>
        <v>0</v>
      </c>
      <c r="AX31" s="152">
        <f t="shared" si="16"/>
        <v>0</v>
      </c>
      <c r="AY31" s="146" t="str">
        <f t="shared" si="17"/>
        <v>○</v>
      </c>
    </row>
    <row r="32" spans="1:51" ht="19.5" customHeight="1">
      <c r="A32" s="95"/>
      <c r="B32" s="95"/>
      <c r="C32" s="134">
        <v>22</v>
      </c>
      <c r="D32" s="210" t="str">
        <f>IF(【様6別1】!D31="","",【様6別1】!D31)</f>
        <v/>
      </c>
      <c r="E32" s="209" t="str">
        <f>IF(【様6別1】!E31="","",【様6別1】!E31)</f>
        <v/>
      </c>
      <c r="F32" s="254"/>
      <c r="G32" s="255" t="s">
        <v>379</v>
      </c>
      <c r="H32" s="256"/>
      <c r="I32" s="258" t="str">
        <f t="shared" si="9"/>
        <v>-</v>
      </c>
      <c r="J32" s="119"/>
      <c r="K32" s="250" t="str">
        <f>IF(【様6別1】!K31="","",【様6別1】!K31)</f>
        <v/>
      </c>
      <c r="L32" s="119"/>
      <c r="M32" s="226"/>
      <c r="N32" s="226"/>
      <c r="O32" s="226"/>
      <c r="P32" s="226"/>
      <c r="Q32" s="226"/>
      <c r="R32" s="226"/>
      <c r="S32" s="226"/>
      <c r="T32" s="226"/>
      <c r="U32" s="226"/>
      <c r="V32" s="226"/>
      <c r="W32" s="226"/>
      <c r="X32" s="226"/>
      <c r="Y32" s="226"/>
      <c r="Z32" s="226"/>
      <c r="AA32" s="226"/>
      <c r="AB32" s="226"/>
      <c r="AC32" s="119"/>
      <c r="AD32" s="119"/>
      <c r="AE32" s="119"/>
      <c r="AF32" s="261">
        <f t="shared" si="10"/>
        <v>0</v>
      </c>
      <c r="AG32" s="262" t="str">
        <f t="shared" si="11"/>
        <v>－</v>
      </c>
      <c r="AH32" s="262" t="str">
        <f t="shared" si="0"/>
        <v/>
      </c>
      <c r="AJ32" s="148" t="str">
        <f t="shared" si="1"/>
        <v>0</v>
      </c>
      <c r="AK32" s="149">
        <f t="shared" si="2"/>
        <v>0</v>
      </c>
      <c r="AL32" s="150">
        <f t="shared" si="3"/>
        <v>0</v>
      </c>
      <c r="AM32" s="150">
        <f t="shared" si="4"/>
        <v>0</v>
      </c>
      <c r="AN32" s="150">
        <f t="shared" si="5"/>
        <v>0</v>
      </c>
      <c r="AO32" s="150">
        <f t="shared" si="6"/>
        <v>0</v>
      </c>
      <c r="AP32" s="150">
        <f t="shared" si="7"/>
        <v>0</v>
      </c>
      <c r="AQ32" s="150">
        <f t="shared" si="12"/>
        <v>0</v>
      </c>
      <c r="AR32" s="150">
        <f t="shared" si="8"/>
        <v>0</v>
      </c>
      <c r="AS32" s="150">
        <f t="shared" si="8"/>
        <v>0</v>
      </c>
      <c r="AT32" s="263">
        <f t="shared" si="8"/>
        <v>0</v>
      </c>
      <c r="AU32" s="160">
        <f t="shared" si="13"/>
        <v>0</v>
      </c>
      <c r="AV32" s="151" t="b">
        <f t="shared" si="14"/>
        <v>0</v>
      </c>
      <c r="AW32" s="135">
        <f t="shared" si="15"/>
        <v>0</v>
      </c>
      <c r="AX32" s="152">
        <f t="shared" si="16"/>
        <v>0</v>
      </c>
      <c r="AY32" s="146" t="str">
        <f t="shared" si="17"/>
        <v>○</v>
      </c>
    </row>
    <row r="33" spans="1:51" ht="19.5" customHeight="1">
      <c r="A33" s="95"/>
      <c r="B33" s="95"/>
      <c r="C33" s="134">
        <v>23</v>
      </c>
      <c r="D33" s="210" t="str">
        <f>IF(【様6別1】!D32="","",【様6別1】!D32)</f>
        <v/>
      </c>
      <c r="E33" s="209" t="str">
        <f>IF(【様6別1】!E32="","",【様6別1】!E32)</f>
        <v/>
      </c>
      <c r="F33" s="254"/>
      <c r="G33" s="255" t="s">
        <v>379</v>
      </c>
      <c r="H33" s="256"/>
      <c r="I33" s="258" t="str">
        <f t="shared" si="9"/>
        <v>-</v>
      </c>
      <c r="J33" s="119"/>
      <c r="K33" s="250" t="str">
        <f>IF(【様6別1】!K32="","",【様6別1】!K32)</f>
        <v/>
      </c>
      <c r="L33" s="119"/>
      <c r="M33" s="226"/>
      <c r="N33" s="226"/>
      <c r="O33" s="226"/>
      <c r="P33" s="226"/>
      <c r="Q33" s="226"/>
      <c r="R33" s="226"/>
      <c r="S33" s="226"/>
      <c r="T33" s="226"/>
      <c r="U33" s="226"/>
      <c r="V33" s="226"/>
      <c r="W33" s="226"/>
      <c r="X33" s="226"/>
      <c r="Y33" s="226"/>
      <c r="Z33" s="226"/>
      <c r="AA33" s="226"/>
      <c r="AB33" s="226"/>
      <c r="AC33" s="119"/>
      <c r="AD33" s="119"/>
      <c r="AE33" s="119"/>
      <c r="AF33" s="261">
        <f t="shared" si="10"/>
        <v>0</v>
      </c>
      <c r="AG33" s="262" t="str">
        <f t="shared" si="11"/>
        <v>－</v>
      </c>
      <c r="AH33" s="262" t="str">
        <f t="shared" si="0"/>
        <v/>
      </c>
      <c r="AJ33" s="148" t="str">
        <f t="shared" si="1"/>
        <v>0</v>
      </c>
      <c r="AK33" s="149">
        <f t="shared" si="2"/>
        <v>0</v>
      </c>
      <c r="AL33" s="150">
        <f t="shared" si="3"/>
        <v>0</v>
      </c>
      <c r="AM33" s="150">
        <f t="shared" si="4"/>
        <v>0</v>
      </c>
      <c r="AN33" s="150">
        <f t="shared" si="5"/>
        <v>0</v>
      </c>
      <c r="AO33" s="150">
        <f t="shared" si="6"/>
        <v>0</v>
      </c>
      <c r="AP33" s="150">
        <f t="shared" si="7"/>
        <v>0</v>
      </c>
      <c r="AQ33" s="150">
        <f t="shared" si="12"/>
        <v>0</v>
      </c>
      <c r="AR33" s="150">
        <f t="shared" si="8"/>
        <v>0</v>
      </c>
      <c r="AS33" s="150">
        <f t="shared" si="8"/>
        <v>0</v>
      </c>
      <c r="AT33" s="263">
        <f t="shared" si="8"/>
        <v>0</v>
      </c>
      <c r="AU33" s="160">
        <f t="shared" si="13"/>
        <v>0</v>
      </c>
      <c r="AV33" s="151" t="b">
        <f t="shared" si="14"/>
        <v>0</v>
      </c>
      <c r="AW33" s="135">
        <f t="shared" si="15"/>
        <v>0</v>
      </c>
      <c r="AX33" s="152">
        <f t="shared" si="16"/>
        <v>0</v>
      </c>
      <c r="AY33" s="146" t="str">
        <f t="shared" si="17"/>
        <v>○</v>
      </c>
    </row>
    <row r="34" spans="1:51" ht="19.5" customHeight="1">
      <c r="A34" s="95"/>
      <c r="B34" s="95"/>
      <c r="C34" s="134">
        <v>24</v>
      </c>
      <c r="D34" s="210" t="str">
        <f>IF(【様6別1】!D33="","",【様6別1】!D33)</f>
        <v/>
      </c>
      <c r="E34" s="209" t="str">
        <f>IF(【様6別1】!E33="","",【様6別1】!E33)</f>
        <v/>
      </c>
      <c r="F34" s="254"/>
      <c r="G34" s="255" t="s">
        <v>379</v>
      </c>
      <c r="H34" s="256"/>
      <c r="I34" s="258" t="str">
        <f t="shared" si="9"/>
        <v>-</v>
      </c>
      <c r="J34" s="119"/>
      <c r="K34" s="250" t="str">
        <f>IF(【様6別1】!K33="","",【様6別1】!K33)</f>
        <v/>
      </c>
      <c r="L34" s="119"/>
      <c r="M34" s="226"/>
      <c r="N34" s="226"/>
      <c r="O34" s="226"/>
      <c r="P34" s="226"/>
      <c r="Q34" s="226"/>
      <c r="R34" s="226"/>
      <c r="S34" s="226"/>
      <c r="T34" s="226"/>
      <c r="U34" s="226"/>
      <c r="V34" s="226"/>
      <c r="W34" s="226"/>
      <c r="X34" s="226"/>
      <c r="Y34" s="226"/>
      <c r="Z34" s="226"/>
      <c r="AA34" s="226"/>
      <c r="AB34" s="226"/>
      <c r="AC34" s="119"/>
      <c r="AD34" s="119"/>
      <c r="AE34" s="119"/>
      <c r="AF34" s="261">
        <f t="shared" si="10"/>
        <v>0</v>
      </c>
      <c r="AG34" s="262" t="str">
        <f t="shared" si="11"/>
        <v>－</v>
      </c>
      <c r="AH34" s="262" t="str">
        <f t="shared" si="0"/>
        <v/>
      </c>
      <c r="AJ34" s="148" t="str">
        <f t="shared" si="1"/>
        <v>0</v>
      </c>
      <c r="AK34" s="149">
        <f t="shared" si="2"/>
        <v>0</v>
      </c>
      <c r="AL34" s="150">
        <f t="shared" si="3"/>
        <v>0</v>
      </c>
      <c r="AM34" s="150">
        <f t="shared" si="4"/>
        <v>0</v>
      </c>
      <c r="AN34" s="150">
        <f t="shared" si="5"/>
        <v>0</v>
      </c>
      <c r="AO34" s="150">
        <f t="shared" si="6"/>
        <v>0</v>
      </c>
      <c r="AP34" s="150">
        <f t="shared" si="7"/>
        <v>0</v>
      </c>
      <c r="AQ34" s="150">
        <f t="shared" si="12"/>
        <v>0</v>
      </c>
      <c r="AR34" s="150">
        <f t="shared" si="8"/>
        <v>0</v>
      </c>
      <c r="AS34" s="150">
        <f t="shared" si="8"/>
        <v>0</v>
      </c>
      <c r="AT34" s="263">
        <f t="shared" si="8"/>
        <v>0</v>
      </c>
      <c r="AU34" s="160">
        <f t="shared" si="13"/>
        <v>0</v>
      </c>
      <c r="AV34" s="151" t="b">
        <f t="shared" si="14"/>
        <v>0</v>
      </c>
      <c r="AW34" s="135">
        <f t="shared" si="15"/>
        <v>0</v>
      </c>
      <c r="AX34" s="152">
        <f t="shared" si="16"/>
        <v>0</v>
      </c>
      <c r="AY34" s="146" t="str">
        <f t="shared" si="17"/>
        <v>○</v>
      </c>
    </row>
    <row r="35" spans="1:51" ht="19.5" customHeight="1">
      <c r="A35" s="95"/>
      <c r="B35" s="95"/>
      <c r="C35" s="134">
        <v>25</v>
      </c>
      <c r="D35" s="210" t="str">
        <f>IF(【様6別1】!D34="","",【様6別1】!D34)</f>
        <v/>
      </c>
      <c r="E35" s="209" t="str">
        <f>IF(【様6別1】!E34="","",【様6別1】!E34)</f>
        <v/>
      </c>
      <c r="F35" s="254"/>
      <c r="G35" s="255" t="s">
        <v>379</v>
      </c>
      <c r="H35" s="256"/>
      <c r="I35" s="258" t="str">
        <f t="shared" si="9"/>
        <v>-</v>
      </c>
      <c r="J35" s="119"/>
      <c r="K35" s="250" t="str">
        <f>IF(【様6別1】!K34="","",【様6別1】!K34)</f>
        <v/>
      </c>
      <c r="L35" s="119"/>
      <c r="M35" s="226"/>
      <c r="N35" s="226"/>
      <c r="O35" s="226"/>
      <c r="P35" s="226"/>
      <c r="Q35" s="226"/>
      <c r="R35" s="226"/>
      <c r="S35" s="226"/>
      <c r="T35" s="226"/>
      <c r="U35" s="226"/>
      <c r="V35" s="226"/>
      <c r="W35" s="226"/>
      <c r="X35" s="226"/>
      <c r="Y35" s="226"/>
      <c r="Z35" s="226"/>
      <c r="AA35" s="226"/>
      <c r="AB35" s="226"/>
      <c r="AC35" s="119"/>
      <c r="AD35" s="119"/>
      <c r="AE35" s="119"/>
      <c r="AF35" s="261">
        <f t="shared" si="10"/>
        <v>0</v>
      </c>
      <c r="AG35" s="262" t="str">
        <f t="shared" si="11"/>
        <v>－</v>
      </c>
      <c r="AH35" s="262" t="str">
        <f t="shared" si="0"/>
        <v/>
      </c>
      <c r="AJ35" s="148" t="str">
        <f t="shared" si="1"/>
        <v>0</v>
      </c>
      <c r="AK35" s="149">
        <f t="shared" si="2"/>
        <v>0</v>
      </c>
      <c r="AL35" s="150">
        <f t="shared" si="3"/>
        <v>0</v>
      </c>
      <c r="AM35" s="150">
        <f t="shared" si="4"/>
        <v>0</v>
      </c>
      <c r="AN35" s="150">
        <f t="shared" si="5"/>
        <v>0</v>
      </c>
      <c r="AO35" s="150">
        <f t="shared" si="6"/>
        <v>0</v>
      </c>
      <c r="AP35" s="150">
        <f t="shared" si="7"/>
        <v>0</v>
      </c>
      <c r="AQ35" s="150">
        <f t="shared" si="12"/>
        <v>0</v>
      </c>
      <c r="AR35" s="150">
        <f t="shared" si="8"/>
        <v>0</v>
      </c>
      <c r="AS35" s="150">
        <f t="shared" si="8"/>
        <v>0</v>
      </c>
      <c r="AT35" s="263">
        <f t="shared" si="8"/>
        <v>0</v>
      </c>
      <c r="AU35" s="160">
        <f t="shared" si="13"/>
        <v>0</v>
      </c>
      <c r="AV35" s="151" t="b">
        <f t="shared" si="14"/>
        <v>0</v>
      </c>
      <c r="AW35" s="135">
        <f t="shared" si="15"/>
        <v>0</v>
      </c>
      <c r="AX35" s="152">
        <f t="shared" si="16"/>
        <v>0</v>
      </c>
      <c r="AY35" s="146" t="str">
        <f t="shared" si="17"/>
        <v>○</v>
      </c>
    </row>
    <row r="36" spans="1:51" ht="19.5" customHeight="1">
      <c r="A36" s="95"/>
      <c r="B36" s="95"/>
      <c r="C36" s="134">
        <v>26</v>
      </c>
      <c r="D36" s="210" t="str">
        <f>IF(【様6別1】!D35="","",【様6別1】!D35)</f>
        <v/>
      </c>
      <c r="E36" s="209" t="str">
        <f>IF(【様6別1】!E35="","",【様6別1】!E35)</f>
        <v/>
      </c>
      <c r="F36" s="254"/>
      <c r="G36" s="255" t="s">
        <v>379</v>
      </c>
      <c r="H36" s="256"/>
      <c r="I36" s="258" t="str">
        <f t="shared" si="9"/>
        <v>-</v>
      </c>
      <c r="J36" s="119"/>
      <c r="K36" s="250" t="str">
        <f>IF(【様6別1】!K35="","",【様6別1】!K35)</f>
        <v/>
      </c>
      <c r="L36" s="119"/>
      <c r="M36" s="226"/>
      <c r="N36" s="226"/>
      <c r="O36" s="226"/>
      <c r="P36" s="226"/>
      <c r="Q36" s="226"/>
      <c r="R36" s="226"/>
      <c r="S36" s="226"/>
      <c r="T36" s="226"/>
      <c r="U36" s="226"/>
      <c r="V36" s="226"/>
      <c r="W36" s="226"/>
      <c r="X36" s="226"/>
      <c r="Y36" s="226"/>
      <c r="Z36" s="226"/>
      <c r="AA36" s="226"/>
      <c r="AB36" s="226"/>
      <c r="AC36" s="119"/>
      <c r="AD36" s="119"/>
      <c r="AE36" s="119"/>
      <c r="AF36" s="261">
        <f t="shared" si="10"/>
        <v>0</v>
      </c>
      <c r="AG36" s="262" t="str">
        <f t="shared" si="11"/>
        <v>－</v>
      </c>
      <c r="AH36" s="262" t="str">
        <f t="shared" si="0"/>
        <v/>
      </c>
      <c r="AJ36" s="148" t="str">
        <f t="shared" si="1"/>
        <v>0</v>
      </c>
      <c r="AK36" s="149">
        <f t="shared" si="2"/>
        <v>0</v>
      </c>
      <c r="AL36" s="150">
        <f t="shared" si="3"/>
        <v>0</v>
      </c>
      <c r="AM36" s="150">
        <f t="shared" si="4"/>
        <v>0</v>
      </c>
      <c r="AN36" s="150">
        <f t="shared" si="5"/>
        <v>0</v>
      </c>
      <c r="AO36" s="150">
        <f t="shared" si="6"/>
        <v>0</v>
      </c>
      <c r="AP36" s="150">
        <f t="shared" si="7"/>
        <v>0</v>
      </c>
      <c r="AQ36" s="150">
        <f t="shared" si="12"/>
        <v>0</v>
      </c>
      <c r="AR36" s="150">
        <f t="shared" si="8"/>
        <v>0</v>
      </c>
      <c r="AS36" s="150">
        <f t="shared" si="8"/>
        <v>0</v>
      </c>
      <c r="AT36" s="263">
        <f t="shared" si="8"/>
        <v>0</v>
      </c>
      <c r="AU36" s="160">
        <f t="shared" si="13"/>
        <v>0</v>
      </c>
      <c r="AV36" s="151" t="b">
        <f t="shared" si="14"/>
        <v>0</v>
      </c>
      <c r="AW36" s="135">
        <f t="shared" si="15"/>
        <v>0</v>
      </c>
      <c r="AX36" s="152">
        <f t="shared" si="16"/>
        <v>0</v>
      </c>
      <c r="AY36" s="146" t="str">
        <f t="shared" si="17"/>
        <v>○</v>
      </c>
    </row>
    <row r="37" spans="1:51" ht="19.5" customHeight="1">
      <c r="A37" s="95"/>
      <c r="B37" s="95"/>
      <c r="C37" s="134">
        <v>27</v>
      </c>
      <c r="D37" s="210" t="str">
        <f>IF(【様6別1】!D36="","",【様6別1】!D36)</f>
        <v/>
      </c>
      <c r="E37" s="209" t="str">
        <f>IF(【様6別1】!E36="","",【様6別1】!E36)</f>
        <v/>
      </c>
      <c r="F37" s="254"/>
      <c r="G37" s="255" t="s">
        <v>379</v>
      </c>
      <c r="H37" s="256"/>
      <c r="I37" s="258" t="str">
        <f t="shared" si="9"/>
        <v>-</v>
      </c>
      <c r="J37" s="119"/>
      <c r="K37" s="250" t="str">
        <f>IF(【様6別1】!K36="","",【様6別1】!K36)</f>
        <v/>
      </c>
      <c r="L37" s="119"/>
      <c r="M37" s="226"/>
      <c r="N37" s="226"/>
      <c r="O37" s="226"/>
      <c r="P37" s="226"/>
      <c r="Q37" s="226"/>
      <c r="R37" s="226"/>
      <c r="S37" s="226"/>
      <c r="T37" s="226"/>
      <c r="U37" s="226"/>
      <c r="V37" s="226"/>
      <c r="W37" s="226"/>
      <c r="X37" s="226"/>
      <c r="Y37" s="226"/>
      <c r="Z37" s="226"/>
      <c r="AA37" s="226"/>
      <c r="AB37" s="226"/>
      <c r="AC37" s="119"/>
      <c r="AD37" s="119"/>
      <c r="AE37" s="119"/>
      <c r="AF37" s="261">
        <f t="shared" si="10"/>
        <v>0</v>
      </c>
      <c r="AG37" s="262" t="str">
        <f t="shared" si="11"/>
        <v>－</v>
      </c>
      <c r="AH37" s="262" t="str">
        <f t="shared" si="0"/>
        <v/>
      </c>
      <c r="AJ37" s="148" t="str">
        <f t="shared" si="1"/>
        <v>0</v>
      </c>
      <c r="AK37" s="149">
        <f t="shared" si="2"/>
        <v>0</v>
      </c>
      <c r="AL37" s="150">
        <f t="shared" si="3"/>
        <v>0</v>
      </c>
      <c r="AM37" s="150">
        <f t="shared" si="4"/>
        <v>0</v>
      </c>
      <c r="AN37" s="150">
        <f t="shared" si="5"/>
        <v>0</v>
      </c>
      <c r="AO37" s="150">
        <f t="shared" si="6"/>
        <v>0</v>
      </c>
      <c r="AP37" s="150">
        <f t="shared" si="7"/>
        <v>0</v>
      </c>
      <c r="AQ37" s="150">
        <f t="shared" si="12"/>
        <v>0</v>
      </c>
      <c r="AR37" s="150">
        <f t="shared" si="8"/>
        <v>0</v>
      </c>
      <c r="AS37" s="150">
        <f t="shared" si="8"/>
        <v>0</v>
      </c>
      <c r="AT37" s="263">
        <f t="shared" si="8"/>
        <v>0</v>
      </c>
      <c r="AU37" s="160">
        <f t="shared" si="13"/>
        <v>0</v>
      </c>
      <c r="AV37" s="151" t="b">
        <f t="shared" si="14"/>
        <v>0</v>
      </c>
      <c r="AW37" s="135">
        <f t="shared" si="15"/>
        <v>0</v>
      </c>
      <c r="AX37" s="152">
        <f t="shared" si="16"/>
        <v>0</v>
      </c>
      <c r="AY37" s="146" t="str">
        <f t="shared" si="17"/>
        <v>○</v>
      </c>
    </row>
    <row r="38" spans="1:51" ht="19.5" customHeight="1">
      <c r="A38" s="95"/>
      <c r="B38" s="95"/>
      <c r="C38" s="134">
        <v>28</v>
      </c>
      <c r="D38" s="210" t="str">
        <f>IF(【様6別1】!D37="","",【様6別1】!D37)</f>
        <v/>
      </c>
      <c r="E38" s="209" t="str">
        <f>IF(【様6別1】!E37="","",【様6別1】!E37)</f>
        <v/>
      </c>
      <c r="F38" s="254"/>
      <c r="G38" s="255" t="s">
        <v>379</v>
      </c>
      <c r="H38" s="256"/>
      <c r="I38" s="258" t="str">
        <f t="shared" si="9"/>
        <v>-</v>
      </c>
      <c r="J38" s="119"/>
      <c r="K38" s="250" t="str">
        <f>IF(【様6別1】!K37="","",【様6別1】!K37)</f>
        <v/>
      </c>
      <c r="L38" s="119"/>
      <c r="M38" s="226"/>
      <c r="N38" s="226"/>
      <c r="O38" s="226"/>
      <c r="P38" s="226"/>
      <c r="Q38" s="226"/>
      <c r="R38" s="226"/>
      <c r="S38" s="226"/>
      <c r="T38" s="226"/>
      <c r="U38" s="226"/>
      <c r="V38" s="226"/>
      <c r="W38" s="226"/>
      <c r="X38" s="226"/>
      <c r="Y38" s="226"/>
      <c r="Z38" s="226"/>
      <c r="AA38" s="226"/>
      <c r="AB38" s="226"/>
      <c r="AC38" s="119"/>
      <c r="AD38" s="119"/>
      <c r="AE38" s="119"/>
      <c r="AF38" s="261">
        <f t="shared" si="10"/>
        <v>0</v>
      </c>
      <c r="AG38" s="262" t="str">
        <f t="shared" si="11"/>
        <v>－</v>
      </c>
      <c r="AH38" s="262" t="str">
        <f t="shared" si="0"/>
        <v/>
      </c>
      <c r="AJ38" s="148" t="str">
        <f t="shared" si="1"/>
        <v>0</v>
      </c>
      <c r="AK38" s="149">
        <f t="shared" si="2"/>
        <v>0</v>
      </c>
      <c r="AL38" s="150">
        <f t="shared" si="3"/>
        <v>0</v>
      </c>
      <c r="AM38" s="150">
        <f t="shared" si="4"/>
        <v>0</v>
      </c>
      <c r="AN38" s="150">
        <f t="shared" si="5"/>
        <v>0</v>
      </c>
      <c r="AO38" s="150">
        <f t="shared" si="6"/>
        <v>0</v>
      </c>
      <c r="AP38" s="150">
        <f t="shared" si="7"/>
        <v>0</v>
      </c>
      <c r="AQ38" s="150">
        <f t="shared" si="12"/>
        <v>0</v>
      </c>
      <c r="AR38" s="150">
        <f t="shared" si="8"/>
        <v>0</v>
      </c>
      <c r="AS38" s="150">
        <f t="shared" si="8"/>
        <v>0</v>
      </c>
      <c r="AT38" s="263">
        <f t="shared" si="8"/>
        <v>0</v>
      </c>
      <c r="AU38" s="160">
        <f t="shared" si="13"/>
        <v>0</v>
      </c>
      <c r="AV38" s="151" t="b">
        <f t="shared" si="14"/>
        <v>0</v>
      </c>
      <c r="AW38" s="135">
        <f t="shared" si="15"/>
        <v>0</v>
      </c>
      <c r="AX38" s="152">
        <f t="shared" si="16"/>
        <v>0</v>
      </c>
      <c r="AY38" s="146" t="str">
        <f t="shared" si="17"/>
        <v>○</v>
      </c>
    </row>
    <row r="39" spans="1:51" ht="19.5" customHeight="1">
      <c r="A39" s="95"/>
      <c r="B39" s="95"/>
      <c r="C39" s="134">
        <v>29</v>
      </c>
      <c r="D39" s="210" t="str">
        <f>IF(【様6別1】!D38="","",【様6別1】!D38)</f>
        <v/>
      </c>
      <c r="E39" s="209" t="str">
        <f>IF(【様6別1】!E38="","",【様6別1】!E38)</f>
        <v/>
      </c>
      <c r="F39" s="254"/>
      <c r="G39" s="255" t="s">
        <v>379</v>
      </c>
      <c r="H39" s="256"/>
      <c r="I39" s="258" t="str">
        <f t="shared" si="9"/>
        <v>-</v>
      </c>
      <c r="J39" s="119"/>
      <c r="K39" s="250" t="str">
        <f>IF(【様6別1】!K38="","",【様6別1】!K38)</f>
        <v/>
      </c>
      <c r="L39" s="119"/>
      <c r="M39" s="226"/>
      <c r="N39" s="226"/>
      <c r="O39" s="226"/>
      <c r="P39" s="226"/>
      <c r="Q39" s="226"/>
      <c r="R39" s="226"/>
      <c r="S39" s="226"/>
      <c r="T39" s="226"/>
      <c r="U39" s="226"/>
      <c r="V39" s="226"/>
      <c r="W39" s="226"/>
      <c r="X39" s="226"/>
      <c r="Y39" s="226"/>
      <c r="Z39" s="226"/>
      <c r="AA39" s="226"/>
      <c r="AB39" s="226"/>
      <c r="AC39" s="119"/>
      <c r="AD39" s="119"/>
      <c r="AE39" s="119"/>
      <c r="AF39" s="261">
        <f t="shared" si="10"/>
        <v>0</v>
      </c>
      <c r="AG39" s="262" t="str">
        <f t="shared" si="11"/>
        <v>－</v>
      </c>
      <c r="AH39" s="262" t="str">
        <f t="shared" si="0"/>
        <v/>
      </c>
      <c r="AJ39" s="148" t="str">
        <f t="shared" si="1"/>
        <v>0</v>
      </c>
      <c r="AK39" s="149">
        <f t="shared" si="2"/>
        <v>0</v>
      </c>
      <c r="AL39" s="150">
        <f t="shared" si="3"/>
        <v>0</v>
      </c>
      <c r="AM39" s="150">
        <f t="shared" si="4"/>
        <v>0</v>
      </c>
      <c r="AN39" s="150">
        <f t="shared" si="5"/>
        <v>0</v>
      </c>
      <c r="AO39" s="150">
        <f t="shared" si="6"/>
        <v>0</v>
      </c>
      <c r="AP39" s="150">
        <f t="shared" si="7"/>
        <v>0</v>
      </c>
      <c r="AQ39" s="150">
        <f t="shared" si="12"/>
        <v>0</v>
      </c>
      <c r="AR39" s="150">
        <f t="shared" si="8"/>
        <v>0</v>
      </c>
      <c r="AS39" s="150">
        <f t="shared" si="8"/>
        <v>0</v>
      </c>
      <c r="AT39" s="263">
        <f t="shared" si="8"/>
        <v>0</v>
      </c>
      <c r="AU39" s="160">
        <f t="shared" si="13"/>
        <v>0</v>
      </c>
      <c r="AV39" s="151" t="b">
        <f t="shared" si="14"/>
        <v>0</v>
      </c>
      <c r="AW39" s="135">
        <f t="shared" si="15"/>
        <v>0</v>
      </c>
      <c r="AX39" s="152">
        <f t="shared" si="16"/>
        <v>0</v>
      </c>
      <c r="AY39" s="146" t="str">
        <f t="shared" si="17"/>
        <v>○</v>
      </c>
    </row>
    <row r="40" spans="1:51" ht="19.5" customHeight="1">
      <c r="A40" s="95"/>
      <c r="B40" s="95"/>
      <c r="C40" s="134">
        <v>30</v>
      </c>
      <c r="D40" s="210" t="str">
        <f>IF(【様6別1】!D39="","",【様6別1】!D39)</f>
        <v/>
      </c>
      <c r="E40" s="209" t="str">
        <f>IF(【様6別1】!E39="","",【様6別1】!E39)</f>
        <v/>
      </c>
      <c r="F40" s="254"/>
      <c r="G40" s="255" t="s">
        <v>379</v>
      </c>
      <c r="H40" s="256"/>
      <c r="I40" s="258" t="str">
        <f t="shared" si="9"/>
        <v>-</v>
      </c>
      <c r="J40" s="119"/>
      <c r="K40" s="250" t="str">
        <f>IF(【様6別1】!K39="","",【様6別1】!K39)</f>
        <v/>
      </c>
      <c r="L40" s="119"/>
      <c r="M40" s="226"/>
      <c r="N40" s="226"/>
      <c r="O40" s="226"/>
      <c r="P40" s="226"/>
      <c r="Q40" s="226"/>
      <c r="R40" s="226"/>
      <c r="S40" s="226"/>
      <c r="T40" s="226"/>
      <c r="U40" s="226"/>
      <c r="V40" s="226"/>
      <c r="W40" s="226"/>
      <c r="X40" s="226"/>
      <c r="Y40" s="226"/>
      <c r="Z40" s="226"/>
      <c r="AA40" s="226"/>
      <c r="AB40" s="226"/>
      <c r="AC40" s="119"/>
      <c r="AD40" s="119"/>
      <c r="AE40" s="119"/>
      <c r="AF40" s="261">
        <f t="shared" si="10"/>
        <v>0</v>
      </c>
      <c r="AG40" s="262" t="str">
        <f t="shared" si="11"/>
        <v>－</v>
      </c>
      <c r="AH40" s="262" t="str">
        <f t="shared" si="0"/>
        <v/>
      </c>
      <c r="AJ40" s="148" t="str">
        <f t="shared" si="1"/>
        <v>0</v>
      </c>
      <c r="AK40" s="149">
        <f t="shared" si="2"/>
        <v>0</v>
      </c>
      <c r="AL40" s="150">
        <f t="shared" si="3"/>
        <v>0</v>
      </c>
      <c r="AM40" s="150">
        <f t="shared" si="4"/>
        <v>0</v>
      </c>
      <c r="AN40" s="150">
        <f t="shared" si="5"/>
        <v>0</v>
      </c>
      <c r="AO40" s="150">
        <f t="shared" si="6"/>
        <v>0</v>
      </c>
      <c r="AP40" s="150">
        <f t="shared" si="7"/>
        <v>0</v>
      </c>
      <c r="AQ40" s="150">
        <f t="shared" si="12"/>
        <v>0</v>
      </c>
      <c r="AR40" s="150">
        <f t="shared" si="8"/>
        <v>0</v>
      </c>
      <c r="AS40" s="150">
        <f t="shared" si="8"/>
        <v>0</v>
      </c>
      <c r="AT40" s="263">
        <f t="shared" si="8"/>
        <v>0</v>
      </c>
      <c r="AU40" s="160">
        <f t="shared" si="13"/>
        <v>0</v>
      </c>
      <c r="AV40" s="151" t="b">
        <f t="shared" si="14"/>
        <v>0</v>
      </c>
      <c r="AW40" s="135">
        <f t="shared" si="15"/>
        <v>0</v>
      </c>
      <c r="AX40" s="152">
        <f t="shared" si="16"/>
        <v>0</v>
      </c>
      <c r="AY40" s="146" t="str">
        <f t="shared" si="17"/>
        <v>○</v>
      </c>
    </row>
    <row r="41" spans="1:51" ht="19.5" customHeight="1">
      <c r="A41" s="95"/>
      <c r="B41" s="95"/>
      <c r="C41" s="134">
        <v>31</v>
      </c>
      <c r="D41" s="210" t="str">
        <f>IF(【様6別1】!D40="","",【様6別1】!D40)</f>
        <v/>
      </c>
      <c r="E41" s="209" t="str">
        <f>IF(【様6別1】!E40="","",【様6別1】!E40)</f>
        <v/>
      </c>
      <c r="F41" s="254"/>
      <c r="G41" s="255" t="s">
        <v>379</v>
      </c>
      <c r="H41" s="256"/>
      <c r="I41" s="258" t="str">
        <f t="shared" si="9"/>
        <v>-</v>
      </c>
      <c r="J41" s="119"/>
      <c r="K41" s="250" t="str">
        <f>IF(【様6別1】!K40="","",【様6別1】!K40)</f>
        <v/>
      </c>
      <c r="L41" s="119"/>
      <c r="M41" s="226"/>
      <c r="N41" s="226"/>
      <c r="O41" s="226"/>
      <c r="P41" s="226"/>
      <c r="Q41" s="226"/>
      <c r="R41" s="226"/>
      <c r="S41" s="226"/>
      <c r="T41" s="226"/>
      <c r="U41" s="226"/>
      <c r="V41" s="226"/>
      <c r="W41" s="226"/>
      <c r="X41" s="226"/>
      <c r="Y41" s="226"/>
      <c r="Z41" s="226"/>
      <c r="AA41" s="226"/>
      <c r="AB41" s="226"/>
      <c r="AC41" s="119"/>
      <c r="AD41" s="119"/>
      <c r="AE41" s="119"/>
      <c r="AF41" s="261">
        <f t="shared" si="10"/>
        <v>0</v>
      </c>
      <c r="AG41" s="262" t="str">
        <f t="shared" si="11"/>
        <v>－</v>
      </c>
      <c r="AH41" s="262" t="str">
        <f t="shared" si="0"/>
        <v/>
      </c>
      <c r="AJ41" s="148" t="str">
        <f t="shared" si="1"/>
        <v>0</v>
      </c>
      <c r="AK41" s="149">
        <f t="shared" si="2"/>
        <v>0</v>
      </c>
      <c r="AL41" s="150">
        <f t="shared" si="3"/>
        <v>0</v>
      </c>
      <c r="AM41" s="150">
        <f t="shared" si="4"/>
        <v>0</v>
      </c>
      <c r="AN41" s="150">
        <f t="shared" si="5"/>
        <v>0</v>
      </c>
      <c r="AO41" s="150">
        <f t="shared" si="6"/>
        <v>0</v>
      </c>
      <c r="AP41" s="150">
        <f t="shared" si="7"/>
        <v>0</v>
      </c>
      <c r="AQ41" s="150">
        <f t="shared" si="12"/>
        <v>0</v>
      </c>
      <c r="AR41" s="150">
        <f t="shared" ref="AR41:AT60" si="18">AC41</f>
        <v>0</v>
      </c>
      <c r="AS41" s="150">
        <f t="shared" si="18"/>
        <v>0</v>
      </c>
      <c r="AT41" s="263">
        <f t="shared" si="18"/>
        <v>0</v>
      </c>
      <c r="AU41" s="160">
        <f t="shared" ref="AU41:AU60" si="19">SUM(AK41:AT41)</f>
        <v>0</v>
      </c>
      <c r="AV41" s="151" t="b">
        <f t="shared" si="14"/>
        <v>0</v>
      </c>
      <c r="AW41" s="135">
        <f t="shared" si="15"/>
        <v>0</v>
      </c>
      <c r="AX41" s="152">
        <f t="shared" si="16"/>
        <v>0</v>
      </c>
      <c r="AY41" s="146" t="str">
        <f t="shared" si="17"/>
        <v>○</v>
      </c>
    </row>
    <row r="42" spans="1:51" ht="19.5" customHeight="1">
      <c r="A42" s="95"/>
      <c r="B42" s="95"/>
      <c r="C42" s="134">
        <v>32</v>
      </c>
      <c r="D42" s="210" t="str">
        <f>IF(【様6別1】!D41="","",【様6別1】!D41)</f>
        <v/>
      </c>
      <c r="E42" s="209" t="str">
        <f>IF(【様6別1】!E41="","",【様6別1】!E41)</f>
        <v/>
      </c>
      <c r="F42" s="254"/>
      <c r="G42" s="255" t="s">
        <v>379</v>
      </c>
      <c r="H42" s="256"/>
      <c r="I42" s="258" t="str">
        <f t="shared" si="9"/>
        <v>-</v>
      </c>
      <c r="J42" s="119"/>
      <c r="K42" s="250" t="str">
        <f>IF(【様6別1】!K41="","",【様6別1】!K41)</f>
        <v/>
      </c>
      <c r="L42" s="119"/>
      <c r="M42" s="226"/>
      <c r="N42" s="226"/>
      <c r="O42" s="226"/>
      <c r="P42" s="226"/>
      <c r="Q42" s="226"/>
      <c r="R42" s="226"/>
      <c r="S42" s="226"/>
      <c r="T42" s="226"/>
      <c r="U42" s="226"/>
      <c r="V42" s="226"/>
      <c r="W42" s="226"/>
      <c r="X42" s="226"/>
      <c r="Y42" s="226"/>
      <c r="Z42" s="226"/>
      <c r="AA42" s="226"/>
      <c r="AB42" s="226"/>
      <c r="AC42" s="119"/>
      <c r="AD42" s="119"/>
      <c r="AE42" s="119"/>
      <c r="AF42" s="261">
        <f t="shared" si="10"/>
        <v>0</v>
      </c>
      <c r="AG42" s="262" t="str">
        <f t="shared" si="11"/>
        <v>－</v>
      </c>
      <c r="AH42" s="262" t="str">
        <f t="shared" si="0"/>
        <v/>
      </c>
      <c r="AJ42" s="148" t="str">
        <f t="shared" si="1"/>
        <v>0</v>
      </c>
      <c r="AK42" s="149">
        <f t="shared" si="2"/>
        <v>0</v>
      </c>
      <c r="AL42" s="150">
        <f t="shared" si="3"/>
        <v>0</v>
      </c>
      <c r="AM42" s="150">
        <f t="shared" si="4"/>
        <v>0</v>
      </c>
      <c r="AN42" s="150">
        <f t="shared" si="5"/>
        <v>0</v>
      </c>
      <c r="AO42" s="150">
        <f t="shared" si="6"/>
        <v>0</v>
      </c>
      <c r="AP42" s="150">
        <f t="shared" si="7"/>
        <v>0</v>
      </c>
      <c r="AQ42" s="150">
        <f t="shared" si="12"/>
        <v>0</v>
      </c>
      <c r="AR42" s="150">
        <f t="shared" si="18"/>
        <v>0</v>
      </c>
      <c r="AS42" s="150">
        <f t="shared" si="18"/>
        <v>0</v>
      </c>
      <c r="AT42" s="263">
        <f t="shared" si="18"/>
        <v>0</v>
      </c>
      <c r="AU42" s="160">
        <f t="shared" si="19"/>
        <v>0</v>
      </c>
      <c r="AV42" s="151" t="b">
        <f t="shared" si="14"/>
        <v>0</v>
      </c>
      <c r="AW42" s="135">
        <f t="shared" si="15"/>
        <v>0</v>
      </c>
      <c r="AX42" s="152">
        <f t="shared" si="16"/>
        <v>0</v>
      </c>
      <c r="AY42" s="146" t="str">
        <f t="shared" si="17"/>
        <v>○</v>
      </c>
    </row>
    <row r="43" spans="1:51" ht="19.5" customHeight="1">
      <c r="A43" s="95"/>
      <c r="B43" s="95"/>
      <c r="C43" s="134">
        <v>33</v>
      </c>
      <c r="D43" s="210" t="str">
        <f>IF(【様6別1】!D42="","",【様6別1】!D42)</f>
        <v/>
      </c>
      <c r="E43" s="209" t="str">
        <f>IF(【様6別1】!E42="","",【様6別1】!E42)</f>
        <v/>
      </c>
      <c r="F43" s="254"/>
      <c r="G43" s="255" t="s">
        <v>379</v>
      </c>
      <c r="H43" s="256"/>
      <c r="I43" s="258" t="str">
        <f t="shared" si="9"/>
        <v>-</v>
      </c>
      <c r="J43" s="119"/>
      <c r="K43" s="250" t="str">
        <f>IF(【様6別1】!K42="","",【様6別1】!K42)</f>
        <v/>
      </c>
      <c r="L43" s="119"/>
      <c r="M43" s="226"/>
      <c r="N43" s="226"/>
      <c r="O43" s="226"/>
      <c r="P43" s="226"/>
      <c r="Q43" s="226"/>
      <c r="R43" s="226"/>
      <c r="S43" s="226"/>
      <c r="T43" s="226"/>
      <c r="U43" s="226"/>
      <c r="V43" s="226"/>
      <c r="W43" s="226"/>
      <c r="X43" s="226"/>
      <c r="Y43" s="226"/>
      <c r="Z43" s="226"/>
      <c r="AA43" s="226"/>
      <c r="AB43" s="226"/>
      <c r="AC43" s="119"/>
      <c r="AD43" s="119"/>
      <c r="AE43" s="119"/>
      <c r="AF43" s="261">
        <f t="shared" si="10"/>
        <v>0</v>
      </c>
      <c r="AG43" s="262" t="str">
        <f t="shared" si="11"/>
        <v>－</v>
      </c>
      <c r="AH43" s="262" t="str">
        <f t="shared" si="0"/>
        <v/>
      </c>
      <c r="AJ43" s="148" t="str">
        <f t="shared" si="1"/>
        <v>0</v>
      </c>
      <c r="AK43" s="149">
        <f t="shared" si="2"/>
        <v>0</v>
      </c>
      <c r="AL43" s="150">
        <f t="shared" si="3"/>
        <v>0</v>
      </c>
      <c r="AM43" s="150">
        <f t="shared" si="4"/>
        <v>0</v>
      </c>
      <c r="AN43" s="150">
        <f t="shared" si="5"/>
        <v>0</v>
      </c>
      <c r="AO43" s="150">
        <f t="shared" si="6"/>
        <v>0</v>
      </c>
      <c r="AP43" s="150">
        <f t="shared" si="7"/>
        <v>0</v>
      </c>
      <c r="AQ43" s="150">
        <f t="shared" si="12"/>
        <v>0</v>
      </c>
      <c r="AR43" s="150">
        <f t="shared" si="18"/>
        <v>0</v>
      </c>
      <c r="AS43" s="150">
        <f t="shared" si="18"/>
        <v>0</v>
      </c>
      <c r="AT43" s="263">
        <f t="shared" si="18"/>
        <v>0</v>
      </c>
      <c r="AU43" s="160">
        <f t="shared" si="19"/>
        <v>0</v>
      </c>
      <c r="AV43" s="151" t="b">
        <f t="shared" si="14"/>
        <v>0</v>
      </c>
      <c r="AW43" s="135">
        <f t="shared" si="15"/>
        <v>0</v>
      </c>
      <c r="AX43" s="152">
        <f t="shared" si="16"/>
        <v>0</v>
      </c>
      <c r="AY43" s="146" t="str">
        <f t="shared" si="17"/>
        <v>○</v>
      </c>
    </row>
    <row r="44" spans="1:51" ht="19.5" customHeight="1">
      <c r="A44" s="95"/>
      <c r="B44" s="95"/>
      <c r="C44" s="134">
        <v>34</v>
      </c>
      <c r="D44" s="210" t="str">
        <f>IF(【様6別1】!D43="","",【様6別1】!D43)</f>
        <v/>
      </c>
      <c r="E44" s="209" t="str">
        <f>IF(【様6別1】!E43="","",【様6別1】!E43)</f>
        <v/>
      </c>
      <c r="F44" s="254"/>
      <c r="G44" s="255" t="s">
        <v>379</v>
      </c>
      <c r="H44" s="256"/>
      <c r="I44" s="258" t="str">
        <f t="shared" si="9"/>
        <v>-</v>
      </c>
      <c r="J44" s="119"/>
      <c r="K44" s="250" t="str">
        <f>IF(【様6別1】!K43="","",【様6別1】!K43)</f>
        <v/>
      </c>
      <c r="L44" s="119"/>
      <c r="M44" s="226"/>
      <c r="N44" s="226"/>
      <c r="O44" s="226"/>
      <c r="P44" s="226"/>
      <c r="Q44" s="226"/>
      <c r="R44" s="226"/>
      <c r="S44" s="226"/>
      <c r="T44" s="226"/>
      <c r="U44" s="226"/>
      <c r="V44" s="226"/>
      <c r="W44" s="226"/>
      <c r="X44" s="226"/>
      <c r="Y44" s="226"/>
      <c r="Z44" s="226"/>
      <c r="AA44" s="226"/>
      <c r="AB44" s="226"/>
      <c r="AC44" s="119"/>
      <c r="AD44" s="119"/>
      <c r="AE44" s="119"/>
      <c r="AF44" s="261">
        <f t="shared" si="10"/>
        <v>0</v>
      </c>
      <c r="AG44" s="262" t="str">
        <f t="shared" si="11"/>
        <v>－</v>
      </c>
      <c r="AH44" s="262" t="str">
        <f t="shared" si="0"/>
        <v/>
      </c>
      <c r="AJ44" s="148" t="str">
        <f t="shared" si="1"/>
        <v>0</v>
      </c>
      <c r="AK44" s="149">
        <f t="shared" si="2"/>
        <v>0</v>
      </c>
      <c r="AL44" s="150">
        <f t="shared" si="3"/>
        <v>0</v>
      </c>
      <c r="AM44" s="150">
        <f t="shared" si="4"/>
        <v>0</v>
      </c>
      <c r="AN44" s="150">
        <f t="shared" si="5"/>
        <v>0</v>
      </c>
      <c r="AO44" s="150">
        <f t="shared" si="6"/>
        <v>0</v>
      </c>
      <c r="AP44" s="150">
        <f t="shared" si="7"/>
        <v>0</v>
      </c>
      <c r="AQ44" s="150">
        <f t="shared" si="12"/>
        <v>0</v>
      </c>
      <c r="AR44" s="150">
        <f t="shared" si="18"/>
        <v>0</v>
      </c>
      <c r="AS44" s="150">
        <f t="shared" si="18"/>
        <v>0</v>
      </c>
      <c r="AT44" s="263">
        <f t="shared" si="18"/>
        <v>0</v>
      </c>
      <c r="AU44" s="160">
        <f t="shared" si="19"/>
        <v>0</v>
      </c>
      <c r="AV44" s="151" t="b">
        <f t="shared" si="14"/>
        <v>0</v>
      </c>
      <c r="AW44" s="135">
        <f t="shared" si="15"/>
        <v>0</v>
      </c>
      <c r="AX44" s="152">
        <f t="shared" si="16"/>
        <v>0</v>
      </c>
      <c r="AY44" s="146" t="str">
        <f t="shared" si="17"/>
        <v>○</v>
      </c>
    </row>
    <row r="45" spans="1:51" ht="19.5" customHeight="1">
      <c r="A45" s="95"/>
      <c r="B45" s="95"/>
      <c r="C45" s="134">
        <v>35</v>
      </c>
      <c r="D45" s="210" t="str">
        <f>IF(【様6別1】!D44="","",【様6別1】!D44)</f>
        <v/>
      </c>
      <c r="E45" s="209" t="str">
        <f>IF(【様6別1】!E44="","",【様6別1】!E44)</f>
        <v/>
      </c>
      <c r="F45" s="254"/>
      <c r="G45" s="255" t="s">
        <v>379</v>
      </c>
      <c r="H45" s="256"/>
      <c r="I45" s="258" t="str">
        <f t="shared" si="9"/>
        <v>-</v>
      </c>
      <c r="J45" s="119"/>
      <c r="K45" s="250" t="str">
        <f>IF(【様6別1】!K44="","",【様6別1】!K44)</f>
        <v/>
      </c>
      <c r="L45" s="119"/>
      <c r="M45" s="226"/>
      <c r="N45" s="226"/>
      <c r="O45" s="226"/>
      <c r="P45" s="226"/>
      <c r="Q45" s="226"/>
      <c r="R45" s="226"/>
      <c r="S45" s="226"/>
      <c r="T45" s="226"/>
      <c r="U45" s="226"/>
      <c r="V45" s="226"/>
      <c r="W45" s="226"/>
      <c r="X45" s="226"/>
      <c r="Y45" s="226"/>
      <c r="Z45" s="226"/>
      <c r="AA45" s="226"/>
      <c r="AB45" s="226"/>
      <c r="AC45" s="119"/>
      <c r="AD45" s="119"/>
      <c r="AE45" s="119"/>
      <c r="AF45" s="261">
        <f t="shared" si="10"/>
        <v>0</v>
      </c>
      <c r="AG45" s="262" t="str">
        <f t="shared" si="11"/>
        <v>－</v>
      </c>
      <c r="AH45" s="262" t="str">
        <f t="shared" si="0"/>
        <v/>
      </c>
      <c r="AJ45" s="148" t="str">
        <f t="shared" si="1"/>
        <v>0</v>
      </c>
      <c r="AK45" s="149">
        <f t="shared" si="2"/>
        <v>0</v>
      </c>
      <c r="AL45" s="150">
        <f t="shared" si="3"/>
        <v>0</v>
      </c>
      <c r="AM45" s="150">
        <f t="shared" si="4"/>
        <v>0</v>
      </c>
      <c r="AN45" s="150">
        <f t="shared" si="5"/>
        <v>0</v>
      </c>
      <c r="AO45" s="150">
        <f t="shared" si="6"/>
        <v>0</v>
      </c>
      <c r="AP45" s="150">
        <f t="shared" si="7"/>
        <v>0</v>
      </c>
      <c r="AQ45" s="150">
        <f t="shared" si="12"/>
        <v>0</v>
      </c>
      <c r="AR45" s="150">
        <f t="shared" si="18"/>
        <v>0</v>
      </c>
      <c r="AS45" s="150">
        <f t="shared" si="18"/>
        <v>0</v>
      </c>
      <c r="AT45" s="263">
        <f t="shared" si="18"/>
        <v>0</v>
      </c>
      <c r="AU45" s="160">
        <f t="shared" si="19"/>
        <v>0</v>
      </c>
      <c r="AV45" s="151" t="b">
        <f t="shared" si="14"/>
        <v>0</v>
      </c>
      <c r="AW45" s="135">
        <f t="shared" si="15"/>
        <v>0</v>
      </c>
      <c r="AX45" s="152">
        <f t="shared" si="16"/>
        <v>0</v>
      </c>
      <c r="AY45" s="146" t="str">
        <f t="shared" si="17"/>
        <v>○</v>
      </c>
    </row>
    <row r="46" spans="1:51" ht="19.5" customHeight="1">
      <c r="A46" s="95"/>
      <c r="B46" s="95"/>
      <c r="C46" s="134">
        <v>36</v>
      </c>
      <c r="D46" s="210" t="str">
        <f>IF(【様6別1】!D45="","",【様6別1】!D45)</f>
        <v/>
      </c>
      <c r="E46" s="209" t="str">
        <f>IF(【様6別1】!E45="","",【様6別1】!E45)</f>
        <v/>
      </c>
      <c r="F46" s="254"/>
      <c r="G46" s="255" t="s">
        <v>379</v>
      </c>
      <c r="H46" s="256"/>
      <c r="I46" s="258" t="str">
        <f t="shared" si="9"/>
        <v>-</v>
      </c>
      <c r="J46" s="119"/>
      <c r="K46" s="250" t="str">
        <f>IF(【様6別1】!K45="","",【様6別1】!K45)</f>
        <v/>
      </c>
      <c r="L46" s="119"/>
      <c r="M46" s="226"/>
      <c r="N46" s="226"/>
      <c r="O46" s="226"/>
      <c r="P46" s="226"/>
      <c r="Q46" s="226"/>
      <c r="R46" s="226"/>
      <c r="S46" s="226"/>
      <c r="T46" s="226"/>
      <c r="U46" s="226"/>
      <c r="V46" s="226"/>
      <c r="W46" s="226"/>
      <c r="X46" s="226"/>
      <c r="Y46" s="226"/>
      <c r="Z46" s="226"/>
      <c r="AA46" s="226"/>
      <c r="AB46" s="226"/>
      <c r="AC46" s="119"/>
      <c r="AD46" s="119"/>
      <c r="AE46" s="119"/>
      <c r="AF46" s="261">
        <f t="shared" si="10"/>
        <v>0</v>
      </c>
      <c r="AG46" s="262" t="str">
        <f t="shared" si="11"/>
        <v>－</v>
      </c>
      <c r="AH46" s="262" t="str">
        <f t="shared" si="0"/>
        <v/>
      </c>
      <c r="AJ46" s="148" t="str">
        <f t="shared" si="1"/>
        <v>0</v>
      </c>
      <c r="AK46" s="149">
        <f t="shared" si="2"/>
        <v>0</v>
      </c>
      <c r="AL46" s="150">
        <f t="shared" si="3"/>
        <v>0</v>
      </c>
      <c r="AM46" s="150">
        <f t="shared" si="4"/>
        <v>0</v>
      </c>
      <c r="AN46" s="150">
        <f t="shared" si="5"/>
        <v>0</v>
      </c>
      <c r="AO46" s="150">
        <f t="shared" si="6"/>
        <v>0</v>
      </c>
      <c r="AP46" s="150">
        <f t="shared" si="7"/>
        <v>0</v>
      </c>
      <c r="AQ46" s="150">
        <f t="shared" si="12"/>
        <v>0</v>
      </c>
      <c r="AR46" s="150">
        <f t="shared" si="18"/>
        <v>0</v>
      </c>
      <c r="AS46" s="150">
        <f t="shared" si="18"/>
        <v>0</v>
      </c>
      <c r="AT46" s="263">
        <f t="shared" si="18"/>
        <v>0</v>
      </c>
      <c r="AU46" s="160">
        <f t="shared" si="19"/>
        <v>0</v>
      </c>
      <c r="AV46" s="151" t="b">
        <f t="shared" si="14"/>
        <v>0</v>
      </c>
      <c r="AW46" s="135">
        <f t="shared" si="15"/>
        <v>0</v>
      </c>
      <c r="AX46" s="152">
        <f t="shared" si="16"/>
        <v>0</v>
      </c>
      <c r="AY46" s="146" t="str">
        <f t="shared" si="17"/>
        <v>○</v>
      </c>
    </row>
    <row r="47" spans="1:51" ht="19.5" customHeight="1">
      <c r="A47" s="95"/>
      <c r="B47" s="95"/>
      <c r="C47" s="134">
        <v>37</v>
      </c>
      <c r="D47" s="210" t="str">
        <f>IF(【様6別1】!D46="","",【様6別1】!D46)</f>
        <v/>
      </c>
      <c r="E47" s="209" t="str">
        <f>IF(【様6別1】!E46="","",【様6別1】!E46)</f>
        <v/>
      </c>
      <c r="F47" s="254"/>
      <c r="G47" s="255" t="s">
        <v>379</v>
      </c>
      <c r="H47" s="256"/>
      <c r="I47" s="258" t="str">
        <f t="shared" si="9"/>
        <v>-</v>
      </c>
      <c r="J47" s="119"/>
      <c r="K47" s="250" t="str">
        <f>IF(【様6別1】!K46="","",【様6別1】!K46)</f>
        <v/>
      </c>
      <c r="L47" s="119"/>
      <c r="M47" s="226"/>
      <c r="N47" s="226"/>
      <c r="O47" s="226"/>
      <c r="P47" s="226"/>
      <c r="Q47" s="226"/>
      <c r="R47" s="226"/>
      <c r="S47" s="226"/>
      <c r="T47" s="226"/>
      <c r="U47" s="226"/>
      <c r="V47" s="226"/>
      <c r="W47" s="226"/>
      <c r="X47" s="226"/>
      <c r="Y47" s="226"/>
      <c r="Z47" s="226"/>
      <c r="AA47" s="226"/>
      <c r="AB47" s="226"/>
      <c r="AC47" s="119"/>
      <c r="AD47" s="119"/>
      <c r="AE47" s="119"/>
      <c r="AF47" s="261">
        <f t="shared" si="10"/>
        <v>0</v>
      </c>
      <c r="AG47" s="262" t="str">
        <f t="shared" si="11"/>
        <v>－</v>
      </c>
      <c r="AH47" s="262" t="str">
        <f t="shared" si="0"/>
        <v/>
      </c>
      <c r="AJ47" s="148" t="str">
        <f t="shared" si="1"/>
        <v>0</v>
      </c>
      <c r="AK47" s="149">
        <f t="shared" si="2"/>
        <v>0</v>
      </c>
      <c r="AL47" s="150">
        <f t="shared" si="3"/>
        <v>0</v>
      </c>
      <c r="AM47" s="150">
        <f t="shared" si="4"/>
        <v>0</v>
      </c>
      <c r="AN47" s="150">
        <f t="shared" si="5"/>
        <v>0</v>
      </c>
      <c r="AO47" s="150">
        <f t="shared" si="6"/>
        <v>0</v>
      </c>
      <c r="AP47" s="150">
        <f t="shared" si="7"/>
        <v>0</v>
      </c>
      <c r="AQ47" s="150">
        <f t="shared" si="12"/>
        <v>0</v>
      </c>
      <c r="AR47" s="150">
        <f t="shared" si="18"/>
        <v>0</v>
      </c>
      <c r="AS47" s="150">
        <f t="shared" si="18"/>
        <v>0</v>
      </c>
      <c r="AT47" s="263">
        <f t="shared" si="18"/>
        <v>0</v>
      </c>
      <c r="AU47" s="160">
        <f t="shared" si="19"/>
        <v>0</v>
      </c>
      <c r="AV47" s="151" t="b">
        <f t="shared" si="14"/>
        <v>0</v>
      </c>
      <c r="AW47" s="135">
        <f t="shared" si="15"/>
        <v>0</v>
      </c>
      <c r="AX47" s="152">
        <f t="shared" si="16"/>
        <v>0</v>
      </c>
      <c r="AY47" s="146" t="str">
        <f t="shared" si="17"/>
        <v>○</v>
      </c>
    </row>
    <row r="48" spans="1:51" ht="19.5" customHeight="1">
      <c r="A48" s="95"/>
      <c r="B48" s="95"/>
      <c r="C48" s="134">
        <v>38</v>
      </c>
      <c r="D48" s="210" t="str">
        <f>IF(【様6別1】!D47="","",【様6別1】!D47)</f>
        <v/>
      </c>
      <c r="E48" s="209" t="str">
        <f>IF(【様6別1】!E47="","",【様6別1】!E47)</f>
        <v/>
      </c>
      <c r="F48" s="254"/>
      <c r="G48" s="255" t="s">
        <v>379</v>
      </c>
      <c r="H48" s="256"/>
      <c r="I48" s="258" t="str">
        <f t="shared" si="9"/>
        <v>-</v>
      </c>
      <c r="J48" s="119"/>
      <c r="K48" s="250" t="str">
        <f>IF(【様6別1】!K47="","",【様6別1】!K47)</f>
        <v/>
      </c>
      <c r="L48" s="119"/>
      <c r="M48" s="226"/>
      <c r="N48" s="226"/>
      <c r="O48" s="226"/>
      <c r="P48" s="226"/>
      <c r="Q48" s="226"/>
      <c r="R48" s="226"/>
      <c r="S48" s="226"/>
      <c r="T48" s="226"/>
      <c r="U48" s="226"/>
      <c r="V48" s="226"/>
      <c r="W48" s="226"/>
      <c r="X48" s="226"/>
      <c r="Y48" s="226"/>
      <c r="Z48" s="226"/>
      <c r="AA48" s="226"/>
      <c r="AB48" s="226"/>
      <c r="AC48" s="119"/>
      <c r="AD48" s="119"/>
      <c r="AE48" s="119"/>
      <c r="AF48" s="261">
        <f t="shared" si="10"/>
        <v>0</v>
      </c>
      <c r="AG48" s="262" t="str">
        <f t="shared" si="11"/>
        <v>－</v>
      </c>
      <c r="AH48" s="262" t="str">
        <f t="shared" si="0"/>
        <v/>
      </c>
      <c r="AJ48" s="148" t="str">
        <f t="shared" si="1"/>
        <v>0</v>
      </c>
      <c r="AK48" s="149">
        <f t="shared" si="2"/>
        <v>0</v>
      </c>
      <c r="AL48" s="150">
        <f t="shared" si="3"/>
        <v>0</v>
      </c>
      <c r="AM48" s="150">
        <f t="shared" si="4"/>
        <v>0</v>
      </c>
      <c r="AN48" s="150">
        <f t="shared" si="5"/>
        <v>0</v>
      </c>
      <c r="AO48" s="150">
        <f t="shared" si="6"/>
        <v>0</v>
      </c>
      <c r="AP48" s="150">
        <f t="shared" si="7"/>
        <v>0</v>
      </c>
      <c r="AQ48" s="150">
        <f t="shared" si="12"/>
        <v>0</v>
      </c>
      <c r="AR48" s="150">
        <f t="shared" si="18"/>
        <v>0</v>
      </c>
      <c r="AS48" s="150">
        <f t="shared" si="18"/>
        <v>0</v>
      </c>
      <c r="AT48" s="263">
        <f t="shared" si="18"/>
        <v>0</v>
      </c>
      <c r="AU48" s="160">
        <f t="shared" si="19"/>
        <v>0</v>
      </c>
      <c r="AV48" s="151" t="b">
        <f t="shared" si="14"/>
        <v>0</v>
      </c>
      <c r="AW48" s="135">
        <f t="shared" si="15"/>
        <v>0</v>
      </c>
      <c r="AX48" s="152">
        <f t="shared" si="16"/>
        <v>0</v>
      </c>
      <c r="AY48" s="146" t="str">
        <f t="shared" si="17"/>
        <v>○</v>
      </c>
    </row>
    <row r="49" spans="1:51" ht="19.5" customHeight="1">
      <c r="A49" s="95"/>
      <c r="B49" s="95"/>
      <c r="C49" s="134">
        <v>39</v>
      </c>
      <c r="D49" s="210" t="str">
        <f>IF(【様6別1】!D48="","",【様6別1】!D48)</f>
        <v/>
      </c>
      <c r="E49" s="209" t="str">
        <f>IF(【様6別1】!E48="","",【様6別1】!E48)</f>
        <v/>
      </c>
      <c r="F49" s="254"/>
      <c r="G49" s="255" t="s">
        <v>379</v>
      </c>
      <c r="H49" s="256"/>
      <c r="I49" s="258" t="str">
        <f t="shared" si="9"/>
        <v>-</v>
      </c>
      <c r="J49" s="119"/>
      <c r="K49" s="250" t="str">
        <f>IF(【様6別1】!K48="","",【様6別1】!K48)</f>
        <v/>
      </c>
      <c r="L49" s="119"/>
      <c r="M49" s="226"/>
      <c r="N49" s="226"/>
      <c r="O49" s="226"/>
      <c r="P49" s="226"/>
      <c r="Q49" s="226"/>
      <c r="R49" s="226"/>
      <c r="S49" s="226"/>
      <c r="T49" s="226"/>
      <c r="U49" s="226"/>
      <c r="V49" s="226"/>
      <c r="W49" s="226"/>
      <c r="X49" s="226"/>
      <c r="Y49" s="226"/>
      <c r="Z49" s="226"/>
      <c r="AA49" s="226"/>
      <c r="AB49" s="226"/>
      <c r="AC49" s="119"/>
      <c r="AD49" s="119"/>
      <c r="AE49" s="119"/>
      <c r="AF49" s="261">
        <f t="shared" si="10"/>
        <v>0</v>
      </c>
      <c r="AG49" s="262" t="str">
        <f t="shared" si="11"/>
        <v>－</v>
      </c>
      <c r="AH49" s="262" t="str">
        <f t="shared" si="0"/>
        <v/>
      </c>
      <c r="AJ49" s="148" t="str">
        <f t="shared" si="1"/>
        <v>0</v>
      </c>
      <c r="AK49" s="149">
        <f t="shared" si="2"/>
        <v>0</v>
      </c>
      <c r="AL49" s="150">
        <f t="shared" si="3"/>
        <v>0</v>
      </c>
      <c r="AM49" s="150">
        <f t="shared" si="4"/>
        <v>0</v>
      </c>
      <c r="AN49" s="150">
        <f t="shared" si="5"/>
        <v>0</v>
      </c>
      <c r="AO49" s="150">
        <f t="shared" si="6"/>
        <v>0</v>
      </c>
      <c r="AP49" s="150">
        <f t="shared" si="7"/>
        <v>0</v>
      </c>
      <c r="AQ49" s="150">
        <f t="shared" si="12"/>
        <v>0</v>
      </c>
      <c r="AR49" s="150">
        <f t="shared" si="18"/>
        <v>0</v>
      </c>
      <c r="AS49" s="150">
        <f t="shared" si="18"/>
        <v>0</v>
      </c>
      <c r="AT49" s="263">
        <f t="shared" si="18"/>
        <v>0</v>
      </c>
      <c r="AU49" s="160">
        <f t="shared" si="19"/>
        <v>0</v>
      </c>
      <c r="AV49" s="151" t="b">
        <f t="shared" si="14"/>
        <v>0</v>
      </c>
      <c r="AW49" s="135">
        <f t="shared" si="15"/>
        <v>0</v>
      </c>
      <c r="AX49" s="152">
        <f t="shared" si="16"/>
        <v>0</v>
      </c>
      <c r="AY49" s="146" t="str">
        <f t="shared" si="17"/>
        <v>○</v>
      </c>
    </row>
    <row r="50" spans="1:51" ht="19.5" customHeight="1">
      <c r="A50" s="95"/>
      <c r="B50" s="95"/>
      <c r="C50" s="134">
        <v>40</v>
      </c>
      <c r="D50" s="210" t="str">
        <f>IF(【様6別1】!D49="","",【様6別1】!D49)</f>
        <v/>
      </c>
      <c r="E50" s="209" t="str">
        <f>IF(【様6別1】!E49="","",【様6別1】!E49)</f>
        <v/>
      </c>
      <c r="F50" s="254"/>
      <c r="G50" s="255" t="s">
        <v>379</v>
      </c>
      <c r="H50" s="256"/>
      <c r="I50" s="258" t="str">
        <f t="shared" si="9"/>
        <v>-</v>
      </c>
      <c r="J50" s="119"/>
      <c r="K50" s="250" t="str">
        <f>IF(【様6別1】!K49="","",【様6別1】!K49)</f>
        <v/>
      </c>
      <c r="L50" s="119"/>
      <c r="M50" s="226"/>
      <c r="N50" s="226"/>
      <c r="O50" s="226"/>
      <c r="P50" s="226"/>
      <c r="Q50" s="226"/>
      <c r="R50" s="226"/>
      <c r="S50" s="226"/>
      <c r="T50" s="226"/>
      <c r="U50" s="226"/>
      <c r="V50" s="226"/>
      <c r="W50" s="226"/>
      <c r="X50" s="226"/>
      <c r="Y50" s="226"/>
      <c r="Z50" s="226"/>
      <c r="AA50" s="226"/>
      <c r="AB50" s="226"/>
      <c r="AC50" s="119"/>
      <c r="AD50" s="119"/>
      <c r="AE50" s="119"/>
      <c r="AF50" s="261">
        <f t="shared" si="10"/>
        <v>0</v>
      </c>
      <c r="AG50" s="262" t="str">
        <f t="shared" si="11"/>
        <v>－</v>
      </c>
      <c r="AH50" s="262" t="str">
        <f t="shared" si="0"/>
        <v/>
      </c>
      <c r="AJ50" s="148" t="str">
        <f t="shared" si="1"/>
        <v>0</v>
      </c>
      <c r="AK50" s="149">
        <f t="shared" si="2"/>
        <v>0</v>
      </c>
      <c r="AL50" s="150">
        <f t="shared" si="3"/>
        <v>0</v>
      </c>
      <c r="AM50" s="150">
        <f t="shared" si="4"/>
        <v>0</v>
      </c>
      <c r="AN50" s="150">
        <f t="shared" si="5"/>
        <v>0</v>
      </c>
      <c r="AO50" s="150">
        <f t="shared" si="6"/>
        <v>0</v>
      </c>
      <c r="AP50" s="150">
        <f t="shared" si="7"/>
        <v>0</v>
      </c>
      <c r="AQ50" s="150">
        <f t="shared" si="12"/>
        <v>0</v>
      </c>
      <c r="AR50" s="150">
        <f t="shared" si="18"/>
        <v>0</v>
      </c>
      <c r="AS50" s="150">
        <f t="shared" si="18"/>
        <v>0</v>
      </c>
      <c r="AT50" s="263">
        <f t="shared" si="18"/>
        <v>0</v>
      </c>
      <c r="AU50" s="160">
        <f t="shared" si="19"/>
        <v>0</v>
      </c>
      <c r="AV50" s="151" t="b">
        <f t="shared" si="14"/>
        <v>0</v>
      </c>
      <c r="AW50" s="135">
        <f t="shared" si="15"/>
        <v>0</v>
      </c>
      <c r="AX50" s="152">
        <f t="shared" si="16"/>
        <v>0</v>
      </c>
      <c r="AY50" s="146" t="str">
        <f t="shared" si="17"/>
        <v>○</v>
      </c>
    </row>
    <row r="51" spans="1:51" ht="19.5" customHeight="1">
      <c r="A51" s="95"/>
      <c r="B51" s="95"/>
      <c r="C51" s="134">
        <v>41</v>
      </c>
      <c r="D51" s="210" t="str">
        <f>IF(【様6別1】!D50="","",【様6別1】!D50)</f>
        <v/>
      </c>
      <c r="E51" s="209" t="str">
        <f>IF(【様6別1】!E50="","",【様6別1】!E50)</f>
        <v/>
      </c>
      <c r="F51" s="254"/>
      <c r="G51" s="255" t="s">
        <v>379</v>
      </c>
      <c r="H51" s="256"/>
      <c r="I51" s="258" t="str">
        <f t="shared" si="9"/>
        <v>-</v>
      </c>
      <c r="J51" s="119"/>
      <c r="K51" s="250" t="str">
        <f>IF(【様6別1】!K50="","",【様6別1】!K50)</f>
        <v/>
      </c>
      <c r="L51" s="119"/>
      <c r="M51" s="226"/>
      <c r="N51" s="226"/>
      <c r="O51" s="226"/>
      <c r="P51" s="226"/>
      <c r="Q51" s="226"/>
      <c r="R51" s="226"/>
      <c r="S51" s="226"/>
      <c r="T51" s="226"/>
      <c r="U51" s="226"/>
      <c r="V51" s="226"/>
      <c r="W51" s="226"/>
      <c r="X51" s="226"/>
      <c r="Y51" s="226"/>
      <c r="Z51" s="226"/>
      <c r="AA51" s="226"/>
      <c r="AB51" s="226"/>
      <c r="AC51" s="119"/>
      <c r="AD51" s="119"/>
      <c r="AE51" s="119"/>
      <c r="AF51" s="261">
        <f t="shared" si="10"/>
        <v>0</v>
      </c>
      <c r="AG51" s="262" t="str">
        <f t="shared" si="11"/>
        <v>－</v>
      </c>
      <c r="AH51" s="262" t="str">
        <f t="shared" si="0"/>
        <v/>
      </c>
      <c r="AJ51" s="148" t="str">
        <f t="shared" si="1"/>
        <v>0</v>
      </c>
      <c r="AK51" s="149">
        <f t="shared" si="2"/>
        <v>0</v>
      </c>
      <c r="AL51" s="150">
        <f t="shared" si="3"/>
        <v>0</v>
      </c>
      <c r="AM51" s="150">
        <f t="shared" si="4"/>
        <v>0</v>
      </c>
      <c r="AN51" s="150">
        <f t="shared" si="5"/>
        <v>0</v>
      </c>
      <c r="AO51" s="150">
        <f t="shared" si="6"/>
        <v>0</v>
      </c>
      <c r="AP51" s="150">
        <f t="shared" si="7"/>
        <v>0</v>
      </c>
      <c r="AQ51" s="150">
        <f t="shared" si="12"/>
        <v>0</v>
      </c>
      <c r="AR51" s="150">
        <f t="shared" si="18"/>
        <v>0</v>
      </c>
      <c r="AS51" s="150">
        <f t="shared" si="18"/>
        <v>0</v>
      </c>
      <c r="AT51" s="263">
        <f t="shared" si="18"/>
        <v>0</v>
      </c>
      <c r="AU51" s="160">
        <f t="shared" si="19"/>
        <v>0</v>
      </c>
      <c r="AV51" s="151" t="b">
        <f t="shared" si="14"/>
        <v>0</v>
      </c>
      <c r="AW51" s="135">
        <f t="shared" si="15"/>
        <v>0</v>
      </c>
      <c r="AX51" s="152">
        <f t="shared" si="16"/>
        <v>0</v>
      </c>
      <c r="AY51" s="146" t="str">
        <f t="shared" si="17"/>
        <v>○</v>
      </c>
    </row>
    <row r="52" spans="1:51" ht="19.5" customHeight="1">
      <c r="A52" s="95"/>
      <c r="B52" s="95"/>
      <c r="C52" s="134">
        <v>42</v>
      </c>
      <c r="D52" s="210" t="str">
        <f>IF(【様6別1】!D51="","",【様6別1】!D51)</f>
        <v/>
      </c>
      <c r="E52" s="209" t="str">
        <f>IF(【様6別1】!E51="","",【様6別1】!E51)</f>
        <v/>
      </c>
      <c r="F52" s="254"/>
      <c r="G52" s="255" t="s">
        <v>379</v>
      </c>
      <c r="H52" s="256"/>
      <c r="I52" s="258" t="str">
        <f t="shared" si="9"/>
        <v>-</v>
      </c>
      <c r="J52" s="119"/>
      <c r="K52" s="250" t="str">
        <f>IF(【様6別1】!K51="","",【様6別1】!K51)</f>
        <v/>
      </c>
      <c r="L52" s="119"/>
      <c r="M52" s="226"/>
      <c r="N52" s="226"/>
      <c r="O52" s="226"/>
      <c r="P52" s="226"/>
      <c r="Q52" s="226"/>
      <c r="R52" s="226"/>
      <c r="S52" s="226"/>
      <c r="T52" s="226"/>
      <c r="U52" s="226"/>
      <c r="V52" s="226"/>
      <c r="W52" s="226"/>
      <c r="X52" s="226"/>
      <c r="Y52" s="226"/>
      <c r="Z52" s="226"/>
      <c r="AA52" s="226"/>
      <c r="AB52" s="226"/>
      <c r="AC52" s="119"/>
      <c r="AD52" s="119"/>
      <c r="AE52" s="119"/>
      <c r="AF52" s="261">
        <f t="shared" si="10"/>
        <v>0</v>
      </c>
      <c r="AG52" s="262" t="str">
        <f t="shared" si="11"/>
        <v>－</v>
      </c>
      <c r="AH52" s="262" t="str">
        <f t="shared" si="0"/>
        <v/>
      </c>
      <c r="AJ52" s="148" t="str">
        <f t="shared" si="1"/>
        <v>0</v>
      </c>
      <c r="AK52" s="149">
        <f t="shared" si="2"/>
        <v>0</v>
      </c>
      <c r="AL52" s="150">
        <f t="shared" si="3"/>
        <v>0</v>
      </c>
      <c r="AM52" s="150">
        <f t="shared" si="4"/>
        <v>0</v>
      </c>
      <c r="AN52" s="150">
        <f t="shared" si="5"/>
        <v>0</v>
      </c>
      <c r="AO52" s="150">
        <f t="shared" si="6"/>
        <v>0</v>
      </c>
      <c r="AP52" s="150">
        <f t="shared" si="7"/>
        <v>0</v>
      </c>
      <c r="AQ52" s="150">
        <f t="shared" si="12"/>
        <v>0</v>
      </c>
      <c r="AR52" s="150">
        <f t="shared" si="18"/>
        <v>0</v>
      </c>
      <c r="AS52" s="150">
        <f t="shared" si="18"/>
        <v>0</v>
      </c>
      <c r="AT52" s="263">
        <f t="shared" si="18"/>
        <v>0</v>
      </c>
      <c r="AU52" s="160">
        <f t="shared" si="19"/>
        <v>0</v>
      </c>
      <c r="AV52" s="151" t="b">
        <f t="shared" si="14"/>
        <v>0</v>
      </c>
      <c r="AW52" s="135">
        <f t="shared" si="15"/>
        <v>0</v>
      </c>
      <c r="AX52" s="152">
        <f t="shared" si="16"/>
        <v>0</v>
      </c>
      <c r="AY52" s="146" t="str">
        <f t="shared" si="17"/>
        <v>○</v>
      </c>
    </row>
    <row r="53" spans="1:51" ht="19.5" customHeight="1">
      <c r="A53" s="95"/>
      <c r="B53" s="95"/>
      <c r="C53" s="134">
        <v>43</v>
      </c>
      <c r="D53" s="210" t="str">
        <f>IF(【様6別1】!D52="","",【様6別1】!D52)</f>
        <v/>
      </c>
      <c r="E53" s="209" t="str">
        <f>IF(【様6別1】!E52="","",【様6別1】!E52)</f>
        <v/>
      </c>
      <c r="F53" s="254"/>
      <c r="G53" s="255" t="s">
        <v>379</v>
      </c>
      <c r="H53" s="256"/>
      <c r="I53" s="258" t="str">
        <f t="shared" si="9"/>
        <v>-</v>
      </c>
      <c r="J53" s="119"/>
      <c r="K53" s="250" t="str">
        <f>IF(【様6別1】!K52="","",【様6別1】!K52)</f>
        <v/>
      </c>
      <c r="L53" s="119"/>
      <c r="M53" s="226"/>
      <c r="N53" s="226"/>
      <c r="O53" s="226"/>
      <c r="P53" s="226"/>
      <c r="Q53" s="226"/>
      <c r="R53" s="226"/>
      <c r="S53" s="226"/>
      <c r="T53" s="226"/>
      <c r="U53" s="226"/>
      <c r="V53" s="226"/>
      <c r="W53" s="226"/>
      <c r="X53" s="226"/>
      <c r="Y53" s="226"/>
      <c r="Z53" s="226"/>
      <c r="AA53" s="226"/>
      <c r="AB53" s="226"/>
      <c r="AC53" s="119"/>
      <c r="AD53" s="119"/>
      <c r="AE53" s="119"/>
      <c r="AF53" s="261">
        <f t="shared" si="10"/>
        <v>0</v>
      </c>
      <c r="AG53" s="262" t="str">
        <f t="shared" si="11"/>
        <v>－</v>
      </c>
      <c r="AH53" s="262" t="str">
        <f t="shared" si="0"/>
        <v/>
      </c>
      <c r="AJ53" s="148" t="str">
        <f t="shared" si="1"/>
        <v>0</v>
      </c>
      <c r="AK53" s="149">
        <f t="shared" si="2"/>
        <v>0</v>
      </c>
      <c r="AL53" s="150">
        <f t="shared" si="3"/>
        <v>0</v>
      </c>
      <c r="AM53" s="150">
        <f t="shared" si="4"/>
        <v>0</v>
      </c>
      <c r="AN53" s="150">
        <f t="shared" si="5"/>
        <v>0</v>
      </c>
      <c r="AO53" s="150">
        <f t="shared" si="6"/>
        <v>0</v>
      </c>
      <c r="AP53" s="150">
        <f t="shared" si="7"/>
        <v>0</v>
      </c>
      <c r="AQ53" s="150">
        <f t="shared" si="12"/>
        <v>0</v>
      </c>
      <c r="AR53" s="150">
        <f t="shared" si="18"/>
        <v>0</v>
      </c>
      <c r="AS53" s="150">
        <f t="shared" si="18"/>
        <v>0</v>
      </c>
      <c r="AT53" s="263">
        <f t="shared" si="18"/>
        <v>0</v>
      </c>
      <c r="AU53" s="160">
        <f t="shared" si="19"/>
        <v>0</v>
      </c>
      <c r="AV53" s="151" t="b">
        <f t="shared" si="14"/>
        <v>0</v>
      </c>
      <c r="AW53" s="135">
        <f t="shared" si="15"/>
        <v>0</v>
      </c>
      <c r="AX53" s="152">
        <f t="shared" si="16"/>
        <v>0</v>
      </c>
      <c r="AY53" s="146" t="str">
        <f t="shared" si="17"/>
        <v>○</v>
      </c>
    </row>
    <row r="54" spans="1:51" ht="19.5" customHeight="1">
      <c r="A54" s="95"/>
      <c r="B54" s="95"/>
      <c r="C54" s="134">
        <v>44</v>
      </c>
      <c r="D54" s="210" t="str">
        <f>IF(【様6別1】!D53="","",【様6別1】!D53)</f>
        <v/>
      </c>
      <c r="E54" s="209" t="str">
        <f>IF(【様6別1】!E53="","",【様6別1】!E53)</f>
        <v/>
      </c>
      <c r="F54" s="254"/>
      <c r="G54" s="255" t="s">
        <v>379</v>
      </c>
      <c r="H54" s="256"/>
      <c r="I54" s="258" t="str">
        <f t="shared" si="9"/>
        <v>-</v>
      </c>
      <c r="J54" s="119"/>
      <c r="K54" s="250" t="str">
        <f>IF(【様6別1】!K53="","",【様6別1】!K53)</f>
        <v/>
      </c>
      <c r="L54" s="119"/>
      <c r="M54" s="226"/>
      <c r="N54" s="226"/>
      <c r="O54" s="226"/>
      <c r="P54" s="226"/>
      <c r="Q54" s="226"/>
      <c r="R54" s="226"/>
      <c r="S54" s="226"/>
      <c r="T54" s="226"/>
      <c r="U54" s="226"/>
      <c r="V54" s="226"/>
      <c r="W54" s="226"/>
      <c r="X54" s="226"/>
      <c r="Y54" s="226"/>
      <c r="Z54" s="226"/>
      <c r="AA54" s="226"/>
      <c r="AB54" s="226"/>
      <c r="AC54" s="119"/>
      <c r="AD54" s="119"/>
      <c r="AE54" s="119"/>
      <c r="AF54" s="261">
        <f t="shared" si="10"/>
        <v>0</v>
      </c>
      <c r="AG54" s="262" t="str">
        <f t="shared" si="11"/>
        <v>－</v>
      </c>
      <c r="AH54" s="262" t="str">
        <f t="shared" si="0"/>
        <v/>
      </c>
      <c r="AJ54" s="148" t="str">
        <f t="shared" si="1"/>
        <v>0</v>
      </c>
      <c r="AK54" s="149">
        <f t="shared" si="2"/>
        <v>0</v>
      </c>
      <c r="AL54" s="150">
        <f t="shared" si="3"/>
        <v>0</v>
      </c>
      <c r="AM54" s="150">
        <f t="shared" si="4"/>
        <v>0</v>
      </c>
      <c r="AN54" s="150">
        <f t="shared" si="5"/>
        <v>0</v>
      </c>
      <c r="AO54" s="150">
        <f t="shared" si="6"/>
        <v>0</v>
      </c>
      <c r="AP54" s="150">
        <f t="shared" si="7"/>
        <v>0</v>
      </c>
      <c r="AQ54" s="150">
        <f t="shared" si="12"/>
        <v>0</v>
      </c>
      <c r="AR54" s="150">
        <f t="shared" si="18"/>
        <v>0</v>
      </c>
      <c r="AS54" s="150">
        <f t="shared" si="18"/>
        <v>0</v>
      </c>
      <c r="AT54" s="263">
        <f t="shared" si="18"/>
        <v>0</v>
      </c>
      <c r="AU54" s="160">
        <f t="shared" si="19"/>
        <v>0</v>
      </c>
      <c r="AV54" s="151" t="b">
        <f t="shared" si="14"/>
        <v>0</v>
      </c>
      <c r="AW54" s="135">
        <f t="shared" si="15"/>
        <v>0</v>
      </c>
      <c r="AX54" s="152">
        <f t="shared" si="16"/>
        <v>0</v>
      </c>
      <c r="AY54" s="146" t="str">
        <f t="shared" si="17"/>
        <v>○</v>
      </c>
    </row>
    <row r="55" spans="1:51" ht="19.5" customHeight="1">
      <c r="A55" s="95"/>
      <c r="B55" s="95"/>
      <c r="C55" s="134">
        <v>45</v>
      </c>
      <c r="D55" s="210" t="str">
        <f>IF(【様6別1】!D54="","",【様6別1】!D54)</f>
        <v/>
      </c>
      <c r="E55" s="209" t="str">
        <f>IF(【様6別1】!E54="","",【様6別1】!E54)</f>
        <v/>
      </c>
      <c r="F55" s="254"/>
      <c r="G55" s="255" t="s">
        <v>379</v>
      </c>
      <c r="H55" s="256"/>
      <c r="I55" s="258" t="str">
        <f t="shared" si="9"/>
        <v>-</v>
      </c>
      <c r="J55" s="119"/>
      <c r="K55" s="250" t="str">
        <f>IF(【様6別1】!K54="","",【様6別1】!K54)</f>
        <v/>
      </c>
      <c r="L55" s="119"/>
      <c r="M55" s="226"/>
      <c r="N55" s="226"/>
      <c r="O55" s="226"/>
      <c r="P55" s="226"/>
      <c r="Q55" s="226"/>
      <c r="R55" s="226"/>
      <c r="S55" s="226"/>
      <c r="T55" s="226"/>
      <c r="U55" s="226"/>
      <c r="V55" s="226"/>
      <c r="W55" s="226"/>
      <c r="X55" s="226"/>
      <c r="Y55" s="226"/>
      <c r="Z55" s="226"/>
      <c r="AA55" s="226"/>
      <c r="AB55" s="226"/>
      <c r="AC55" s="119"/>
      <c r="AD55" s="119"/>
      <c r="AE55" s="119"/>
      <c r="AF55" s="261">
        <f t="shared" si="10"/>
        <v>0</v>
      </c>
      <c r="AG55" s="262" t="str">
        <f t="shared" si="11"/>
        <v>－</v>
      </c>
      <c r="AH55" s="262" t="str">
        <f t="shared" si="0"/>
        <v/>
      </c>
      <c r="AJ55" s="148" t="str">
        <f t="shared" si="1"/>
        <v>0</v>
      </c>
      <c r="AK55" s="149">
        <f t="shared" si="2"/>
        <v>0</v>
      </c>
      <c r="AL55" s="150">
        <f t="shared" si="3"/>
        <v>0</v>
      </c>
      <c r="AM55" s="150">
        <f t="shared" si="4"/>
        <v>0</v>
      </c>
      <c r="AN55" s="150">
        <f t="shared" si="5"/>
        <v>0</v>
      </c>
      <c r="AO55" s="150">
        <f t="shared" si="6"/>
        <v>0</v>
      </c>
      <c r="AP55" s="150">
        <f t="shared" si="7"/>
        <v>0</v>
      </c>
      <c r="AQ55" s="150">
        <f t="shared" si="12"/>
        <v>0</v>
      </c>
      <c r="AR55" s="150">
        <f t="shared" si="18"/>
        <v>0</v>
      </c>
      <c r="AS55" s="150">
        <f t="shared" si="18"/>
        <v>0</v>
      </c>
      <c r="AT55" s="263">
        <f t="shared" si="18"/>
        <v>0</v>
      </c>
      <c r="AU55" s="160">
        <f t="shared" si="19"/>
        <v>0</v>
      </c>
      <c r="AV55" s="151" t="b">
        <f t="shared" si="14"/>
        <v>0</v>
      </c>
      <c r="AW55" s="135">
        <f t="shared" si="15"/>
        <v>0</v>
      </c>
      <c r="AX55" s="152">
        <f t="shared" si="16"/>
        <v>0</v>
      </c>
      <c r="AY55" s="146" t="str">
        <f t="shared" si="17"/>
        <v>○</v>
      </c>
    </row>
    <row r="56" spans="1:51" ht="19.5" customHeight="1">
      <c r="A56" s="95"/>
      <c r="B56" s="95"/>
      <c r="C56" s="134">
        <v>46</v>
      </c>
      <c r="D56" s="210" t="str">
        <f>IF(【様6別1】!D55="","",【様6別1】!D55)</f>
        <v/>
      </c>
      <c r="E56" s="209" t="str">
        <f>IF(【様6別1】!E55="","",【様6別1】!E55)</f>
        <v/>
      </c>
      <c r="F56" s="254"/>
      <c r="G56" s="255" t="s">
        <v>379</v>
      </c>
      <c r="H56" s="256"/>
      <c r="I56" s="258" t="str">
        <f t="shared" si="9"/>
        <v>-</v>
      </c>
      <c r="J56" s="119"/>
      <c r="K56" s="250" t="str">
        <f>IF(【様6別1】!K55="","",【様6別1】!K55)</f>
        <v/>
      </c>
      <c r="L56" s="119"/>
      <c r="M56" s="226"/>
      <c r="N56" s="226"/>
      <c r="O56" s="226"/>
      <c r="P56" s="226"/>
      <c r="Q56" s="226"/>
      <c r="R56" s="226"/>
      <c r="S56" s="226"/>
      <c r="T56" s="226"/>
      <c r="U56" s="226"/>
      <c r="V56" s="226"/>
      <c r="W56" s="226"/>
      <c r="X56" s="226"/>
      <c r="Y56" s="226"/>
      <c r="Z56" s="226"/>
      <c r="AA56" s="226"/>
      <c r="AB56" s="226"/>
      <c r="AC56" s="119"/>
      <c r="AD56" s="119"/>
      <c r="AE56" s="119"/>
      <c r="AF56" s="261">
        <f t="shared" si="10"/>
        <v>0</v>
      </c>
      <c r="AG56" s="262" t="str">
        <f t="shared" si="11"/>
        <v>－</v>
      </c>
      <c r="AH56" s="262" t="str">
        <f t="shared" si="0"/>
        <v/>
      </c>
      <c r="AJ56" s="148" t="str">
        <f t="shared" si="1"/>
        <v>0</v>
      </c>
      <c r="AK56" s="149">
        <f t="shared" si="2"/>
        <v>0</v>
      </c>
      <c r="AL56" s="150">
        <f t="shared" si="3"/>
        <v>0</v>
      </c>
      <c r="AM56" s="150">
        <f t="shared" si="4"/>
        <v>0</v>
      </c>
      <c r="AN56" s="150">
        <f t="shared" si="5"/>
        <v>0</v>
      </c>
      <c r="AO56" s="150">
        <f t="shared" si="6"/>
        <v>0</v>
      </c>
      <c r="AP56" s="150">
        <f t="shared" si="7"/>
        <v>0</v>
      </c>
      <c r="AQ56" s="150">
        <f t="shared" si="12"/>
        <v>0</v>
      </c>
      <c r="AR56" s="150">
        <f t="shared" si="18"/>
        <v>0</v>
      </c>
      <c r="AS56" s="150">
        <f t="shared" si="18"/>
        <v>0</v>
      </c>
      <c r="AT56" s="263">
        <f t="shared" si="18"/>
        <v>0</v>
      </c>
      <c r="AU56" s="160">
        <f t="shared" si="19"/>
        <v>0</v>
      </c>
      <c r="AV56" s="151" t="b">
        <f t="shared" si="14"/>
        <v>0</v>
      </c>
      <c r="AW56" s="135">
        <f t="shared" si="15"/>
        <v>0</v>
      </c>
      <c r="AX56" s="152">
        <f t="shared" si="16"/>
        <v>0</v>
      </c>
      <c r="AY56" s="146" t="str">
        <f t="shared" si="17"/>
        <v>○</v>
      </c>
    </row>
    <row r="57" spans="1:51" ht="19.5" customHeight="1">
      <c r="A57" s="95"/>
      <c r="B57" s="95"/>
      <c r="C57" s="134">
        <v>47</v>
      </c>
      <c r="D57" s="210" t="str">
        <f>IF(【様6別1】!D56="","",【様6別1】!D56)</f>
        <v/>
      </c>
      <c r="E57" s="209" t="str">
        <f>IF(【様6別1】!E56="","",【様6別1】!E56)</f>
        <v/>
      </c>
      <c r="F57" s="254"/>
      <c r="G57" s="255" t="s">
        <v>379</v>
      </c>
      <c r="H57" s="256"/>
      <c r="I57" s="258" t="str">
        <f t="shared" si="9"/>
        <v>-</v>
      </c>
      <c r="J57" s="119"/>
      <c r="K57" s="250" t="str">
        <f>IF(【様6別1】!K56="","",【様6別1】!K56)</f>
        <v/>
      </c>
      <c r="L57" s="119"/>
      <c r="M57" s="226"/>
      <c r="N57" s="226"/>
      <c r="O57" s="226"/>
      <c r="P57" s="226"/>
      <c r="Q57" s="226"/>
      <c r="R57" s="226"/>
      <c r="S57" s="226"/>
      <c r="T57" s="226"/>
      <c r="U57" s="226"/>
      <c r="V57" s="226"/>
      <c r="W57" s="226"/>
      <c r="X57" s="226"/>
      <c r="Y57" s="226"/>
      <c r="Z57" s="226"/>
      <c r="AA57" s="226"/>
      <c r="AB57" s="226"/>
      <c r="AC57" s="119"/>
      <c r="AD57" s="119"/>
      <c r="AE57" s="119"/>
      <c r="AF57" s="261">
        <f t="shared" si="10"/>
        <v>0</v>
      </c>
      <c r="AG57" s="262" t="str">
        <f t="shared" si="11"/>
        <v>－</v>
      </c>
      <c r="AH57" s="262" t="str">
        <f t="shared" si="0"/>
        <v/>
      </c>
      <c r="AJ57" s="148" t="str">
        <f t="shared" si="1"/>
        <v>0</v>
      </c>
      <c r="AK57" s="149">
        <f t="shared" si="2"/>
        <v>0</v>
      </c>
      <c r="AL57" s="150">
        <f t="shared" si="3"/>
        <v>0</v>
      </c>
      <c r="AM57" s="150">
        <f t="shared" si="4"/>
        <v>0</v>
      </c>
      <c r="AN57" s="150">
        <f t="shared" si="5"/>
        <v>0</v>
      </c>
      <c r="AO57" s="150">
        <f t="shared" si="6"/>
        <v>0</v>
      </c>
      <c r="AP57" s="150">
        <f t="shared" si="7"/>
        <v>0</v>
      </c>
      <c r="AQ57" s="150">
        <f t="shared" si="12"/>
        <v>0</v>
      </c>
      <c r="AR57" s="150">
        <f t="shared" si="18"/>
        <v>0</v>
      </c>
      <c r="AS57" s="150">
        <f t="shared" si="18"/>
        <v>0</v>
      </c>
      <c r="AT57" s="263">
        <f t="shared" si="18"/>
        <v>0</v>
      </c>
      <c r="AU57" s="160">
        <f t="shared" si="19"/>
        <v>0</v>
      </c>
      <c r="AV57" s="151" t="b">
        <f t="shared" si="14"/>
        <v>0</v>
      </c>
      <c r="AW57" s="135">
        <f t="shared" si="15"/>
        <v>0</v>
      </c>
      <c r="AX57" s="152">
        <f t="shared" si="16"/>
        <v>0</v>
      </c>
      <c r="AY57" s="146" t="str">
        <f t="shared" si="17"/>
        <v>○</v>
      </c>
    </row>
    <row r="58" spans="1:51" ht="19.5" customHeight="1">
      <c r="A58" s="95"/>
      <c r="B58" s="95"/>
      <c r="C58" s="134">
        <v>48</v>
      </c>
      <c r="D58" s="210" t="str">
        <f>IF(【様6別1】!D57="","",【様6別1】!D57)</f>
        <v/>
      </c>
      <c r="E58" s="209" t="str">
        <f>IF(【様6別1】!E57="","",【様6別1】!E57)</f>
        <v/>
      </c>
      <c r="F58" s="254"/>
      <c r="G58" s="255" t="s">
        <v>379</v>
      </c>
      <c r="H58" s="256"/>
      <c r="I58" s="258" t="str">
        <f t="shared" si="9"/>
        <v>-</v>
      </c>
      <c r="J58" s="119"/>
      <c r="K58" s="250" t="str">
        <f>IF(【様6別1】!K57="","",【様6別1】!K57)</f>
        <v/>
      </c>
      <c r="L58" s="119"/>
      <c r="M58" s="226"/>
      <c r="N58" s="226"/>
      <c r="O58" s="226"/>
      <c r="P58" s="226"/>
      <c r="Q58" s="226"/>
      <c r="R58" s="226"/>
      <c r="S58" s="226"/>
      <c r="T58" s="226"/>
      <c r="U58" s="226"/>
      <c r="V58" s="226"/>
      <c r="W58" s="226"/>
      <c r="X58" s="226"/>
      <c r="Y58" s="226"/>
      <c r="Z58" s="226"/>
      <c r="AA58" s="226"/>
      <c r="AB58" s="226"/>
      <c r="AC58" s="119"/>
      <c r="AD58" s="119"/>
      <c r="AE58" s="119"/>
      <c r="AF58" s="261">
        <f t="shared" si="10"/>
        <v>0</v>
      </c>
      <c r="AG58" s="262" t="str">
        <f t="shared" si="11"/>
        <v>－</v>
      </c>
      <c r="AH58" s="262" t="str">
        <f t="shared" si="0"/>
        <v/>
      </c>
      <c r="AJ58" s="148" t="str">
        <f t="shared" si="1"/>
        <v>0</v>
      </c>
      <c r="AK58" s="149">
        <f t="shared" si="2"/>
        <v>0</v>
      </c>
      <c r="AL58" s="150">
        <f t="shared" si="3"/>
        <v>0</v>
      </c>
      <c r="AM58" s="150">
        <f t="shared" si="4"/>
        <v>0</v>
      </c>
      <c r="AN58" s="150">
        <f t="shared" si="5"/>
        <v>0</v>
      </c>
      <c r="AO58" s="150">
        <f t="shared" si="6"/>
        <v>0</v>
      </c>
      <c r="AP58" s="150">
        <f t="shared" si="7"/>
        <v>0</v>
      </c>
      <c r="AQ58" s="150">
        <f t="shared" si="12"/>
        <v>0</v>
      </c>
      <c r="AR58" s="150">
        <f t="shared" si="18"/>
        <v>0</v>
      </c>
      <c r="AS58" s="150">
        <f t="shared" si="18"/>
        <v>0</v>
      </c>
      <c r="AT58" s="263">
        <f t="shared" si="18"/>
        <v>0</v>
      </c>
      <c r="AU58" s="160">
        <f t="shared" si="19"/>
        <v>0</v>
      </c>
      <c r="AV58" s="151" t="b">
        <f t="shared" si="14"/>
        <v>0</v>
      </c>
      <c r="AW58" s="135">
        <f t="shared" si="15"/>
        <v>0</v>
      </c>
      <c r="AX58" s="152">
        <f t="shared" si="16"/>
        <v>0</v>
      </c>
      <c r="AY58" s="146" t="str">
        <f t="shared" si="17"/>
        <v>○</v>
      </c>
    </row>
    <row r="59" spans="1:51" ht="19.5" customHeight="1">
      <c r="A59" s="95"/>
      <c r="B59" s="95"/>
      <c r="C59" s="134">
        <v>49</v>
      </c>
      <c r="D59" s="210" t="str">
        <f>IF(【様6別1】!D58="","",【様6別1】!D58)</f>
        <v/>
      </c>
      <c r="E59" s="209" t="str">
        <f>IF(【様6別1】!E58="","",【様6別1】!E58)</f>
        <v/>
      </c>
      <c r="F59" s="254"/>
      <c r="G59" s="255" t="s">
        <v>379</v>
      </c>
      <c r="H59" s="256"/>
      <c r="I59" s="258" t="str">
        <f t="shared" si="9"/>
        <v>-</v>
      </c>
      <c r="J59" s="119"/>
      <c r="K59" s="250" t="str">
        <f>IF(【様6別1】!K58="","",【様6別1】!K58)</f>
        <v/>
      </c>
      <c r="L59" s="119"/>
      <c r="M59" s="226"/>
      <c r="N59" s="226"/>
      <c r="O59" s="226"/>
      <c r="P59" s="226"/>
      <c r="Q59" s="226"/>
      <c r="R59" s="226"/>
      <c r="S59" s="226"/>
      <c r="T59" s="226"/>
      <c r="U59" s="226"/>
      <c r="V59" s="226"/>
      <c r="W59" s="226"/>
      <c r="X59" s="226"/>
      <c r="Y59" s="226"/>
      <c r="Z59" s="226"/>
      <c r="AA59" s="226"/>
      <c r="AB59" s="226"/>
      <c r="AC59" s="119"/>
      <c r="AD59" s="119"/>
      <c r="AE59" s="119"/>
      <c r="AF59" s="261">
        <f t="shared" si="10"/>
        <v>0</v>
      </c>
      <c r="AG59" s="262" t="str">
        <f t="shared" si="11"/>
        <v>－</v>
      </c>
      <c r="AH59" s="262" t="str">
        <f t="shared" si="0"/>
        <v/>
      </c>
      <c r="AJ59" s="148" t="str">
        <f t="shared" si="1"/>
        <v>0</v>
      </c>
      <c r="AK59" s="149">
        <f t="shared" si="2"/>
        <v>0</v>
      </c>
      <c r="AL59" s="150">
        <f t="shared" si="3"/>
        <v>0</v>
      </c>
      <c r="AM59" s="150">
        <f t="shared" si="4"/>
        <v>0</v>
      </c>
      <c r="AN59" s="150">
        <f t="shared" si="5"/>
        <v>0</v>
      </c>
      <c r="AO59" s="150">
        <f t="shared" si="6"/>
        <v>0</v>
      </c>
      <c r="AP59" s="150">
        <f t="shared" si="7"/>
        <v>0</v>
      </c>
      <c r="AQ59" s="150">
        <f t="shared" si="12"/>
        <v>0</v>
      </c>
      <c r="AR59" s="150">
        <f t="shared" si="18"/>
        <v>0</v>
      </c>
      <c r="AS59" s="150">
        <f t="shared" si="18"/>
        <v>0</v>
      </c>
      <c r="AT59" s="263">
        <f t="shared" si="18"/>
        <v>0</v>
      </c>
      <c r="AU59" s="160">
        <f t="shared" si="19"/>
        <v>0</v>
      </c>
      <c r="AV59" s="151" t="b">
        <f t="shared" si="14"/>
        <v>0</v>
      </c>
      <c r="AW59" s="135">
        <f t="shared" si="15"/>
        <v>0</v>
      </c>
      <c r="AX59" s="152">
        <f t="shared" si="16"/>
        <v>0</v>
      </c>
      <c r="AY59" s="146" t="str">
        <f t="shared" si="17"/>
        <v>○</v>
      </c>
    </row>
    <row r="60" spans="1:51" ht="19.5" customHeight="1" thickBot="1">
      <c r="A60" s="95"/>
      <c r="B60" s="95"/>
      <c r="C60" s="134">
        <v>50</v>
      </c>
      <c r="D60" s="210" t="str">
        <f>IF(【様6別1】!D59="","",【様6別1】!D59)</f>
        <v/>
      </c>
      <c r="E60" s="209" t="str">
        <f>IF(【様6別1】!E59="","",【様6別1】!E59)</f>
        <v/>
      </c>
      <c r="F60" s="254"/>
      <c r="G60" s="255" t="s">
        <v>379</v>
      </c>
      <c r="H60" s="256"/>
      <c r="I60" s="258" t="str">
        <f t="shared" si="9"/>
        <v>-</v>
      </c>
      <c r="J60" s="119"/>
      <c r="K60" s="250" t="str">
        <f>IF(【様6別1】!K59="","",【様6別1】!K59)</f>
        <v/>
      </c>
      <c r="L60" s="119"/>
      <c r="M60" s="226"/>
      <c r="N60" s="226"/>
      <c r="O60" s="226"/>
      <c r="P60" s="226"/>
      <c r="Q60" s="226"/>
      <c r="R60" s="226"/>
      <c r="S60" s="226"/>
      <c r="T60" s="226"/>
      <c r="U60" s="226"/>
      <c r="V60" s="226"/>
      <c r="W60" s="226"/>
      <c r="X60" s="226"/>
      <c r="Y60" s="226"/>
      <c r="Z60" s="226"/>
      <c r="AA60" s="226"/>
      <c r="AB60" s="226"/>
      <c r="AC60" s="119"/>
      <c r="AD60" s="119"/>
      <c r="AE60" s="119"/>
      <c r="AF60" s="261">
        <f t="shared" si="10"/>
        <v>0</v>
      </c>
      <c r="AG60" s="262" t="str">
        <f t="shared" si="11"/>
        <v>－</v>
      </c>
      <c r="AH60" s="262" t="str">
        <f t="shared" si="0"/>
        <v/>
      </c>
      <c r="AJ60" s="148" t="str">
        <f t="shared" si="1"/>
        <v>0</v>
      </c>
      <c r="AK60" s="161">
        <f t="shared" si="2"/>
        <v>0</v>
      </c>
      <c r="AL60" s="162">
        <f t="shared" si="3"/>
        <v>0</v>
      </c>
      <c r="AM60" s="162">
        <f t="shared" si="4"/>
        <v>0</v>
      </c>
      <c r="AN60" s="162">
        <f t="shared" si="5"/>
        <v>0</v>
      </c>
      <c r="AO60" s="162">
        <f t="shared" si="6"/>
        <v>0</v>
      </c>
      <c r="AP60" s="162">
        <f t="shared" si="7"/>
        <v>0</v>
      </c>
      <c r="AQ60" s="162">
        <f t="shared" si="12"/>
        <v>0</v>
      </c>
      <c r="AR60" s="162">
        <f t="shared" si="18"/>
        <v>0</v>
      </c>
      <c r="AS60" s="162">
        <f t="shared" si="18"/>
        <v>0</v>
      </c>
      <c r="AT60" s="264">
        <f t="shared" si="18"/>
        <v>0</v>
      </c>
      <c r="AU60" s="163">
        <f t="shared" si="19"/>
        <v>0</v>
      </c>
      <c r="AV60" s="151" t="b">
        <f t="shared" si="14"/>
        <v>0</v>
      </c>
      <c r="AW60" s="156">
        <f t="shared" si="15"/>
        <v>0</v>
      </c>
      <c r="AX60" s="157">
        <f t="shared" si="16"/>
        <v>0</v>
      </c>
      <c r="AY60" s="158" t="str">
        <f t="shared" si="17"/>
        <v>○</v>
      </c>
    </row>
    <row r="61" spans="1:51" ht="19.5" customHeight="1"/>
    <row r="62" spans="1:51" ht="15" customHeight="1"/>
    <row r="63" spans="1:51" ht="15" customHeight="1"/>
    <row r="64" spans="1:5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sheetProtection algorithmName="SHA-512" hashValue="/6WHlLTxAlfASarfi4aA0ApoiuyrFKGheKw/feRMSiD0Ka8TS8tsyqHpV8XGzNklUql0Xt9yApxmTRJeF+6rYA==" saltValue="AzDggnj2WNXrPxXgu5tVhA==" spinCount="100000" sheet="1" objects="1" scenarios="1"/>
  <mergeCells count="29">
    <mergeCell ref="L8:L10"/>
    <mergeCell ref="M8:AB8"/>
    <mergeCell ref="M9:N9"/>
    <mergeCell ref="O9:P9"/>
    <mergeCell ref="Q9:R9"/>
    <mergeCell ref="S9:T9"/>
    <mergeCell ref="U9:V9"/>
    <mergeCell ref="W9:X9"/>
    <mergeCell ref="Y9:Z9"/>
    <mergeCell ref="AA9:AB9"/>
    <mergeCell ref="K8:K10"/>
    <mergeCell ref="C4:D4"/>
    <mergeCell ref="C5:D5"/>
    <mergeCell ref="C8:C10"/>
    <mergeCell ref="D8:D10"/>
    <mergeCell ref="E8:E10"/>
    <mergeCell ref="J8:J10"/>
    <mergeCell ref="F8:H9"/>
    <mergeCell ref="E4:G4"/>
    <mergeCell ref="E5:G5"/>
    <mergeCell ref="I9:I10"/>
    <mergeCell ref="AF8:AF9"/>
    <mergeCell ref="AG8:AH9"/>
    <mergeCell ref="AK9:AU9"/>
    <mergeCell ref="AV9:AY9"/>
    <mergeCell ref="AC8:AE8"/>
    <mergeCell ref="AC9:AC10"/>
    <mergeCell ref="AD9:AD10"/>
    <mergeCell ref="AE9:AE10"/>
  </mergeCells>
  <phoneticPr fontId="4"/>
  <dataValidations count="4">
    <dataValidation type="list" allowBlank="1" showInputMessage="1" showErrorMessage="1" sqref="L11:L60" xr:uid="{E13D152D-BC15-4BC7-8266-4F1DC98E21AA}">
      <formula1>"①,②,③,④"</formula1>
    </dataValidation>
    <dataValidation type="textLength" imeMode="halfAlpha" operator="equal" allowBlank="1" showInputMessage="1" showErrorMessage="1" prompt="半角数字６桁" sqref="H11:H60" xr:uid="{D65A638B-5F3B-4827-9B17-544F003D01F5}">
      <formula1>6</formula1>
    </dataValidation>
    <dataValidation type="list" allowBlank="1" showInputMessage="1" showErrorMessage="1" prompt="注意_x000a_保育士証に記載の都道府県を選択してください。" sqref="F11:F60" xr:uid="{52AE3471-0C83-4F74-8C7B-69480C07751E}">
      <formula1>"北海道,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date" operator="lessThanOrEqual" allowBlank="1" showInputMessage="1" showErrorMessage="1" sqref="J11:J60" xr:uid="{80D22809-3F98-4F45-9680-2B87F371147E}">
      <formula1>401404</formula1>
    </dataValidation>
  </dataValidations>
  <pageMargins left="0.7" right="0.7" top="0.75" bottom="0.75" header="0.3" footer="0.3"/>
  <pageSetup paperSize="9" scale="50"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C6664-9CFD-4141-8EA9-01221F7C7BEE}">
  <sheetPr>
    <tabColor rgb="FFFF0000"/>
    <pageSetUpPr fitToPage="1"/>
  </sheetPr>
  <dimension ref="A1:AY104"/>
  <sheetViews>
    <sheetView view="pageBreakPreview" zoomScale="70" zoomScaleNormal="90" zoomScaleSheetLayoutView="70" workbookViewId="0">
      <selection activeCell="BK19" sqref="BK19"/>
    </sheetView>
  </sheetViews>
  <sheetFormatPr defaultRowHeight="13.5"/>
  <cols>
    <col min="1" max="1" width="3.125" customWidth="1"/>
    <col min="2" max="2" width="2.875" customWidth="1"/>
    <col min="3" max="3" width="4.125" customWidth="1"/>
    <col min="4" max="4" width="12.5" customWidth="1"/>
    <col min="5" max="5" width="10.375" customWidth="1"/>
    <col min="6" max="8" width="15.5" customWidth="1"/>
    <col min="9" max="10" width="8.875" customWidth="1"/>
    <col min="11" max="11" width="5.25" bestFit="1" customWidth="1"/>
    <col min="12" max="12" width="5.375" customWidth="1"/>
    <col min="13" max="13" width="13" customWidth="1"/>
    <col min="14" max="14" width="5.375" customWidth="1"/>
    <col min="15" max="15" width="13" customWidth="1"/>
    <col min="16" max="16" width="5.375" customWidth="1"/>
    <col min="17" max="17" width="13" customWidth="1"/>
    <col min="18" max="18" width="5.375" customWidth="1"/>
    <col min="19" max="19" width="13" customWidth="1"/>
    <col min="20" max="20" width="5.375" customWidth="1"/>
    <col min="21" max="21" width="13" customWidth="1"/>
    <col min="22" max="22" width="5.375" customWidth="1"/>
    <col min="23" max="23" width="13" customWidth="1"/>
    <col min="24" max="24" width="5.375" customWidth="1"/>
    <col min="25" max="25" width="13" customWidth="1"/>
    <col min="26" max="26" width="5.375" customWidth="1"/>
    <col min="27" max="27" width="13" customWidth="1"/>
    <col min="28" max="30" width="6.75" customWidth="1"/>
    <col min="31" max="31" width="5.375" hidden="1" customWidth="1"/>
    <col min="32" max="32" width="6" hidden="1" customWidth="1"/>
    <col min="33" max="33" width="3.5" hidden="1" customWidth="1"/>
    <col min="34" max="34" width="5.125" hidden="1" customWidth="1"/>
    <col min="35" max="35" width="3.625" hidden="1" customWidth="1"/>
    <col min="36" max="45" width="6" hidden="1" customWidth="1"/>
    <col min="46" max="46" width="5.625" hidden="1" customWidth="1"/>
    <col min="47" max="50" width="6.875" hidden="1" customWidth="1"/>
    <col min="51" max="51" width="4.25" hidden="1" customWidth="1"/>
  </cols>
  <sheetData>
    <row r="1" spans="1:51" ht="21">
      <c r="A1" s="95"/>
      <c r="B1" s="205" t="s">
        <v>145</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row>
    <row r="2" spans="1:51" ht="15" customHeight="1">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row>
    <row r="3" spans="1:51" ht="15" customHeight="1">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row>
    <row r="4" spans="1:51" ht="16.5" customHeight="1" thickBot="1">
      <c r="A4" s="95"/>
      <c r="B4" s="95"/>
      <c r="C4" s="440" t="s">
        <v>1</v>
      </c>
      <c r="D4" s="440"/>
      <c r="E4" s="440" t="s">
        <v>170</v>
      </c>
      <c r="F4" s="440"/>
      <c r="G4" s="440"/>
      <c r="H4" s="440"/>
      <c r="I4" s="440"/>
      <c r="J4" s="98"/>
      <c r="K4" s="206"/>
      <c r="L4" s="95"/>
      <c r="M4" s="95"/>
      <c r="N4" s="95"/>
      <c r="O4" s="95"/>
      <c r="P4" s="95"/>
      <c r="Q4" s="95"/>
      <c r="R4" s="95"/>
      <c r="S4" s="95"/>
      <c r="T4" s="95"/>
      <c r="U4" s="95"/>
      <c r="V4" s="95"/>
      <c r="W4" s="95"/>
      <c r="X4" s="95"/>
      <c r="Y4" s="95"/>
      <c r="Z4" s="95"/>
      <c r="AA4" s="95"/>
      <c r="AB4" s="95"/>
      <c r="AC4" s="95"/>
      <c r="AD4" s="95"/>
      <c r="AV4" t="s">
        <v>400</v>
      </c>
    </row>
    <row r="5" spans="1:51" ht="16.5" customHeight="1">
      <c r="A5" s="95"/>
      <c r="B5" s="95"/>
      <c r="C5" s="440" t="s">
        <v>10</v>
      </c>
      <c r="D5" s="440"/>
      <c r="E5" s="440" t="s">
        <v>171</v>
      </c>
      <c r="F5" s="440"/>
      <c r="G5" s="440"/>
      <c r="H5" s="440"/>
      <c r="I5" s="440"/>
      <c r="J5" s="98"/>
      <c r="K5" s="206"/>
      <c r="L5" s="95"/>
      <c r="M5" s="95"/>
      <c r="N5" s="95"/>
      <c r="O5" s="95"/>
      <c r="P5" s="95"/>
      <c r="Q5" s="95"/>
      <c r="R5" s="95"/>
      <c r="S5" s="95"/>
      <c r="T5" s="95"/>
      <c r="U5" s="95"/>
      <c r="V5" s="95"/>
      <c r="W5" s="95"/>
      <c r="X5" s="95"/>
      <c r="Y5" s="95"/>
      <c r="Z5" s="95"/>
      <c r="AA5" s="95"/>
      <c r="AB5" s="95"/>
      <c r="AC5" s="95"/>
      <c r="AD5" s="95"/>
      <c r="AU5" t="s">
        <v>96</v>
      </c>
      <c r="AV5" s="142">
        <v>30</v>
      </c>
      <c r="AW5" t="s">
        <v>387</v>
      </c>
    </row>
    <row r="6" spans="1:51" ht="15" customHeight="1" thickBot="1">
      <c r="A6" s="95"/>
      <c r="B6" s="95"/>
      <c r="C6" s="206"/>
      <c r="D6" s="206"/>
      <c r="E6" s="206"/>
      <c r="F6" s="206"/>
      <c r="G6" s="206"/>
      <c r="H6" s="206"/>
      <c r="I6" s="206"/>
      <c r="J6" s="206"/>
      <c r="K6" s="206"/>
      <c r="L6" s="95"/>
      <c r="M6" s="95"/>
      <c r="N6" s="95"/>
      <c r="O6" s="95"/>
      <c r="P6" s="207"/>
      <c r="Q6" s="207"/>
      <c r="R6" s="207"/>
      <c r="S6" s="207"/>
      <c r="T6" s="208"/>
      <c r="U6" s="208"/>
      <c r="V6" s="208"/>
      <c r="W6" s="208"/>
      <c r="X6" s="208"/>
      <c r="Y6" s="208"/>
      <c r="Z6" s="99"/>
      <c r="AA6" s="99"/>
      <c r="AB6" s="99"/>
      <c r="AC6" s="99"/>
      <c r="AD6" s="99"/>
      <c r="AE6" s="99"/>
      <c r="AF6" s="99"/>
      <c r="AG6" s="99"/>
      <c r="AU6" t="s">
        <v>97</v>
      </c>
      <c r="AV6" s="143">
        <v>15</v>
      </c>
      <c r="AW6" t="s">
        <v>388</v>
      </c>
    </row>
    <row r="7" spans="1:51" ht="22.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row>
    <row r="8" spans="1:51" ht="22.5" customHeight="1" thickBot="1">
      <c r="A8" s="95"/>
      <c r="B8" s="95"/>
      <c r="C8" s="440"/>
      <c r="D8" s="440" t="s">
        <v>71</v>
      </c>
      <c r="E8" s="441" t="s">
        <v>0</v>
      </c>
      <c r="F8" s="498" t="s">
        <v>146</v>
      </c>
      <c r="G8" s="499"/>
      <c r="H8" s="500"/>
      <c r="I8" s="439" t="s">
        <v>147</v>
      </c>
      <c r="J8" s="439" t="s">
        <v>324</v>
      </c>
      <c r="K8" s="441" t="s">
        <v>148</v>
      </c>
      <c r="L8" s="440" t="s">
        <v>149</v>
      </c>
      <c r="M8" s="440"/>
      <c r="N8" s="440"/>
      <c r="O8" s="440"/>
      <c r="P8" s="440"/>
      <c r="Q8" s="440"/>
      <c r="R8" s="440"/>
      <c r="S8" s="440"/>
      <c r="T8" s="440"/>
      <c r="U8" s="440"/>
      <c r="V8" s="440"/>
      <c r="W8" s="440"/>
      <c r="X8" s="440"/>
      <c r="Y8" s="440"/>
      <c r="Z8" s="440"/>
      <c r="AA8" s="440"/>
      <c r="AB8" s="438" t="s">
        <v>399</v>
      </c>
      <c r="AC8" s="438"/>
      <c r="AD8" s="438"/>
      <c r="AE8" s="480" t="s">
        <v>389</v>
      </c>
      <c r="AF8" s="482" t="s">
        <v>151</v>
      </c>
      <c r="AG8" s="482"/>
      <c r="AJ8" t="s">
        <v>390</v>
      </c>
    </row>
    <row r="9" spans="1:51" ht="22.5" customHeight="1">
      <c r="A9" s="95"/>
      <c r="B9" s="95"/>
      <c r="C9" s="440"/>
      <c r="D9" s="440"/>
      <c r="E9" s="452"/>
      <c r="F9" s="501"/>
      <c r="G9" s="502"/>
      <c r="H9" s="503"/>
      <c r="I9" s="490"/>
      <c r="J9" s="490"/>
      <c r="K9" s="452"/>
      <c r="L9" s="440" t="s">
        <v>75</v>
      </c>
      <c r="M9" s="440"/>
      <c r="N9" s="440" t="s">
        <v>76</v>
      </c>
      <c r="O9" s="440"/>
      <c r="P9" s="440" t="s">
        <v>77</v>
      </c>
      <c r="Q9" s="440"/>
      <c r="R9" s="440" t="s">
        <v>78</v>
      </c>
      <c r="S9" s="440"/>
      <c r="T9" s="440" t="s">
        <v>79</v>
      </c>
      <c r="U9" s="440"/>
      <c r="V9" s="440" t="s">
        <v>80</v>
      </c>
      <c r="W9" s="440"/>
      <c r="X9" s="440" t="s">
        <v>81</v>
      </c>
      <c r="Y9" s="440"/>
      <c r="Z9" s="440" t="s">
        <v>82</v>
      </c>
      <c r="AA9" s="440"/>
      <c r="AB9" s="490" t="s">
        <v>396</v>
      </c>
      <c r="AC9" s="490" t="s">
        <v>397</v>
      </c>
      <c r="AD9" s="490" t="s">
        <v>398</v>
      </c>
      <c r="AE9" s="481"/>
      <c r="AF9" s="482"/>
      <c r="AG9" s="482"/>
      <c r="AJ9" s="483" t="s">
        <v>391</v>
      </c>
      <c r="AK9" s="484"/>
      <c r="AL9" s="484"/>
      <c r="AM9" s="484"/>
      <c r="AN9" s="484"/>
      <c r="AO9" s="484"/>
      <c r="AP9" s="484"/>
      <c r="AQ9" s="484"/>
      <c r="AR9" s="484"/>
      <c r="AS9" s="484"/>
      <c r="AT9" s="485"/>
      <c r="AU9" s="483" t="s">
        <v>392</v>
      </c>
      <c r="AV9" s="484"/>
      <c r="AW9" s="484"/>
      <c r="AX9" s="485"/>
      <c r="AY9" s="141"/>
    </row>
    <row r="10" spans="1:51" ht="47.25" customHeight="1">
      <c r="A10" s="95"/>
      <c r="B10" s="95"/>
      <c r="C10" s="440"/>
      <c r="D10" s="440"/>
      <c r="E10" s="492"/>
      <c r="F10" s="247" t="s">
        <v>381</v>
      </c>
      <c r="G10" s="247" t="s">
        <v>383</v>
      </c>
      <c r="H10" s="247" t="s">
        <v>382</v>
      </c>
      <c r="I10" s="491"/>
      <c r="J10" s="491"/>
      <c r="K10" s="492"/>
      <c r="L10" s="203" t="s">
        <v>153</v>
      </c>
      <c r="M10" s="204" t="s">
        <v>154</v>
      </c>
      <c r="N10" s="203" t="s">
        <v>153</v>
      </c>
      <c r="O10" s="204" t="s">
        <v>154</v>
      </c>
      <c r="P10" s="203" t="s">
        <v>153</v>
      </c>
      <c r="Q10" s="204" t="s">
        <v>154</v>
      </c>
      <c r="R10" s="203" t="s">
        <v>153</v>
      </c>
      <c r="S10" s="204" t="s">
        <v>154</v>
      </c>
      <c r="T10" s="203" t="s">
        <v>153</v>
      </c>
      <c r="U10" s="204" t="s">
        <v>154</v>
      </c>
      <c r="V10" s="203" t="s">
        <v>153</v>
      </c>
      <c r="W10" s="204" t="s">
        <v>154</v>
      </c>
      <c r="X10" s="203" t="s">
        <v>153</v>
      </c>
      <c r="Y10" s="204" t="s">
        <v>154</v>
      </c>
      <c r="Z10" s="203" t="s">
        <v>153</v>
      </c>
      <c r="AA10" s="204" t="s">
        <v>154</v>
      </c>
      <c r="AB10" s="491"/>
      <c r="AC10" s="491"/>
      <c r="AD10" s="491"/>
      <c r="AE10" s="144" t="s">
        <v>393</v>
      </c>
      <c r="AF10" s="251" t="s">
        <v>155</v>
      </c>
      <c r="AG10" s="251" t="s">
        <v>156</v>
      </c>
      <c r="AI10" s="259" t="s">
        <v>394</v>
      </c>
      <c r="AJ10" s="145" t="s">
        <v>75</v>
      </c>
      <c r="AK10" s="144" t="s">
        <v>76</v>
      </c>
      <c r="AL10" s="144" t="s">
        <v>77</v>
      </c>
      <c r="AM10" s="144" t="s">
        <v>78</v>
      </c>
      <c r="AN10" s="144" t="s">
        <v>79</v>
      </c>
      <c r="AO10" s="144" t="s">
        <v>80</v>
      </c>
      <c r="AP10" s="144" t="s">
        <v>82</v>
      </c>
      <c r="AQ10" s="144" t="s">
        <v>150</v>
      </c>
      <c r="AR10" s="144" t="s">
        <v>386</v>
      </c>
      <c r="AS10" s="260" t="s">
        <v>130</v>
      </c>
      <c r="AT10" s="159" t="s">
        <v>33</v>
      </c>
      <c r="AU10" s="145" t="s">
        <v>152</v>
      </c>
      <c r="AV10" s="144" t="s">
        <v>395</v>
      </c>
      <c r="AW10" s="144" t="s">
        <v>157</v>
      </c>
      <c r="AX10" s="146" t="s">
        <v>158</v>
      </c>
      <c r="AY10" s="141"/>
    </row>
    <row r="11" spans="1:51" ht="19.5" customHeight="1">
      <c r="A11" s="95"/>
      <c r="B11" s="95"/>
      <c r="C11" s="209">
        <v>1</v>
      </c>
      <c r="D11" s="210" t="s">
        <v>167</v>
      </c>
      <c r="E11" s="209" t="s">
        <v>118</v>
      </c>
      <c r="F11" s="211" t="s">
        <v>384</v>
      </c>
      <c r="G11" s="211" t="s">
        <v>380</v>
      </c>
      <c r="H11" s="211">
        <v>32032</v>
      </c>
      <c r="I11" s="212">
        <v>31718</v>
      </c>
      <c r="J11" s="249" t="s">
        <v>325</v>
      </c>
      <c r="K11" s="213" t="s">
        <v>159</v>
      </c>
      <c r="L11" s="214">
        <v>15</v>
      </c>
      <c r="M11" s="214">
        <v>262304510127</v>
      </c>
      <c r="N11" s="214"/>
      <c r="O11" s="214"/>
      <c r="P11" s="214"/>
      <c r="Q11" s="214"/>
      <c r="R11" s="214">
        <v>15</v>
      </c>
      <c r="S11" s="214" t="s">
        <v>160</v>
      </c>
      <c r="T11" s="214"/>
      <c r="U11" s="214"/>
      <c r="V11" s="214"/>
      <c r="W11" s="214"/>
      <c r="X11" s="214"/>
      <c r="Y11" s="214"/>
      <c r="Z11" s="214">
        <v>15</v>
      </c>
      <c r="AA11" s="214" t="s">
        <v>161</v>
      </c>
      <c r="AB11" s="214"/>
      <c r="AC11" s="214"/>
      <c r="AD11" s="214"/>
      <c r="AE11" s="265">
        <f>AT11</f>
        <v>45</v>
      </c>
      <c r="AF11" s="266" t="str">
        <f>IF(D11="","－",AX11)</f>
        <v>○</v>
      </c>
      <c r="AG11" s="266" t="str">
        <f t="shared" ref="AG11:AG40" si="0">IF(X11&lt;&gt;0,"※",IF(Z11&lt;&gt;0,"※",""))</f>
        <v>※</v>
      </c>
      <c r="AI11" s="148">
        <f t="shared" ref="AI11:AI40" si="1">IF(K11="①",Z11,"0")</f>
        <v>15</v>
      </c>
      <c r="AJ11" s="149">
        <f t="shared" ref="AJ11:AJ40" si="2">L11</f>
        <v>15</v>
      </c>
      <c r="AK11" s="150">
        <f t="shared" ref="AK11:AK40" si="3">N11</f>
        <v>0</v>
      </c>
      <c r="AL11" s="150">
        <f t="shared" ref="AL11:AL40" si="4">P11</f>
        <v>0</v>
      </c>
      <c r="AM11" s="150">
        <f t="shared" ref="AM11:AM40" si="5">R11</f>
        <v>15</v>
      </c>
      <c r="AN11" s="150">
        <f t="shared" ref="AN11:AN40" si="6">T11</f>
        <v>0</v>
      </c>
      <c r="AO11" s="150">
        <f t="shared" ref="AO11:AO40" si="7">V11</f>
        <v>0</v>
      </c>
      <c r="AP11" s="150">
        <f>AI11*1</f>
        <v>15</v>
      </c>
      <c r="AQ11" s="150">
        <f t="shared" ref="AQ11:AS40" si="8">AB11</f>
        <v>0</v>
      </c>
      <c r="AR11" s="150">
        <f t="shared" si="8"/>
        <v>0</v>
      </c>
      <c r="AS11" s="263">
        <f t="shared" si="8"/>
        <v>0</v>
      </c>
      <c r="AT11" s="160">
        <f>SUM(AJ11:AS11)</f>
        <v>45</v>
      </c>
      <c r="AU11" s="151">
        <f>IF(K11="①",$AV$5,IF(K11="②",$AV$5,IF(K11="③",$AV$6,IF(K11="④","0"))))</f>
        <v>30</v>
      </c>
      <c r="AV11" s="135">
        <f>AU11*1</f>
        <v>30</v>
      </c>
      <c r="AW11" s="152">
        <f>AT11-AV11</f>
        <v>15</v>
      </c>
      <c r="AX11" s="146" t="str">
        <f>IF(AW11&gt;=0,"○","×")</f>
        <v>○</v>
      </c>
      <c r="AY11" s="153"/>
    </row>
    <row r="12" spans="1:51" ht="19.5" customHeight="1">
      <c r="A12" s="95"/>
      <c r="B12" s="95"/>
      <c r="C12" s="134">
        <v>2</v>
      </c>
      <c r="D12" s="87" t="s">
        <v>168</v>
      </c>
      <c r="E12" s="134" t="s">
        <v>118</v>
      </c>
      <c r="F12" s="214" t="s">
        <v>384</v>
      </c>
      <c r="G12" s="211" t="s">
        <v>380</v>
      </c>
      <c r="H12" s="214">
        <v>15924</v>
      </c>
      <c r="I12" s="215">
        <v>33833</v>
      </c>
      <c r="J12" s="249" t="s">
        <v>325</v>
      </c>
      <c r="K12" s="213" t="s">
        <v>162</v>
      </c>
      <c r="L12" s="214"/>
      <c r="M12" s="214"/>
      <c r="N12" s="214">
        <v>15</v>
      </c>
      <c r="O12" s="214" t="s">
        <v>161</v>
      </c>
      <c r="P12" s="214">
        <v>15</v>
      </c>
      <c r="Q12" s="214" t="s">
        <v>163</v>
      </c>
      <c r="R12" s="214"/>
      <c r="S12" s="214"/>
      <c r="T12" s="214">
        <v>15</v>
      </c>
      <c r="U12" s="214" t="s">
        <v>164</v>
      </c>
      <c r="V12" s="214">
        <v>15</v>
      </c>
      <c r="W12" s="214" t="s">
        <v>165</v>
      </c>
      <c r="X12" s="214"/>
      <c r="Y12" s="214"/>
      <c r="Z12" s="214"/>
      <c r="AA12" s="214"/>
      <c r="AB12" s="214"/>
      <c r="AC12" s="214"/>
      <c r="AD12" s="214"/>
      <c r="AE12" s="265">
        <f t="shared" ref="AE12:AE40" si="9">AT12</f>
        <v>60</v>
      </c>
      <c r="AF12" s="266" t="str">
        <f t="shared" ref="AF12:AF59" si="10">IF(D12="","－",AX12)</f>
        <v>○</v>
      </c>
      <c r="AG12" s="266" t="str">
        <f t="shared" si="0"/>
        <v/>
      </c>
      <c r="AI12" s="148" t="str">
        <f t="shared" si="1"/>
        <v>0</v>
      </c>
      <c r="AJ12" s="149">
        <f t="shared" si="2"/>
        <v>0</v>
      </c>
      <c r="AK12" s="150">
        <f t="shared" si="3"/>
        <v>15</v>
      </c>
      <c r="AL12" s="150">
        <f t="shared" si="4"/>
        <v>15</v>
      </c>
      <c r="AM12" s="150">
        <f t="shared" si="5"/>
        <v>0</v>
      </c>
      <c r="AN12" s="150">
        <f t="shared" si="6"/>
        <v>15</v>
      </c>
      <c r="AO12" s="150">
        <f t="shared" si="7"/>
        <v>15</v>
      </c>
      <c r="AP12" s="150">
        <f t="shared" ref="AP12:AP40" si="11">AI12*1</f>
        <v>0</v>
      </c>
      <c r="AQ12" s="150">
        <f t="shared" si="8"/>
        <v>0</v>
      </c>
      <c r="AR12" s="150">
        <f t="shared" si="8"/>
        <v>0</v>
      </c>
      <c r="AS12" s="263">
        <f t="shared" si="8"/>
        <v>0</v>
      </c>
      <c r="AT12" s="160">
        <f t="shared" ref="AT12:AT60" si="12">SUM(AJ12:AS12)</f>
        <v>60</v>
      </c>
      <c r="AU12" s="151">
        <f t="shared" ref="AU12:AU60" si="13">IF(K12="①",$AV$5,IF(K12="②",$AV$5,IF(K12="③",$AV$6,IF(K12="④","0"))))</f>
        <v>30</v>
      </c>
      <c r="AV12" s="135">
        <f t="shared" ref="AV12:AV60" si="14">AU12*1</f>
        <v>30</v>
      </c>
      <c r="AW12" s="152">
        <f t="shared" ref="AW12:AW40" si="15">AT12-AV12</f>
        <v>30</v>
      </c>
      <c r="AX12" s="146" t="str">
        <f t="shared" ref="AX12:AX40" si="16">IF(AW12&gt;=0,"○","×")</f>
        <v>○</v>
      </c>
      <c r="AY12" s="153"/>
    </row>
    <row r="13" spans="1:51" ht="19.5" customHeight="1">
      <c r="A13" s="95"/>
      <c r="B13" s="95"/>
      <c r="C13" s="134">
        <v>3</v>
      </c>
      <c r="D13" s="87" t="s">
        <v>169</v>
      </c>
      <c r="E13" s="134" t="s">
        <v>125</v>
      </c>
      <c r="F13" s="214"/>
      <c r="G13" s="214"/>
      <c r="H13" s="214"/>
      <c r="I13" s="215">
        <v>34131</v>
      </c>
      <c r="J13" s="249" t="s">
        <v>326</v>
      </c>
      <c r="K13" s="213" t="s">
        <v>166</v>
      </c>
      <c r="L13" s="214"/>
      <c r="M13" s="214"/>
      <c r="N13" s="214"/>
      <c r="O13" s="214"/>
      <c r="P13" s="214"/>
      <c r="Q13" s="214"/>
      <c r="R13" s="214"/>
      <c r="S13" s="214"/>
      <c r="T13" s="214"/>
      <c r="U13" s="214"/>
      <c r="V13" s="214"/>
      <c r="W13" s="214"/>
      <c r="X13" s="214"/>
      <c r="Y13" s="214"/>
      <c r="Z13" s="214">
        <v>15</v>
      </c>
      <c r="AA13" s="214"/>
      <c r="AB13" s="214"/>
      <c r="AC13" s="214"/>
      <c r="AD13" s="214"/>
      <c r="AE13" s="265">
        <f t="shared" si="9"/>
        <v>0</v>
      </c>
      <c r="AF13" s="266" t="str">
        <f t="shared" si="10"/>
        <v>×</v>
      </c>
      <c r="AG13" s="266" t="str">
        <f t="shared" si="0"/>
        <v>※</v>
      </c>
      <c r="AI13" s="148" t="str">
        <f t="shared" si="1"/>
        <v>0</v>
      </c>
      <c r="AJ13" s="149">
        <f t="shared" si="2"/>
        <v>0</v>
      </c>
      <c r="AK13" s="150">
        <f t="shared" si="3"/>
        <v>0</v>
      </c>
      <c r="AL13" s="150">
        <f t="shared" si="4"/>
        <v>0</v>
      </c>
      <c r="AM13" s="150">
        <f t="shared" si="5"/>
        <v>0</v>
      </c>
      <c r="AN13" s="150">
        <f t="shared" si="6"/>
        <v>0</v>
      </c>
      <c r="AO13" s="150">
        <f t="shared" si="7"/>
        <v>0</v>
      </c>
      <c r="AP13" s="150">
        <f t="shared" si="11"/>
        <v>0</v>
      </c>
      <c r="AQ13" s="150">
        <f t="shared" si="8"/>
        <v>0</v>
      </c>
      <c r="AR13" s="150">
        <f t="shared" si="8"/>
        <v>0</v>
      </c>
      <c r="AS13" s="263">
        <f t="shared" si="8"/>
        <v>0</v>
      </c>
      <c r="AT13" s="160">
        <f t="shared" si="12"/>
        <v>0</v>
      </c>
      <c r="AU13" s="151">
        <f t="shared" si="13"/>
        <v>15</v>
      </c>
      <c r="AV13" s="135">
        <f t="shared" si="14"/>
        <v>15</v>
      </c>
      <c r="AW13" s="152">
        <f t="shared" si="15"/>
        <v>-15</v>
      </c>
      <c r="AX13" s="146" t="str">
        <f t="shared" si="16"/>
        <v>×</v>
      </c>
      <c r="AY13" s="153"/>
    </row>
    <row r="14" spans="1:51" ht="19.5" customHeight="1">
      <c r="A14" s="95"/>
      <c r="B14" s="95"/>
      <c r="C14" s="134">
        <v>4</v>
      </c>
      <c r="D14" s="87"/>
      <c r="E14" s="134"/>
      <c r="F14" s="214"/>
      <c r="G14" s="214"/>
      <c r="H14" s="214"/>
      <c r="I14" s="214"/>
      <c r="J14" s="250"/>
      <c r="K14" s="213"/>
      <c r="L14" s="214"/>
      <c r="M14" s="214"/>
      <c r="N14" s="214"/>
      <c r="O14" s="214"/>
      <c r="P14" s="214"/>
      <c r="Q14" s="214"/>
      <c r="R14" s="214"/>
      <c r="S14" s="214"/>
      <c r="T14" s="214"/>
      <c r="U14" s="214"/>
      <c r="V14" s="214"/>
      <c r="W14" s="214"/>
      <c r="X14" s="214"/>
      <c r="Y14" s="214"/>
      <c r="Z14" s="214"/>
      <c r="AA14" s="214"/>
      <c r="AB14" s="214"/>
      <c r="AC14" s="214"/>
      <c r="AD14" s="214"/>
      <c r="AE14" s="265">
        <f t="shared" si="9"/>
        <v>0</v>
      </c>
      <c r="AF14" s="266" t="str">
        <f t="shared" si="10"/>
        <v>－</v>
      </c>
      <c r="AG14" s="266" t="str">
        <f t="shared" si="0"/>
        <v/>
      </c>
      <c r="AI14" s="148" t="str">
        <f t="shared" si="1"/>
        <v>0</v>
      </c>
      <c r="AJ14" s="149">
        <f t="shared" si="2"/>
        <v>0</v>
      </c>
      <c r="AK14" s="150">
        <f t="shared" si="3"/>
        <v>0</v>
      </c>
      <c r="AL14" s="150">
        <f t="shared" si="4"/>
        <v>0</v>
      </c>
      <c r="AM14" s="150">
        <f t="shared" si="5"/>
        <v>0</v>
      </c>
      <c r="AN14" s="150">
        <f t="shared" si="6"/>
        <v>0</v>
      </c>
      <c r="AO14" s="150">
        <f t="shared" si="7"/>
        <v>0</v>
      </c>
      <c r="AP14" s="150">
        <f t="shared" si="11"/>
        <v>0</v>
      </c>
      <c r="AQ14" s="150">
        <f t="shared" si="8"/>
        <v>0</v>
      </c>
      <c r="AR14" s="150">
        <f t="shared" si="8"/>
        <v>0</v>
      </c>
      <c r="AS14" s="263">
        <f t="shared" si="8"/>
        <v>0</v>
      </c>
      <c r="AT14" s="160">
        <f t="shared" si="12"/>
        <v>0</v>
      </c>
      <c r="AU14" s="151" t="b">
        <f t="shared" si="13"/>
        <v>0</v>
      </c>
      <c r="AV14" s="135">
        <f t="shared" si="14"/>
        <v>0</v>
      </c>
      <c r="AW14" s="152">
        <f t="shared" si="15"/>
        <v>0</v>
      </c>
      <c r="AX14" s="146" t="str">
        <f t="shared" si="16"/>
        <v>○</v>
      </c>
      <c r="AY14" s="153"/>
    </row>
    <row r="15" spans="1:51" ht="19.5" customHeight="1">
      <c r="A15" s="95"/>
      <c r="B15" s="95"/>
      <c r="C15" s="134">
        <v>5</v>
      </c>
      <c r="D15" s="87"/>
      <c r="E15" s="134"/>
      <c r="F15" s="214"/>
      <c r="G15" s="214"/>
      <c r="H15" s="214"/>
      <c r="I15" s="215"/>
      <c r="J15" s="249"/>
      <c r="K15" s="213"/>
      <c r="L15" s="214"/>
      <c r="M15" s="214"/>
      <c r="N15" s="214"/>
      <c r="O15" s="214"/>
      <c r="P15" s="214"/>
      <c r="Q15" s="214"/>
      <c r="R15" s="214"/>
      <c r="S15" s="214"/>
      <c r="T15" s="214"/>
      <c r="U15" s="214"/>
      <c r="V15" s="214"/>
      <c r="W15" s="214"/>
      <c r="X15" s="214"/>
      <c r="Y15" s="214"/>
      <c r="Z15" s="214"/>
      <c r="AA15" s="214"/>
      <c r="AB15" s="214"/>
      <c r="AC15" s="214"/>
      <c r="AD15" s="214"/>
      <c r="AE15" s="265">
        <f t="shared" si="9"/>
        <v>0</v>
      </c>
      <c r="AF15" s="266" t="str">
        <f t="shared" si="10"/>
        <v>－</v>
      </c>
      <c r="AG15" s="266" t="str">
        <f t="shared" si="0"/>
        <v/>
      </c>
      <c r="AI15" s="148" t="str">
        <f t="shared" si="1"/>
        <v>0</v>
      </c>
      <c r="AJ15" s="149">
        <f t="shared" si="2"/>
        <v>0</v>
      </c>
      <c r="AK15" s="150">
        <f t="shared" si="3"/>
        <v>0</v>
      </c>
      <c r="AL15" s="150">
        <f t="shared" si="4"/>
        <v>0</v>
      </c>
      <c r="AM15" s="150">
        <f t="shared" si="5"/>
        <v>0</v>
      </c>
      <c r="AN15" s="150">
        <f t="shared" si="6"/>
        <v>0</v>
      </c>
      <c r="AO15" s="150">
        <f t="shared" si="7"/>
        <v>0</v>
      </c>
      <c r="AP15" s="150">
        <f t="shared" si="11"/>
        <v>0</v>
      </c>
      <c r="AQ15" s="150">
        <f t="shared" si="8"/>
        <v>0</v>
      </c>
      <c r="AR15" s="150">
        <f t="shared" si="8"/>
        <v>0</v>
      </c>
      <c r="AS15" s="263">
        <f t="shared" si="8"/>
        <v>0</v>
      </c>
      <c r="AT15" s="160">
        <f t="shared" si="12"/>
        <v>0</v>
      </c>
      <c r="AU15" s="151" t="b">
        <f t="shared" si="13"/>
        <v>0</v>
      </c>
      <c r="AV15" s="135">
        <f t="shared" si="14"/>
        <v>0</v>
      </c>
      <c r="AW15" s="152">
        <f t="shared" si="15"/>
        <v>0</v>
      </c>
      <c r="AX15" s="146" t="str">
        <f t="shared" si="16"/>
        <v>○</v>
      </c>
      <c r="AY15" s="153"/>
    </row>
    <row r="16" spans="1:51" ht="19.5" customHeight="1">
      <c r="A16" s="95"/>
      <c r="B16" s="95"/>
      <c r="C16" s="134">
        <v>6</v>
      </c>
      <c r="D16" s="87"/>
      <c r="E16" s="134"/>
      <c r="F16" s="214"/>
      <c r="G16" s="214"/>
      <c r="H16" s="214"/>
      <c r="I16" s="215"/>
      <c r="J16" s="249"/>
      <c r="K16" s="213"/>
      <c r="L16" s="214"/>
      <c r="M16" s="214"/>
      <c r="N16" s="214"/>
      <c r="O16" s="214"/>
      <c r="P16" s="214"/>
      <c r="Q16" s="214"/>
      <c r="R16" s="214"/>
      <c r="S16" s="214"/>
      <c r="T16" s="214"/>
      <c r="U16" s="214"/>
      <c r="V16" s="214"/>
      <c r="W16" s="214"/>
      <c r="X16" s="214"/>
      <c r="Y16" s="214"/>
      <c r="Z16" s="214"/>
      <c r="AA16" s="214"/>
      <c r="AB16" s="214"/>
      <c r="AC16" s="214"/>
      <c r="AD16" s="214"/>
      <c r="AE16" s="265">
        <f t="shared" si="9"/>
        <v>0</v>
      </c>
      <c r="AF16" s="266" t="str">
        <f t="shared" si="10"/>
        <v>－</v>
      </c>
      <c r="AG16" s="266" t="str">
        <f t="shared" si="0"/>
        <v/>
      </c>
      <c r="AI16" s="148" t="str">
        <f t="shared" si="1"/>
        <v>0</v>
      </c>
      <c r="AJ16" s="149">
        <f t="shared" si="2"/>
        <v>0</v>
      </c>
      <c r="AK16" s="150">
        <f t="shared" si="3"/>
        <v>0</v>
      </c>
      <c r="AL16" s="150">
        <f t="shared" si="4"/>
        <v>0</v>
      </c>
      <c r="AM16" s="150">
        <f t="shared" si="5"/>
        <v>0</v>
      </c>
      <c r="AN16" s="150">
        <f t="shared" si="6"/>
        <v>0</v>
      </c>
      <c r="AO16" s="150">
        <f t="shared" si="7"/>
        <v>0</v>
      </c>
      <c r="AP16" s="150">
        <f t="shared" si="11"/>
        <v>0</v>
      </c>
      <c r="AQ16" s="150">
        <f t="shared" si="8"/>
        <v>0</v>
      </c>
      <c r="AR16" s="150">
        <f t="shared" si="8"/>
        <v>0</v>
      </c>
      <c r="AS16" s="263">
        <f t="shared" si="8"/>
        <v>0</v>
      </c>
      <c r="AT16" s="160">
        <f t="shared" si="12"/>
        <v>0</v>
      </c>
      <c r="AU16" s="151" t="b">
        <f t="shared" si="13"/>
        <v>0</v>
      </c>
      <c r="AV16" s="135">
        <f t="shared" si="14"/>
        <v>0</v>
      </c>
      <c r="AW16" s="152">
        <f t="shared" si="15"/>
        <v>0</v>
      </c>
      <c r="AX16" s="146" t="str">
        <f t="shared" si="16"/>
        <v>○</v>
      </c>
      <c r="AY16" s="153"/>
    </row>
    <row r="17" spans="1:51" ht="19.5" customHeight="1">
      <c r="A17" s="95"/>
      <c r="B17" s="95"/>
      <c r="C17" s="134">
        <v>7</v>
      </c>
      <c r="D17" s="87"/>
      <c r="E17" s="134"/>
      <c r="F17" s="214"/>
      <c r="G17" s="214"/>
      <c r="H17" s="214"/>
      <c r="I17" s="215"/>
      <c r="J17" s="249"/>
      <c r="K17" s="213"/>
      <c r="L17" s="214"/>
      <c r="M17" s="214"/>
      <c r="N17" s="214"/>
      <c r="O17" s="214"/>
      <c r="P17" s="214"/>
      <c r="Q17" s="214"/>
      <c r="R17" s="214"/>
      <c r="S17" s="214"/>
      <c r="T17" s="214"/>
      <c r="U17" s="214"/>
      <c r="V17" s="214"/>
      <c r="W17" s="214"/>
      <c r="X17" s="214"/>
      <c r="Y17" s="214"/>
      <c r="Z17" s="214"/>
      <c r="AA17" s="214"/>
      <c r="AB17" s="214"/>
      <c r="AC17" s="214"/>
      <c r="AD17" s="214"/>
      <c r="AE17" s="265">
        <f t="shared" si="9"/>
        <v>0</v>
      </c>
      <c r="AF17" s="266" t="str">
        <f t="shared" si="10"/>
        <v>－</v>
      </c>
      <c r="AG17" s="266" t="str">
        <f t="shared" si="0"/>
        <v/>
      </c>
      <c r="AI17" s="148" t="str">
        <f t="shared" si="1"/>
        <v>0</v>
      </c>
      <c r="AJ17" s="149">
        <f t="shared" si="2"/>
        <v>0</v>
      </c>
      <c r="AK17" s="150">
        <f t="shared" si="3"/>
        <v>0</v>
      </c>
      <c r="AL17" s="150">
        <f t="shared" si="4"/>
        <v>0</v>
      </c>
      <c r="AM17" s="150">
        <f t="shared" si="5"/>
        <v>0</v>
      </c>
      <c r="AN17" s="150">
        <f t="shared" si="6"/>
        <v>0</v>
      </c>
      <c r="AO17" s="150">
        <f t="shared" si="7"/>
        <v>0</v>
      </c>
      <c r="AP17" s="150">
        <f t="shared" si="11"/>
        <v>0</v>
      </c>
      <c r="AQ17" s="150">
        <f t="shared" si="8"/>
        <v>0</v>
      </c>
      <c r="AR17" s="150">
        <f t="shared" si="8"/>
        <v>0</v>
      </c>
      <c r="AS17" s="263">
        <f t="shared" si="8"/>
        <v>0</v>
      </c>
      <c r="AT17" s="160">
        <f t="shared" si="12"/>
        <v>0</v>
      </c>
      <c r="AU17" s="151" t="b">
        <f t="shared" si="13"/>
        <v>0</v>
      </c>
      <c r="AV17" s="135">
        <f t="shared" si="14"/>
        <v>0</v>
      </c>
      <c r="AW17" s="152">
        <f t="shared" si="15"/>
        <v>0</v>
      </c>
      <c r="AX17" s="146" t="str">
        <f t="shared" si="16"/>
        <v>○</v>
      </c>
      <c r="AY17" s="153"/>
    </row>
    <row r="18" spans="1:51" ht="19.5" customHeight="1">
      <c r="A18" s="95"/>
      <c r="B18" s="95"/>
      <c r="C18" s="134">
        <v>8</v>
      </c>
      <c r="D18" s="87"/>
      <c r="E18" s="134"/>
      <c r="F18" s="214"/>
      <c r="G18" s="214"/>
      <c r="H18" s="214"/>
      <c r="I18" s="214"/>
      <c r="J18" s="250"/>
      <c r="K18" s="213"/>
      <c r="L18" s="214"/>
      <c r="M18" s="214"/>
      <c r="N18" s="214"/>
      <c r="O18" s="214"/>
      <c r="P18" s="214"/>
      <c r="Q18" s="214"/>
      <c r="R18" s="214"/>
      <c r="S18" s="214"/>
      <c r="T18" s="214"/>
      <c r="U18" s="214"/>
      <c r="V18" s="214"/>
      <c r="W18" s="214"/>
      <c r="X18" s="214"/>
      <c r="Y18" s="214"/>
      <c r="Z18" s="214"/>
      <c r="AA18" s="214"/>
      <c r="AB18" s="214"/>
      <c r="AC18" s="214"/>
      <c r="AD18" s="214"/>
      <c r="AE18" s="265">
        <f t="shared" si="9"/>
        <v>0</v>
      </c>
      <c r="AF18" s="266" t="str">
        <f t="shared" si="10"/>
        <v>－</v>
      </c>
      <c r="AG18" s="266" t="str">
        <f t="shared" si="0"/>
        <v/>
      </c>
      <c r="AI18" s="148" t="str">
        <f t="shared" si="1"/>
        <v>0</v>
      </c>
      <c r="AJ18" s="149">
        <f t="shared" si="2"/>
        <v>0</v>
      </c>
      <c r="AK18" s="150">
        <f t="shared" si="3"/>
        <v>0</v>
      </c>
      <c r="AL18" s="150">
        <f t="shared" si="4"/>
        <v>0</v>
      </c>
      <c r="AM18" s="150">
        <f t="shared" si="5"/>
        <v>0</v>
      </c>
      <c r="AN18" s="150">
        <f t="shared" si="6"/>
        <v>0</v>
      </c>
      <c r="AO18" s="150">
        <f t="shared" si="7"/>
        <v>0</v>
      </c>
      <c r="AP18" s="150">
        <f t="shared" si="11"/>
        <v>0</v>
      </c>
      <c r="AQ18" s="150">
        <f t="shared" si="8"/>
        <v>0</v>
      </c>
      <c r="AR18" s="150">
        <f t="shared" si="8"/>
        <v>0</v>
      </c>
      <c r="AS18" s="263">
        <f t="shared" si="8"/>
        <v>0</v>
      </c>
      <c r="AT18" s="160">
        <f t="shared" si="12"/>
        <v>0</v>
      </c>
      <c r="AU18" s="151" t="b">
        <f t="shared" si="13"/>
        <v>0</v>
      </c>
      <c r="AV18" s="135">
        <f t="shared" si="14"/>
        <v>0</v>
      </c>
      <c r="AW18" s="152">
        <f t="shared" si="15"/>
        <v>0</v>
      </c>
      <c r="AX18" s="146" t="str">
        <f t="shared" si="16"/>
        <v>○</v>
      </c>
      <c r="AY18" s="153"/>
    </row>
    <row r="19" spans="1:51" ht="19.5" customHeight="1">
      <c r="A19" s="95"/>
      <c r="B19" s="95"/>
      <c r="C19" s="134">
        <v>9</v>
      </c>
      <c r="D19" s="87"/>
      <c r="E19" s="134"/>
      <c r="F19" s="214"/>
      <c r="G19" s="214"/>
      <c r="H19" s="214"/>
      <c r="I19" s="214"/>
      <c r="J19" s="250"/>
      <c r="K19" s="213"/>
      <c r="L19" s="214"/>
      <c r="M19" s="214"/>
      <c r="N19" s="214"/>
      <c r="O19" s="214"/>
      <c r="P19" s="214"/>
      <c r="Q19" s="214"/>
      <c r="R19" s="214"/>
      <c r="S19" s="214"/>
      <c r="T19" s="214"/>
      <c r="U19" s="214"/>
      <c r="V19" s="214"/>
      <c r="W19" s="214"/>
      <c r="X19" s="214"/>
      <c r="Y19" s="214"/>
      <c r="Z19" s="214"/>
      <c r="AA19" s="214"/>
      <c r="AB19" s="214"/>
      <c r="AC19" s="214"/>
      <c r="AD19" s="214"/>
      <c r="AE19" s="265">
        <f t="shared" si="9"/>
        <v>0</v>
      </c>
      <c r="AF19" s="266" t="str">
        <f t="shared" si="10"/>
        <v>－</v>
      </c>
      <c r="AG19" s="266" t="str">
        <f t="shared" si="0"/>
        <v/>
      </c>
      <c r="AI19" s="148" t="str">
        <f t="shared" si="1"/>
        <v>0</v>
      </c>
      <c r="AJ19" s="149">
        <f t="shared" si="2"/>
        <v>0</v>
      </c>
      <c r="AK19" s="150">
        <f t="shared" si="3"/>
        <v>0</v>
      </c>
      <c r="AL19" s="150">
        <f t="shared" si="4"/>
        <v>0</v>
      </c>
      <c r="AM19" s="150">
        <f t="shared" si="5"/>
        <v>0</v>
      </c>
      <c r="AN19" s="150">
        <f t="shared" si="6"/>
        <v>0</v>
      </c>
      <c r="AO19" s="150">
        <f t="shared" si="7"/>
        <v>0</v>
      </c>
      <c r="AP19" s="150">
        <f t="shared" si="11"/>
        <v>0</v>
      </c>
      <c r="AQ19" s="150">
        <f t="shared" si="8"/>
        <v>0</v>
      </c>
      <c r="AR19" s="150">
        <f t="shared" si="8"/>
        <v>0</v>
      </c>
      <c r="AS19" s="263">
        <f t="shared" si="8"/>
        <v>0</v>
      </c>
      <c r="AT19" s="160">
        <f t="shared" si="12"/>
        <v>0</v>
      </c>
      <c r="AU19" s="151" t="b">
        <f t="shared" si="13"/>
        <v>0</v>
      </c>
      <c r="AV19" s="135">
        <f t="shared" si="14"/>
        <v>0</v>
      </c>
      <c r="AW19" s="152">
        <f t="shared" si="15"/>
        <v>0</v>
      </c>
      <c r="AX19" s="146" t="str">
        <f t="shared" si="16"/>
        <v>○</v>
      </c>
      <c r="AY19" s="153"/>
    </row>
    <row r="20" spans="1:51" ht="19.5" customHeight="1">
      <c r="A20" s="95"/>
      <c r="B20" s="95"/>
      <c r="C20" s="134">
        <v>10</v>
      </c>
      <c r="D20" s="87"/>
      <c r="E20" s="134"/>
      <c r="F20" s="214"/>
      <c r="G20" s="214"/>
      <c r="H20" s="214"/>
      <c r="I20" s="214"/>
      <c r="J20" s="250"/>
      <c r="K20" s="213"/>
      <c r="L20" s="214"/>
      <c r="M20" s="214"/>
      <c r="N20" s="214"/>
      <c r="O20" s="214"/>
      <c r="P20" s="214"/>
      <c r="Q20" s="214"/>
      <c r="R20" s="214"/>
      <c r="S20" s="214"/>
      <c r="T20" s="214"/>
      <c r="U20" s="214"/>
      <c r="V20" s="214"/>
      <c r="W20" s="214"/>
      <c r="X20" s="214"/>
      <c r="Y20" s="214"/>
      <c r="Z20" s="214"/>
      <c r="AA20" s="214"/>
      <c r="AB20" s="214"/>
      <c r="AC20" s="214"/>
      <c r="AD20" s="214"/>
      <c r="AE20" s="265">
        <f t="shared" si="9"/>
        <v>0</v>
      </c>
      <c r="AF20" s="266" t="str">
        <f t="shared" si="10"/>
        <v>－</v>
      </c>
      <c r="AG20" s="266" t="str">
        <f t="shared" si="0"/>
        <v/>
      </c>
      <c r="AI20" s="148" t="str">
        <f t="shared" si="1"/>
        <v>0</v>
      </c>
      <c r="AJ20" s="149">
        <f t="shared" si="2"/>
        <v>0</v>
      </c>
      <c r="AK20" s="150">
        <f t="shared" si="3"/>
        <v>0</v>
      </c>
      <c r="AL20" s="150">
        <f t="shared" si="4"/>
        <v>0</v>
      </c>
      <c r="AM20" s="150">
        <f t="shared" si="5"/>
        <v>0</v>
      </c>
      <c r="AN20" s="150">
        <f t="shared" si="6"/>
        <v>0</v>
      </c>
      <c r="AO20" s="150">
        <f t="shared" si="7"/>
        <v>0</v>
      </c>
      <c r="AP20" s="150">
        <f t="shared" si="11"/>
        <v>0</v>
      </c>
      <c r="AQ20" s="150">
        <f t="shared" si="8"/>
        <v>0</v>
      </c>
      <c r="AR20" s="150">
        <f t="shared" si="8"/>
        <v>0</v>
      </c>
      <c r="AS20" s="263">
        <f t="shared" si="8"/>
        <v>0</v>
      </c>
      <c r="AT20" s="160">
        <f t="shared" si="12"/>
        <v>0</v>
      </c>
      <c r="AU20" s="151" t="b">
        <f t="shared" si="13"/>
        <v>0</v>
      </c>
      <c r="AV20" s="135">
        <f t="shared" si="14"/>
        <v>0</v>
      </c>
      <c r="AW20" s="152">
        <f t="shared" si="15"/>
        <v>0</v>
      </c>
      <c r="AX20" s="146" t="str">
        <f t="shared" si="16"/>
        <v>○</v>
      </c>
      <c r="AY20" s="153"/>
    </row>
    <row r="21" spans="1:51" ht="19.5" customHeight="1">
      <c r="A21" s="95"/>
      <c r="B21" s="95"/>
      <c r="C21" s="134">
        <v>11</v>
      </c>
      <c r="D21" s="87"/>
      <c r="E21" s="134"/>
      <c r="F21" s="214"/>
      <c r="G21" s="214"/>
      <c r="H21" s="214"/>
      <c r="I21" s="214"/>
      <c r="J21" s="250"/>
      <c r="K21" s="213"/>
      <c r="L21" s="214"/>
      <c r="M21" s="214"/>
      <c r="N21" s="214"/>
      <c r="O21" s="214"/>
      <c r="P21" s="214"/>
      <c r="Q21" s="214"/>
      <c r="R21" s="214"/>
      <c r="S21" s="214"/>
      <c r="T21" s="214"/>
      <c r="U21" s="214"/>
      <c r="V21" s="214"/>
      <c r="W21" s="214"/>
      <c r="X21" s="214"/>
      <c r="Y21" s="214"/>
      <c r="Z21" s="214"/>
      <c r="AA21" s="214"/>
      <c r="AB21" s="214"/>
      <c r="AC21" s="214"/>
      <c r="AD21" s="214"/>
      <c r="AE21" s="265">
        <f t="shared" si="9"/>
        <v>0</v>
      </c>
      <c r="AF21" s="266" t="str">
        <f t="shared" si="10"/>
        <v>－</v>
      </c>
      <c r="AG21" s="266" t="str">
        <f t="shared" si="0"/>
        <v/>
      </c>
      <c r="AI21" s="148" t="str">
        <f t="shared" si="1"/>
        <v>0</v>
      </c>
      <c r="AJ21" s="149">
        <f t="shared" si="2"/>
        <v>0</v>
      </c>
      <c r="AK21" s="150">
        <f t="shared" si="3"/>
        <v>0</v>
      </c>
      <c r="AL21" s="150">
        <f t="shared" si="4"/>
        <v>0</v>
      </c>
      <c r="AM21" s="150">
        <f t="shared" si="5"/>
        <v>0</v>
      </c>
      <c r="AN21" s="150">
        <f t="shared" si="6"/>
        <v>0</v>
      </c>
      <c r="AO21" s="150">
        <f t="shared" si="7"/>
        <v>0</v>
      </c>
      <c r="AP21" s="150">
        <f t="shared" si="11"/>
        <v>0</v>
      </c>
      <c r="AQ21" s="150">
        <f t="shared" si="8"/>
        <v>0</v>
      </c>
      <c r="AR21" s="150">
        <f t="shared" si="8"/>
        <v>0</v>
      </c>
      <c r="AS21" s="263">
        <f t="shared" si="8"/>
        <v>0</v>
      </c>
      <c r="AT21" s="160">
        <f t="shared" si="12"/>
        <v>0</v>
      </c>
      <c r="AU21" s="151" t="b">
        <f t="shared" si="13"/>
        <v>0</v>
      </c>
      <c r="AV21" s="135">
        <f t="shared" si="14"/>
        <v>0</v>
      </c>
      <c r="AW21" s="152">
        <f t="shared" si="15"/>
        <v>0</v>
      </c>
      <c r="AX21" s="146" t="str">
        <f t="shared" si="16"/>
        <v>○</v>
      </c>
      <c r="AY21" s="153"/>
    </row>
    <row r="22" spans="1:51" ht="19.5" customHeight="1">
      <c r="A22" s="95"/>
      <c r="B22" s="95"/>
      <c r="C22" s="134">
        <v>12</v>
      </c>
      <c r="D22" s="87"/>
      <c r="E22" s="134"/>
      <c r="F22" s="214"/>
      <c r="G22" s="214"/>
      <c r="H22" s="214"/>
      <c r="I22" s="214"/>
      <c r="J22" s="250"/>
      <c r="K22" s="213"/>
      <c r="L22" s="214"/>
      <c r="M22" s="214"/>
      <c r="N22" s="214"/>
      <c r="O22" s="214"/>
      <c r="P22" s="214"/>
      <c r="Q22" s="214"/>
      <c r="R22" s="214"/>
      <c r="S22" s="214"/>
      <c r="T22" s="214"/>
      <c r="U22" s="214"/>
      <c r="V22" s="214"/>
      <c r="W22" s="214"/>
      <c r="X22" s="214"/>
      <c r="Y22" s="214"/>
      <c r="Z22" s="214"/>
      <c r="AA22" s="214"/>
      <c r="AB22" s="214"/>
      <c r="AC22" s="214"/>
      <c r="AD22" s="214"/>
      <c r="AE22" s="265">
        <f t="shared" si="9"/>
        <v>0</v>
      </c>
      <c r="AF22" s="266" t="str">
        <f t="shared" si="10"/>
        <v>－</v>
      </c>
      <c r="AG22" s="266" t="str">
        <f t="shared" si="0"/>
        <v/>
      </c>
      <c r="AI22" s="148" t="str">
        <f t="shared" si="1"/>
        <v>0</v>
      </c>
      <c r="AJ22" s="149">
        <f t="shared" si="2"/>
        <v>0</v>
      </c>
      <c r="AK22" s="150">
        <f t="shared" si="3"/>
        <v>0</v>
      </c>
      <c r="AL22" s="150">
        <f t="shared" si="4"/>
        <v>0</v>
      </c>
      <c r="AM22" s="150">
        <f t="shared" si="5"/>
        <v>0</v>
      </c>
      <c r="AN22" s="150">
        <f t="shared" si="6"/>
        <v>0</v>
      </c>
      <c r="AO22" s="150">
        <f t="shared" si="7"/>
        <v>0</v>
      </c>
      <c r="AP22" s="150">
        <f t="shared" si="11"/>
        <v>0</v>
      </c>
      <c r="AQ22" s="150">
        <f t="shared" si="8"/>
        <v>0</v>
      </c>
      <c r="AR22" s="150">
        <f t="shared" si="8"/>
        <v>0</v>
      </c>
      <c r="AS22" s="263">
        <f t="shared" si="8"/>
        <v>0</v>
      </c>
      <c r="AT22" s="160">
        <f t="shared" si="12"/>
        <v>0</v>
      </c>
      <c r="AU22" s="151" t="b">
        <f t="shared" si="13"/>
        <v>0</v>
      </c>
      <c r="AV22" s="135">
        <f t="shared" si="14"/>
        <v>0</v>
      </c>
      <c r="AW22" s="152">
        <f t="shared" si="15"/>
        <v>0</v>
      </c>
      <c r="AX22" s="146" t="str">
        <f t="shared" si="16"/>
        <v>○</v>
      </c>
      <c r="AY22" s="153"/>
    </row>
    <row r="23" spans="1:51" ht="19.5" customHeight="1">
      <c r="A23" s="95"/>
      <c r="B23" s="95"/>
      <c r="C23" s="134">
        <v>13</v>
      </c>
      <c r="D23" s="87"/>
      <c r="E23" s="134"/>
      <c r="F23" s="214"/>
      <c r="G23" s="214"/>
      <c r="H23" s="214"/>
      <c r="I23" s="214"/>
      <c r="J23" s="250"/>
      <c r="K23" s="213"/>
      <c r="L23" s="214"/>
      <c r="M23" s="214"/>
      <c r="N23" s="214"/>
      <c r="O23" s="214"/>
      <c r="P23" s="214"/>
      <c r="Q23" s="214"/>
      <c r="R23" s="214"/>
      <c r="S23" s="214"/>
      <c r="T23" s="214"/>
      <c r="U23" s="214"/>
      <c r="V23" s="214"/>
      <c r="W23" s="214"/>
      <c r="X23" s="214"/>
      <c r="Y23" s="214"/>
      <c r="Z23" s="214"/>
      <c r="AA23" s="214"/>
      <c r="AB23" s="214"/>
      <c r="AC23" s="214"/>
      <c r="AD23" s="214"/>
      <c r="AE23" s="265">
        <f t="shared" si="9"/>
        <v>0</v>
      </c>
      <c r="AF23" s="266" t="str">
        <f t="shared" si="10"/>
        <v>－</v>
      </c>
      <c r="AG23" s="266" t="str">
        <f t="shared" si="0"/>
        <v/>
      </c>
      <c r="AI23" s="148" t="str">
        <f t="shared" si="1"/>
        <v>0</v>
      </c>
      <c r="AJ23" s="149">
        <f t="shared" si="2"/>
        <v>0</v>
      </c>
      <c r="AK23" s="150">
        <f t="shared" si="3"/>
        <v>0</v>
      </c>
      <c r="AL23" s="150">
        <f t="shared" si="4"/>
        <v>0</v>
      </c>
      <c r="AM23" s="150">
        <f t="shared" si="5"/>
        <v>0</v>
      </c>
      <c r="AN23" s="150">
        <f t="shared" si="6"/>
        <v>0</v>
      </c>
      <c r="AO23" s="150">
        <f t="shared" si="7"/>
        <v>0</v>
      </c>
      <c r="AP23" s="150">
        <f t="shared" si="11"/>
        <v>0</v>
      </c>
      <c r="AQ23" s="150">
        <f t="shared" si="8"/>
        <v>0</v>
      </c>
      <c r="AR23" s="150">
        <f t="shared" si="8"/>
        <v>0</v>
      </c>
      <c r="AS23" s="263">
        <f t="shared" si="8"/>
        <v>0</v>
      </c>
      <c r="AT23" s="160">
        <f t="shared" si="12"/>
        <v>0</v>
      </c>
      <c r="AU23" s="151" t="b">
        <f t="shared" si="13"/>
        <v>0</v>
      </c>
      <c r="AV23" s="135">
        <f t="shared" si="14"/>
        <v>0</v>
      </c>
      <c r="AW23" s="152">
        <f t="shared" si="15"/>
        <v>0</v>
      </c>
      <c r="AX23" s="146" t="str">
        <f t="shared" si="16"/>
        <v>○</v>
      </c>
      <c r="AY23" s="153"/>
    </row>
    <row r="24" spans="1:51" ht="19.5" customHeight="1">
      <c r="A24" s="95"/>
      <c r="B24" s="95"/>
      <c r="C24" s="134">
        <v>14</v>
      </c>
      <c r="D24" s="87"/>
      <c r="E24" s="134"/>
      <c r="F24" s="214"/>
      <c r="G24" s="214"/>
      <c r="H24" s="214"/>
      <c r="I24" s="214"/>
      <c r="J24" s="250"/>
      <c r="K24" s="213"/>
      <c r="L24" s="214"/>
      <c r="M24" s="214"/>
      <c r="N24" s="214"/>
      <c r="O24" s="214"/>
      <c r="P24" s="214"/>
      <c r="Q24" s="214"/>
      <c r="R24" s="214"/>
      <c r="S24" s="214"/>
      <c r="T24" s="214"/>
      <c r="U24" s="214"/>
      <c r="V24" s="214"/>
      <c r="W24" s="214"/>
      <c r="X24" s="214"/>
      <c r="Y24" s="214"/>
      <c r="Z24" s="214"/>
      <c r="AA24" s="214"/>
      <c r="AB24" s="214"/>
      <c r="AC24" s="214"/>
      <c r="AD24" s="214"/>
      <c r="AE24" s="265">
        <f t="shared" si="9"/>
        <v>0</v>
      </c>
      <c r="AF24" s="266" t="str">
        <f t="shared" si="10"/>
        <v>－</v>
      </c>
      <c r="AG24" s="266" t="str">
        <f t="shared" si="0"/>
        <v/>
      </c>
      <c r="AI24" s="148" t="str">
        <f t="shared" si="1"/>
        <v>0</v>
      </c>
      <c r="AJ24" s="149">
        <f t="shared" si="2"/>
        <v>0</v>
      </c>
      <c r="AK24" s="150">
        <f t="shared" si="3"/>
        <v>0</v>
      </c>
      <c r="AL24" s="150">
        <f t="shared" si="4"/>
        <v>0</v>
      </c>
      <c r="AM24" s="150">
        <f t="shared" si="5"/>
        <v>0</v>
      </c>
      <c r="AN24" s="150">
        <f t="shared" si="6"/>
        <v>0</v>
      </c>
      <c r="AO24" s="150">
        <f t="shared" si="7"/>
        <v>0</v>
      </c>
      <c r="AP24" s="150">
        <f t="shared" si="11"/>
        <v>0</v>
      </c>
      <c r="AQ24" s="150">
        <f t="shared" si="8"/>
        <v>0</v>
      </c>
      <c r="AR24" s="150">
        <f t="shared" si="8"/>
        <v>0</v>
      </c>
      <c r="AS24" s="263">
        <f t="shared" si="8"/>
        <v>0</v>
      </c>
      <c r="AT24" s="160">
        <f t="shared" si="12"/>
        <v>0</v>
      </c>
      <c r="AU24" s="151" t="b">
        <f t="shared" si="13"/>
        <v>0</v>
      </c>
      <c r="AV24" s="135">
        <f t="shared" si="14"/>
        <v>0</v>
      </c>
      <c r="AW24" s="152">
        <f t="shared" si="15"/>
        <v>0</v>
      </c>
      <c r="AX24" s="146" t="str">
        <f t="shared" si="16"/>
        <v>○</v>
      </c>
      <c r="AY24" s="153"/>
    </row>
    <row r="25" spans="1:51" ht="19.5" customHeight="1">
      <c r="A25" s="95"/>
      <c r="B25" s="95"/>
      <c r="C25" s="134">
        <v>15</v>
      </c>
      <c r="D25" s="87"/>
      <c r="E25" s="134"/>
      <c r="F25" s="214"/>
      <c r="G25" s="214"/>
      <c r="H25" s="214"/>
      <c r="I25" s="214"/>
      <c r="J25" s="250"/>
      <c r="K25" s="213"/>
      <c r="L25" s="214"/>
      <c r="M25" s="214"/>
      <c r="N25" s="214"/>
      <c r="O25" s="214"/>
      <c r="P25" s="214"/>
      <c r="Q25" s="214"/>
      <c r="R25" s="214"/>
      <c r="S25" s="214"/>
      <c r="T25" s="214"/>
      <c r="U25" s="214"/>
      <c r="V25" s="214"/>
      <c r="W25" s="214"/>
      <c r="X25" s="214"/>
      <c r="Y25" s="214"/>
      <c r="Z25" s="214"/>
      <c r="AA25" s="214"/>
      <c r="AB25" s="214"/>
      <c r="AC25" s="214"/>
      <c r="AD25" s="214"/>
      <c r="AE25" s="265">
        <f t="shared" si="9"/>
        <v>0</v>
      </c>
      <c r="AF25" s="266" t="str">
        <f t="shared" si="10"/>
        <v>－</v>
      </c>
      <c r="AG25" s="266" t="str">
        <f t="shared" si="0"/>
        <v/>
      </c>
      <c r="AI25" s="148" t="str">
        <f t="shared" si="1"/>
        <v>0</v>
      </c>
      <c r="AJ25" s="149">
        <f t="shared" si="2"/>
        <v>0</v>
      </c>
      <c r="AK25" s="150">
        <f t="shared" si="3"/>
        <v>0</v>
      </c>
      <c r="AL25" s="150">
        <f t="shared" si="4"/>
        <v>0</v>
      </c>
      <c r="AM25" s="150">
        <f t="shared" si="5"/>
        <v>0</v>
      </c>
      <c r="AN25" s="150">
        <f t="shared" si="6"/>
        <v>0</v>
      </c>
      <c r="AO25" s="150">
        <f t="shared" si="7"/>
        <v>0</v>
      </c>
      <c r="AP25" s="150">
        <f t="shared" si="11"/>
        <v>0</v>
      </c>
      <c r="AQ25" s="150">
        <f t="shared" si="8"/>
        <v>0</v>
      </c>
      <c r="AR25" s="150">
        <f t="shared" si="8"/>
        <v>0</v>
      </c>
      <c r="AS25" s="263">
        <f t="shared" si="8"/>
        <v>0</v>
      </c>
      <c r="AT25" s="160">
        <f t="shared" si="12"/>
        <v>0</v>
      </c>
      <c r="AU25" s="151" t="b">
        <f t="shared" si="13"/>
        <v>0</v>
      </c>
      <c r="AV25" s="135">
        <f t="shared" si="14"/>
        <v>0</v>
      </c>
      <c r="AW25" s="152">
        <f t="shared" si="15"/>
        <v>0</v>
      </c>
      <c r="AX25" s="146" t="str">
        <f t="shared" si="16"/>
        <v>○</v>
      </c>
      <c r="AY25" s="153"/>
    </row>
    <row r="26" spans="1:51" ht="19.5" customHeight="1">
      <c r="A26" s="95"/>
      <c r="B26" s="95"/>
      <c r="C26" s="134">
        <v>16</v>
      </c>
      <c r="D26" s="87"/>
      <c r="E26" s="134"/>
      <c r="F26" s="214"/>
      <c r="G26" s="214"/>
      <c r="H26" s="214"/>
      <c r="I26" s="214"/>
      <c r="J26" s="250"/>
      <c r="K26" s="213"/>
      <c r="L26" s="214"/>
      <c r="M26" s="214"/>
      <c r="N26" s="214"/>
      <c r="O26" s="214"/>
      <c r="P26" s="214"/>
      <c r="Q26" s="214"/>
      <c r="R26" s="214"/>
      <c r="S26" s="214"/>
      <c r="T26" s="214"/>
      <c r="U26" s="214"/>
      <c r="V26" s="214"/>
      <c r="W26" s="214"/>
      <c r="X26" s="214"/>
      <c r="Y26" s="214"/>
      <c r="Z26" s="214"/>
      <c r="AA26" s="214"/>
      <c r="AB26" s="214"/>
      <c r="AC26" s="214"/>
      <c r="AD26" s="214"/>
      <c r="AE26" s="265">
        <f t="shared" si="9"/>
        <v>0</v>
      </c>
      <c r="AF26" s="266" t="str">
        <f t="shared" si="10"/>
        <v>－</v>
      </c>
      <c r="AG26" s="266" t="str">
        <f t="shared" si="0"/>
        <v/>
      </c>
      <c r="AI26" s="148" t="str">
        <f t="shared" si="1"/>
        <v>0</v>
      </c>
      <c r="AJ26" s="149">
        <f t="shared" si="2"/>
        <v>0</v>
      </c>
      <c r="AK26" s="150">
        <f t="shared" si="3"/>
        <v>0</v>
      </c>
      <c r="AL26" s="150">
        <f t="shared" si="4"/>
        <v>0</v>
      </c>
      <c r="AM26" s="150">
        <f t="shared" si="5"/>
        <v>0</v>
      </c>
      <c r="AN26" s="150">
        <f t="shared" si="6"/>
        <v>0</v>
      </c>
      <c r="AO26" s="150">
        <f t="shared" si="7"/>
        <v>0</v>
      </c>
      <c r="AP26" s="150">
        <f t="shared" si="11"/>
        <v>0</v>
      </c>
      <c r="AQ26" s="150">
        <f t="shared" si="8"/>
        <v>0</v>
      </c>
      <c r="AR26" s="150">
        <f t="shared" si="8"/>
        <v>0</v>
      </c>
      <c r="AS26" s="263">
        <f t="shared" si="8"/>
        <v>0</v>
      </c>
      <c r="AT26" s="160">
        <f t="shared" si="12"/>
        <v>0</v>
      </c>
      <c r="AU26" s="151" t="b">
        <f t="shared" si="13"/>
        <v>0</v>
      </c>
      <c r="AV26" s="135">
        <f t="shared" si="14"/>
        <v>0</v>
      </c>
      <c r="AW26" s="152">
        <f t="shared" si="15"/>
        <v>0</v>
      </c>
      <c r="AX26" s="146" t="str">
        <f t="shared" si="16"/>
        <v>○</v>
      </c>
      <c r="AY26" s="153"/>
    </row>
    <row r="27" spans="1:51" ht="19.5" customHeight="1">
      <c r="A27" s="95"/>
      <c r="B27" s="95"/>
      <c r="C27" s="134">
        <v>17</v>
      </c>
      <c r="D27" s="87"/>
      <c r="E27" s="134"/>
      <c r="F27" s="214"/>
      <c r="G27" s="214"/>
      <c r="H27" s="214"/>
      <c r="I27" s="214"/>
      <c r="J27" s="250"/>
      <c r="K27" s="213"/>
      <c r="L27" s="214"/>
      <c r="M27" s="214"/>
      <c r="N27" s="214"/>
      <c r="O27" s="214"/>
      <c r="P27" s="214"/>
      <c r="Q27" s="214"/>
      <c r="R27" s="214"/>
      <c r="S27" s="214"/>
      <c r="T27" s="214"/>
      <c r="U27" s="214"/>
      <c r="V27" s="214"/>
      <c r="W27" s="214"/>
      <c r="X27" s="214"/>
      <c r="Y27" s="214"/>
      <c r="Z27" s="214"/>
      <c r="AA27" s="214"/>
      <c r="AB27" s="214"/>
      <c r="AC27" s="214"/>
      <c r="AD27" s="214"/>
      <c r="AE27" s="265">
        <f t="shared" si="9"/>
        <v>0</v>
      </c>
      <c r="AF27" s="266" t="str">
        <f t="shared" si="10"/>
        <v>－</v>
      </c>
      <c r="AG27" s="266" t="str">
        <f t="shared" si="0"/>
        <v/>
      </c>
      <c r="AI27" s="148" t="str">
        <f t="shared" si="1"/>
        <v>0</v>
      </c>
      <c r="AJ27" s="149">
        <f t="shared" si="2"/>
        <v>0</v>
      </c>
      <c r="AK27" s="150">
        <f t="shared" si="3"/>
        <v>0</v>
      </c>
      <c r="AL27" s="150">
        <f t="shared" si="4"/>
        <v>0</v>
      </c>
      <c r="AM27" s="150">
        <f t="shared" si="5"/>
        <v>0</v>
      </c>
      <c r="AN27" s="150">
        <f t="shared" si="6"/>
        <v>0</v>
      </c>
      <c r="AO27" s="150">
        <f t="shared" si="7"/>
        <v>0</v>
      </c>
      <c r="AP27" s="150">
        <f t="shared" si="11"/>
        <v>0</v>
      </c>
      <c r="AQ27" s="150">
        <f t="shared" si="8"/>
        <v>0</v>
      </c>
      <c r="AR27" s="150">
        <f t="shared" si="8"/>
        <v>0</v>
      </c>
      <c r="AS27" s="263">
        <f t="shared" si="8"/>
        <v>0</v>
      </c>
      <c r="AT27" s="160">
        <f t="shared" si="12"/>
        <v>0</v>
      </c>
      <c r="AU27" s="151" t="b">
        <f t="shared" si="13"/>
        <v>0</v>
      </c>
      <c r="AV27" s="135">
        <f t="shared" si="14"/>
        <v>0</v>
      </c>
      <c r="AW27" s="152">
        <f t="shared" si="15"/>
        <v>0</v>
      </c>
      <c r="AX27" s="146" t="str">
        <f t="shared" si="16"/>
        <v>○</v>
      </c>
      <c r="AY27" s="153"/>
    </row>
    <row r="28" spans="1:51" ht="19.5" customHeight="1">
      <c r="A28" s="95"/>
      <c r="B28" s="95"/>
      <c r="C28" s="134">
        <v>18</v>
      </c>
      <c r="D28" s="87"/>
      <c r="E28" s="134"/>
      <c r="F28" s="214"/>
      <c r="G28" s="214"/>
      <c r="H28" s="214"/>
      <c r="I28" s="214"/>
      <c r="J28" s="250"/>
      <c r="K28" s="213"/>
      <c r="L28" s="214"/>
      <c r="M28" s="214"/>
      <c r="N28" s="214"/>
      <c r="O28" s="214"/>
      <c r="P28" s="214"/>
      <c r="Q28" s="214"/>
      <c r="R28" s="214"/>
      <c r="S28" s="214"/>
      <c r="T28" s="214"/>
      <c r="U28" s="214"/>
      <c r="V28" s="214"/>
      <c r="W28" s="214"/>
      <c r="X28" s="214"/>
      <c r="Y28" s="214"/>
      <c r="Z28" s="214"/>
      <c r="AA28" s="214"/>
      <c r="AB28" s="214"/>
      <c r="AC28" s="214"/>
      <c r="AD28" s="214"/>
      <c r="AE28" s="265">
        <f t="shared" si="9"/>
        <v>0</v>
      </c>
      <c r="AF28" s="266" t="str">
        <f t="shared" si="10"/>
        <v>－</v>
      </c>
      <c r="AG28" s="266" t="str">
        <f t="shared" si="0"/>
        <v/>
      </c>
      <c r="AI28" s="148" t="str">
        <f t="shared" si="1"/>
        <v>0</v>
      </c>
      <c r="AJ28" s="149">
        <f t="shared" si="2"/>
        <v>0</v>
      </c>
      <c r="AK28" s="150">
        <f t="shared" si="3"/>
        <v>0</v>
      </c>
      <c r="AL28" s="150">
        <f t="shared" si="4"/>
        <v>0</v>
      </c>
      <c r="AM28" s="150">
        <f t="shared" si="5"/>
        <v>0</v>
      </c>
      <c r="AN28" s="150">
        <f t="shared" si="6"/>
        <v>0</v>
      </c>
      <c r="AO28" s="150">
        <f t="shared" si="7"/>
        <v>0</v>
      </c>
      <c r="AP28" s="150">
        <f t="shared" si="11"/>
        <v>0</v>
      </c>
      <c r="AQ28" s="150">
        <f t="shared" si="8"/>
        <v>0</v>
      </c>
      <c r="AR28" s="150">
        <f t="shared" si="8"/>
        <v>0</v>
      </c>
      <c r="AS28" s="263">
        <f t="shared" si="8"/>
        <v>0</v>
      </c>
      <c r="AT28" s="160">
        <f t="shared" si="12"/>
        <v>0</v>
      </c>
      <c r="AU28" s="151" t="b">
        <f t="shared" si="13"/>
        <v>0</v>
      </c>
      <c r="AV28" s="135">
        <f t="shared" si="14"/>
        <v>0</v>
      </c>
      <c r="AW28" s="152">
        <f t="shared" si="15"/>
        <v>0</v>
      </c>
      <c r="AX28" s="146" t="str">
        <f t="shared" si="16"/>
        <v>○</v>
      </c>
      <c r="AY28" s="153"/>
    </row>
    <row r="29" spans="1:51" ht="19.5" customHeight="1">
      <c r="A29" s="95"/>
      <c r="B29" s="95"/>
      <c r="C29" s="134">
        <v>19</v>
      </c>
      <c r="D29" s="87"/>
      <c r="E29" s="134"/>
      <c r="F29" s="214"/>
      <c r="G29" s="214"/>
      <c r="H29" s="214"/>
      <c r="I29" s="214"/>
      <c r="J29" s="250"/>
      <c r="K29" s="213"/>
      <c r="L29" s="214"/>
      <c r="M29" s="214"/>
      <c r="N29" s="214"/>
      <c r="O29" s="214"/>
      <c r="P29" s="214"/>
      <c r="Q29" s="214"/>
      <c r="R29" s="214"/>
      <c r="S29" s="214"/>
      <c r="T29" s="214"/>
      <c r="U29" s="214"/>
      <c r="V29" s="214"/>
      <c r="W29" s="214"/>
      <c r="X29" s="214"/>
      <c r="Y29" s="214"/>
      <c r="Z29" s="214"/>
      <c r="AA29" s="214"/>
      <c r="AB29" s="214"/>
      <c r="AC29" s="214"/>
      <c r="AD29" s="214"/>
      <c r="AE29" s="265">
        <f t="shared" si="9"/>
        <v>0</v>
      </c>
      <c r="AF29" s="266" t="str">
        <f t="shared" si="10"/>
        <v>－</v>
      </c>
      <c r="AG29" s="266" t="str">
        <f t="shared" si="0"/>
        <v/>
      </c>
      <c r="AI29" s="148" t="str">
        <f t="shared" si="1"/>
        <v>0</v>
      </c>
      <c r="AJ29" s="149">
        <f t="shared" si="2"/>
        <v>0</v>
      </c>
      <c r="AK29" s="150">
        <f t="shared" si="3"/>
        <v>0</v>
      </c>
      <c r="AL29" s="150">
        <f t="shared" si="4"/>
        <v>0</v>
      </c>
      <c r="AM29" s="150">
        <f t="shared" si="5"/>
        <v>0</v>
      </c>
      <c r="AN29" s="150">
        <f t="shared" si="6"/>
        <v>0</v>
      </c>
      <c r="AO29" s="150">
        <f t="shared" si="7"/>
        <v>0</v>
      </c>
      <c r="AP29" s="150">
        <f t="shared" si="11"/>
        <v>0</v>
      </c>
      <c r="AQ29" s="150">
        <f t="shared" si="8"/>
        <v>0</v>
      </c>
      <c r="AR29" s="150">
        <f t="shared" si="8"/>
        <v>0</v>
      </c>
      <c r="AS29" s="263">
        <f t="shared" si="8"/>
        <v>0</v>
      </c>
      <c r="AT29" s="160">
        <f t="shared" si="12"/>
        <v>0</v>
      </c>
      <c r="AU29" s="151" t="b">
        <f t="shared" si="13"/>
        <v>0</v>
      </c>
      <c r="AV29" s="135">
        <f t="shared" si="14"/>
        <v>0</v>
      </c>
      <c r="AW29" s="152">
        <f t="shared" si="15"/>
        <v>0</v>
      </c>
      <c r="AX29" s="146" t="str">
        <f t="shared" si="16"/>
        <v>○</v>
      </c>
      <c r="AY29" s="153"/>
    </row>
    <row r="30" spans="1:51" ht="19.5" customHeight="1">
      <c r="A30" s="95"/>
      <c r="B30" s="95"/>
      <c r="C30" s="134">
        <v>20</v>
      </c>
      <c r="D30" s="87"/>
      <c r="E30" s="134"/>
      <c r="F30" s="214"/>
      <c r="G30" s="214"/>
      <c r="H30" s="214"/>
      <c r="I30" s="214"/>
      <c r="J30" s="250"/>
      <c r="K30" s="213"/>
      <c r="L30" s="214"/>
      <c r="M30" s="214"/>
      <c r="N30" s="214"/>
      <c r="O30" s="214"/>
      <c r="P30" s="214"/>
      <c r="Q30" s="214"/>
      <c r="R30" s="214"/>
      <c r="S30" s="214"/>
      <c r="T30" s="214"/>
      <c r="U30" s="214"/>
      <c r="V30" s="214"/>
      <c r="W30" s="214"/>
      <c r="X30" s="214"/>
      <c r="Y30" s="214"/>
      <c r="Z30" s="214"/>
      <c r="AA30" s="214"/>
      <c r="AB30" s="214"/>
      <c r="AC30" s="214"/>
      <c r="AD30" s="214"/>
      <c r="AE30" s="265">
        <f t="shared" si="9"/>
        <v>0</v>
      </c>
      <c r="AF30" s="266" t="str">
        <f t="shared" si="10"/>
        <v>－</v>
      </c>
      <c r="AG30" s="266" t="str">
        <f t="shared" si="0"/>
        <v/>
      </c>
      <c r="AI30" s="148" t="str">
        <f t="shared" si="1"/>
        <v>0</v>
      </c>
      <c r="AJ30" s="149">
        <f t="shared" si="2"/>
        <v>0</v>
      </c>
      <c r="AK30" s="150">
        <f t="shared" si="3"/>
        <v>0</v>
      </c>
      <c r="AL30" s="150">
        <f t="shared" si="4"/>
        <v>0</v>
      </c>
      <c r="AM30" s="150">
        <f t="shared" si="5"/>
        <v>0</v>
      </c>
      <c r="AN30" s="150">
        <f t="shared" si="6"/>
        <v>0</v>
      </c>
      <c r="AO30" s="150">
        <f t="shared" si="7"/>
        <v>0</v>
      </c>
      <c r="AP30" s="150">
        <f t="shared" si="11"/>
        <v>0</v>
      </c>
      <c r="AQ30" s="150">
        <f t="shared" si="8"/>
        <v>0</v>
      </c>
      <c r="AR30" s="150">
        <f t="shared" si="8"/>
        <v>0</v>
      </c>
      <c r="AS30" s="263">
        <f t="shared" si="8"/>
        <v>0</v>
      </c>
      <c r="AT30" s="160">
        <f t="shared" si="12"/>
        <v>0</v>
      </c>
      <c r="AU30" s="151" t="b">
        <f t="shared" si="13"/>
        <v>0</v>
      </c>
      <c r="AV30" s="135">
        <f t="shared" si="14"/>
        <v>0</v>
      </c>
      <c r="AW30" s="152">
        <f t="shared" si="15"/>
        <v>0</v>
      </c>
      <c r="AX30" s="146" t="str">
        <f t="shared" si="16"/>
        <v>○</v>
      </c>
      <c r="AY30" s="153"/>
    </row>
    <row r="31" spans="1:51" ht="19.5" customHeight="1">
      <c r="A31" s="95"/>
      <c r="B31" s="95"/>
      <c r="C31" s="134">
        <v>21</v>
      </c>
      <c r="D31" s="87"/>
      <c r="E31" s="134"/>
      <c r="F31" s="214"/>
      <c r="G31" s="214"/>
      <c r="H31" s="214"/>
      <c r="I31" s="214"/>
      <c r="J31" s="250"/>
      <c r="K31" s="213"/>
      <c r="L31" s="214"/>
      <c r="M31" s="214"/>
      <c r="N31" s="214"/>
      <c r="O31" s="214"/>
      <c r="P31" s="214"/>
      <c r="Q31" s="214"/>
      <c r="R31" s="214"/>
      <c r="S31" s="214"/>
      <c r="T31" s="214"/>
      <c r="U31" s="214"/>
      <c r="V31" s="214"/>
      <c r="W31" s="214"/>
      <c r="X31" s="214"/>
      <c r="Y31" s="214"/>
      <c r="Z31" s="214"/>
      <c r="AA31" s="214"/>
      <c r="AB31" s="214"/>
      <c r="AC31" s="214"/>
      <c r="AD31" s="214"/>
      <c r="AE31" s="265">
        <f t="shared" si="9"/>
        <v>0</v>
      </c>
      <c r="AF31" s="266" t="str">
        <f t="shared" si="10"/>
        <v>－</v>
      </c>
      <c r="AG31" s="266" t="str">
        <f t="shared" si="0"/>
        <v/>
      </c>
      <c r="AI31" s="148" t="str">
        <f t="shared" si="1"/>
        <v>0</v>
      </c>
      <c r="AJ31" s="149">
        <f t="shared" si="2"/>
        <v>0</v>
      </c>
      <c r="AK31" s="150">
        <f t="shared" si="3"/>
        <v>0</v>
      </c>
      <c r="AL31" s="150">
        <f t="shared" si="4"/>
        <v>0</v>
      </c>
      <c r="AM31" s="150">
        <f t="shared" si="5"/>
        <v>0</v>
      </c>
      <c r="AN31" s="150">
        <f t="shared" si="6"/>
        <v>0</v>
      </c>
      <c r="AO31" s="150">
        <f t="shared" si="7"/>
        <v>0</v>
      </c>
      <c r="AP31" s="150">
        <f t="shared" si="11"/>
        <v>0</v>
      </c>
      <c r="AQ31" s="150">
        <f t="shared" si="8"/>
        <v>0</v>
      </c>
      <c r="AR31" s="150">
        <f t="shared" si="8"/>
        <v>0</v>
      </c>
      <c r="AS31" s="263">
        <f t="shared" si="8"/>
        <v>0</v>
      </c>
      <c r="AT31" s="160">
        <f t="shared" si="12"/>
        <v>0</v>
      </c>
      <c r="AU31" s="151" t="b">
        <f t="shared" si="13"/>
        <v>0</v>
      </c>
      <c r="AV31" s="135">
        <f t="shared" si="14"/>
        <v>0</v>
      </c>
      <c r="AW31" s="152">
        <f t="shared" si="15"/>
        <v>0</v>
      </c>
      <c r="AX31" s="146" t="str">
        <f t="shared" si="16"/>
        <v>○</v>
      </c>
      <c r="AY31" s="153"/>
    </row>
    <row r="32" spans="1:51" ht="19.5" customHeight="1">
      <c r="A32" s="95"/>
      <c r="B32" s="95"/>
      <c r="C32" s="134">
        <v>22</v>
      </c>
      <c r="D32" s="87"/>
      <c r="E32" s="134"/>
      <c r="F32" s="214"/>
      <c r="G32" s="214"/>
      <c r="H32" s="214"/>
      <c r="I32" s="214"/>
      <c r="J32" s="250"/>
      <c r="K32" s="213"/>
      <c r="L32" s="214"/>
      <c r="M32" s="214"/>
      <c r="N32" s="214"/>
      <c r="O32" s="214"/>
      <c r="P32" s="214"/>
      <c r="Q32" s="214"/>
      <c r="R32" s="214"/>
      <c r="S32" s="214"/>
      <c r="T32" s="214"/>
      <c r="U32" s="214"/>
      <c r="V32" s="214"/>
      <c r="W32" s="214"/>
      <c r="X32" s="214"/>
      <c r="Y32" s="214"/>
      <c r="Z32" s="214"/>
      <c r="AA32" s="214"/>
      <c r="AB32" s="214"/>
      <c r="AC32" s="214"/>
      <c r="AD32" s="214"/>
      <c r="AE32" s="265">
        <f t="shared" si="9"/>
        <v>0</v>
      </c>
      <c r="AF32" s="266" t="str">
        <f t="shared" si="10"/>
        <v>－</v>
      </c>
      <c r="AG32" s="266" t="str">
        <f t="shared" si="0"/>
        <v/>
      </c>
      <c r="AI32" s="148" t="str">
        <f t="shared" si="1"/>
        <v>0</v>
      </c>
      <c r="AJ32" s="149">
        <f t="shared" si="2"/>
        <v>0</v>
      </c>
      <c r="AK32" s="150">
        <f t="shared" si="3"/>
        <v>0</v>
      </c>
      <c r="AL32" s="150">
        <f t="shared" si="4"/>
        <v>0</v>
      </c>
      <c r="AM32" s="150">
        <f t="shared" si="5"/>
        <v>0</v>
      </c>
      <c r="AN32" s="150">
        <f t="shared" si="6"/>
        <v>0</v>
      </c>
      <c r="AO32" s="150">
        <f t="shared" si="7"/>
        <v>0</v>
      </c>
      <c r="AP32" s="150">
        <f t="shared" si="11"/>
        <v>0</v>
      </c>
      <c r="AQ32" s="150">
        <f t="shared" si="8"/>
        <v>0</v>
      </c>
      <c r="AR32" s="150">
        <f t="shared" si="8"/>
        <v>0</v>
      </c>
      <c r="AS32" s="263">
        <f t="shared" si="8"/>
        <v>0</v>
      </c>
      <c r="AT32" s="160">
        <f t="shared" si="12"/>
        <v>0</v>
      </c>
      <c r="AU32" s="151" t="b">
        <f t="shared" si="13"/>
        <v>0</v>
      </c>
      <c r="AV32" s="135">
        <f t="shared" si="14"/>
        <v>0</v>
      </c>
      <c r="AW32" s="152">
        <f t="shared" si="15"/>
        <v>0</v>
      </c>
      <c r="AX32" s="146" t="str">
        <f t="shared" si="16"/>
        <v>○</v>
      </c>
      <c r="AY32" s="153"/>
    </row>
    <row r="33" spans="1:51" ht="19.5" customHeight="1">
      <c r="A33" s="95"/>
      <c r="B33" s="95"/>
      <c r="C33" s="134">
        <v>23</v>
      </c>
      <c r="D33" s="87"/>
      <c r="E33" s="134"/>
      <c r="F33" s="214"/>
      <c r="G33" s="214"/>
      <c r="H33" s="214"/>
      <c r="I33" s="214"/>
      <c r="J33" s="250"/>
      <c r="K33" s="213"/>
      <c r="L33" s="214"/>
      <c r="M33" s="214"/>
      <c r="N33" s="214"/>
      <c r="O33" s="214"/>
      <c r="P33" s="214"/>
      <c r="Q33" s="214"/>
      <c r="R33" s="214"/>
      <c r="S33" s="214"/>
      <c r="T33" s="214"/>
      <c r="U33" s="214"/>
      <c r="V33" s="214"/>
      <c r="W33" s="214"/>
      <c r="X33" s="214"/>
      <c r="Y33" s="214"/>
      <c r="Z33" s="214"/>
      <c r="AA33" s="214"/>
      <c r="AB33" s="214"/>
      <c r="AC33" s="214"/>
      <c r="AD33" s="214"/>
      <c r="AE33" s="265">
        <f t="shared" si="9"/>
        <v>0</v>
      </c>
      <c r="AF33" s="266" t="str">
        <f t="shared" si="10"/>
        <v>－</v>
      </c>
      <c r="AG33" s="266" t="str">
        <f t="shared" si="0"/>
        <v/>
      </c>
      <c r="AI33" s="148" t="str">
        <f t="shared" si="1"/>
        <v>0</v>
      </c>
      <c r="AJ33" s="149">
        <f t="shared" si="2"/>
        <v>0</v>
      </c>
      <c r="AK33" s="150">
        <f t="shared" si="3"/>
        <v>0</v>
      </c>
      <c r="AL33" s="150">
        <f t="shared" si="4"/>
        <v>0</v>
      </c>
      <c r="AM33" s="150">
        <f t="shared" si="5"/>
        <v>0</v>
      </c>
      <c r="AN33" s="150">
        <f t="shared" si="6"/>
        <v>0</v>
      </c>
      <c r="AO33" s="150">
        <f t="shared" si="7"/>
        <v>0</v>
      </c>
      <c r="AP33" s="150">
        <f t="shared" si="11"/>
        <v>0</v>
      </c>
      <c r="AQ33" s="150">
        <f t="shared" si="8"/>
        <v>0</v>
      </c>
      <c r="AR33" s="150">
        <f t="shared" si="8"/>
        <v>0</v>
      </c>
      <c r="AS33" s="263">
        <f t="shared" si="8"/>
        <v>0</v>
      </c>
      <c r="AT33" s="160">
        <f t="shared" si="12"/>
        <v>0</v>
      </c>
      <c r="AU33" s="151" t="b">
        <f t="shared" si="13"/>
        <v>0</v>
      </c>
      <c r="AV33" s="135">
        <f t="shared" si="14"/>
        <v>0</v>
      </c>
      <c r="AW33" s="152">
        <f t="shared" si="15"/>
        <v>0</v>
      </c>
      <c r="AX33" s="146" t="str">
        <f t="shared" si="16"/>
        <v>○</v>
      </c>
      <c r="AY33" s="153"/>
    </row>
    <row r="34" spans="1:51" ht="19.5" customHeight="1">
      <c r="A34" s="95"/>
      <c r="B34" s="95"/>
      <c r="C34" s="134">
        <v>24</v>
      </c>
      <c r="D34" s="87"/>
      <c r="E34" s="134"/>
      <c r="F34" s="214"/>
      <c r="G34" s="214"/>
      <c r="H34" s="214"/>
      <c r="I34" s="214"/>
      <c r="J34" s="250"/>
      <c r="K34" s="213"/>
      <c r="L34" s="214"/>
      <c r="M34" s="214"/>
      <c r="N34" s="214"/>
      <c r="O34" s="214"/>
      <c r="P34" s="214"/>
      <c r="Q34" s="214"/>
      <c r="R34" s="214"/>
      <c r="S34" s="214"/>
      <c r="T34" s="214"/>
      <c r="U34" s="214"/>
      <c r="V34" s="214"/>
      <c r="W34" s="214"/>
      <c r="X34" s="214"/>
      <c r="Y34" s="214"/>
      <c r="Z34" s="214"/>
      <c r="AA34" s="214"/>
      <c r="AB34" s="214"/>
      <c r="AC34" s="214"/>
      <c r="AD34" s="214"/>
      <c r="AE34" s="265">
        <f t="shared" si="9"/>
        <v>0</v>
      </c>
      <c r="AF34" s="266" t="str">
        <f t="shared" si="10"/>
        <v>－</v>
      </c>
      <c r="AG34" s="266" t="str">
        <f t="shared" si="0"/>
        <v/>
      </c>
      <c r="AI34" s="148" t="str">
        <f t="shared" si="1"/>
        <v>0</v>
      </c>
      <c r="AJ34" s="149">
        <f t="shared" si="2"/>
        <v>0</v>
      </c>
      <c r="AK34" s="150">
        <f t="shared" si="3"/>
        <v>0</v>
      </c>
      <c r="AL34" s="150">
        <f t="shared" si="4"/>
        <v>0</v>
      </c>
      <c r="AM34" s="150">
        <f t="shared" si="5"/>
        <v>0</v>
      </c>
      <c r="AN34" s="150">
        <f t="shared" si="6"/>
        <v>0</v>
      </c>
      <c r="AO34" s="150">
        <f t="shared" si="7"/>
        <v>0</v>
      </c>
      <c r="AP34" s="150">
        <f t="shared" si="11"/>
        <v>0</v>
      </c>
      <c r="AQ34" s="150">
        <f t="shared" si="8"/>
        <v>0</v>
      </c>
      <c r="AR34" s="150">
        <f t="shared" si="8"/>
        <v>0</v>
      </c>
      <c r="AS34" s="263">
        <f t="shared" si="8"/>
        <v>0</v>
      </c>
      <c r="AT34" s="160">
        <f t="shared" si="12"/>
        <v>0</v>
      </c>
      <c r="AU34" s="151" t="b">
        <f t="shared" si="13"/>
        <v>0</v>
      </c>
      <c r="AV34" s="135">
        <f t="shared" si="14"/>
        <v>0</v>
      </c>
      <c r="AW34" s="152">
        <f t="shared" si="15"/>
        <v>0</v>
      </c>
      <c r="AX34" s="146" t="str">
        <f t="shared" si="16"/>
        <v>○</v>
      </c>
      <c r="AY34" s="153"/>
    </row>
    <row r="35" spans="1:51" ht="19.5" customHeight="1">
      <c r="A35" s="95"/>
      <c r="B35" s="95"/>
      <c r="C35" s="134">
        <v>25</v>
      </c>
      <c r="D35" s="87"/>
      <c r="E35" s="134"/>
      <c r="F35" s="214"/>
      <c r="G35" s="214"/>
      <c r="H35" s="214"/>
      <c r="I35" s="214"/>
      <c r="J35" s="250"/>
      <c r="K35" s="213"/>
      <c r="L35" s="214"/>
      <c r="M35" s="214"/>
      <c r="N35" s="214"/>
      <c r="O35" s="214"/>
      <c r="P35" s="214"/>
      <c r="Q35" s="214"/>
      <c r="R35" s="214"/>
      <c r="S35" s="214"/>
      <c r="T35" s="214"/>
      <c r="U35" s="214"/>
      <c r="V35" s="214"/>
      <c r="W35" s="214"/>
      <c r="X35" s="214"/>
      <c r="Y35" s="214"/>
      <c r="Z35" s="214"/>
      <c r="AA35" s="214"/>
      <c r="AB35" s="214"/>
      <c r="AC35" s="214"/>
      <c r="AD35" s="214"/>
      <c r="AE35" s="265">
        <f t="shared" si="9"/>
        <v>0</v>
      </c>
      <c r="AF35" s="266" t="str">
        <f t="shared" si="10"/>
        <v>－</v>
      </c>
      <c r="AG35" s="266" t="str">
        <f t="shared" si="0"/>
        <v/>
      </c>
      <c r="AI35" s="148" t="str">
        <f t="shared" si="1"/>
        <v>0</v>
      </c>
      <c r="AJ35" s="149">
        <f t="shared" si="2"/>
        <v>0</v>
      </c>
      <c r="AK35" s="150">
        <f t="shared" si="3"/>
        <v>0</v>
      </c>
      <c r="AL35" s="150">
        <f t="shared" si="4"/>
        <v>0</v>
      </c>
      <c r="AM35" s="150">
        <f t="shared" si="5"/>
        <v>0</v>
      </c>
      <c r="AN35" s="150">
        <f t="shared" si="6"/>
        <v>0</v>
      </c>
      <c r="AO35" s="150">
        <f t="shared" si="7"/>
        <v>0</v>
      </c>
      <c r="AP35" s="150">
        <f t="shared" si="11"/>
        <v>0</v>
      </c>
      <c r="AQ35" s="150">
        <f t="shared" si="8"/>
        <v>0</v>
      </c>
      <c r="AR35" s="150">
        <f t="shared" si="8"/>
        <v>0</v>
      </c>
      <c r="AS35" s="263">
        <f t="shared" si="8"/>
        <v>0</v>
      </c>
      <c r="AT35" s="160">
        <f t="shared" si="12"/>
        <v>0</v>
      </c>
      <c r="AU35" s="151" t="b">
        <f t="shared" si="13"/>
        <v>0</v>
      </c>
      <c r="AV35" s="135">
        <f t="shared" si="14"/>
        <v>0</v>
      </c>
      <c r="AW35" s="152">
        <f t="shared" si="15"/>
        <v>0</v>
      </c>
      <c r="AX35" s="146" t="str">
        <f t="shared" si="16"/>
        <v>○</v>
      </c>
      <c r="AY35" s="153"/>
    </row>
    <row r="36" spans="1:51" ht="19.5" customHeight="1">
      <c r="A36" s="95"/>
      <c r="B36" s="95"/>
      <c r="C36" s="134">
        <v>26</v>
      </c>
      <c r="D36" s="87"/>
      <c r="E36" s="134"/>
      <c r="F36" s="214"/>
      <c r="G36" s="214"/>
      <c r="H36" s="214"/>
      <c r="I36" s="214"/>
      <c r="J36" s="250"/>
      <c r="K36" s="213"/>
      <c r="L36" s="214"/>
      <c r="M36" s="214"/>
      <c r="N36" s="214"/>
      <c r="O36" s="214"/>
      <c r="P36" s="214"/>
      <c r="Q36" s="214"/>
      <c r="R36" s="214"/>
      <c r="S36" s="214"/>
      <c r="T36" s="214"/>
      <c r="U36" s="214"/>
      <c r="V36" s="214"/>
      <c r="W36" s="214"/>
      <c r="X36" s="214"/>
      <c r="Y36" s="214"/>
      <c r="Z36" s="214"/>
      <c r="AA36" s="214"/>
      <c r="AB36" s="214"/>
      <c r="AC36" s="214"/>
      <c r="AD36" s="214"/>
      <c r="AE36" s="265">
        <f t="shared" si="9"/>
        <v>0</v>
      </c>
      <c r="AF36" s="266" t="str">
        <f t="shared" si="10"/>
        <v>－</v>
      </c>
      <c r="AG36" s="266" t="str">
        <f t="shared" si="0"/>
        <v/>
      </c>
      <c r="AI36" s="148" t="str">
        <f t="shared" si="1"/>
        <v>0</v>
      </c>
      <c r="AJ36" s="149">
        <f t="shared" si="2"/>
        <v>0</v>
      </c>
      <c r="AK36" s="150">
        <f t="shared" si="3"/>
        <v>0</v>
      </c>
      <c r="AL36" s="150">
        <f t="shared" si="4"/>
        <v>0</v>
      </c>
      <c r="AM36" s="150">
        <f t="shared" si="5"/>
        <v>0</v>
      </c>
      <c r="AN36" s="150">
        <f t="shared" si="6"/>
        <v>0</v>
      </c>
      <c r="AO36" s="150">
        <f t="shared" si="7"/>
        <v>0</v>
      </c>
      <c r="AP36" s="150">
        <f t="shared" si="11"/>
        <v>0</v>
      </c>
      <c r="AQ36" s="150">
        <f t="shared" si="8"/>
        <v>0</v>
      </c>
      <c r="AR36" s="150">
        <f t="shared" si="8"/>
        <v>0</v>
      </c>
      <c r="AS36" s="263">
        <f t="shared" si="8"/>
        <v>0</v>
      </c>
      <c r="AT36" s="160">
        <f t="shared" si="12"/>
        <v>0</v>
      </c>
      <c r="AU36" s="151" t="b">
        <f t="shared" si="13"/>
        <v>0</v>
      </c>
      <c r="AV36" s="135">
        <f t="shared" si="14"/>
        <v>0</v>
      </c>
      <c r="AW36" s="152">
        <f t="shared" si="15"/>
        <v>0</v>
      </c>
      <c r="AX36" s="146" t="str">
        <f t="shared" si="16"/>
        <v>○</v>
      </c>
      <c r="AY36" s="153"/>
    </row>
    <row r="37" spans="1:51" ht="19.5" customHeight="1">
      <c r="A37" s="95"/>
      <c r="B37" s="95"/>
      <c r="C37" s="134">
        <v>27</v>
      </c>
      <c r="D37" s="87"/>
      <c r="E37" s="134"/>
      <c r="F37" s="214"/>
      <c r="G37" s="214"/>
      <c r="H37" s="214"/>
      <c r="I37" s="214"/>
      <c r="J37" s="250"/>
      <c r="K37" s="213"/>
      <c r="L37" s="214"/>
      <c r="M37" s="214"/>
      <c r="N37" s="214"/>
      <c r="O37" s="214"/>
      <c r="P37" s="214"/>
      <c r="Q37" s="214"/>
      <c r="R37" s="214"/>
      <c r="S37" s="214"/>
      <c r="T37" s="214"/>
      <c r="U37" s="214"/>
      <c r="V37" s="214"/>
      <c r="W37" s="214"/>
      <c r="X37" s="214"/>
      <c r="Y37" s="214"/>
      <c r="Z37" s="214"/>
      <c r="AA37" s="214"/>
      <c r="AB37" s="214"/>
      <c r="AC37" s="214"/>
      <c r="AD37" s="214"/>
      <c r="AE37" s="265">
        <f t="shared" si="9"/>
        <v>0</v>
      </c>
      <c r="AF37" s="266" t="str">
        <f t="shared" si="10"/>
        <v>－</v>
      </c>
      <c r="AG37" s="266" t="str">
        <f t="shared" si="0"/>
        <v/>
      </c>
      <c r="AI37" s="148" t="str">
        <f t="shared" si="1"/>
        <v>0</v>
      </c>
      <c r="AJ37" s="149">
        <f t="shared" si="2"/>
        <v>0</v>
      </c>
      <c r="AK37" s="150">
        <f t="shared" si="3"/>
        <v>0</v>
      </c>
      <c r="AL37" s="150">
        <f t="shared" si="4"/>
        <v>0</v>
      </c>
      <c r="AM37" s="150">
        <f t="shared" si="5"/>
        <v>0</v>
      </c>
      <c r="AN37" s="150">
        <f t="shared" si="6"/>
        <v>0</v>
      </c>
      <c r="AO37" s="150">
        <f t="shared" si="7"/>
        <v>0</v>
      </c>
      <c r="AP37" s="150">
        <f t="shared" si="11"/>
        <v>0</v>
      </c>
      <c r="AQ37" s="150">
        <f t="shared" si="8"/>
        <v>0</v>
      </c>
      <c r="AR37" s="150">
        <f t="shared" si="8"/>
        <v>0</v>
      </c>
      <c r="AS37" s="263">
        <f t="shared" si="8"/>
        <v>0</v>
      </c>
      <c r="AT37" s="160">
        <f t="shared" si="12"/>
        <v>0</v>
      </c>
      <c r="AU37" s="151" t="b">
        <f t="shared" si="13"/>
        <v>0</v>
      </c>
      <c r="AV37" s="135">
        <f t="shared" si="14"/>
        <v>0</v>
      </c>
      <c r="AW37" s="152">
        <f t="shared" si="15"/>
        <v>0</v>
      </c>
      <c r="AX37" s="146" t="str">
        <f t="shared" si="16"/>
        <v>○</v>
      </c>
      <c r="AY37" s="153"/>
    </row>
    <row r="38" spans="1:51" ht="19.5" customHeight="1">
      <c r="A38" s="95"/>
      <c r="B38" s="95"/>
      <c r="C38" s="134">
        <v>28</v>
      </c>
      <c r="D38" s="87"/>
      <c r="E38" s="134"/>
      <c r="F38" s="214"/>
      <c r="G38" s="214"/>
      <c r="H38" s="214"/>
      <c r="I38" s="214"/>
      <c r="J38" s="250"/>
      <c r="K38" s="213"/>
      <c r="L38" s="214"/>
      <c r="M38" s="214"/>
      <c r="N38" s="214"/>
      <c r="O38" s="214"/>
      <c r="P38" s="214"/>
      <c r="Q38" s="214"/>
      <c r="R38" s="214"/>
      <c r="S38" s="214"/>
      <c r="T38" s="214"/>
      <c r="U38" s="214"/>
      <c r="V38" s="214"/>
      <c r="W38" s="214"/>
      <c r="X38" s="214"/>
      <c r="Y38" s="214"/>
      <c r="Z38" s="214"/>
      <c r="AA38" s="214"/>
      <c r="AB38" s="214"/>
      <c r="AC38" s="214"/>
      <c r="AD38" s="214"/>
      <c r="AE38" s="265">
        <f t="shared" si="9"/>
        <v>0</v>
      </c>
      <c r="AF38" s="266" t="str">
        <f t="shared" si="10"/>
        <v>－</v>
      </c>
      <c r="AG38" s="266" t="str">
        <f t="shared" si="0"/>
        <v/>
      </c>
      <c r="AI38" s="148" t="str">
        <f t="shared" si="1"/>
        <v>0</v>
      </c>
      <c r="AJ38" s="149">
        <f t="shared" si="2"/>
        <v>0</v>
      </c>
      <c r="AK38" s="150">
        <f t="shared" si="3"/>
        <v>0</v>
      </c>
      <c r="AL38" s="150">
        <f t="shared" si="4"/>
        <v>0</v>
      </c>
      <c r="AM38" s="150">
        <f t="shared" si="5"/>
        <v>0</v>
      </c>
      <c r="AN38" s="150">
        <f t="shared" si="6"/>
        <v>0</v>
      </c>
      <c r="AO38" s="150">
        <f t="shared" si="7"/>
        <v>0</v>
      </c>
      <c r="AP38" s="150">
        <f t="shared" si="11"/>
        <v>0</v>
      </c>
      <c r="AQ38" s="150">
        <f t="shared" si="8"/>
        <v>0</v>
      </c>
      <c r="AR38" s="150">
        <f t="shared" si="8"/>
        <v>0</v>
      </c>
      <c r="AS38" s="263">
        <f t="shared" si="8"/>
        <v>0</v>
      </c>
      <c r="AT38" s="160">
        <f t="shared" si="12"/>
        <v>0</v>
      </c>
      <c r="AU38" s="151" t="b">
        <f t="shared" si="13"/>
        <v>0</v>
      </c>
      <c r="AV38" s="135">
        <f t="shared" si="14"/>
        <v>0</v>
      </c>
      <c r="AW38" s="152">
        <f t="shared" si="15"/>
        <v>0</v>
      </c>
      <c r="AX38" s="146" t="str">
        <f t="shared" si="16"/>
        <v>○</v>
      </c>
      <c r="AY38" s="153"/>
    </row>
    <row r="39" spans="1:51" ht="19.5" customHeight="1">
      <c r="A39" s="95"/>
      <c r="B39" s="95"/>
      <c r="C39" s="134">
        <v>29</v>
      </c>
      <c r="D39" s="87"/>
      <c r="E39" s="134"/>
      <c r="F39" s="214"/>
      <c r="G39" s="214"/>
      <c r="H39" s="214"/>
      <c r="I39" s="214"/>
      <c r="J39" s="250"/>
      <c r="K39" s="213"/>
      <c r="L39" s="214"/>
      <c r="M39" s="214"/>
      <c r="N39" s="214"/>
      <c r="O39" s="214"/>
      <c r="P39" s="214"/>
      <c r="Q39" s="214"/>
      <c r="R39" s="214"/>
      <c r="S39" s="214"/>
      <c r="T39" s="214"/>
      <c r="U39" s="214"/>
      <c r="V39" s="214"/>
      <c r="W39" s="214"/>
      <c r="X39" s="214"/>
      <c r="Y39" s="214"/>
      <c r="Z39" s="214"/>
      <c r="AA39" s="214"/>
      <c r="AB39" s="214"/>
      <c r="AC39" s="214"/>
      <c r="AD39" s="214"/>
      <c r="AE39" s="265">
        <f t="shared" si="9"/>
        <v>0</v>
      </c>
      <c r="AF39" s="266" t="str">
        <f t="shared" si="10"/>
        <v>－</v>
      </c>
      <c r="AG39" s="266" t="str">
        <f t="shared" si="0"/>
        <v/>
      </c>
      <c r="AI39" s="148" t="str">
        <f t="shared" si="1"/>
        <v>0</v>
      </c>
      <c r="AJ39" s="149">
        <f t="shared" si="2"/>
        <v>0</v>
      </c>
      <c r="AK39" s="150">
        <f t="shared" si="3"/>
        <v>0</v>
      </c>
      <c r="AL39" s="150">
        <f t="shared" si="4"/>
        <v>0</v>
      </c>
      <c r="AM39" s="150">
        <f t="shared" si="5"/>
        <v>0</v>
      </c>
      <c r="AN39" s="150">
        <f t="shared" si="6"/>
        <v>0</v>
      </c>
      <c r="AO39" s="150">
        <f t="shared" si="7"/>
        <v>0</v>
      </c>
      <c r="AP39" s="150">
        <f t="shared" si="11"/>
        <v>0</v>
      </c>
      <c r="AQ39" s="150">
        <f t="shared" si="8"/>
        <v>0</v>
      </c>
      <c r="AR39" s="150">
        <f t="shared" si="8"/>
        <v>0</v>
      </c>
      <c r="AS39" s="263">
        <f t="shared" si="8"/>
        <v>0</v>
      </c>
      <c r="AT39" s="160">
        <f t="shared" si="12"/>
        <v>0</v>
      </c>
      <c r="AU39" s="151" t="b">
        <f t="shared" si="13"/>
        <v>0</v>
      </c>
      <c r="AV39" s="135">
        <f t="shared" si="14"/>
        <v>0</v>
      </c>
      <c r="AW39" s="152">
        <f t="shared" si="15"/>
        <v>0</v>
      </c>
      <c r="AX39" s="146" t="str">
        <f t="shared" si="16"/>
        <v>○</v>
      </c>
      <c r="AY39" s="153"/>
    </row>
    <row r="40" spans="1:51" ht="19.5" customHeight="1" thickBot="1">
      <c r="A40" s="95"/>
      <c r="B40" s="95"/>
      <c r="C40" s="134">
        <v>30</v>
      </c>
      <c r="D40" s="87"/>
      <c r="E40" s="134"/>
      <c r="F40" s="214"/>
      <c r="G40" s="214"/>
      <c r="H40" s="214"/>
      <c r="I40" s="214"/>
      <c r="J40" s="250"/>
      <c r="K40" s="213"/>
      <c r="L40" s="214"/>
      <c r="M40" s="214"/>
      <c r="N40" s="214"/>
      <c r="O40" s="214"/>
      <c r="P40" s="214"/>
      <c r="Q40" s="214"/>
      <c r="R40" s="214"/>
      <c r="S40" s="214"/>
      <c r="T40" s="214"/>
      <c r="U40" s="214"/>
      <c r="V40" s="214"/>
      <c r="W40" s="214"/>
      <c r="X40" s="214"/>
      <c r="Y40" s="214"/>
      <c r="Z40" s="214"/>
      <c r="AA40" s="214"/>
      <c r="AB40" s="214"/>
      <c r="AC40" s="214"/>
      <c r="AD40" s="214"/>
      <c r="AE40" s="265">
        <f t="shared" si="9"/>
        <v>0</v>
      </c>
      <c r="AF40" s="266" t="str">
        <f t="shared" si="10"/>
        <v>－</v>
      </c>
      <c r="AG40" s="266" t="str">
        <f t="shared" si="0"/>
        <v/>
      </c>
      <c r="AI40" s="148" t="str">
        <f t="shared" si="1"/>
        <v>0</v>
      </c>
      <c r="AJ40" s="161">
        <f t="shared" si="2"/>
        <v>0</v>
      </c>
      <c r="AK40" s="162">
        <f t="shared" si="3"/>
        <v>0</v>
      </c>
      <c r="AL40" s="162">
        <f t="shared" si="4"/>
        <v>0</v>
      </c>
      <c r="AM40" s="162">
        <f t="shared" si="5"/>
        <v>0</v>
      </c>
      <c r="AN40" s="162">
        <f t="shared" si="6"/>
        <v>0</v>
      </c>
      <c r="AO40" s="162">
        <f t="shared" si="7"/>
        <v>0</v>
      </c>
      <c r="AP40" s="162">
        <f t="shared" si="11"/>
        <v>0</v>
      </c>
      <c r="AQ40" s="162">
        <f t="shared" si="8"/>
        <v>0</v>
      </c>
      <c r="AR40" s="162">
        <f t="shared" si="8"/>
        <v>0</v>
      </c>
      <c r="AS40" s="264">
        <f t="shared" si="8"/>
        <v>0</v>
      </c>
      <c r="AT40" s="163">
        <f t="shared" si="12"/>
        <v>0</v>
      </c>
      <c r="AU40" s="151" t="b">
        <f t="shared" si="13"/>
        <v>0</v>
      </c>
      <c r="AV40" s="156">
        <f t="shared" si="14"/>
        <v>0</v>
      </c>
      <c r="AW40" s="157">
        <f t="shared" si="15"/>
        <v>0</v>
      </c>
      <c r="AX40" s="158" t="str">
        <f t="shared" si="16"/>
        <v>○</v>
      </c>
      <c r="AY40" s="153"/>
    </row>
    <row r="41" spans="1:51" ht="19.5" hidden="1" customHeight="1" thickBot="1">
      <c r="A41" s="95"/>
      <c r="B41" s="95"/>
      <c r="C41" s="134">
        <v>31</v>
      </c>
      <c r="D41" s="216"/>
      <c r="E41" s="217"/>
      <c r="F41" s="214"/>
      <c r="G41" s="214"/>
      <c r="H41" s="214"/>
      <c r="I41" s="214"/>
      <c r="J41" s="218"/>
      <c r="K41" s="218"/>
      <c r="L41" s="134"/>
      <c r="M41" s="108"/>
      <c r="N41" s="219"/>
      <c r="O41" s="219"/>
      <c r="P41" s="219"/>
      <c r="Q41" s="219"/>
      <c r="R41" s="219"/>
      <c r="S41" s="219"/>
      <c r="T41" s="219"/>
      <c r="U41" s="220"/>
      <c r="V41" s="220"/>
      <c r="W41" s="220"/>
      <c r="X41" s="220"/>
      <c r="Y41" s="218"/>
      <c r="Z41" s="221"/>
      <c r="AA41" s="218"/>
      <c r="AB41" s="222"/>
      <c r="AC41" s="222"/>
      <c r="AD41" s="222"/>
      <c r="AE41" s="267"/>
      <c r="AF41" s="266" t="str">
        <f t="shared" si="10"/>
        <v>－</v>
      </c>
      <c r="AG41" s="268"/>
      <c r="AT41" s="269">
        <f t="shared" si="12"/>
        <v>0</v>
      </c>
      <c r="AU41" s="151" t="b">
        <f t="shared" si="13"/>
        <v>0</v>
      </c>
      <c r="AV41" s="164">
        <f t="shared" si="14"/>
        <v>0</v>
      </c>
      <c r="AX41" s="165" t="str">
        <f t="shared" ref="AX41:AX60" si="17">IF(AW41&lt;=0,"○","×")</f>
        <v>○</v>
      </c>
      <c r="AY41" s="153"/>
    </row>
    <row r="42" spans="1:51" ht="19.5" hidden="1" customHeight="1">
      <c r="A42" s="95"/>
      <c r="B42" s="95"/>
      <c r="C42" s="134">
        <v>32</v>
      </c>
      <c r="D42" s="216"/>
      <c r="E42" s="217"/>
      <c r="F42" s="214"/>
      <c r="G42" s="214"/>
      <c r="H42" s="214"/>
      <c r="I42" s="214"/>
      <c r="J42" s="218"/>
      <c r="K42" s="218"/>
      <c r="L42" s="134"/>
      <c r="M42" s="108"/>
      <c r="N42" s="219"/>
      <c r="O42" s="219"/>
      <c r="P42" s="219"/>
      <c r="Q42" s="219"/>
      <c r="R42" s="219"/>
      <c r="S42" s="219"/>
      <c r="T42" s="219"/>
      <c r="U42" s="220"/>
      <c r="V42" s="220"/>
      <c r="W42" s="220"/>
      <c r="X42" s="220"/>
      <c r="Y42" s="218"/>
      <c r="Z42" s="221"/>
      <c r="AA42" s="218"/>
      <c r="AB42" s="222"/>
      <c r="AC42" s="222"/>
      <c r="AD42" s="222"/>
      <c r="AE42" s="267"/>
      <c r="AF42" s="266" t="str">
        <f t="shared" si="10"/>
        <v>－</v>
      </c>
      <c r="AG42" s="268"/>
      <c r="AT42" s="166">
        <f t="shared" si="12"/>
        <v>0</v>
      </c>
      <c r="AU42" s="151" t="b">
        <f t="shared" si="13"/>
        <v>0</v>
      </c>
      <c r="AV42" s="135">
        <f t="shared" si="14"/>
        <v>0</v>
      </c>
      <c r="AX42" s="251" t="str">
        <f t="shared" si="17"/>
        <v>○</v>
      </c>
      <c r="AY42" s="153"/>
    </row>
    <row r="43" spans="1:51" ht="19.5" hidden="1" customHeight="1">
      <c r="A43" s="95"/>
      <c r="B43" s="95"/>
      <c r="C43" s="134">
        <v>33</v>
      </c>
      <c r="D43" s="216"/>
      <c r="E43" s="217"/>
      <c r="F43" s="214"/>
      <c r="G43" s="214"/>
      <c r="H43" s="214"/>
      <c r="I43" s="214"/>
      <c r="J43" s="218"/>
      <c r="K43" s="218"/>
      <c r="L43" s="134"/>
      <c r="M43" s="108"/>
      <c r="N43" s="219"/>
      <c r="O43" s="219"/>
      <c r="P43" s="219"/>
      <c r="Q43" s="219"/>
      <c r="R43" s="219"/>
      <c r="S43" s="219"/>
      <c r="T43" s="219"/>
      <c r="U43" s="220"/>
      <c r="V43" s="220"/>
      <c r="W43" s="220"/>
      <c r="X43" s="220"/>
      <c r="Y43" s="218"/>
      <c r="Z43" s="221"/>
      <c r="AA43" s="218"/>
      <c r="AB43" s="222"/>
      <c r="AC43" s="222"/>
      <c r="AD43" s="222"/>
      <c r="AE43" s="267"/>
      <c r="AF43" s="266" t="str">
        <f t="shared" si="10"/>
        <v>－</v>
      </c>
      <c r="AG43" s="268"/>
      <c r="AT43" s="166">
        <f t="shared" si="12"/>
        <v>0</v>
      </c>
      <c r="AU43" s="151" t="b">
        <f t="shared" si="13"/>
        <v>0</v>
      </c>
      <c r="AV43" s="135">
        <f t="shared" si="14"/>
        <v>0</v>
      </c>
      <c r="AX43" s="251" t="str">
        <f t="shared" si="17"/>
        <v>○</v>
      </c>
      <c r="AY43" s="153"/>
    </row>
    <row r="44" spans="1:51" ht="19.5" hidden="1" customHeight="1">
      <c r="A44" s="95"/>
      <c r="B44" s="95"/>
      <c r="C44" s="134">
        <v>34</v>
      </c>
      <c r="D44" s="216"/>
      <c r="E44" s="217"/>
      <c r="F44" s="214"/>
      <c r="G44" s="214"/>
      <c r="H44" s="214"/>
      <c r="I44" s="214"/>
      <c r="J44" s="218"/>
      <c r="K44" s="218"/>
      <c r="L44" s="134"/>
      <c r="M44" s="108"/>
      <c r="N44" s="219"/>
      <c r="O44" s="219"/>
      <c r="P44" s="219"/>
      <c r="Q44" s="219"/>
      <c r="R44" s="219"/>
      <c r="S44" s="219"/>
      <c r="T44" s="219"/>
      <c r="U44" s="220"/>
      <c r="V44" s="220"/>
      <c r="W44" s="220"/>
      <c r="X44" s="220"/>
      <c r="Y44" s="218"/>
      <c r="Z44" s="221"/>
      <c r="AA44" s="218"/>
      <c r="AB44" s="222"/>
      <c r="AC44" s="222"/>
      <c r="AD44" s="222"/>
      <c r="AE44" s="267"/>
      <c r="AF44" s="266" t="str">
        <f t="shared" si="10"/>
        <v>－</v>
      </c>
      <c r="AG44" s="268"/>
      <c r="AT44" s="166">
        <f t="shared" si="12"/>
        <v>0</v>
      </c>
      <c r="AU44" s="151" t="b">
        <f t="shared" si="13"/>
        <v>0</v>
      </c>
      <c r="AV44" s="135">
        <f t="shared" si="14"/>
        <v>0</v>
      </c>
      <c r="AX44" s="251" t="str">
        <f t="shared" si="17"/>
        <v>○</v>
      </c>
      <c r="AY44" s="153"/>
    </row>
    <row r="45" spans="1:51" ht="19.5" hidden="1" customHeight="1">
      <c r="A45" s="95"/>
      <c r="B45" s="95"/>
      <c r="C45" s="134">
        <v>35</v>
      </c>
      <c r="D45" s="216"/>
      <c r="E45" s="217"/>
      <c r="F45" s="214"/>
      <c r="G45" s="214"/>
      <c r="H45" s="214"/>
      <c r="I45" s="214"/>
      <c r="J45" s="218"/>
      <c r="K45" s="218"/>
      <c r="L45" s="134"/>
      <c r="M45" s="108"/>
      <c r="N45" s="219"/>
      <c r="O45" s="219"/>
      <c r="P45" s="219"/>
      <c r="Q45" s="219"/>
      <c r="R45" s="219"/>
      <c r="S45" s="219"/>
      <c r="T45" s="219"/>
      <c r="U45" s="220"/>
      <c r="V45" s="220"/>
      <c r="W45" s="220"/>
      <c r="X45" s="220"/>
      <c r="Y45" s="218"/>
      <c r="Z45" s="221"/>
      <c r="AA45" s="218"/>
      <c r="AB45" s="222"/>
      <c r="AC45" s="222"/>
      <c r="AD45" s="222"/>
      <c r="AE45" s="267"/>
      <c r="AF45" s="266" t="str">
        <f t="shared" si="10"/>
        <v>－</v>
      </c>
      <c r="AG45" s="268"/>
      <c r="AT45" s="166">
        <f t="shared" si="12"/>
        <v>0</v>
      </c>
      <c r="AU45" s="151" t="b">
        <f t="shared" si="13"/>
        <v>0</v>
      </c>
      <c r="AV45" s="135">
        <f t="shared" si="14"/>
        <v>0</v>
      </c>
      <c r="AX45" s="251" t="str">
        <f t="shared" si="17"/>
        <v>○</v>
      </c>
      <c r="AY45" s="153"/>
    </row>
    <row r="46" spans="1:51" ht="19.5" hidden="1" customHeight="1">
      <c r="A46" s="95"/>
      <c r="B46" s="95"/>
      <c r="C46" s="134">
        <v>36</v>
      </c>
      <c r="D46" s="216"/>
      <c r="E46" s="217"/>
      <c r="F46" s="214"/>
      <c r="G46" s="214"/>
      <c r="H46" s="214"/>
      <c r="I46" s="214"/>
      <c r="J46" s="218"/>
      <c r="K46" s="218"/>
      <c r="L46" s="134"/>
      <c r="M46" s="108"/>
      <c r="N46" s="219"/>
      <c r="O46" s="219"/>
      <c r="P46" s="219"/>
      <c r="Q46" s="219"/>
      <c r="R46" s="219"/>
      <c r="S46" s="219"/>
      <c r="T46" s="219"/>
      <c r="U46" s="220"/>
      <c r="V46" s="220"/>
      <c r="W46" s="220"/>
      <c r="X46" s="220"/>
      <c r="Y46" s="218"/>
      <c r="Z46" s="221"/>
      <c r="AA46" s="218"/>
      <c r="AB46" s="222"/>
      <c r="AC46" s="222"/>
      <c r="AD46" s="222"/>
      <c r="AE46" s="267"/>
      <c r="AF46" s="266" t="str">
        <f t="shared" si="10"/>
        <v>－</v>
      </c>
      <c r="AG46" s="268"/>
      <c r="AT46" s="166">
        <f t="shared" si="12"/>
        <v>0</v>
      </c>
      <c r="AU46" s="151" t="b">
        <f t="shared" si="13"/>
        <v>0</v>
      </c>
      <c r="AV46" s="135">
        <f t="shared" si="14"/>
        <v>0</v>
      </c>
      <c r="AX46" s="251" t="str">
        <f t="shared" si="17"/>
        <v>○</v>
      </c>
      <c r="AY46" s="153"/>
    </row>
    <row r="47" spans="1:51" ht="19.5" hidden="1" customHeight="1">
      <c r="A47" s="95"/>
      <c r="B47" s="95"/>
      <c r="C47" s="134">
        <v>37</v>
      </c>
      <c r="D47" s="216"/>
      <c r="E47" s="217"/>
      <c r="F47" s="214"/>
      <c r="G47" s="214"/>
      <c r="H47" s="214"/>
      <c r="I47" s="214"/>
      <c r="J47" s="218"/>
      <c r="K47" s="218"/>
      <c r="L47" s="134"/>
      <c r="M47" s="108"/>
      <c r="N47" s="219"/>
      <c r="O47" s="219"/>
      <c r="P47" s="219"/>
      <c r="Q47" s="219"/>
      <c r="R47" s="219"/>
      <c r="S47" s="219"/>
      <c r="T47" s="219"/>
      <c r="U47" s="220"/>
      <c r="V47" s="220"/>
      <c r="W47" s="220"/>
      <c r="X47" s="220"/>
      <c r="Y47" s="218"/>
      <c r="Z47" s="221"/>
      <c r="AA47" s="218"/>
      <c r="AB47" s="222"/>
      <c r="AC47" s="222"/>
      <c r="AD47" s="222"/>
      <c r="AE47" s="267"/>
      <c r="AF47" s="266" t="str">
        <f t="shared" si="10"/>
        <v>－</v>
      </c>
      <c r="AG47" s="268"/>
      <c r="AT47" s="166">
        <f t="shared" si="12"/>
        <v>0</v>
      </c>
      <c r="AU47" s="151" t="b">
        <f t="shared" si="13"/>
        <v>0</v>
      </c>
      <c r="AV47" s="135">
        <f t="shared" si="14"/>
        <v>0</v>
      </c>
      <c r="AX47" s="251" t="str">
        <f t="shared" si="17"/>
        <v>○</v>
      </c>
      <c r="AY47" s="153"/>
    </row>
    <row r="48" spans="1:51" ht="19.5" hidden="1" customHeight="1">
      <c r="A48" s="95"/>
      <c r="B48" s="95"/>
      <c r="C48" s="134">
        <v>38</v>
      </c>
      <c r="D48" s="216"/>
      <c r="E48" s="217"/>
      <c r="F48" s="214"/>
      <c r="G48" s="214"/>
      <c r="H48" s="214"/>
      <c r="I48" s="214"/>
      <c r="J48" s="218"/>
      <c r="K48" s="218"/>
      <c r="L48" s="134"/>
      <c r="M48" s="108"/>
      <c r="N48" s="219"/>
      <c r="O48" s="219"/>
      <c r="P48" s="219"/>
      <c r="Q48" s="219"/>
      <c r="R48" s="219"/>
      <c r="S48" s="219"/>
      <c r="T48" s="219"/>
      <c r="U48" s="220"/>
      <c r="V48" s="220"/>
      <c r="W48" s="220"/>
      <c r="X48" s="220"/>
      <c r="Y48" s="218"/>
      <c r="Z48" s="221"/>
      <c r="AA48" s="218"/>
      <c r="AB48" s="222"/>
      <c r="AC48" s="222"/>
      <c r="AD48" s="222"/>
      <c r="AE48" s="267"/>
      <c r="AF48" s="266" t="str">
        <f t="shared" si="10"/>
        <v>－</v>
      </c>
      <c r="AG48" s="268"/>
      <c r="AT48" s="166">
        <f t="shared" si="12"/>
        <v>0</v>
      </c>
      <c r="AU48" s="151" t="b">
        <f t="shared" si="13"/>
        <v>0</v>
      </c>
      <c r="AV48" s="135">
        <f t="shared" si="14"/>
        <v>0</v>
      </c>
      <c r="AX48" s="251" t="str">
        <f t="shared" si="17"/>
        <v>○</v>
      </c>
      <c r="AY48" s="153"/>
    </row>
    <row r="49" spans="1:51" ht="19.5" hidden="1" customHeight="1">
      <c r="A49" s="95"/>
      <c r="B49" s="95"/>
      <c r="C49" s="134">
        <v>39</v>
      </c>
      <c r="D49" s="216"/>
      <c r="E49" s="217"/>
      <c r="F49" s="214"/>
      <c r="G49" s="214"/>
      <c r="H49" s="214"/>
      <c r="I49" s="214"/>
      <c r="J49" s="218"/>
      <c r="K49" s="218"/>
      <c r="L49" s="134"/>
      <c r="M49" s="108"/>
      <c r="N49" s="219"/>
      <c r="O49" s="219"/>
      <c r="P49" s="219"/>
      <c r="Q49" s="219"/>
      <c r="R49" s="219"/>
      <c r="S49" s="219"/>
      <c r="T49" s="219"/>
      <c r="U49" s="220"/>
      <c r="V49" s="220"/>
      <c r="W49" s="220"/>
      <c r="X49" s="220"/>
      <c r="Y49" s="218"/>
      <c r="Z49" s="221"/>
      <c r="AA49" s="218"/>
      <c r="AB49" s="222"/>
      <c r="AC49" s="222"/>
      <c r="AD49" s="222"/>
      <c r="AE49" s="267"/>
      <c r="AF49" s="266" t="str">
        <f t="shared" si="10"/>
        <v>－</v>
      </c>
      <c r="AG49" s="268"/>
      <c r="AT49" s="166">
        <f t="shared" si="12"/>
        <v>0</v>
      </c>
      <c r="AU49" s="151" t="b">
        <f t="shared" si="13"/>
        <v>0</v>
      </c>
      <c r="AV49" s="135">
        <f t="shared" si="14"/>
        <v>0</v>
      </c>
      <c r="AX49" s="251" t="str">
        <f t="shared" si="17"/>
        <v>○</v>
      </c>
      <c r="AY49" s="153"/>
    </row>
    <row r="50" spans="1:51" ht="19.5" hidden="1" customHeight="1">
      <c r="A50" s="95"/>
      <c r="B50" s="95"/>
      <c r="C50" s="134">
        <v>40</v>
      </c>
      <c r="D50" s="216"/>
      <c r="E50" s="217"/>
      <c r="F50" s="214"/>
      <c r="G50" s="214"/>
      <c r="H50" s="214"/>
      <c r="I50" s="214"/>
      <c r="J50" s="218"/>
      <c r="K50" s="218"/>
      <c r="L50" s="134"/>
      <c r="M50" s="108"/>
      <c r="N50" s="219"/>
      <c r="O50" s="219"/>
      <c r="P50" s="219"/>
      <c r="Q50" s="219"/>
      <c r="R50" s="219"/>
      <c r="S50" s="219"/>
      <c r="T50" s="219"/>
      <c r="U50" s="220"/>
      <c r="V50" s="220"/>
      <c r="W50" s="220"/>
      <c r="X50" s="220"/>
      <c r="Y50" s="218"/>
      <c r="Z50" s="221"/>
      <c r="AA50" s="218"/>
      <c r="AB50" s="222"/>
      <c r="AC50" s="222"/>
      <c r="AD50" s="222"/>
      <c r="AE50" s="267"/>
      <c r="AF50" s="266" t="str">
        <f t="shared" si="10"/>
        <v>－</v>
      </c>
      <c r="AG50" s="268"/>
      <c r="AT50" s="166">
        <f t="shared" si="12"/>
        <v>0</v>
      </c>
      <c r="AU50" s="151" t="b">
        <f t="shared" si="13"/>
        <v>0</v>
      </c>
      <c r="AV50" s="135">
        <f t="shared" si="14"/>
        <v>0</v>
      </c>
      <c r="AX50" s="251" t="str">
        <f t="shared" si="17"/>
        <v>○</v>
      </c>
      <c r="AY50" s="153"/>
    </row>
    <row r="51" spans="1:51" ht="19.5" hidden="1" customHeight="1">
      <c r="A51" s="95"/>
      <c r="B51" s="95"/>
      <c r="C51" s="134">
        <v>41</v>
      </c>
      <c r="D51" s="223"/>
      <c r="E51" s="214"/>
      <c r="F51" s="224"/>
      <c r="G51" s="224"/>
      <c r="H51" s="224"/>
      <c r="I51" s="224"/>
      <c r="J51" s="225"/>
      <c r="K51" s="225"/>
      <c r="L51" s="134"/>
      <c r="M51" s="218"/>
      <c r="N51" s="220"/>
      <c r="O51" s="220"/>
      <c r="P51" s="220"/>
      <c r="Q51" s="220"/>
      <c r="R51" s="220"/>
      <c r="S51" s="220"/>
      <c r="T51" s="220"/>
      <c r="U51" s="220"/>
      <c r="V51" s="220"/>
      <c r="W51" s="220"/>
      <c r="X51" s="220"/>
      <c r="Y51" s="218"/>
      <c r="Z51" s="221"/>
      <c r="AA51" s="218"/>
      <c r="AB51" s="222"/>
      <c r="AC51" s="222"/>
      <c r="AD51" s="222"/>
      <c r="AE51" s="267"/>
      <c r="AF51" s="266" t="str">
        <f t="shared" si="10"/>
        <v>－</v>
      </c>
      <c r="AG51" s="268"/>
      <c r="AT51" s="166">
        <f t="shared" si="12"/>
        <v>0</v>
      </c>
      <c r="AU51" s="151" t="b">
        <f t="shared" si="13"/>
        <v>0</v>
      </c>
      <c r="AV51" s="135">
        <f t="shared" si="14"/>
        <v>0</v>
      </c>
      <c r="AX51" s="251" t="str">
        <f t="shared" si="17"/>
        <v>○</v>
      </c>
      <c r="AY51" s="153"/>
    </row>
    <row r="52" spans="1:51" ht="19.5" hidden="1" customHeight="1">
      <c r="A52" s="95"/>
      <c r="B52" s="95"/>
      <c r="C52" s="134">
        <v>42</v>
      </c>
      <c r="D52" s="223"/>
      <c r="E52" s="214"/>
      <c r="F52" s="224"/>
      <c r="G52" s="224"/>
      <c r="H52" s="224"/>
      <c r="I52" s="224"/>
      <c r="J52" s="225"/>
      <c r="K52" s="225"/>
      <c r="L52" s="134"/>
      <c r="M52" s="218"/>
      <c r="N52" s="220"/>
      <c r="O52" s="220"/>
      <c r="P52" s="220"/>
      <c r="Q52" s="220"/>
      <c r="R52" s="220"/>
      <c r="S52" s="220"/>
      <c r="T52" s="220"/>
      <c r="U52" s="220"/>
      <c r="V52" s="220"/>
      <c r="W52" s="220"/>
      <c r="X52" s="220"/>
      <c r="Y52" s="218"/>
      <c r="Z52" s="221"/>
      <c r="AA52" s="218"/>
      <c r="AB52" s="222"/>
      <c r="AC52" s="222"/>
      <c r="AD52" s="222"/>
      <c r="AE52" s="267"/>
      <c r="AF52" s="266" t="str">
        <f t="shared" si="10"/>
        <v>－</v>
      </c>
      <c r="AG52" s="268"/>
      <c r="AT52" s="166">
        <f t="shared" si="12"/>
        <v>0</v>
      </c>
      <c r="AU52" s="151" t="b">
        <f t="shared" si="13"/>
        <v>0</v>
      </c>
      <c r="AV52" s="135">
        <f t="shared" si="14"/>
        <v>0</v>
      </c>
      <c r="AX52" s="251" t="str">
        <f t="shared" si="17"/>
        <v>○</v>
      </c>
      <c r="AY52" s="153"/>
    </row>
    <row r="53" spans="1:51" ht="19.5" hidden="1" customHeight="1">
      <c r="A53" s="95"/>
      <c r="B53" s="95"/>
      <c r="C53" s="134">
        <v>43</v>
      </c>
      <c r="D53" s="223"/>
      <c r="E53" s="214"/>
      <c r="F53" s="224"/>
      <c r="G53" s="224"/>
      <c r="H53" s="224"/>
      <c r="I53" s="224"/>
      <c r="J53" s="225"/>
      <c r="K53" s="225"/>
      <c r="L53" s="134"/>
      <c r="M53" s="218"/>
      <c r="N53" s="220"/>
      <c r="O53" s="220"/>
      <c r="P53" s="220"/>
      <c r="Q53" s="220"/>
      <c r="R53" s="220"/>
      <c r="S53" s="220"/>
      <c r="T53" s="220"/>
      <c r="U53" s="220"/>
      <c r="V53" s="220"/>
      <c r="W53" s="220"/>
      <c r="X53" s="220"/>
      <c r="Y53" s="218"/>
      <c r="Z53" s="221"/>
      <c r="AA53" s="218"/>
      <c r="AB53" s="222"/>
      <c r="AC53" s="222"/>
      <c r="AD53" s="222"/>
      <c r="AE53" s="267"/>
      <c r="AF53" s="266" t="str">
        <f t="shared" si="10"/>
        <v>－</v>
      </c>
      <c r="AG53" s="268"/>
      <c r="AT53" s="166">
        <f t="shared" si="12"/>
        <v>0</v>
      </c>
      <c r="AU53" s="151" t="b">
        <f t="shared" si="13"/>
        <v>0</v>
      </c>
      <c r="AV53" s="135">
        <f t="shared" si="14"/>
        <v>0</v>
      </c>
      <c r="AX53" s="251" t="str">
        <f t="shared" si="17"/>
        <v>○</v>
      </c>
      <c r="AY53" s="153"/>
    </row>
    <row r="54" spans="1:51" ht="19.5" hidden="1" customHeight="1">
      <c r="A54" s="95"/>
      <c r="B54" s="95"/>
      <c r="C54" s="134">
        <v>44</v>
      </c>
      <c r="D54" s="223"/>
      <c r="E54" s="214"/>
      <c r="F54" s="224"/>
      <c r="G54" s="224"/>
      <c r="H54" s="224"/>
      <c r="I54" s="224"/>
      <c r="J54" s="225"/>
      <c r="K54" s="225"/>
      <c r="L54" s="134"/>
      <c r="M54" s="218"/>
      <c r="N54" s="220"/>
      <c r="O54" s="220"/>
      <c r="P54" s="220"/>
      <c r="Q54" s="220"/>
      <c r="R54" s="220"/>
      <c r="S54" s="220"/>
      <c r="T54" s="220"/>
      <c r="U54" s="220"/>
      <c r="V54" s="220"/>
      <c r="W54" s="220"/>
      <c r="X54" s="220"/>
      <c r="Y54" s="218"/>
      <c r="Z54" s="221"/>
      <c r="AA54" s="218"/>
      <c r="AB54" s="222"/>
      <c r="AC54" s="222"/>
      <c r="AD54" s="222"/>
      <c r="AE54" s="267"/>
      <c r="AF54" s="266" t="str">
        <f t="shared" si="10"/>
        <v>－</v>
      </c>
      <c r="AG54" s="268"/>
      <c r="AT54" s="166">
        <f t="shared" si="12"/>
        <v>0</v>
      </c>
      <c r="AU54" s="151" t="b">
        <f t="shared" si="13"/>
        <v>0</v>
      </c>
      <c r="AV54" s="135">
        <f t="shared" si="14"/>
        <v>0</v>
      </c>
      <c r="AX54" s="251" t="str">
        <f t="shared" si="17"/>
        <v>○</v>
      </c>
      <c r="AY54" s="153"/>
    </row>
    <row r="55" spans="1:51" ht="19.5" hidden="1" customHeight="1">
      <c r="A55" s="95"/>
      <c r="B55" s="95"/>
      <c r="C55" s="134">
        <v>45</v>
      </c>
      <c r="D55" s="223"/>
      <c r="E55" s="214"/>
      <c r="F55" s="224"/>
      <c r="G55" s="224"/>
      <c r="H55" s="224"/>
      <c r="I55" s="224"/>
      <c r="J55" s="225"/>
      <c r="K55" s="225"/>
      <c r="L55" s="134"/>
      <c r="M55" s="218"/>
      <c r="N55" s="220"/>
      <c r="O55" s="220"/>
      <c r="P55" s="220"/>
      <c r="Q55" s="220"/>
      <c r="R55" s="220"/>
      <c r="S55" s="220"/>
      <c r="T55" s="220"/>
      <c r="U55" s="220"/>
      <c r="V55" s="220"/>
      <c r="W55" s="220"/>
      <c r="X55" s="220"/>
      <c r="Y55" s="218"/>
      <c r="Z55" s="221"/>
      <c r="AA55" s="218"/>
      <c r="AB55" s="222"/>
      <c r="AC55" s="222"/>
      <c r="AD55" s="222"/>
      <c r="AE55" s="267"/>
      <c r="AF55" s="266" t="str">
        <f t="shared" si="10"/>
        <v>－</v>
      </c>
      <c r="AG55" s="268"/>
      <c r="AT55" s="166">
        <f t="shared" si="12"/>
        <v>0</v>
      </c>
      <c r="AU55" s="151" t="b">
        <f t="shared" si="13"/>
        <v>0</v>
      </c>
      <c r="AV55" s="135">
        <f t="shared" si="14"/>
        <v>0</v>
      </c>
      <c r="AX55" s="251" t="str">
        <f t="shared" si="17"/>
        <v>○</v>
      </c>
      <c r="AY55" s="155"/>
    </row>
    <row r="56" spans="1:51" ht="19.5" hidden="1" customHeight="1">
      <c r="A56" s="95"/>
      <c r="B56" s="95"/>
      <c r="C56" s="134">
        <v>46</v>
      </c>
      <c r="D56" s="223"/>
      <c r="E56" s="214"/>
      <c r="F56" s="224"/>
      <c r="G56" s="224"/>
      <c r="H56" s="224"/>
      <c r="I56" s="224"/>
      <c r="J56" s="225"/>
      <c r="K56" s="225"/>
      <c r="L56" s="134"/>
      <c r="M56" s="218"/>
      <c r="N56" s="220"/>
      <c r="O56" s="220"/>
      <c r="P56" s="220"/>
      <c r="Q56" s="220"/>
      <c r="R56" s="220"/>
      <c r="S56" s="220"/>
      <c r="T56" s="220"/>
      <c r="U56" s="220"/>
      <c r="V56" s="220"/>
      <c r="W56" s="220"/>
      <c r="X56" s="220"/>
      <c r="Y56" s="218"/>
      <c r="Z56" s="221"/>
      <c r="AA56" s="218"/>
      <c r="AB56" s="222"/>
      <c r="AC56" s="222"/>
      <c r="AD56" s="222"/>
      <c r="AE56" s="267"/>
      <c r="AF56" s="266" t="str">
        <f t="shared" si="10"/>
        <v>－</v>
      </c>
      <c r="AG56" s="268"/>
      <c r="AT56" s="166">
        <f t="shared" si="12"/>
        <v>0</v>
      </c>
      <c r="AU56" s="151" t="b">
        <f t="shared" si="13"/>
        <v>0</v>
      </c>
      <c r="AV56" s="135">
        <f t="shared" si="14"/>
        <v>0</v>
      </c>
      <c r="AX56" s="251" t="str">
        <f t="shared" si="17"/>
        <v>○</v>
      </c>
      <c r="AY56" s="155"/>
    </row>
    <row r="57" spans="1:51" ht="19.5" hidden="1" customHeight="1">
      <c r="A57" s="95"/>
      <c r="B57" s="95"/>
      <c r="C57" s="134">
        <v>47</v>
      </c>
      <c r="D57" s="223"/>
      <c r="E57" s="214"/>
      <c r="F57" s="224"/>
      <c r="G57" s="224"/>
      <c r="H57" s="224"/>
      <c r="I57" s="224"/>
      <c r="J57" s="225"/>
      <c r="K57" s="225"/>
      <c r="L57" s="134"/>
      <c r="M57" s="218"/>
      <c r="N57" s="220"/>
      <c r="O57" s="220"/>
      <c r="P57" s="220"/>
      <c r="Q57" s="220"/>
      <c r="R57" s="220"/>
      <c r="S57" s="220"/>
      <c r="T57" s="220"/>
      <c r="U57" s="220"/>
      <c r="V57" s="220"/>
      <c r="W57" s="220"/>
      <c r="X57" s="220"/>
      <c r="Y57" s="218"/>
      <c r="Z57" s="221"/>
      <c r="AA57" s="218"/>
      <c r="AB57" s="222"/>
      <c r="AC57" s="222"/>
      <c r="AD57" s="222"/>
      <c r="AE57" s="267"/>
      <c r="AF57" s="266" t="str">
        <f t="shared" si="10"/>
        <v>－</v>
      </c>
      <c r="AG57" s="268"/>
      <c r="AT57" s="166">
        <f t="shared" si="12"/>
        <v>0</v>
      </c>
      <c r="AU57" s="151" t="b">
        <f t="shared" si="13"/>
        <v>0</v>
      </c>
      <c r="AV57" s="135">
        <f t="shared" si="14"/>
        <v>0</v>
      </c>
      <c r="AX57" s="251" t="str">
        <f t="shared" si="17"/>
        <v>○</v>
      </c>
      <c r="AY57" s="155"/>
    </row>
    <row r="58" spans="1:51" ht="19.5" hidden="1" customHeight="1">
      <c r="A58" s="95"/>
      <c r="B58" s="95"/>
      <c r="C58" s="134">
        <v>48</v>
      </c>
      <c r="D58" s="223"/>
      <c r="E58" s="214"/>
      <c r="F58" s="224"/>
      <c r="G58" s="224"/>
      <c r="H58" s="224"/>
      <c r="I58" s="224"/>
      <c r="J58" s="225"/>
      <c r="K58" s="225"/>
      <c r="L58" s="134"/>
      <c r="M58" s="218"/>
      <c r="N58" s="220"/>
      <c r="O58" s="220"/>
      <c r="P58" s="220"/>
      <c r="Q58" s="220"/>
      <c r="R58" s="220"/>
      <c r="S58" s="220"/>
      <c r="T58" s="220"/>
      <c r="U58" s="220"/>
      <c r="V58" s="220"/>
      <c r="W58" s="220"/>
      <c r="X58" s="220"/>
      <c r="Y58" s="218"/>
      <c r="Z58" s="221"/>
      <c r="AA58" s="218"/>
      <c r="AB58" s="222"/>
      <c r="AC58" s="222"/>
      <c r="AD58" s="222"/>
      <c r="AE58" s="267"/>
      <c r="AF58" s="266" t="str">
        <f t="shared" si="10"/>
        <v>－</v>
      </c>
      <c r="AG58" s="268"/>
      <c r="AT58" s="166">
        <f t="shared" si="12"/>
        <v>0</v>
      </c>
      <c r="AU58" s="151" t="b">
        <f t="shared" si="13"/>
        <v>0</v>
      </c>
      <c r="AV58" s="135">
        <f t="shared" si="14"/>
        <v>0</v>
      </c>
      <c r="AX58" s="251" t="str">
        <f t="shared" si="17"/>
        <v>○</v>
      </c>
      <c r="AY58" s="155"/>
    </row>
    <row r="59" spans="1:51" ht="19.5" hidden="1" customHeight="1">
      <c r="A59" s="95"/>
      <c r="B59" s="95"/>
      <c r="C59" s="134">
        <v>49</v>
      </c>
      <c r="D59" s="223"/>
      <c r="E59" s="214"/>
      <c r="F59" s="224"/>
      <c r="G59" s="224"/>
      <c r="H59" s="224"/>
      <c r="I59" s="224"/>
      <c r="J59" s="225"/>
      <c r="K59" s="225"/>
      <c r="L59" s="134"/>
      <c r="M59" s="218"/>
      <c r="N59" s="220"/>
      <c r="O59" s="220"/>
      <c r="P59" s="220"/>
      <c r="Q59" s="220"/>
      <c r="R59" s="220"/>
      <c r="S59" s="220"/>
      <c r="T59" s="220"/>
      <c r="U59" s="220"/>
      <c r="V59" s="220"/>
      <c r="W59" s="220"/>
      <c r="X59" s="220"/>
      <c r="Y59" s="218"/>
      <c r="Z59" s="221"/>
      <c r="AA59" s="218"/>
      <c r="AB59" s="222"/>
      <c r="AC59" s="222"/>
      <c r="AD59" s="222"/>
      <c r="AE59" s="267"/>
      <c r="AF59" s="266" t="str">
        <f t="shared" si="10"/>
        <v>－</v>
      </c>
      <c r="AG59" s="268"/>
      <c r="AT59" s="166">
        <f t="shared" si="12"/>
        <v>0</v>
      </c>
      <c r="AU59" s="151" t="b">
        <f t="shared" si="13"/>
        <v>0</v>
      </c>
      <c r="AV59" s="135">
        <f t="shared" si="14"/>
        <v>0</v>
      </c>
      <c r="AX59" s="251" t="str">
        <f t="shared" si="17"/>
        <v>○</v>
      </c>
      <c r="AY59" s="155"/>
    </row>
    <row r="60" spans="1:51" ht="19.5" hidden="1" customHeight="1">
      <c r="A60" s="95"/>
      <c r="B60" s="95"/>
      <c r="C60" s="134">
        <v>50</v>
      </c>
      <c r="D60" s="223"/>
      <c r="E60" s="214"/>
      <c r="F60" s="224"/>
      <c r="G60" s="224"/>
      <c r="H60" s="224"/>
      <c r="I60" s="224"/>
      <c r="J60" s="225"/>
      <c r="K60" s="225"/>
      <c r="L60" s="134"/>
      <c r="M60" s="218"/>
      <c r="N60" s="220"/>
      <c r="O60" s="220"/>
      <c r="P60" s="220"/>
      <c r="Q60" s="220"/>
      <c r="R60" s="220"/>
      <c r="S60" s="220"/>
      <c r="T60" s="220"/>
      <c r="U60" s="220"/>
      <c r="V60" s="220"/>
      <c r="W60" s="220"/>
      <c r="X60" s="220"/>
      <c r="Y60" s="218"/>
      <c r="Z60" s="221"/>
      <c r="AA60" s="218"/>
      <c r="AB60" s="222"/>
      <c r="AC60" s="222"/>
      <c r="AD60" s="222"/>
      <c r="AE60" s="267"/>
      <c r="AF60" s="267"/>
      <c r="AG60" s="268"/>
      <c r="AT60" s="166">
        <f t="shared" si="12"/>
        <v>0</v>
      </c>
      <c r="AU60" s="151" t="b">
        <f t="shared" si="13"/>
        <v>0</v>
      </c>
      <c r="AV60" s="135">
        <f t="shared" si="14"/>
        <v>0</v>
      </c>
      <c r="AX60" s="251" t="str">
        <f t="shared" si="17"/>
        <v>○</v>
      </c>
      <c r="AY60" s="155"/>
    </row>
    <row r="61" spans="1:51" ht="19.5" customHeight="1">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row>
    <row r="62" spans="1:51" ht="15" customHeight="1"/>
    <row r="63" spans="1:51" ht="15" customHeight="1"/>
    <row r="64" spans="1:5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sheetProtection algorithmName="SHA-512" hashValue="7mg64sFzCEkKSGSc9dkZb7id3tL4wo5I/3qMrsGuA3afDCJC3jipLK+66tyrI/b6EHSNhs+uicURmW6TgeUFsw==" saltValue="ItXg0z6G7yuZmlYPRd+NHw==" spinCount="100000" sheet="1" objects="1" scenarios="1"/>
  <mergeCells count="28">
    <mergeCell ref="K8:K10"/>
    <mergeCell ref="L8:AA8"/>
    <mergeCell ref="L9:M9"/>
    <mergeCell ref="N9:O9"/>
    <mergeCell ref="P9:Q9"/>
    <mergeCell ref="R9:S9"/>
    <mergeCell ref="T9:U9"/>
    <mergeCell ref="V9:W9"/>
    <mergeCell ref="X9:Y9"/>
    <mergeCell ref="Z9:AA9"/>
    <mergeCell ref="J8:J10"/>
    <mergeCell ref="C4:D4"/>
    <mergeCell ref="E4:I4"/>
    <mergeCell ref="C5:D5"/>
    <mergeCell ref="E5:I5"/>
    <mergeCell ref="C8:C10"/>
    <mergeCell ref="D8:D10"/>
    <mergeCell ref="E8:E10"/>
    <mergeCell ref="I8:I10"/>
    <mergeCell ref="F8:H9"/>
    <mergeCell ref="AF8:AG9"/>
    <mergeCell ref="AJ9:AT9"/>
    <mergeCell ref="AU9:AX9"/>
    <mergeCell ref="AB8:AD8"/>
    <mergeCell ref="AB9:AB10"/>
    <mergeCell ref="AC9:AC10"/>
    <mergeCell ref="AD9:AD10"/>
    <mergeCell ref="AE8:AE9"/>
  </mergeCells>
  <phoneticPr fontId="4"/>
  <dataValidations count="3">
    <dataValidation type="list" allowBlank="1" showInputMessage="1" showErrorMessage="1" sqref="K11:K40" xr:uid="{A4BBBBBD-4F87-4609-B100-3B3BBE520FF3}">
      <formula1>"①,②,③,④"</formula1>
    </dataValidation>
    <dataValidation type="list" allowBlank="1" showInputMessage="1" showErrorMessage="1" sqref="E11:E60" xr:uid="{5C3C96BC-117E-4518-9519-3872BB4A699A}">
      <formula1>$E$74:$E$86</formula1>
    </dataValidation>
    <dataValidation type="list" allowBlank="1" showInputMessage="1" showErrorMessage="1" sqref="M41:Z60 AA14:AD14 AA18:AD60" xr:uid="{B5458808-80DA-4EA7-9FDA-64231F6EAE17}">
      <formula1>"○"</formula1>
    </dataValidation>
  </dataValidations>
  <pageMargins left="0.7" right="0.7" top="0.75" bottom="0.75" header="0.3" footer="0.3"/>
  <pageSetup paperSize="9" scale="5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20286-D24B-4D59-8872-B45FA5904D77}">
  <sheetPr>
    <pageSetUpPr fitToPage="1"/>
  </sheetPr>
  <dimension ref="A1:FY4"/>
  <sheetViews>
    <sheetView view="pageBreakPreview" topLeftCell="BO1" zoomScaleNormal="100" zoomScaleSheetLayoutView="100" workbookViewId="0">
      <selection activeCell="CJ2" sqref="CJ2"/>
    </sheetView>
  </sheetViews>
  <sheetFormatPr defaultRowHeight="13.5"/>
  <cols>
    <col min="1" max="181" width="2.375" customWidth="1"/>
  </cols>
  <sheetData>
    <row r="1" spans="1:181" ht="270" customHeight="1">
      <c r="A1" s="231" t="s">
        <v>179</v>
      </c>
      <c r="B1" s="232" t="s">
        <v>180</v>
      </c>
      <c r="C1" s="232" t="s">
        <v>181</v>
      </c>
      <c r="D1" s="232" t="s">
        <v>200</v>
      </c>
      <c r="E1" s="232" t="s">
        <v>182</v>
      </c>
      <c r="F1" s="232" t="s">
        <v>183</v>
      </c>
      <c r="G1" s="232" t="s">
        <v>184</v>
      </c>
      <c r="H1" s="232" t="s">
        <v>155</v>
      </c>
      <c r="I1" s="232" t="s">
        <v>201</v>
      </c>
      <c r="J1" s="239" t="s">
        <v>202</v>
      </c>
      <c r="K1" s="232" t="s">
        <v>203</v>
      </c>
      <c r="L1" s="233" t="s">
        <v>204</v>
      </c>
      <c r="M1" s="231" t="s">
        <v>205</v>
      </c>
      <c r="N1" s="232" t="s">
        <v>215</v>
      </c>
      <c r="O1" s="232" t="s">
        <v>206</v>
      </c>
      <c r="P1" s="232" t="s">
        <v>207</v>
      </c>
      <c r="Q1" s="232" t="s">
        <v>208</v>
      </c>
      <c r="R1" s="232" t="s">
        <v>209</v>
      </c>
      <c r="S1" s="232" t="s">
        <v>210</v>
      </c>
      <c r="T1" s="232" t="s">
        <v>211</v>
      </c>
      <c r="U1" s="232" t="s">
        <v>212</v>
      </c>
      <c r="V1" s="232" t="s">
        <v>213</v>
      </c>
      <c r="W1" s="233" t="s">
        <v>214</v>
      </c>
      <c r="X1" s="231" t="s">
        <v>216</v>
      </c>
      <c r="Y1" s="241" t="s">
        <v>217</v>
      </c>
      <c r="Z1" s="241" t="s">
        <v>218</v>
      </c>
      <c r="AA1" s="241" t="s">
        <v>219</v>
      </c>
      <c r="AB1" s="241" t="s">
        <v>220</v>
      </c>
      <c r="AC1" s="241" t="s">
        <v>221</v>
      </c>
      <c r="AD1" s="241" t="s">
        <v>222</v>
      </c>
      <c r="AE1" s="241" t="s">
        <v>223</v>
      </c>
      <c r="AF1" s="241" t="s">
        <v>224</v>
      </c>
      <c r="AG1" s="241" t="s">
        <v>225</v>
      </c>
      <c r="AH1" s="241" t="s">
        <v>226</v>
      </c>
      <c r="AI1" s="241" t="s">
        <v>227</v>
      </c>
      <c r="AJ1" s="241" t="s">
        <v>228</v>
      </c>
      <c r="AK1" s="241" t="s">
        <v>229</v>
      </c>
      <c r="AL1" s="241" t="s">
        <v>230</v>
      </c>
      <c r="AM1" s="241" t="s">
        <v>231</v>
      </c>
      <c r="AN1" s="241" t="s">
        <v>232</v>
      </c>
      <c r="AO1" s="241" t="s">
        <v>233</v>
      </c>
      <c r="AP1" s="241" t="s">
        <v>234</v>
      </c>
      <c r="AQ1" s="241" t="s">
        <v>235</v>
      </c>
      <c r="AR1" s="241" t="s">
        <v>236</v>
      </c>
      <c r="AS1" s="241" t="s">
        <v>237</v>
      </c>
      <c r="AT1" s="241" t="s">
        <v>238</v>
      </c>
      <c r="AU1" s="241" t="s">
        <v>239</v>
      </c>
      <c r="AV1" s="241" t="s">
        <v>240</v>
      </c>
      <c r="AW1" s="241" t="s">
        <v>241</v>
      </c>
      <c r="AX1" s="241" t="s">
        <v>242</v>
      </c>
      <c r="AY1" s="241" t="s">
        <v>243</v>
      </c>
      <c r="AZ1" s="241" t="s">
        <v>244</v>
      </c>
      <c r="BA1" s="241" t="s">
        <v>245</v>
      </c>
      <c r="BB1" s="241" t="s">
        <v>246</v>
      </c>
      <c r="BC1" s="241" t="s">
        <v>247</v>
      </c>
      <c r="BD1" s="241" t="s">
        <v>248</v>
      </c>
      <c r="BE1" s="241" t="s">
        <v>249</v>
      </c>
      <c r="BF1" s="241" t="s">
        <v>250</v>
      </c>
      <c r="BG1" s="241" t="s">
        <v>251</v>
      </c>
      <c r="BH1" s="241" t="s">
        <v>252</v>
      </c>
      <c r="BI1" s="241" t="s">
        <v>253</v>
      </c>
      <c r="BJ1" s="241" t="s">
        <v>254</v>
      </c>
      <c r="BK1" s="241" t="s">
        <v>255</v>
      </c>
      <c r="BL1" s="241" t="s">
        <v>256</v>
      </c>
      <c r="BM1" s="241" t="s">
        <v>257</v>
      </c>
      <c r="BN1" s="241" t="s">
        <v>258</v>
      </c>
      <c r="BO1" s="241" t="s">
        <v>259</v>
      </c>
      <c r="BP1" s="241" t="s">
        <v>260</v>
      </c>
      <c r="BQ1" s="241" t="s">
        <v>261</v>
      </c>
      <c r="BR1" s="241" t="s">
        <v>262</v>
      </c>
      <c r="BS1" s="241" t="s">
        <v>263</v>
      </c>
      <c r="BT1" s="241" t="s">
        <v>264</v>
      </c>
      <c r="BU1" s="241" t="s">
        <v>265</v>
      </c>
      <c r="BV1" s="241" t="s">
        <v>327</v>
      </c>
      <c r="BW1" s="241" t="s">
        <v>328</v>
      </c>
      <c r="BX1" s="241" t="s">
        <v>329</v>
      </c>
      <c r="BY1" s="241" t="s">
        <v>330</v>
      </c>
      <c r="BZ1" s="241" t="s">
        <v>331</v>
      </c>
      <c r="CA1" s="241" t="s">
        <v>332</v>
      </c>
      <c r="CB1" s="241" t="s">
        <v>333</v>
      </c>
      <c r="CC1" s="241" t="s">
        <v>334</v>
      </c>
      <c r="CD1" s="241" t="s">
        <v>335</v>
      </c>
      <c r="CE1" s="241" t="s">
        <v>336</v>
      </c>
      <c r="CF1" s="241" t="s">
        <v>337</v>
      </c>
      <c r="CG1" s="241" t="s">
        <v>338</v>
      </c>
      <c r="CH1" s="241" t="s">
        <v>339</v>
      </c>
      <c r="CI1" s="241" t="s">
        <v>340</v>
      </c>
      <c r="CJ1" s="241" t="s">
        <v>341</v>
      </c>
      <c r="CK1" s="241" t="s">
        <v>342</v>
      </c>
      <c r="CL1" s="241" t="s">
        <v>343</v>
      </c>
      <c r="CM1" s="241" t="s">
        <v>344</v>
      </c>
      <c r="CN1" s="241" t="s">
        <v>345</v>
      </c>
      <c r="CO1" s="241" t="s">
        <v>346</v>
      </c>
      <c r="CP1" s="241" t="s">
        <v>347</v>
      </c>
      <c r="CQ1" s="241" t="s">
        <v>348</v>
      </c>
      <c r="CR1" s="241" t="s">
        <v>349</v>
      </c>
      <c r="CS1" s="241" t="s">
        <v>350</v>
      </c>
      <c r="CT1" s="241" t="s">
        <v>351</v>
      </c>
      <c r="CU1" s="241" t="s">
        <v>352</v>
      </c>
      <c r="CV1" s="241" t="s">
        <v>353</v>
      </c>
      <c r="CW1" s="241" t="s">
        <v>354</v>
      </c>
      <c r="CX1" s="241" t="s">
        <v>355</v>
      </c>
      <c r="CY1" s="241" t="s">
        <v>356</v>
      </c>
      <c r="CZ1" s="241" t="s">
        <v>357</v>
      </c>
      <c r="DA1" s="241" t="s">
        <v>358</v>
      </c>
      <c r="DB1" s="241" t="s">
        <v>359</v>
      </c>
      <c r="DC1" s="241" t="s">
        <v>360</v>
      </c>
      <c r="DD1" s="241" t="s">
        <v>361</v>
      </c>
      <c r="DE1" s="241" t="s">
        <v>362</v>
      </c>
      <c r="DF1" s="241" t="s">
        <v>363</v>
      </c>
      <c r="DG1" s="241" t="s">
        <v>364</v>
      </c>
      <c r="DH1" s="241" t="s">
        <v>365</v>
      </c>
      <c r="DI1" s="241" t="s">
        <v>366</v>
      </c>
      <c r="DJ1" s="241" t="s">
        <v>367</v>
      </c>
      <c r="DK1" s="241" t="s">
        <v>368</v>
      </c>
      <c r="DL1" s="241" t="s">
        <v>369</v>
      </c>
      <c r="DM1" s="241" t="s">
        <v>370</v>
      </c>
      <c r="DN1" s="241" t="s">
        <v>371</v>
      </c>
      <c r="DO1" s="241" t="s">
        <v>372</v>
      </c>
      <c r="DP1" s="241" t="s">
        <v>373</v>
      </c>
      <c r="DQ1" s="241" t="s">
        <v>374</v>
      </c>
      <c r="DR1" s="241" t="s">
        <v>375</v>
      </c>
      <c r="DS1" s="241" t="s">
        <v>376</v>
      </c>
      <c r="DT1" s="241" t="s">
        <v>266</v>
      </c>
      <c r="DU1" s="241" t="s">
        <v>267</v>
      </c>
      <c r="DV1" s="241" t="s">
        <v>268</v>
      </c>
      <c r="DW1" s="241" t="s">
        <v>269</v>
      </c>
      <c r="DX1" s="241" t="s">
        <v>270</v>
      </c>
      <c r="DY1" s="241" t="s">
        <v>271</v>
      </c>
      <c r="DZ1" s="241" t="s">
        <v>272</v>
      </c>
      <c r="EA1" s="241" t="s">
        <v>273</v>
      </c>
      <c r="EB1" s="241" t="s">
        <v>274</v>
      </c>
      <c r="EC1" s="241" t="s">
        <v>275</v>
      </c>
      <c r="ED1" s="241" t="s">
        <v>276</v>
      </c>
      <c r="EE1" s="241" t="s">
        <v>277</v>
      </c>
      <c r="EF1" s="241" t="s">
        <v>278</v>
      </c>
      <c r="EG1" s="241" t="s">
        <v>279</v>
      </c>
      <c r="EH1" s="241" t="s">
        <v>280</v>
      </c>
      <c r="EI1" s="241" t="s">
        <v>281</v>
      </c>
      <c r="EJ1" s="241" t="s">
        <v>282</v>
      </c>
      <c r="EK1" s="241" t="s">
        <v>283</v>
      </c>
      <c r="EL1" s="241" t="s">
        <v>284</v>
      </c>
      <c r="EM1" s="241" t="s">
        <v>285</v>
      </c>
      <c r="EN1" s="241" t="s">
        <v>286</v>
      </c>
      <c r="EO1" s="241" t="s">
        <v>287</v>
      </c>
      <c r="EP1" s="241" t="s">
        <v>288</v>
      </c>
      <c r="EQ1" s="241" t="s">
        <v>289</v>
      </c>
      <c r="ER1" s="241" t="s">
        <v>290</v>
      </c>
      <c r="ES1" s="241" t="s">
        <v>291</v>
      </c>
      <c r="ET1" s="241" t="s">
        <v>292</v>
      </c>
      <c r="EU1" s="241" t="s">
        <v>293</v>
      </c>
      <c r="EV1" s="241" t="s">
        <v>294</v>
      </c>
      <c r="EW1" s="241" t="s">
        <v>295</v>
      </c>
      <c r="EX1" s="241" t="s">
        <v>296</v>
      </c>
      <c r="EY1" s="241" t="s">
        <v>297</v>
      </c>
      <c r="EZ1" s="241" t="s">
        <v>298</v>
      </c>
      <c r="FA1" s="241" t="s">
        <v>299</v>
      </c>
      <c r="FB1" s="241" t="s">
        <v>300</v>
      </c>
      <c r="FC1" s="241" t="s">
        <v>301</v>
      </c>
      <c r="FD1" s="241" t="s">
        <v>302</v>
      </c>
      <c r="FE1" s="241" t="s">
        <v>303</v>
      </c>
      <c r="FF1" s="241" t="s">
        <v>304</v>
      </c>
      <c r="FG1" s="241" t="s">
        <v>305</v>
      </c>
      <c r="FH1" s="241" t="s">
        <v>306</v>
      </c>
      <c r="FI1" s="241" t="s">
        <v>307</v>
      </c>
      <c r="FJ1" s="241" t="s">
        <v>308</v>
      </c>
      <c r="FK1" s="241" t="s">
        <v>309</v>
      </c>
      <c r="FL1" s="241" t="s">
        <v>310</v>
      </c>
      <c r="FM1" s="241" t="s">
        <v>311</v>
      </c>
      <c r="FN1" s="241" t="s">
        <v>312</v>
      </c>
      <c r="FO1" s="241" t="s">
        <v>313</v>
      </c>
      <c r="FP1" s="241" t="s">
        <v>314</v>
      </c>
      <c r="FQ1" s="242" t="s">
        <v>315</v>
      </c>
      <c r="FR1" s="231" t="s">
        <v>316</v>
      </c>
      <c r="FS1" s="232" t="s">
        <v>317</v>
      </c>
      <c r="FT1" s="232" t="s">
        <v>318</v>
      </c>
      <c r="FU1" s="232" t="s">
        <v>319</v>
      </c>
      <c r="FV1" s="232" t="s">
        <v>320</v>
      </c>
      <c r="FW1" s="232" t="s">
        <v>321</v>
      </c>
      <c r="FX1" s="232" t="s">
        <v>322</v>
      </c>
      <c r="FY1" s="233" t="s">
        <v>323</v>
      </c>
    </row>
    <row r="2" spans="1:181" s="245" customFormat="1" ht="14.25" thickBot="1">
      <c r="A2" s="234" t="str">
        <f>基礎情報!E40&amp;""</f>
        <v/>
      </c>
      <c r="B2" s="235" t="str">
        <f>基礎情報!E37&amp;""</f>
        <v/>
      </c>
      <c r="C2" s="235" t="str">
        <f>基礎情報!E39&amp;""</f>
        <v/>
      </c>
      <c r="D2" s="235" t="str">
        <f>基礎情報!E38&amp;""</f>
        <v/>
      </c>
      <c r="E2" s="235" t="str">
        <f>基礎情報!C34&amp;""</f>
        <v/>
      </c>
      <c r="F2" s="235" t="str">
        <f>基礎情報!E34&amp;""</f>
        <v/>
      </c>
      <c r="G2" s="235" t="str">
        <f>基礎情報!G34&amp;""</f>
        <v/>
      </c>
      <c r="H2" s="236" t="str">
        <f>基礎情報!I43&amp;""</f>
        <v>NG－対象外</v>
      </c>
      <c r="I2" s="236" t="str">
        <f>基礎情報!H43&amp;""</f>
        <v/>
      </c>
      <c r="J2" s="240" t="str">
        <f>基礎情報!H44&amp;""</f>
        <v/>
      </c>
      <c r="K2" s="236" t="str">
        <f>【様6別1】!N4&amp;""</f>
        <v>0</v>
      </c>
      <c r="L2" s="237" t="str">
        <f>【様6別1】!N5&amp;""</f>
        <v>0</v>
      </c>
      <c r="M2" s="238" t="e">
        <f>【様6】!P12&amp;""</f>
        <v>#N/A</v>
      </c>
      <c r="N2" s="236" t="e">
        <f>【様6】!AA10&amp;""</f>
        <v>#N/A</v>
      </c>
      <c r="O2" s="236" t="e">
        <f>【様6】!P13&amp;""</f>
        <v>#N/A</v>
      </c>
      <c r="P2" s="236" t="str">
        <f>【様6】!P14&amp;""</f>
        <v>0</v>
      </c>
      <c r="Q2" s="236" t="str">
        <f>【様6】!P15&amp;""</f>
        <v>0</v>
      </c>
      <c r="R2" s="236" t="str">
        <f>【様6】!P19&amp;""</f>
        <v>0</v>
      </c>
      <c r="S2" s="236" t="str">
        <f>【様6】!P20&amp;""</f>
        <v>0</v>
      </c>
      <c r="T2" s="236" t="str">
        <f>【様6】!P21&amp;""</f>
        <v/>
      </c>
      <c r="U2" s="236" t="e">
        <f>【様6】!P25&amp;""</f>
        <v>#N/A</v>
      </c>
      <c r="V2" s="236" t="str">
        <f>【様6】!P26&amp;""</f>
        <v>0</v>
      </c>
      <c r="W2" s="237" t="e">
        <f>【様6】!AF24&amp;""</f>
        <v>#N/A</v>
      </c>
      <c r="X2" s="238" t="str">
        <f>【様6別1】!$D10&amp;""</f>
        <v/>
      </c>
      <c r="Y2" s="243" t="str">
        <f>【様6別1】!$D11&amp;""</f>
        <v/>
      </c>
      <c r="Z2" s="243" t="str">
        <f>【様6別1】!$D12&amp;""</f>
        <v/>
      </c>
      <c r="AA2" s="243" t="str">
        <f>【様6別1】!$D13&amp;""</f>
        <v/>
      </c>
      <c r="AB2" s="243" t="str">
        <f>【様6別1】!$D14&amp;""</f>
        <v/>
      </c>
      <c r="AC2" s="243" t="str">
        <f>【様6別1】!$D15&amp;""</f>
        <v/>
      </c>
      <c r="AD2" s="243" t="str">
        <f>【様6別1】!$D16&amp;""</f>
        <v/>
      </c>
      <c r="AE2" s="243" t="str">
        <f>【様6別1】!$D17&amp;""</f>
        <v/>
      </c>
      <c r="AF2" s="243" t="str">
        <f>【様6別1】!$D18&amp;""</f>
        <v/>
      </c>
      <c r="AG2" s="243" t="str">
        <f>【様6別1】!$D19&amp;""</f>
        <v/>
      </c>
      <c r="AH2" s="243" t="str">
        <f>【様6別1】!$D20&amp;""</f>
        <v/>
      </c>
      <c r="AI2" s="243" t="str">
        <f>【様6別1】!$D21&amp;""</f>
        <v/>
      </c>
      <c r="AJ2" s="243" t="str">
        <f>【様6別1】!$D22&amp;""</f>
        <v/>
      </c>
      <c r="AK2" s="243" t="str">
        <f>【様6別1】!$D23&amp;""</f>
        <v/>
      </c>
      <c r="AL2" s="243" t="str">
        <f>【様6別1】!$D24&amp;""</f>
        <v/>
      </c>
      <c r="AM2" s="243" t="str">
        <f>【様6別1】!$D25&amp;""</f>
        <v/>
      </c>
      <c r="AN2" s="243" t="str">
        <f>【様6別1】!$D26&amp;""</f>
        <v/>
      </c>
      <c r="AO2" s="243" t="str">
        <f>【様6別1】!$D27&amp;""</f>
        <v/>
      </c>
      <c r="AP2" s="243" t="str">
        <f>【様6別1】!$D28&amp;""</f>
        <v/>
      </c>
      <c r="AQ2" s="243" t="str">
        <f>【様6別1】!$D29&amp;""</f>
        <v/>
      </c>
      <c r="AR2" s="243" t="str">
        <f>【様6別1】!$D30&amp;""</f>
        <v/>
      </c>
      <c r="AS2" s="243" t="str">
        <f>【様6別1】!$D31&amp;""</f>
        <v/>
      </c>
      <c r="AT2" s="243" t="str">
        <f>【様6別1】!$D32&amp;""</f>
        <v/>
      </c>
      <c r="AU2" s="243" t="str">
        <f>【様6別1】!$D33&amp;""</f>
        <v/>
      </c>
      <c r="AV2" s="243" t="str">
        <f>【様6別1】!$D34&amp;""</f>
        <v/>
      </c>
      <c r="AW2" s="243" t="str">
        <f>【様6別1】!$D35&amp;""</f>
        <v/>
      </c>
      <c r="AX2" s="243" t="str">
        <f>【様6別1】!$D36&amp;""</f>
        <v/>
      </c>
      <c r="AY2" s="243" t="str">
        <f>【様6別1】!$D37&amp;""</f>
        <v/>
      </c>
      <c r="AZ2" s="243" t="str">
        <f>【様6別1】!$D38&amp;""</f>
        <v/>
      </c>
      <c r="BA2" s="243" t="str">
        <f>【様6別1】!$D39&amp;""</f>
        <v/>
      </c>
      <c r="BB2" s="243" t="str">
        <f>【様6別1】!$D40&amp;""</f>
        <v/>
      </c>
      <c r="BC2" s="243" t="str">
        <f>【様6別1】!$D41&amp;""</f>
        <v/>
      </c>
      <c r="BD2" s="243" t="str">
        <f>【様6別1】!$D42&amp;""</f>
        <v/>
      </c>
      <c r="BE2" s="243" t="str">
        <f>【様6別1】!$D43&amp;""</f>
        <v/>
      </c>
      <c r="BF2" s="243" t="str">
        <f>【様6別1】!$D44&amp;""</f>
        <v/>
      </c>
      <c r="BG2" s="243" t="str">
        <f>【様6別1】!$D45&amp;""</f>
        <v/>
      </c>
      <c r="BH2" s="243" t="str">
        <f>【様6別1】!$D46&amp;""</f>
        <v/>
      </c>
      <c r="BI2" s="243" t="str">
        <f>【様6別1】!$D47&amp;""</f>
        <v/>
      </c>
      <c r="BJ2" s="243" t="str">
        <f>【様6別1】!$D48&amp;""</f>
        <v/>
      </c>
      <c r="BK2" s="243" t="str">
        <f>【様6別1】!$D49&amp;""</f>
        <v/>
      </c>
      <c r="BL2" s="243" t="str">
        <f>【様6別1】!$D50&amp;""</f>
        <v/>
      </c>
      <c r="BM2" s="243" t="str">
        <f>【様6別1】!$D51&amp;""</f>
        <v/>
      </c>
      <c r="BN2" s="243" t="str">
        <f>【様6別1】!$D52&amp;""</f>
        <v/>
      </c>
      <c r="BO2" s="243" t="str">
        <f>【様6別1】!$D53&amp;""</f>
        <v/>
      </c>
      <c r="BP2" s="243" t="str">
        <f>【様6別1】!$D54&amp;""</f>
        <v/>
      </c>
      <c r="BQ2" s="243" t="str">
        <f>【様6別1】!$D55&amp;""</f>
        <v/>
      </c>
      <c r="BR2" s="243" t="str">
        <f>【様6別1】!$D56&amp;""</f>
        <v/>
      </c>
      <c r="BS2" s="243" t="str">
        <f>【様6別1】!$D57&amp;""</f>
        <v/>
      </c>
      <c r="BT2" s="243" t="str">
        <f>【様6別1】!$D58&amp;""</f>
        <v/>
      </c>
      <c r="BU2" s="243" t="str">
        <f>【様6別1】!$D59&amp;""</f>
        <v/>
      </c>
      <c r="BV2" s="243" t="str">
        <f>【様6別1】!$K10&amp;""</f>
        <v/>
      </c>
      <c r="BW2" s="243" t="str">
        <f>【様6別1】!$K11&amp;""</f>
        <v/>
      </c>
      <c r="BX2" s="243" t="str">
        <f>【様6別1】!$K12&amp;""</f>
        <v/>
      </c>
      <c r="BY2" s="243" t="str">
        <f>【様6別1】!$K13&amp;""</f>
        <v/>
      </c>
      <c r="BZ2" s="243" t="str">
        <f>【様6別1】!$K14&amp;""</f>
        <v/>
      </c>
      <c r="CA2" s="243" t="str">
        <f>【様6別1】!$K15&amp;""</f>
        <v/>
      </c>
      <c r="CB2" s="243" t="str">
        <f>【様6別1】!$K16&amp;""</f>
        <v/>
      </c>
      <c r="CC2" s="243" t="str">
        <f>【様6別1】!$K17&amp;""</f>
        <v/>
      </c>
      <c r="CD2" s="243" t="str">
        <f>【様6別1】!$K18&amp;""</f>
        <v/>
      </c>
      <c r="CE2" s="243" t="str">
        <f>【様6別1】!$K19&amp;""</f>
        <v/>
      </c>
      <c r="CF2" s="243" t="str">
        <f>【様6別1】!$K20&amp;""</f>
        <v/>
      </c>
      <c r="CG2" s="243" t="str">
        <f>【様6別1】!$K21&amp;""</f>
        <v/>
      </c>
      <c r="CH2" s="243" t="str">
        <f>【様6別1】!$K22&amp;""</f>
        <v/>
      </c>
      <c r="CI2" s="243" t="str">
        <f>【様6別1】!$K23&amp;""</f>
        <v/>
      </c>
      <c r="CJ2" s="243" t="str">
        <f>【様6別1】!$K24&amp;""</f>
        <v/>
      </c>
      <c r="CK2" s="243" t="str">
        <f>【様6別1】!$K25&amp;""</f>
        <v/>
      </c>
      <c r="CL2" s="243" t="str">
        <f>【様6別1】!$K26&amp;""</f>
        <v/>
      </c>
      <c r="CM2" s="243" t="str">
        <f>【様6別1】!$K27&amp;""</f>
        <v/>
      </c>
      <c r="CN2" s="243" t="str">
        <f>【様6別1】!$K28&amp;""</f>
        <v/>
      </c>
      <c r="CO2" s="243" t="str">
        <f>【様6別1】!$K29&amp;""</f>
        <v/>
      </c>
      <c r="CP2" s="243" t="str">
        <f>【様6別1】!$K30&amp;""</f>
        <v/>
      </c>
      <c r="CQ2" s="243" t="str">
        <f>【様6別1】!$K31&amp;""</f>
        <v/>
      </c>
      <c r="CR2" s="243" t="str">
        <f>【様6別1】!$K32&amp;""</f>
        <v/>
      </c>
      <c r="CS2" s="243" t="str">
        <f>【様6別1】!$K33&amp;""</f>
        <v/>
      </c>
      <c r="CT2" s="243" t="str">
        <f>【様6別1】!$K34&amp;""</f>
        <v/>
      </c>
      <c r="CU2" s="243" t="str">
        <f>【様6別1】!$K35&amp;""</f>
        <v/>
      </c>
      <c r="CV2" s="243" t="str">
        <f>【様6別1】!$K36&amp;""</f>
        <v/>
      </c>
      <c r="CW2" s="243" t="str">
        <f>【様6別1】!$K37&amp;""</f>
        <v/>
      </c>
      <c r="CX2" s="243" t="str">
        <f>【様6別1】!$K38&amp;""</f>
        <v/>
      </c>
      <c r="CY2" s="243" t="str">
        <f>【様6別1】!$K39&amp;""</f>
        <v/>
      </c>
      <c r="CZ2" s="243" t="str">
        <f>【様6別1】!$K40&amp;""</f>
        <v/>
      </c>
      <c r="DA2" s="243" t="str">
        <f>【様6別1】!$K41&amp;""</f>
        <v/>
      </c>
      <c r="DB2" s="243" t="str">
        <f>【様6別1】!$K42&amp;""</f>
        <v/>
      </c>
      <c r="DC2" s="243" t="str">
        <f>【様6別1】!$K43&amp;""</f>
        <v/>
      </c>
      <c r="DD2" s="243" t="str">
        <f>【様6別1】!$K44&amp;""</f>
        <v/>
      </c>
      <c r="DE2" s="243" t="str">
        <f>【様6別1】!$K45&amp;""</f>
        <v/>
      </c>
      <c r="DF2" s="243" t="str">
        <f>【様6別1】!$K46&amp;""</f>
        <v/>
      </c>
      <c r="DG2" s="243" t="str">
        <f>【様6別1】!$K47&amp;""</f>
        <v/>
      </c>
      <c r="DH2" s="243" t="str">
        <f>【様6別1】!$K48&amp;""</f>
        <v/>
      </c>
      <c r="DI2" s="243" t="str">
        <f>【様6別1】!$K49&amp;""</f>
        <v/>
      </c>
      <c r="DJ2" s="243" t="str">
        <f>【様6別1】!$K50&amp;""</f>
        <v/>
      </c>
      <c r="DK2" s="243" t="str">
        <f>【様6別1】!$K51&amp;""</f>
        <v/>
      </c>
      <c r="DL2" s="243" t="str">
        <f>【様6別1】!$K52&amp;""</f>
        <v/>
      </c>
      <c r="DM2" s="243" t="str">
        <f>【様6別1】!$K53&amp;""</f>
        <v/>
      </c>
      <c r="DN2" s="243" t="str">
        <f>【様6別1】!$K54&amp;""</f>
        <v/>
      </c>
      <c r="DO2" s="243" t="str">
        <f>【様6別1】!$K55&amp;""</f>
        <v/>
      </c>
      <c r="DP2" s="243" t="str">
        <f>【様6別1】!$K56&amp;""</f>
        <v/>
      </c>
      <c r="DQ2" s="243" t="str">
        <f>【様6別1】!$K57&amp;""</f>
        <v/>
      </c>
      <c r="DR2" s="243" t="str">
        <f>【様6別1】!$K58&amp;""</f>
        <v/>
      </c>
      <c r="DS2" s="243" t="str">
        <f>【様6別1】!$K59&amp;""</f>
        <v/>
      </c>
      <c r="DT2" s="243" t="str">
        <f>【様6別1】!$N10&amp;""</f>
        <v/>
      </c>
      <c r="DU2" s="243" t="str">
        <f>【様6別1】!$N11&amp;""</f>
        <v/>
      </c>
      <c r="DV2" s="243" t="str">
        <f>【様6別1】!$N12&amp;""</f>
        <v/>
      </c>
      <c r="DW2" s="243" t="str">
        <f>【様6別1】!$N13&amp;""</f>
        <v/>
      </c>
      <c r="DX2" s="243" t="str">
        <f>【様6別1】!$N14&amp;""</f>
        <v/>
      </c>
      <c r="DY2" s="243" t="str">
        <f>【様6別1】!$N15&amp;""</f>
        <v/>
      </c>
      <c r="DZ2" s="243" t="str">
        <f>【様6別1】!$N16&amp;""</f>
        <v/>
      </c>
      <c r="EA2" s="243" t="str">
        <f>【様6別1】!$N17&amp;""</f>
        <v/>
      </c>
      <c r="EB2" s="243" t="str">
        <f>【様6別1】!$N18&amp;""</f>
        <v/>
      </c>
      <c r="EC2" s="243" t="str">
        <f>【様6別1】!$N19&amp;""</f>
        <v/>
      </c>
      <c r="ED2" s="243" t="str">
        <f>【様6別1】!$N20&amp;""</f>
        <v/>
      </c>
      <c r="EE2" s="243" t="str">
        <f>【様6別1】!$N21&amp;""</f>
        <v/>
      </c>
      <c r="EF2" s="243" t="str">
        <f>【様6別1】!$N22&amp;""</f>
        <v/>
      </c>
      <c r="EG2" s="243" t="str">
        <f>【様6別1】!$N23&amp;""</f>
        <v/>
      </c>
      <c r="EH2" s="243" t="str">
        <f>【様6別1】!$N24&amp;""</f>
        <v/>
      </c>
      <c r="EI2" s="243" t="str">
        <f>【様6別1】!$N25&amp;""</f>
        <v/>
      </c>
      <c r="EJ2" s="243" t="str">
        <f>【様6別1】!$N26&amp;""</f>
        <v/>
      </c>
      <c r="EK2" s="243" t="str">
        <f>【様6別1】!$N27&amp;""</f>
        <v/>
      </c>
      <c r="EL2" s="243" t="str">
        <f>【様6別1】!$N28&amp;""</f>
        <v/>
      </c>
      <c r="EM2" s="243" t="str">
        <f>【様6別1】!$N29&amp;""</f>
        <v/>
      </c>
      <c r="EN2" s="243" t="str">
        <f>【様6別1】!$N30&amp;""</f>
        <v/>
      </c>
      <c r="EO2" s="243" t="str">
        <f>【様6別1】!$N31&amp;""</f>
        <v/>
      </c>
      <c r="EP2" s="243" t="str">
        <f>【様6別1】!$N32&amp;""</f>
        <v/>
      </c>
      <c r="EQ2" s="243" t="str">
        <f>【様6別1】!$N33&amp;""</f>
        <v/>
      </c>
      <c r="ER2" s="243" t="str">
        <f>【様6別1】!$N34&amp;""</f>
        <v/>
      </c>
      <c r="ES2" s="243" t="str">
        <f>【様6別1】!$N35&amp;""</f>
        <v/>
      </c>
      <c r="ET2" s="243" t="str">
        <f>【様6別1】!$N36&amp;""</f>
        <v/>
      </c>
      <c r="EU2" s="243" t="str">
        <f>【様6別1】!$N37&amp;""</f>
        <v/>
      </c>
      <c r="EV2" s="243" t="str">
        <f>【様6別1】!$N38&amp;""</f>
        <v/>
      </c>
      <c r="EW2" s="243" t="str">
        <f>【様6別1】!$N39&amp;""</f>
        <v/>
      </c>
      <c r="EX2" s="243" t="str">
        <f>【様6別1】!$N40&amp;""</f>
        <v/>
      </c>
      <c r="EY2" s="243" t="str">
        <f>【様6別1】!$N41&amp;""</f>
        <v/>
      </c>
      <c r="EZ2" s="243" t="str">
        <f>【様6別1】!$N42&amp;""</f>
        <v/>
      </c>
      <c r="FA2" s="243" t="str">
        <f>【様6別1】!$N43&amp;""</f>
        <v/>
      </c>
      <c r="FB2" s="243" t="str">
        <f>【様6別1】!$N44&amp;""</f>
        <v/>
      </c>
      <c r="FC2" s="243" t="str">
        <f>【様6別1】!$N45&amp;""</f>
        <v/>
      </c>
      <c r="FD2" s="243" t="str">
        <f>【様6別1】!$N46&amp;""</f>
        <v/>
      </c>
      <c r="FE2" s="243" t="str">
        <f>【様6別1】!$N47&amp;""</f>
        <v/>
      </c>
      <c r="FF2" s="243" t="str">
        <f>【様6別1】!$N48&amp;""</f>
        <v/>
      </c>
      <c r="FG2" s="243" t="str">
        <f>【様6別1】!$N49&amp;""</f>
        <v/>
      </c>
      <c r="FH2" s="243" t="str">
        <f>【様6別1】!$N50&amp;""</f>
        <v/>
      </c>
      <c r="FI2" s="243" t="str">
        <f>【様6別1】!$N51&amp;""</f>
        <v/>
      </c>
      <c r="FJ2" s="243" t="str">
        <f>【様6別1】!$N52&amp;""</f>
        <v/>
      </c>
      <c r="FK2" s="243" t="str">
        <f>【様6別1】!$N53&amp;""</f>
        <v/>
      </c>
      <c r="FL2" s="243" t="str">
        <f>【様6別1】!$N54&amp;""</f>
        <v/>
      </c>
      <c r="FM2" s="243" t="str">
        <f>【様6別1】!$N55&amp;""</f>
        <v/>
      </c>
      <c r="FN2" s="243" t="str">
        <f>【様6別1】!$N56&amp;""</f>
        <v/>
      </c>
      <c r="FO2" s="243" t="str">
        <f>【様6別1】!$N57&amp;""</f>
        <v/>
      </c>
      <c r="FP2" s="243" t="str">
        <f>【様6別1】!$N58&amp;""</f>
        <v/>
      </c>
      <c r="FQ2" s="244" t="str">
        <f>【様6別1】!$N59&amp;""</f>
        <v/>
      </c>
      <c r="FR2" s="238" t="str">
        <f>【様6別2】!D10&amp;""</f>
        <v/>
      </c>
      <c r="FS2" s="236" t="str">
        <f>【様6別2】!E10&amp;""</f>
        <v/>
      </c>
      <c r="FT2" s="236" t="str">
        <f>【様6別2】!F10&amp;""</f>
        <v/>
      </c>
      <c r="FU2" s="236" t="str">
        <f>【様6別2】!D11&amp;""</f>
        <v/>
      </c>
      <c r="FV2" s="236" t="str">
        <f>【様6別2】!E11&amp;""</f>
        <v/>
      </c>
      <c r="FW2" s="236" t="str">
        <f>【様6別2】!F11&amp;""</f>
        <v/>
      </c>
      <c r="FX2" s="236" t="str">
        <f>【様6別2】!E7&amp;""</f>
        <v/>
      </c>
      <c r="FY2" s="237" t="str">
        <f>【様6別2】!F7&amp;""</f>
        <v/>
      </c>
    </row>
    <row r="4" spans="1:181">
      <c r="F4" t="s">
        <v>3</v>
      </c>
      <c r="G4" t="s">
        <v>185</v>
      </c>
      <c r="H4" t="s">
        <v>186</v>
      </c>
      <c r="I4" t="s">
        <v>187</v>
      </c>
      <c r="J4" t="s">
        <v>174</v>
      </c>
      <c r="L4" t="s">
        <v>174</v>
      </c>
    </row>
  </sheetData>
  <sheetProtection algorithmName="SHA-512" hashValue="3iKkx4sjvOOLoBeQIP2dicgt/U832hecqBZOlZTzAefV5hYyEtXKn8qLx6uw3WmKNuweL7Ow5T/GUnshgylGlg==" saltValue="2NbP/zmjKpXoqN7/S4xT1w==" spinCount="100000" sheet="1" objects="1" scenarios="1"/>
  <phoneticPr fontId="4"/>
  <pageMargins left="0.7" right="0.7" top="0.75" bottom="0.75" header="0.3" footer="0.3"/>
  <pageSetup paperSize="9" scale="2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D54DE32-81A9-49C3-BAB5-8C005D91F9D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7F2DD6E6-702A-40D2-BB93-BE8D09B942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基礎情報</vt:lpstr>
      <vt:lpstr>【様3】</vt:lpstr>
      <vt:lpstr>【様6】</vt:lpstr>
      <vt:lpstr>【様6別1】</vt:lpstr>
      <vt:lpstr>【様6別2】</vt:lpstr>
      <vt:lpstr>研修要件確認シート</vt:lpstr>
      <vt:lpstr>【記入例】研修要件確認シート</vt:lpstr>
      <vt:lpstr>【市集約】</vt:lpstr>
      <vt:lpstr>【記入例】研修要件確認シート!Print_Area</vt:lpstr>
      <vt:lpstr>【様3】!Print_Area</vt:lpstr>
      <vt:lpstr>【様6】!Print_Area</vt:lpstr>
      <vt:lpstr>【様6別1】!Print_Area</vt:lpstr>
      <vt:lpstr>【様6別2】!Print_Area</vt:lpstr>
      <vt:lpstr>基礎情報!Print_Area</vt:lpstr>
      <vt:lpstr>研修要件確認シート!Print_Area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taqbc452</dc:creator>
  <cp:lastModifiedBy>nakajo</cp:lastModifiedBy>
  <cp:lastPrinted>2023-12-22T05:56:49Z</cp:lastPrinted>
  <dcterms:created xsi:type="dcterms:W3CDTF">2021-06-15T08:52:57Z</dcterms:created>
  <dcterms:modified xsi:type="dcterms:W3CDTF">2024-08-26T04:34:04Z</dcterms:modified>
</cp:coreProperties>
</file>