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D604448E-FB9E-40F5-91A1-61CAB73E9423}" xr6:coauthVersionLast="47" xr6:coauthVersionMax="47" xr10:uidLastSave="{00000000-0000-0000-0000-000000000000}"/>
  <bookViews>
    <workbookView xWindow="-120" yWindow="-120" windowWidth="29040" windowHeight="15720" tabRatio="813" activeTab="4" xr2:uid="{00000000-000D-0000-FFFF-FFFF00000000}"/>
  </bookViews>
  <sheets>
    <sheet name="基礎情報" sheetId="3" r:id="rId1"/>
    <sheet name="職員情報（前年度からの既存職員）" sheetId="5" r:id="rId2"/>
    <sheet name="職員情報（今年度からの新規職員）" sheetId="6" r:id="rId3"/>
    <sheet name="整列作業" sheetId="1" r:id="rId4"/>
    <sheet name="経験年数算定表" sheetId="8" r:id="rId5"/>
    <sheet name="【市集約】1" sheetId="7" r:id="rId6"/>
    <sheet name="【市集約２】" sheetId="9" r:id="rId7"/>
  </sheets>
  <definedNames>
    <definedName name="_xlnm._FilterDatabase" localSheetId="4" hidden="1">経験年数算定表!$A$11:$W$11</definedName>
    <definedName name="_xlnm._FilterDatabase" localSheetId="3" hidden="1">整列作業!$C$3:$X$3</definedName>
    <definedName name="aaaa" localSheetId="6">#REF!</definedName>
    <definedName name="aaaa" localSheetId="0">#REF!</definedName>
    <definedName name="aaaa">#REF!</definedName>
    <definedName name="_xlnm.Print_Area" localSheetId="0">基礎情報!$A$1:$O$55</definedName>
    <definedName name="_xlnm.Print_Area" localSheetId="4">経験年数算定表!$A$1:$U$98</definedName>
    <definedName name="_xlnm.Print_Area" localSheetId="2">'職員情報（今年度からの新規職員）'!$A$1:$Q$34</definedName>
    <definedName name="_xlnm.Print_Area" localSheetId="1">'職員情報（前年度からの既存職員）'!$A$1:$Q$72</definedName>
    <definedName name="_xlnm.Print_Area" localSheetId="3">整列作業!$C$1:$V$83</definedName>
    <definedName name="_xlnm.Print_Titles" localSheetId="4">経験年数算定表!$8:$11</definedName>
    <definedName name="保育所別民改費担当者一覧" localSheetId="6">#REF!</definedName>
    <definedName name="保育所別民改費担当者一覧" localSheetId="0">#REF!</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4" i="1" l="1"/>
  <c r="P65" i="1"/>
  <c r="P66" i="1"/>
  <c r="P67" i="1"/>
  <c r="P68" i="1"/>
  <c r="P69" i="1"/>
  <c r="P70" i="1"/>
  <c r="P71" i="1"/>
  <c r="P72" i="1"/>
  <c r="P73" i="1"/>
  <c r="P74" i="1"/>
  <c r="P75" i="1"/>
  <c r="P76" i="1"/>
  <c r="P77" i="1"/>
  <c r="P78" i="1"/>
  <c r="P79" i="1"/>
  <c r="P80" i="1"/>
  <c r="P81" i="1"/>
  <c r="P82" i="1"/>
  <c r="P83" i="1"/>
  <c r="N64" i="1"/>
  <c r="N65" i="1"/>
  <c r="N66" i="1"/>
  <c r="N67" i="1"/>
  <c r="N68" i="1"/>
  <c r="N69" i="1"/>
  <c r="N70" i="1"/>
  <c r="N71" i="1"/>
  <c r="N72" i="1"/>
  <c r="N73" i="1"/>
  <c r="N74" i="1"/>
  <c r="N75" i="1"/>
  <c r="N76" i="1"/>
  <c r="N77" i="1"/>
  <c r="N78" i="1"/>
  <c r="N79" i="1"/>
  <c r="N80" i="1"/>
  <c r="N81" i="1"/>
  <c r="N82" i="1"/>
  <c r="N83"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K3" i="6"/>
  <c r="K4" i="6"/>
  <c r="K5" i="6"/>
  <c r="L66" i="1" s="1"/>
  <c r="K6" i="6"/>
  <c r="I3" i="6"/>
  <c r="I4" i="6"/>
  <c r="J65" i="1" s="1"/>
  <c r="I5" i="6"/>
  <c r="J66" i="1" s="1"/>
  <c r="I6" i="6"/>
  <c r="J67" i="1" s="1"/>
  <c r="G3" i="6"/>
  <c r="H64" i="1" s="1"/>
  <c r="G4" i="6"/>
  <c r="H65" i="1" s="1"/>
  <c r="G5" i="6"/>
  <c r="H66" i="1" s="1"/>
  <c r="G6" i="6"/>
  <c r="H67" i="1" s="1"/>
  <c r="E3" i="6"/>
  <c r="E4" i="6"/>
  <c r="E5" i="6"/>
  <c r="F66" i="1" s="1"/>
  <c r="E6" i="6"/>
  <c r="H68" i="1"/>
  <c r="H69" i="1"/>
  <c r="H70" i="1"/>
  <c r="H71" i="1"/>
  <c r="H72" i="1"/>
  <c r="H73" i="1"/>
  <c r="H74" i="1"/>
  <c r="H75" i="1"/>
  <c r="H76" i="1"/>
  <c r="H77" i="1"/>
  <c r="H78" i="1"/>
  <c r="H79" i="1"/>
  <c r="H80" i="1"/>
  <c r="H81" i="1"/>
  <c r="H82" i="1"/>
  <c r="H83" i="1"/>
  <c r="R5" i="1"/>
  <c r="S5" i="1"/>
  <c r="U5" i="1"/>
  <c r="R6" i="1"/>
  <c r="S6" i="1"/>
  <c r="U6" i="1"/>
  <c r="R7" i="1"/>
  <c r="S7" i="1"/>
  <c r="U7" i="1"/>
  <c r="R8" i="1"/>
  <c r="S8" i="1"/>
  <c r="U8" i="1"/>
  <c r="R9" i="1"/>
  <c r="S9" i="1"/>
  <c r="U9" i="1"/>
  <c r="R10" i="1"/>
  <c r="S10" i="1"/>
  <c r="U10" i="1"/>
  <c r="R11" i="1"/>
  <c r="S11" i="1"/>
  <c r="U11" i="1"/>
  <c r="R12" i="1"/>
  <c r="S12" i="1"/>
  <c r="U12" i="1"/>
  <c r="R13" i="1"/>
  <c r="S13" i="1"/>
  <c r="U13" i="1"/>
  <c r="R14" i="1"/>
  <c r="S14" i="1"/>
  <c r="U14" i="1"/>
  <c r="R15" i="1"/>
  <c r="S15" i="1"/>
  <c r="U15" i="1"/>
  <c r="R16" i="1"/>
  <c r="S16" i="1"/>
  <c r="U16" i="1"/>
  <c r="R17" i="1"/>
  <c r="S17" i="1"/>
  <c r="U17" i="1"/>
  <c r="R18" i="1"/>
  <c r="S18" i="1"/>
  <c r="U18" i="1"/>
  <c r="R19" i="1"/>
  <c r="S19" i="1"/>
  <c r="U19" i="1"/>
  <c r="R20" i="1"/>
  <c r="S20" i="1"/>
  <c r="U20" i="1"/>
  <c r="R21" i="1"/>
  <c r="S21" i="1"/>
  <c r="U21" i="1"/>
  <c r="R22" i="1"/>
  <c r="S22" i="1"/>
  <c r="U22" i="1"/>
  <c r="R23" i="1"/>
  <c r="S23" i="1"/>
  <c r="U23" i="1"/>
  <c r="R24" i="1"/>
  <c r="S24" i="1"/>
  <c r="U24" i="1"/>
  <c r="R25" i="1"/>
  <c r="S25" i="1"/>
  <c r="U25" i="1"/>
  <c r="R26" i="1"/>
  <c r="S26" i="1"/>
  <c r="U26" i="1"/>
  <c r="R27" i="1"/>
  <c r="S27" i="1"/>
  <c r="U27" i="1"/>
  <c r="R28" i="1"/>
  <c r="S28" i="1"/>
  <c r="U28" i="1"/>
  <c r="R29" i="1"/>
  <c r="S29" i="1"/>
  <c r="U29" i="1"/>
  <c r="R30" i="1"/>
  <c r="S30" i="1"/>
  <c r="U30" i="1"/>
  <c r="R31" i="1"/>
  <c r="S31" i="1"/>
  <c r="U31" i="1"/>
  <c r="R32" i="1"/>
  <c r="S32" i="1"/>
  <c r="U32" i="1"/>
  <c r="R33" i="1"/>
  <c r="S33" i="1"/>
  <c r="U33" i="1"/>
  <c r="R34" i="1"/>
  <c r="S34" i="1"/>
  <c r="U34" i="1"/>
  <c r="R35" i="1"/>
  <c r="S35" i="1"/>
  <c r="U35" i="1"/>
  <c r="R36" i="1"/>
  <c r="S36" i="1"/>
  <c r="U36" i="1"/>
  <c r="R37" i="1"/>
  <c r="S37" i="1"/>
  <c r="U37" i="1"/>
  <c r="R38" i="1"/>
  <c r="S38" i="1"/>
  <c r="U38" i="1"/>
  <c r="R39" i="1"/>
  <c r="S39" i="1"/>
  <c r="U39" i="1"/>
  <c r="R40" i="1"/>
  <c r="S40" i="1"/>
  <c r="U40" i="1"/>
  <c r="R41" i="1"/>
  <c r="S41" i="1"/>
  <c r="U41" i="1"/>
  <c r="R42" i="1"/>
  <c r="S42" i="1"/>
  <c r="U42" i="1"/>
  <c r="R43" i="1"/>
  <c r="S43" i="1"/>
  <c r="U43" i="1"/>
  <c r="R44" i="1"/>
  <c r="S44" i="1"/>
  <c r="U44" i="1"/>
  <c r="R45" i="1"/>
  <c r="S45" i="1"/>
  <c r="U45" i="1"/>
  <c r="R46" i="1"/>
  <c r="S46" i="1"/>
  <c r="U46" i="1"/>
  <c r="R47" i="1"/>
  <c r="S47" i="1"/>
  <c r="U47" i="1"/>
  <c r="R48" i="1"/>
  <c r="S48" i="1"/>
  <c r="U48" i="1"/>
  <c r="R49" i="1"/>
  <c r="S49" i="1"/>
  <c r="U49" i="1"/>
  <c r="R50" i="1"/>
  <c r="S50" i="1"/>
  <c r="U50" i="1"/>
  <c r="R51" i="1"/>
  <c r="S51" i="1"/>
  <c r="U51" i="1"/>
  <c r="R52" i="1"/>
  <c r="S52" i="1"/>
  <c r="U52" i="1"/>
  <c r="R53" i="1"/>
  <c r="S53" i="1"/>
  <c r="U53" i="1"/>
  <c r="R54" i="1"/>
  <c r="S54" i="1"/>
  <c r="U54" i="1"/>
  <c r="R55" i="1"/>
  <c r="S55" i="1"/>
  <c r="U55" i="1"/>
  <c r="R56" i="1"/>
  <c r="S56" i="1"/>
  <c r="U56" i="1"/>
  <c r="R57" i="1"/>
  <c r="S57" i="1"/>
  <c r="U57" i="1"/>
  <c r="R58" i="1"/>
  <c r="S58" i="1"/>
  <c r="U58" i="1"/>
  <c r="R59" i="1"/>
  <c r="S59" i="1"/>
  <c r="U59" i="1"/>
  <c r="R60" i="1"/>
  <c r="S60" i="1"/>
  <c r="U60" i="1"/>
  <c r="R61" i="1"/>
  <c r="S61" i="1"/>
  <c r="U61" i="1"/>
  <c r="R62" i="1"/>
  <c r="S62" i="1"/>
  <c r="U62" i="1"/>
  <c r="R63" i="1"/>
  <c r="S63" i="1"/>
  <c r="U63"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7" i="1"/>
  <c r="F68" i="1"/>
  <c r="F69" i="1"/>
  <c r="F70" i="1"/>
  <c r="F71" i="1"/>
  <c r="F72" i="1"/>
  <c r="F73" i="1"/>
  <c r="F74" i="1"/>
  <c r="F75" i="1"/>
  <c r="F76" i="1"/>
  <c r="F77" i="1"/>
  <c r="F78" i="1"/>
  <c r="F79" i="1"/>
  <c r="F80" i="1"/>
  <c r="F81" i="1"/>
  <c r="F82" i="1"/>
  <c r="F83" i="1"/>
  <c r="E7" i="6"/>
  <c r="G7" i="6"/>
  <c r="U65" i="1"/>
  <c r="U66" i="1"/>
  <c r="U67" i="1"/>
  <c r="U68" i="1"/>
  <c r="U69" i="1"/>
  <c r="U70" i="1"/>
  <c r="U71" i="1"/>
  <c r="U72" i="1"/>
  <c r="U73" i="1"/>
  <c r="U74" i="1"/>
  <c r="U75" i="1"/>
  <c r="U76" i="1"/>
  <c r="U77" i="1"/>
  <c r="U78" i="1"/>
  <c r="U79" i="1"/>
  <c r="U80" i="1"/>
  <c r="U81" i="1"/>
  <c r="U82" i="1"/>
  <c r="U83" i="1"/>
  <c r="R65" i="1"/>
  <c r="S65" i="1"/>
  <c r="R66" i="1"/>
  <c r="S66" i="1"/>
  <c r="R67" i="1"/>
  <c r="S67" i="1"/>
  <c r="R68" i="1"/>
  <c r="S68" i="1"/>
  <c r="R69" i="1"/>
  <c r="S69" i="1"/>
  <c r="R70" i="1"/>
  <c r="S70" i="1"/>
  <c r="R71" i="1"/>
  <c r="S71" i="1"/>
  <c r="R72" i="1"/>
  <c r="S72" i="1"/>
  <c r="R73" i="1"/>
  <c r="S73" i="1"/>
  <c r="R74" i="1"/>
  <c r="S74" i="1"/>
  <c r="R75" i="1"/>
  <c r="S75" i="1"/>
  <c r="R76" i="1"/>
  <c r="S76" i="1"/>
  <c r="R77" i="1"/>
  <c r="S77" i="1"/>
  <c r="R78" i="1"/>
  <c r="S78" i="1"/>
  <c r="R79" i="1"/>
  <c r="S79" i="1"/>
  <c r="R80" i="1"/>
  <c r="S80" i="1"/>
  <c r="R81" i="1"/>
  <c r="S81" i="1"/>
  <c r="R82" i="1"/>
  <c r="S82" i="1"/>
  <c r="R83" i="1"/>
  <c r="S83" i="1"/>
  <c r="L65" i="1"/>
  <c r="L67" i="1"/>
  <c r="L68" i="1"/>
  <c r="L69" i="1"/>
  <c r="L70" i="1"/>
  <c r="L71" i="1"/>
  <c r="L72" i="1"/>
  <c r="L73" i="1"/>
  <c r="L74" i="1"/>
  <c r="L75" i="1"/>
  <c r="L76" i="1"/>
  <c r="L77" i="1"/>
  <c r="L78" i="1"/>
  <c r="L79" i="1"/>
  <c r="L80" i="1"/>
  <c r="L81" i="1"/>
  <c r="L82" i="1"/>
  <c r="L83" i="1"/>
  <c r="J68" i="1"/>
  <c r="J69" i="1"/>
  <c r="J70" i="1"/>
  <c r="J71" i="1"/>
  <c r="J72" i="1"/>
  <c r="J73" i="1"/>
  <c r="J74" i="1"/>
  <c r="J75" i="1"/>
  <c r="J76" i="1"/>
  <c r="J77" i="1"/>
  <c r="J78" i="1"/>
  <c r="J79" i="1"/>
  <c r="J80" i="1"/>
  <c r="J81" i="1"/>
  <c r="J82" i="1"/>
  <c r="J83" i="1"/>
  <c r="E65" i="1"/>
  <c r="E66" i="1"/>
  <c r="E67" i="1"/>
  <c r="E68" i="1"/>
  <c r="E69" i="1"/>
  <c r="E70" i="1"/>
  <c r="E71" i="1"/>
  <c r="E72" i="1"/>
  <c r="E73" i="1"/>
  <c r="E74" i="1"/>
  <c r="E75" i="1"/>
  <c r="E76" i="1"/>
  <c r="E77" i="1"/>
  <c r="E78" i="1"/>
  <c r="E79" i="1"/>
  <c r="E80" i="1"/>
  <c r="E81" i="1"/>
  <c r="E82" i="1"/>
  <c r="E83" i="1"/>
  <c r="P19" i="1" l="1"/>
  <c r="P7" i="1"/>
  <c r="N32" i="1"/>
  <c r="P55" i="1"/>
  <c r="P31" i="1"/>
  <c r="N20" i="1"/>
  <c r="N56" i="1"/>
  <c r="N8" i="1"/>
  <c r="P43" i="1"/>
  <c r="N44" i="1"/>
  <c r="N62" i="1"/>
  <c r="N26" i="1"/>
  <c r="P37" i="1"/>
  <c r="N14" i="1"/>
  <c r="P25" i="1"/>
  <c r="N37" i="1"/>
  <c r="P24" i="1"/>
  <c r="N50" i="1"/>
  <c r="P61" i="1"/>
  <c r="P13" i="1"/>
  <c r="N61" i="1"/>
  <c r="N25" i="1"/>
  <c r="P60" i="1"/>
  <c r="P48" i="1"/>
  <c r="P12" i="1"/>
  <c r="N60" i="1"/>
  <c r="N24" i="1"/>
  <c r="N12" i="1"/>
  <c r="P59" i="1"/>
  <c r="P47" i="1"/>
  <c r="P35" i="1"/>
  <c r="P23" i="1"/>
  <c r="P11" i="1"/>
  <c r="N59" i="1"/>
  <c r="N47" i="1"/>
  <c r="N35" i="1"/>
  <c r="N23" i="1"/>
  <c r="N11" i="1"/>
  <c r="P58" i="1"/>
  <c r="P46" i="1"/>
  <c r="P34" i="1"/>
  <c r="P22" i="1"/>
  <c r="P10" i="1"/>
  <c r="N38" i="1"/>
  <c r="P49" i="1"/>
  <c r="N49" i="1"/>
  <c r="N13" i="1"/>
  <c r="P36" i="1"/>
  <c r="N36" i="1"/>
  <c r="N55" i="1"/>
  <c r="N19" i="1"/>
  <c r="P18" i="1"/>
  <c r="N31" i="1"/>
  <c r="N7" i="1"/>
  <c r="P42" i="1"/>
  <c r="P6" i="1"/>
  <c r="N54" i="1"/>
  <c r="N42" i="1"/>
  <c r="N30" i="1"/>
  <c r="N18" i="1"/>
  <c r="N6" i="1"/>
  <c r="P53" i="1"/>
  <c r="P41" i="1"/>
  <c r="P29" i="1"/>
  <c r="P17" i="1"/>
  <c r="P5" i="1"/>
  <c r="N43" i="1"/>
  <c r="P54" i="1"/>
  <c r="P30" i="1"/>
  <c r="P52" i="1"/>
  <c r="P28" i="1"/>
  <c r="P16" i="1"/>
  <c r="P40" i="1"/>
  <c r="N16" i="1"/>
  <c r="P39" i="1"/>
  <c r="N63" i="1"/>
  <c r="N51" i="1"/>
  <c r="N39" i="1"/>
  <c r="N27" i="1"/>
  <c r="N15" i="1"/>
  <c r="P62" i="1"/>
  <c r="P50" i="1"/>
  <c r="P38" i="1"/>
  <c r="P26" i="1"/>
  <c r="P14" i="1"/>
  <c r="N29" i="1"/>
  <c r="P51" i="1"/>
  <c r="N52" i="1"/>
  <c r="N5" i="1"/>
  <c r="P27" i="1"/>
  <c r="N53" i="1"/>
  <c r="N28" i="1"/>
  <c r="N48" i="1"/>
  <c r="N57" i="1"/>
  <c r="N45" i="1"/>
  <c r="N33" i="1"/>
  <c r="N21" i="1"/>
  <c r="N9" i="1"/>
  <c r="P56" i="1"/>
  <c r="P44" i="1"/>
  <c r="P32" i="1"/>
  <c r="P20" i="1"/>
  <c r="P8" i="1"/>
  <c r="N41" i="1"/>
  <c r="P63" i="1"/>
  <c r="N58" i="1"/>
  <c r="N46" i="1"/>
  <c r="N34" i="1"/>
  <c r="N22" i="1"/>
  <c r="N10" i="1"/>
  <c r="P57" i="1"/>
  <c r="P45" i="1"/>
  <c r="P33" i="1"/>
  <c r="P21" i="1"/>
  <c r="P9" i="1"/>
  <c r="N17" i="1"/>
  <c r="P15" i="1"/>
  <c r="N40" i="1"/>
  <c r="U64" i="1" l="1"/>
  <c r="S64" i="1"/>
  <c r="R64" i="1"/>
  <c r="E64" i="1"/>
  <c r="L64" i="1"/>
  <c r="J64" i="1"/>
  <c r="U4" i="1"/>
  <c r="S4" i="1"/>
  <c r="R4" i="1"/>
  <c r="L4" i="1"/>
  <c r="J4" i="1"/>
  <c r="H4" i="1"/>
  <c r="F4" i="1"/>
  <c r="E4" i="1"/>
  <c r="K7" i="6"/>
  <c r="K8" i="6"/>
  <c r="K9" i="6"/>
  <c r="K10" i="6"/>
  <c r="K11" i="6"/>
  <c r="K12" i="6"/>
  <c r="I7" i="6"/>
  <c r="I8" i="6"/>
  <c r="I9" i="6"/>
  <c r="I10" i="6"/>
  <c r="I11" i="6"/>
  <c r="I12" i="6"/>
  <c r="G8" i="6"/>
  <c r="G9" i="6"/>
  <c r="G10" i="6"/>
  <c r="G11" i="6"/>
  <c r="G12" i="6"/>
  <c r="E8" i="6"/>
  <c r="E9" i="6"/>
  <c r="E10" i="6"/>
  <c r="E11" i="6"/>
  <c r="E12" i="6"/>
  <c r="N4" i="1" l="1"/>
  <c r="P4" i="1"/>
  <c r="J7" i="8"/>
  <c r="J6" i="8"/>
  <c r="S4" i="8"/>
  <c r="Q4" i="8"/>
  <c r="O4" i="8"/>
  <c r="C2" i="8"/>
  <c r="Q1" i="8"/>
  <c r="C2" i="7"/>
  <c r="A2" i="7"/>
  <c r="B2" i="7"/>
  <c r="W84" i="8" l="1"/>
  <c r="W44" i="8"/>
  <c r="W83" i="8"/>
  <c r="W75" i="8"/>
  <c r="W59" i="8"/>
  <c r="W43" i="8"/>
  <c r="W27" i="8"/>
  <c r="W66" i="8"/>
  <c r="W50" i="8"/>
  <c r="W26" i="8"/>
  <c r="W90" i="8"/>
  <c r="W74" i="8"/>
  <c r="W34" i="8"/>
  <c r="W89" i="8"/>
  <c r="W81" i="8"/>
  <c r="W73" i="8"/>
  <c r="W65" i="8"/>
  <c r="W57" i="8"/>
  <c r="W49" i="8"/>
  <c r="W41" i="8"/>
  <c r="W33" i="8"/>
  <c r="W25" i="8"/>
  <c r="W17" i="8"/>
  <c r="W88" i="8"/>
  <c r="W72" i="8"/>
  <c r="W64" i="8"/>
  <c r="W56" i="8"/>
  <c r="W40" i="8"/>
  <c r="W32" i="8"/>
  <c r="W24" i="8"/>
  <c r="W79" i="8"/>
  <c r="W71" i="8"/>
  <c r="W55" i="8"/>
  <c r="W39" i="8"/>
  <c r="W23" i="8"/>
  <c r="W62" i="8"/>
  <c r="W46" i="8"/>
  <c r="W22" i="8"/>
  <c r="W14" i="8"/>
  <c r="W80" i="8"/>
  <c r="W48" i="8"/>
  <c r="W16" i="8"/>
  <c r="W87" i="8"/>
  <c r="W63" i="8"/>
  <c r="W47" i="8"/>
  <c r="W31" i="8"/>
  <c r="W15" i="8"/>
  <c r="W78" i="8"/>
  <c r="W54" i="8"/>
  <c r="W30" i="8"/>
  <c r="W86" i="8"/>
  <c r="W70" i="8"/>
  <c r="W38" i="8"/>
  <c r="W85" i="8"/>
  <c r="W77" i="8"/>
  <c r="W69" i="8"/>
  <c r="W61" i="8"/>
  <c r="W53" i="8"/>
  <c r="W45" i="8"/>
  <c r="W37" i="8"/>
  <c r="W29" i="8"/>
  <c r="W21" i="8"/>
  <c r="W13" i="8"/>
  <c r="W12" i="8"/>
  <c r="W76" i="8"/>
  <c r="W68" i="8"/>
  <c r="W60" i="8"/>
  <c r="W52" i="8"/>
  <c r="W36" i="8"/>
  <c r="W28" i="8"/>
  <c r="W20" i="8"/>
  <c r="W91" i="8"/>
  <c r="W67" i="8"/>
  <c r="W51" i="8"/>
  <c r="W35" i="8"/>
  <c r="W19" i="8"/>
  <c r="W82" i="8"/>
  <c r="W58" i="8"/>
  <c r="W42" i="8"/>
  <c r="W18" i="8"/>
  <c r="K13" i="6"/>
  <c r="K14" i="6"/>
  <c r="K15" i="6"/>
  <c r="K16" i="6"/>
  <c r="K17" i="6"/>
  <c r="K18" i="6"/>
  <c r="K19" i="6"/>
  <c r="K20" i="6"/>
  <c r="K21" i="6"/>
  <c r="K22" i="6"/>
  <c r="D4" i="1"/>
  <c r="I13" i="6"/>
  <c r="I14" i="6"/>
  <c r="I15" i="6"/>
  <c r="I16" i="6"/>
  <c r="I17" i="6"/>
  <c r="I18" i="6"/>
  <c r="I19" i="6"/>
  <c r="I20" i="6"/>
  <c r="I21" i="6"/>
  <c r="I22" i="6"/>
  <c r="G13" i="6"/>
  <c r="G14" i="6"/>
  <c r="G15" i="6"/>
  <c r="G16" i="6"/>
  <c r="G17" i="6"/>
  <c r="G18" i="6"/>
  <c r="G19" i="6"/>
  <c r="G20" i="6"/>
  <c r="G21" i="6"/>
  <c r="G22" i="6"/>
  <c r="E13" i="6"/>
  <c r="E14" i="6"/>
  <c r="E15" i="6"/>
  <c r="E16" i="6"/>
  <c r="E17" i="6"/>
  <c r="E18" i="6"/>
  <c r="E19" i="6"/>
  <c r="E20" i="6"/>
  <c r="E21" i="6"/>
  <c r="E22" i="6"/>
  <c r="A4" i="1" l="1"/>
  <c r="B4" i="1" s="1"/>
  <c r="D65" i="1"/>
  <c r="D66" i="1"/>
  <c r="D67" i="1"/>
  <c r="D68" i="1"/>
  <c r="D69" i="1"/>
  <c r="D70" i="1"/>
  <c r="D71" i="1"/>
  <c r="D72" i="1"/>
  <c r="D73" i="1"/>
  <c r="D74" i="1"/>
  <c r="D75" i="1"/>
  <c r="D76" i="1"/>
  <c r="D77" i="1"/>
  <c r="D78" i="1"/>
  <c r="D79" i="1"/>
  <c r="D80" i="1"/>
  <c r="D81" i="1"/>
  <c r="D82" i="1"/>
  <c r="D83" i="1"/>
  <c r="D6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A83" i="1" l="1"/>
  <c r="B83" i="1" s="1"/>
  <c r="A75" i="1"/>
  <c r="B75" i="1" s="1"/>
  <c r="A67" i="1"/>
  <c r="A82" i="1"/>
  <c r="B82" i="1" s="1"/>
  <c r="A74" i="1"/>
  <c r="B74" i="1" s="1"/>
  <c r="A66" i="1"/>
  <c r="A81" i="1"/>
  <c r="B81" i="1" s="1"/>
  <c r="A73" i="1"/>
  <c r="A65" i="1"/>
  <c r="A64" i="1"/>
  <c r="A80" i="1"/>
  <c r="B80" i="1" s="1"/>
  <c r="A72" i="1"/>
  <c r="A76" i="1"/>
  <c r="B76" i="1" s="1"/>
  <c r="A79" i="1"/>
  <c r="B79" i="1" s="1"/>
  <c r="A71" i="1"/>
  <c r="A78" i="1"/>
  <c r="B78" i="1" s="1"/>
  <c r="A70" i="1"/>
  <c r="A68" i="1"/>
  <c r="A77" i="1"/>
  <c r="B77" i="1" s="1"/>
  <c r="A69" i="1"/>
  <c r="A5" i="1"/>
  <c r="B5" i="1" s="1"/>
  <c r="A45" i="1"/>
  <c r="B45" i="1" s="1"/>
  <c r="A21" i="1"/>
  <c r="A9" i="1"/>
  <c r="A58" i="1"/>
  <c r="B58" i="1" s="1"/>
  <c r="A54" i="1"/>
  <c r="B54" i="1" s="1"/>
  <c r="A50" i="1"/>
  <c r="B50" i="1" s="1"/>
  <c r="A46" i="1"/>
  <c r="B46" i="1" s="1"/>
  <c r="A42" i="1"/>
  <c r="B42" i="1" s="1"/>
  <c r="A38" i="1"/>
  <c r="B38" i="1" s="1"/>
  <c r="A34" i="1"/>
  <c r="B34" i="1" s="1"/>
  <c r="A30" i="1"/>
  <c r="B30" i="1" s="1"/>
  <c r="A26" i="1"/>
  <c r="B26" i="1" s="1"/>
  <c r="A22" i="1"/>
  <c r="A18" i="1"/>
  <c r="A14" i="1"/>
  <c r="A10" i="1"/>
  <c r="A6" i="1"/>
  <c r="A41" i="1"/>
  <c r="B41" i="1" s="1"/>
  <c r="A17" i="1"/>
  <c r="A62" i="1"/>
  <c r="B62" i="1" s="1"/>
  <c r="A57" i="1"/>
  <c r="B57" i="1" s="1"/>
  <c r="A25" i="1"/>
  <c r="B25" i="1" s="1"/>
  <c r="A61" i="1"/>
  <c r="B61" i="1" s="1"/>
  <c r="A33" i="1"/>
  <c r="B33" i="1" s="1"/>
  <c r="A60" i="1"/>
  <c r="B60" i="1" s="1"/>
  <c r="A56" i="1"/>
  <c r="B56" i="1" s="1"/>
  <c r="A52" i="1"/>
  <c r="B52" i="1" s="1"/>
  <c r="A48" i="1"/>
  <c r="B48" i="1" s="1"/>
  <c r="A44" i="1"/>
  <c r="B44" i="1" s="1"/>
  <c r="A40" i="1"/>
  <c r="B40" i="1" s="1"/>
  <c r="A36" i="1"/>
  <c r="B36" i="1" s="1"/>
  <c r="A32" i="1"/>
  <c r="B32" i="1" s="1"/>
  <c r="A28" i="1"/>
  <c r="B28" i="1" s="1"/>
  <c r="A24" i="1"/>
  <c r="A20" i="1"/>
  <c r="A16" i="1"/>
  <c r="A12" i="1"/>
  <c r="A8" i="1"/>
  <c r="A49" i="1"/>
  <c r="B49" i="1" s="1"/>
  <c r="A37" i="1"/>
  <c r="B37" i="1" s="1"/>
  <c r="A63" i="1"/>
  <c r="B63" i="1" s="1"/>
  <c r="A59" i="1"/>
  <c r="B59" i="1" s="1"/>
  <c r="A55" i="1"/>
  <c r="B55" i="1" s="1"/>
  <c r="A51" i="1"/>
  <c r="B51" i="1" s="1"/>
  <c r="A47" i="1"/>
  <c r="B47" i="1" s="1"/>
  <c r="A43" i="1"/>
  <c r="B43" i="1" s="1"/>
  <c r="A39" i="1"/>
  <c r="B39" i="1" s="1"/>
  <c r="A35" i="1"/>
  <c r="B35" i="1" s="1"/>
  <c r="A31" i="1"/>
  <c r="B31" i="1" s="1"/>
  <c r="A27" i="1"/>
  <c r="B27" i="1" s="1"/>
  <c r="A23" i="1"/>
  <c r="A19" i="1"/>
  <c r="A15" i="1"/>
  <c r="A11" i="1"/>
  <c r="A7" i="1"/>
  <c r="A53" i="1"/>
  <c r="B53" i="1" s="1"/>
  <c r="A29" i="1"/>
  <c r="B29" i="1" s="1"/>
  <c r="A13" i="1"/>
  <c r="B21" i="1" l="1"/>
  <c r="B18" i="1"/>
  <c r="B19" i="1"/>
  <c r="B20" i="1"/>
  <c r="B17" i="1"/>
  <c r="B23" i="1"/>
  <c r="B24" i="1"/>
  <c r="B22" i="1"/>
  <c r="B16" i="1"/>
  <c r="B14" i="1"/>
  <c r="B70" i="1"/>
  <c r="B13" i="1"/>
  <c r="B11" i="1"/>
  <c r="B67" i="1"/>
  <c r="B68" i="1"/>
  <c r="B66" i="1"/>
  <c r="B8" i="1"/>
  <c r="B7" i="1"/>
  <c r="B9" i="1"/>
  <c r="B73" i="1"/>
  <c r="B71" i="1"/>
  <c r="B15" i="1"/>
  <c r="B12" i="1"/>
  <c r="B10" i="1"/>
  <c r="B64" i="1"/>
  <c r="B65" i="1"/>
  <c r="B72" i="1"/>
  <c r="B69" i="1"/>
  <c r="B6" i="1"/>
  <c r="D14" i="8" l="1"/>
  <c r="N13" i="8"/>
  <c r="U13" i="8"/>
  <c r="U21" i="8"/>
  <c r="U29" i="8"/>
  <c r="U37" i="8"/>
  <c r="U45" i="8"/>
  <c r="U53" i="8"/>
  <c r="U61" i="8"/>
  <c r="U69" i="8"/>
  <c r="U77" i="8"/>
  <c r="U85" i="8"/>
  <c r="U14" i="8"/>
  <c r="U22" i="8"/>
  <c r="U30" i="8"/>
  <c r="U38" i="8"/>
  <c r="U46" i="8"/>
  <c r="U54" i="8"/>
  <c r="U62" i="8"/>
  <c r="U70" i="8"/>
  <c r="U78" i="8"/>
  <c r="U86" i="8"/>
  <c r="U15" i="8"/>
  <c r="U23" i="8"/>
  <c r="U31" i="8"/>
  <c r="U39" i="8"/>
  <c r="U47" i="8"/>
  <c r="U55" i="8"/>
  <c r="U63" i="8"/>
  <c r="U71" i="8"/>
  <c r="U79" i="8"/>
  <c r="U87" i="8"/>
  <c r="U16" i="8"/>
  <c r="U24" i="8"/>
  <c r="U32" i="8"/>
  <c r="U40" i="8"/>
  <c r="U48" i="8"/>
  <c r="U56" i="8"/>
  <c r="U64" i="8"/>
  <c r="U72" i="8"/>
  <c r="U80" i="8"/>
  <c r="U88" i="8"/>
  <c r="U17" i="8"/>
  <c r="U25" i="8"/>
  <c r="U33" i="8"/>
  <c r="U41" i="8"/>
  <c r="U49" i="8"/>
  <c r="U57" i="8"/>
  <c r="U65" i="8"/>
  <c r="U73" i="8"/>
  <c r="U81" i="8"/>
  <c r="U89" i="8"/>
  <c r="U18" i="8"/>
  <c r="U26" i="8"/>
  <c r="U34" i="8"/>
  <c r="U42" i="8"/>
  <c r="U50" i="8"/>
  <c r="U58" i="8"/>
  <c r="U66" i="8"/>
  <c r="U74" i="8"/>
  <c r="U82" i="8"/>
  <c r="U90" i="8"/>
  <c r="U19" i="8"/>
  <c r="U27" i="8"/>
  <c r="U35" i="8"/>
  <c r="U43" i="8"/>
  <c r="U51" i="8"/>
  <c r="U59" i="8"/>
  <c r="U67" i="8"/>
  <c r="U75" i="8"/>
  <c r="U83" i="8"/>
  <c r="U91" i="8"/>
  <c r="U20" i="8"/>
  <c r="U28" i="8"/>
  <c r="U36" i="8"/>
  <c r="U44" i="8"/>
  <c r="U52" i="8"/>
  <c r="U60" i="8"/>
  <c r="U68" i="8"/>
  <c r="U76" i="8"/>
  <c r="U84" i="8"/>
  <c r="U12" i="8"/>
  <c r="S12" i="8"/>
  <c r="H12" i="8"/>
  <c r="N12" i="8"/>
  <c r="C12" i="8"/>
  <c r="P12" i="8"/>
  <c r="D12" i="8"/>
  <c r="B12" i="8"/>
  <c r="A2" i="9" s="1"/>
  <c r="Q12" i="8"/>
  <c r="B77" i="8"/>
  <c r="A67" i="9" s="1"/>
  <c r="J12" i="8"/>
  <c r="F12" i="8"/>
  <c r="F46" i="8"/>
  <c r="F23" i="8"/>
  <c r="J73" i="8"/>
  <c r="N50" i="8"/>
  <c r="J48" i="8"/>
  <c r="P77" i="8"/>
  <c r="C40" i="8"/>
  <c r="H55" i="8"/>
  <c r="F17" i="8"/>
  <c r="B42" i="8"/>
  <c r="A32" i="9" s="1"/>
  <c r="N25" i="8"/>
  <c r="Q13" i="8"/>
  <c r="P40" i="8"/>
  <c r="F26" i="8"/>
  <c r="Q65" i="8"/>
  <c r="Q57" i="8"/>
  <c r="F90" i="8"/>
  <c r="C79" i="8"/>
  <c r="B61" i="8"/>
  <c r="A51" i="9" s="1"/>
  <c r="C48" i="8"/>
  <c r="F38" i="8"/>
  <c r="P49" i="8"/>
  <c r="L69" i="8"/>
  <c r="N83" i="8"/>
  <c r="B58" i="8"/>
  <c r="A48" i="9" s="1"/>
  <c r="L53" i="8"/>
  <c r="Q32" i="8"/>
  <c r="J75" i="8"/>
  <c r="D29" i="8"/>
  <c r="S84" i="8"/>
  <c r="Q63" i="8"/>
  <c r="H79" i="8"/>
  <c r="S78" i="8"/>
  <c r="Q85" i="8"/>
  <c r="H86" i="8"/>
  <c r="C20" i="8"/>
  <c r="F57" i="8"/>
  <c r="C24" i="8"/>
  <c r="S13" i="8"/>
  <c r="Q43" i="8"/>
  <c r="L21" i="8"/>
  <c r="L27" i="8"/>
  <c r="H91" i="8"/>
  <c r="C52" i="8"/>
  <c r="N55" i="8"/>
  <c r="D56" i="8"/>
  <c r="C42" i="8"/>
  <c r="H63" i="8"/>
  <c r="B76" i="8"/>
  <c r="A66" i="9" s="1"/>
  <c r="D67" i="8"/>
  <c r="J81" i="8"/>
  <c r="S83" i="8"/>
  <c r="B24" i="8"/>
  <c r="A14" i="9" s="1"/>
  <c r="F74" i="8"/>
  <c r="D54" i="8"/>
  <c r="C59" i="8"/>
  <c r="N80" i="8"/>
  <c r="D84" i="8"/>
  <c r="Q42" i="8"/>
  <c r="Q77" i="8"/>
  <c r="J74" i="8"/>
  <c r="L41" i="8"/>
  <c r="N54" i="8"/>
  <c r="H87" i="8"/>
  <c r="Q66" i="8"/>
  <c r="S45" i="8"/>
  <c r="S57" i="8"/>
  <c r="D91" i="8"/>
  <c r="B86" i="8"/>
  <c r="A76" i="9" s="1"/>
  <c r="D27" i="8"/>
  <c r="H35" i="8"/>
  <c r="N27" i="8"/>
  <c r="C44" i="8"/>
  <c r="J87" i="8"/>
  <c r="N28" i="8"/>
  <c r="P42" i="8"/>
  <c r="S70" i="8"/>
  <c r="C77" i="8"/>
  <c r="C65" i="8"/>
  <c r="N84" i="8"/>
  <c r="Q86" i="8"/>
  <c r="H76" i="8"/>
  <c r="J43" i="8"/>
  <c r="B65" i="8"/>
  <c r="A55" i="9" s="1"/>
  <c r="J57" i="8"/>
  <c r="L31" i="8"/>
  <c r="L70" i="8"/>
  <c r="Q83" i="8"/>
  <c r="F83" i="8"/>
  <c r="H75" i="8"/>
  <c r="Q74" i="8"/>
  <c r="F84" i="8"/>
  <c r="J41" i="8"/>
  <c r="H43" i="8"/>
  <c r="C67" i="8"/>
  <c r="J68" i="8"/>
  <c r="L91" i="8"/>
  <c r="L83" i="8"/>
  <c r="C66" i="8"/>
  <c r="S54" i="8"/>
  <c r="P39" i="8"/>
  <c r="B51" i="8"/>
  <c r="A41" i="9" s="1"/>
  <c r="C73" i="8"/>
  <c r="Q87" i="8"/>
  <c r="Q29" i="8"/>
  <c r="J72" i="8"/>
  <c r="N42" i="8"/>
  <c r="N48" i="8"/>
  <c r="P75" i="8"/>
  <c r="S31" i="8"/>
  <c r="Q17" i="8"/>
  <c r="H41" i="8"/>
  <c r="P32" i="8"/>
  <c r="D77" i="8"/>
  <c r="S51" i="8"/>
  <c r="Q20" i="8"/>
  <c r="L40" i="8"/>
  <c r="J78" i="8"/>
  <c r="D81" i="8"/>
  <c r="H64" i="8"/>
  <c r="P88" i="8"/>
  <c r="N51" i="8"/>
  <c r="B37" i="8"/>
  <c r="A27" i="9" s="1"/>
  <c r="B57" i="8"/>
  <c r="A47" i="9" s="1"/>
  <c r="D16" i="8"/>
  <c r="C76" i="8"/>
  <c r="B75" i="8"/>
  <c r="A65" i="9" s="1"/>
  <c r="F87" i="8"/>
  <c r="B52" i="8"/>
  <c r="A42" i="9" s="1"/>
  <c r="F21" i="8"/>
  <c r="C57" i="8"/>
  <c r="S27" i="8"/>
  <c r="H46" i="8"/>
  <c r="F51" i="8"/>
  <c r="C78" i="8"/>
  <c r="C51" i="8"/>
  <c r="B87" i="8"/>
  <c r="A77" i="9" s="1"/>
  <c r="F81" i="8"/>
  <c r="H37" i="8"/>
  <c r="S29" i="8"/>
  <c r="L84" i="8"/>
  <c r="P84" i="8"/>
  <c r="S81" i="8"/>
  <c r="C82" i="8"/>
  <c r="N86" i="8"/>
  <c r="Q45" i="8"/>
  <c r="N44" i="8"/>
  <c r="C68" i="8"/>
  <c r="J69" i="8"/>
  <c r="L88" i="8"/>
  <c r="B89" i="8"/>
  <c r="A79" i="9" s="1"/>
  <c r="F63" i="8"/>
  <c r="J42" i="8"/>
  <c r="H61" i="8"/>
  <c r="B54" i="8"/>
  <c r="A44" i="9" s="1"/>
  <c r="N59" i="8"/>
  <c r="D25" i="8"/>
  <c r="Q64" i="8"/>
  <c r="N34" i="8"/>
  <c r="N61" i="8"/>
  <c r="C61" i="8"/>
  <c r="J76" i="8"/>
  <c r="P34" i="8"/>
  <c r="N76" i="8"/>
  <c r="H67" i="8"/>
  <c r="J24" i="8"/>
  <c r="L90" i="8"/>
  <c r="D58" i="8"/>
  <c r="C86" i="8"/>
  <c r="J56" i="8"/>
  <c r="Q82" i="8"/>
  <c r="N89" i="8"/>
  <c r="Q54" i="8"/>
  <c r="L56" i="8"/>
  <c r="J44" i="8"/>
  <c r="D31" i="8"/>
  <c r="F72" i="8"/>
  <c r="J63" i="8"/>
  <c r="C72" i="8"/>
  <c r="Q49" i="8"/>
  <c r="N91" i="8"/>
  <c r="F30" i="8"/>
  <c r="F58" i="8"/>
  <c r="B46" i="8"/>
  <c r="A36" i="9" s="1"/>
  <c r="H53" i="8"/>
  <c r="P87" i="8"/>
  <c r="P82" i="8"/>
  <c r="B22" i="8"/>
  <c r="A12" i="9" s="1"/>
  <c r="S58" i="8"/>
  <c r="J71" i="8"/>
  <c r="J77" i="8"/>
  <c r="Q76" i="8"/>
  <c r="J86" i="8"/>
  <c r="Q27" i="8"/>
  <c r="Q38" i="8"/>
  <c r="D41" i="8"/>
  <c r="S56" i="8"/>
  <c r="S72" i="8"/>
  <c r="C13" i="8"/>
  <c r="F32" i="8"/>
  <c r="N57" i="8"/>
  <c r="C17" i="8"/>
  <c r="C15" i="8"/>
  <c r="C56" i="8"/>
  <c r="D43" i="8"/>
  <c r="P65" i="8"/>
  <c r="P43" i="8"/>
  <c r="F76" i="8"/>
  <c r="P76" i="8"/>
  <c r="C29" i="8"/>
  <c r="C60" i="8"/>
  <c r="L46" i="8"/>
  <c r="C47" i="8"/>
  <c r="J46" i="8"/>
  <c r="P86" i="8"/>
  <c r="L75" i="8"/>
  <c r="D76" i="8"/>
  <c r="D79" i="8"/>
  <c r="D59" i="8"/>
  <c r="N68" i="8"/>
  <c r="D90" i="8"/>
  <c r="S71" i="8"/>
  <c r="D34" i="8"/>
  <c r="F47" i="8"/>
  <c r="B64" i="8"/>
  <c r="A54" i="9" s="1"/>
  <c r="N46" i="8"/>
  <c r="B19" i="8"/>
  <c r="A9" i="9" s="1"/>
  <c r="S61" i="8"/>
  <c r="L25" i="8"/>
  <c r="D57" i="8"/>
  <c r="C80" i="8"/>
  <c r="P52" i="8"/>
  <c r="L73" i="8"/>
  <c r="H90" i="8"/>
  <c r="D62" i="8"/>
  <c r="P44" i="8"/>
  <c r="Q78" i="8"/>
  <c r="Q44" i="8"/>
  <c r="B59" i="8"/>
  <c r="A49" i="9" s="1"/>
  <c r="N70" i="8"/>
  <c r="H80" i="8"/>
  <c r="N87" i="8"/>
  <c r="B35" i="8"/>
  <c r="A25" i="9" s="1"/>
  <c r="J60" i="8"/>
  <c r="Q16" i="8"/>
  <c r="S43" i="8"/>
  <c r="F53" i="8"/>
  <c r="N62" i="8"/>
  <c r="P71" i="8"/>
  <c r="F78" i="8"/>
  <c r="C84" i="8"/>
  <c r="S89" i="8"/>
  <c r="P85" i="8"/>
  <c r="B82" i="8"/>
  <c r="A72" i="9" s="1"/>
  <c r="P90" i="8"/>
  <c r="Q79" i="8"/>
  <c r="H81" i="8"/>
  <c r="D40" i="8"/>
  <c r="H85" i="8"/>
  <c r="C87" i="8"/>
  <c r="S19" i="8"/>
  <c r="C90" i="8"/>
  <c r="J80" i="8"/>
  <c r="Q89" i="8"/>
  <c r="B41" i="8"/>
  <c r="A31" i="9" s="1"/>
  <c r="P55" i="8"/>
  <c r="N18" i="8"/>
  <c r="L86" i="8"/>
  <c r="L85" i="8"/>
  <c r="B44" i="8"/>
  <c r="A34" i="9" s="1"/>
  <c r="N73" i="8"/>
  <c r="S48" i="8"/>
  <c r="Q41" i="8"/>
  <c r="P33" i="8"/>
  <c r="N26" i="8"/>
  <c r="L48" i="8"/>
  <c r="H33" i="8"/>
  <c r="N19" i="8"/>
  <c r="D66" i="8"/>
  <c r="D65" i="8"/>
  <c r="F82" i="8"/>
  <c r="L50" i="8"/>
  <c r="F13" i="8"/>
  <c r="J34" i="8"/>
  <c r="H27" i="8"/>
  <c r="F49" i="8"/>
  <c r="C34" i="8"/>
  <c r="H20" i="8"/>
  <c r="S66" i="8"/>
  <c r="J66" i="8"/>
  <c r="B83" i="8"/>
  <c r="A73" i="9" s="1"/>
  <c r="D21" i="8"/>
  <c r="D53" i="8"/>
  <c r="J31" i="8"/>
  <c r="B28" i="8"/>
  <c r="A18" i="9" s="1"/>
  <c r="S20" i="8"/>
  <c r="J67" i="8"/>
  <c r="F52" i="8"/>
  <c r="L38" i="8"/>
  <c r="J53" i="8"/>
  <c r="F43" i="8"/>
  <c r="Q59" i="8"/>
  <c r="H26" i="8"/>
  <c r="S22" i="8"/>
  <c r="Q15" i="8"/>
  <c r="H62" i="8"/>
  <c r="D47" i="8"/>
  <c r="J33" i="8"/>
  <c r="H45" i="8"/>
  <c r="P19" i="8"/>
  <c r="P51" i="8"/>
  <c r="D75" i="8"/>
  <c r="P73" i="8"/>
  <c r="C27" i="8"/>
  <c r="N23" i="8"/>
  <c r="C63" i="8"/>
  <c r="S47" i="8"/>
  <c r="S16" i="8"/>
  <c r="J13" i="8"/>
  <c r="B31" i="8"/>
  <c r="A21" i="9" s="1"/>
  <c r="S52" i="8"/>
  <c r="P37" i="8"/>
  <c r="B33" i="8"/>
  <c r="A23" i="9" s="1"/>
  <c r="S25" i="8"/>
  <c r="Q47" i="8"/>
  <c r="N32" i="8"/>
  <c r="S18" i="8"/>
  <c r="J65" i="8"/>
  <c r="D64" i="8"/>
  <c r="L81" i="8"/>
  <c r="Q91" i="8"/>
  <c r="D72" i="8"/>
  <c r="S76" i="8"/>
  <c r="F54" i="8"/>
  <c r="B60" i="8"/>
  <c r="A50" i="9" s="1"/>
  <c r="Q80" i="8"/>
  <c r="S34" i="8"/>
  <c r="N69" i="8"/>
  <c r="D87" i="8"/>
  <c r="P74" i="8"/>
  <c r="L80" i="8"/>
  <c r="S90" i="8"/>
  <c r="N74" i="8"/>
  <c r="L82" i="8"/>
  <c r="J79" i="8"/>
  <c r="Q69" i="8"/>
  <c r="P25" i="8"/>
  <c r="N88" i="8"/>
  <c r="P79" i="8"/>
  <c r="C89" i="8"/>
  <c r="P78" i="8"/>
  <c r="C69" i="8"/>
  <c r="H18" i="8"/>
  <c r="S14" i="8"/>
  <c r="J32" i="8"/>
  <c r="H54" i="8"/>
  <c r="D39" i="8"/>
  <c r="J25" i="8"/>
  <c r="B72" i="8"/>
  <c r="A62" i="9" s="1"/>
  <c r="D74" i="8"/>
  <c r="S37" i="8"/>
  <c r="F69" i="8"/>
  <c r="C19" i="8"/>
  <c r="N15" i="8"/>
  <c r="D33" i="8"/>
  <c r="C55" i="8"/>
  <c r="S39" i="8"/>
  <c r="D26" i="8"/>
  <c r="P72" i="8"/>
  <c r="S74" i="8"/>
  <c r="J39" i="8"/>
  <c r="Q52" i="8"/>
  <c r="F62" i="8"/>
  <c r="F37" i="8"/>
  <c r="Q33" i="8"/>
  <c r="P26" i="8"/>
  <c r="F73" i="8"/>
  <c r="C58" i="8"/>
  <c r="H44" i="8"/>
  <c r="Q62" i="8"/>
  <c r="N52" i="8"/>
  <c r="D69" i="8"/>
  <c r="D32" i="8"/>
  <c r="P28" i="8"/>
  <c r="N21" i="8"/>
  <c r="D68" i="8"/>
  <c r="B53" i="8"/>
  <c r="A43" i="9" s="1"/>
  <c r="F39" i="8"/>
  <c r="P54" i="8"/>
  <c r="L44" i="8"/>
  <c r="Q60" i="8"/>
  <c r="L39" i="8"/>
  <c r="N79" i="8"/>
  <c r="S32" i="8"/>
  <c r="J29" i="8"/>
  <c r="H22" i="8"/>
  <c r="S68" i="8"/>
  <c r="P53" i="8"/>
  <c r="P22" i="8"/>
  <c r="F19" i="8"/>
  <c r="Q36" i="8"/>
  <c r="P58" i="8"/>
  <c r="N17" i="8"/>
  <c r="P31" i="8"/>
  <c r="N53" i="8"/>
  <c r="J38" i="8"/>
  <c r="P24" i="8"/>
  <c r="F71" i="8"/>
  <c r="H73" i="8"/>
  <c r="C32" i="8"/>
  <c r="F48" i="8"/>
  <c r="D85" i="8"/>
  <c r="J61" i="8"/>
  <c r="D45" i="8"/>
  <c r="H47" i="8"/>
  <c r="F64" i="8"/>
  <c r="N72" i="8"/>
  <c r="C23" i="8"/>
  <c r="H66" i="8"/>
  <c r="P91" i="8"/>
  <c r="S65" i="8"/>
  <c r="F75" i="8"/>
  <c r="C62" i="8"/>
  <c r="C53" i="8"/>
  <c r="P89" i="8"/>
  <c r="J89" i="8"/>
  <c r="Q73" i="8"/>
  <c r="Q81" i="8"/>
  <c r="B55" i="8"/>
  <c r="A45" i="9" s="1"/>
  <c r="H52" i="8"/>
  <c r="D24" i="8"/>
  <c r="P20" i="8"/>
  <c r="D60" i="8"/>
  <c r="B45" i="8"/>
  <c r="A35" i="9" s="1"/>
  <c r="F31" i="8"/>
  <c r="P41" i="8"/>
  <c r="B80" i="8"/>
  <c r="A70" i="9" s="1"/>
  <c r="D48" i="8"/>
  <c r="J82" i="8"/>
  <c r="S24" i="8"/>
  <c r="J21" i="8"/>
  <c r="H14" i="8"/>
  <c r="S60" i="8"/>
  <c r="P45" i="8"/>
  <c r="B32" i="8"/>
  <c r="A22" i="9" s="1"/>
  <c r="C43" i="8"/>
  <c r="P80" i="8"/>
  <c r="D49" i="8"/>
  <c r="L71" i="8"/>
  <c r="N71" i="8"/>
  <c r="P17" i="8"/>
  <c r="N39" i="8"/>
  <c r="L32" i="8"/>
  <c r="H17" i="8"/>
  <c r="S63" i="8"/>
  <c r="D50" i="8"/>
  <c r="B39" i="8"/>
  <c r="A29" i="9" s="1"/>
  <c r="B62" i="8"/>
  <c r="A52" i="9" s="1"/>
  <c r="L76" i="8"/>
  <c r="B38" i="8"/>
  <c r="A28" i="9" s="1"/>
  <c r="L34" i="8"/>
  <c r="J27" i="8"/>
  <c r="B74" i="8"/>
  <c r="A64" i="9" s="1"/>
  <c r="Q58" i="8"/>
  <c r="C45" i="8"/>
  <c r="C64" i="8"/>
  <c r="S53" i="8"/>
  <c r="D70" i="8"/>
  <c r="N58" i="8"/>
  <c r="J85" i="8"/>
  <c r="H13" i="8"/>
  <c r="F35" i="8"/>
  <c r="D28" i="8"/>
  <c r="B13" i="8"/>
  <c r="A3" i="9" s="1"/>
  <c r="L59" i="8"/>
  <c r="L28" i="8"/>
  <c r="C25" i="8"/>
  <c r="B18" i="8"/>
  <c r="A8" i="9" s="1"/>
  <c r="L64" i="8"/>
  <c r="J23" i="8"/>
  <c r="B20" i="8"/>
  <c r="A10" i="9" s="1"/>
  <c r="L37" i="8"/>
  <c r="J59" i="8"/>
  <c r="F44" i="8"/>
  <c r="L30" i="8"/>
  <c r="F40" i="8"/>
  <c r="F79" i="8"/>
  <c r="S46" i="8"/>
  <c r="B67" i="8"/>
  <c r="A57" i="9" s="1"/>
  <c r="D73" i="8"/>
  <c r="B43" i="8"/>
  <c r="A33" i="9" s="1"/>
  <c r="N22" i="8"/>
  <c r="F80" i="8"/>
  <c r="H31" i="8"/>
  <c r="H49" i="8"/>
  <c r="D30" i="8"/>
  <c r="S87" i="8"/>
  <c r="P38" i="8"/>
  <c r="N77" i="8"/>
  <c r="H77" i="8"/>
  <c r="L78" i="8"/>
  <c r="L43" i="8"/>
  <c r="F88" i="8"/>
  <c r="F89" i="8"/>
  <c r="Q56" i="8"/>
  <c r="L63" i="8"/>
  <c r="J20" i="8"/>
  <c r="B40" i="8"/>
  <c r="A30" i="9" s="1"/>
  <c r="J83" i="8"/>
  <c r="B88" i="8"/>
  <c r="A78" i="9" s="1"/>
  <c r="S64" i="8"/>
  <c r="L74" i="8"/>
  <c r="N14" i="8"/>
  <c r="N35" i="8"/>
  <c r="B30" i="8"/>
  <c r="A20" i="9" s="1"/>
  <c r="L26" i="8"/>
  <c r="J19" i="8"/>
  <c r="B66" i="8"/>
  <c r="A56" i="9" s="1"/>
  <c r="Q50" i="8"/>
  <c r="C37" i="8"/>
  <c r="D51" i="8"/>
  <c r="Q40" i="8"/>
  <c r="L57" i="8"/>
  <c r="Q51" i="8"/>
  <c r="P30" i="8"/>
  <c r="F27" i="8"/>
  <c r="D20" i="8"/>
  <c r="P66" i="8"/>
  <c r="L51" i="8"/>
  <c r="Q37" i="8"/>
  <c r="J52" i="8"/>
  <c r="F42" i="8"/>
  <c r="L58" i="8"/>
  <c r="H15" i="8"/>
  <c r="D78" i="8"/>
  <c r="L23" i="8"/>
  <c r="J16" i="8"/>
  <c r="H38" i="8"/>
  <c r="D23" i="8"/>
  <c r="P69" i="8"/>
  <c r="B56" i="8"/>
  <c r="A46" i="9" s="1"/>
  <c r="B49" i="8"/>
  <c r="A39" i="9" s="1"/>
  <c r="H71" i="8"/>
  <c r="H82" i="8"/>
  <c r="J18" i="8"/>
  <c r="H40" i="8"/>
  <c r="F33" i="8"/>
  <c r="C18" i="8"/>
  <c r="N64" i="8"/>
  <c r="S50" i="8"/>
  <c r="J40" i="8"/>
  <c r="B63" i="8"/>
  <c r="A53" i="9" s="1"/>
  <c r="F77" i="8"/>
  <c r="S75" i="8"/>
  <c r="F91" i="8"/>
  <c r="D19" i="8"/>
  <c r="C41" i="8"/>
  <c r="B34" i="8"/>
  <c r="A24" i="9" s="1"/>
  <c r="Q18" i="8"/>
  <c r="H65" i="8"/>
  <c r="H34" i="8"/>
  <c r="S30" i="8"/>
  <c r="Q23" i="8"/>
  <c r="H70" i="8"/>
  <c r="F29" i="8"/>
  <c r="Q25" i="8"/>
  <c r="P18" i="8"/>
  <c r="F65" i="8"/>
  <c r="C50" i="8"/>
  <c r="H36" i="8"/>
  <c r="S49" i="8"/>
  <c r="H39" i="8"/>
  <c r="F56" i="8"/>
  <c r="B81" i="8"/>
  <c r="A71" i="9" s="1"/>
  <c r="C88" i="8"/>
  <c r="N90" i="8"/>
  <c r="P62" i="8"/>
  <c r="B47" i="8"/>
  <c r="A37" i="9" s="1"/>
  <c r="S62" i="8"/>
  <c r="P13" i="8"/>
  <c r="N33" i="8"/>
  <c r="B90" i="8"/>
  <c r="A80" i="9" s="1"/>
  <c r="D89" i="8"/>
  <c r="B91" i="8"/>
  <c r="A81" i="9" s="1"/>
  <c r="S69" i="8"/>
  <c r="J47" i="8"/>
  <c r="N49" i="8"/>
  <c r="L66" i="8"/>
  <c r="D18" i="8"/>
  <c r="L87" i="8"/>
  <c r="H78" i="8"/>
  <c r="L55" i="8"/>
  <c r="F61" i="8"/>
  <c r="L65" i="8"/>
  <c r="J17" i="8"/>
  <c r="Q35" i="8"/>
  <c r="H32" i="8"/>
  <c r="F25" i="8"/>
  <c r="Q71" i="8"/>
  <c r="N56" i="8"/>
  <c r="S42" i="8"/>
  <c r="L60" i="8"/>
  <c r="H50" i="8"/>
  <c r="N66" i="8"/>
  <c r="F70" i="8"/>
  <c r="L36" i="8"/>
  <c r="C33" i="8"/>
  <c r="B26" i="8"/>
  <c r="A16" i="9" s="1"/>
  <c r="L72" i="8"/>
  <c r="H57" i="8"/>
  <c r="N43" i="8"/>
  <c r="L61" i="8"/>
  <c r="H51" i="8"/>
  <c r="S67" i="8"/>
  <c r="C54" i="8"/>
  <c r="B84" i="8"/>
  <c r="A74" i="9" s="1"/>
  <c r="H29" i="8"/>
  <c r="F22" i="8"/>
  <c r="D44" i="8"/>
  <c r="B29" i="8"/>
  <c r="A19" i="9" s="1"/>
  <c r="F15" i="8"/>
  <c r="Q61" i="8"/>
  <c r="H58" i="8"/>
  <c r="S77" i="8"/>
  <c r="D88" i="8"/>
  <c r="F24" i="8"/>
  <c r="D17" i="8"/>
  <c r="C39" i="8"/>
  <c r="S23" i="8"/>
  <c r="J70" i="8"/>
  <c r="P56" i="8"/>
  <c r="F50" i="8"/>
  <c r="H72" i="8"/>
  <c r="C83" i="8"/>
  <c r="P27" i="8"/>
  <c r="Q48" i="8"/>
  <c r="B25" i="8"/>
  <c r="A15" i="9" s="1"/>
  <c r="S17" i="8"/>
  <c r="Q39" i="8"/>
  <c r="N24" i="8"/>
  <c r="D71" i="8"/>
  <c r="Q14" i="8"/>
  <c r="P36" i="8"/>
  <c r="N29" i="8"/>
  <c r="J14" i="8"/>
  <c r="C35" i="8"/>
  <c r="N31" i="8"/>
  <c r="L24" i="8"/>
  <c r="C71" i="8"/>
  <c r="S55" i="8"/>
  <c r="D42" i="8"/>
  <c r="F59" i="8"/>
  <c r="C49" i="8"/>
  <c r="N65" i="8"/>
  <c r="L49" i="8"/>
  <c r="D82" i="8"/>
  <c r="Q84" i="8"/>
  <c r="N41" i="8"/>
  <c r="J64" i="8"/>
  <c r="S41" i="8"/>
  <c r="S28" i="8"/>
  <c r="J91" i="8"/>
  <c r="S91" i="8"/>
  <c r="H83" i="8"/>
  <c r="H23" i="8"/>
  <c r="S59" i="8"/>
  <c r="D13" i="8"/>
  <c r="L89" i="8"/>
  <c r="F66" i="8"/>
  <c r="F34" i="8"/>
  <c r="S21" i="8"/>
  <c r="L45" i="8"/>
  <c r="D55" i="8"/>
  <c r="B85" i="8"/>
  <c r="A75" i="9" s="1"/>
  <c r="P63" i="8"/>
  <c r="D46" i="8"/>
  <c r="H48" i="8"/>
  <c r="D37" i="8"/>
  <c r="J54" i="8"/>
  <c r="F16" i="8"/>
  <c r="D38" i="8"/>
  <c r="C31" i="8"/>
  <c r="S15" i="8"/>
  <c r="J62" i="8"/>
  <c r="P48" i="8"/>
  <c r="N30" i="8"/>
  <c r="P59" i="8"/>
  <c r="C75" i="8"/>
  <c r="D83" i="8"/>
  <c r="B17" i="8"/>
  <c r="A7" i="9" s="1"/>
  <c r="S38" i="8"/>
  <c r="Q31" i="8"/>
  <c r="N16" i="8"/>
  <c r="D63" i="8"/>
  <c r="J49" i="8"/>
  <c r="J36" i="8"/>
  <c r="P60" i="8"/>
  <c r="Q75" i="8"/>
  <c r="Q72" i="8"/>
  <c r="B14" i="8"/>
  <c r="A4" i="9" s="1"/>
  <c r="D35" i="8"/>
  <c r="C28" i="8"/>
  <c r="B50" i="8"/>
  <c r="A40" i="9" s="1"/>
  <c r="Q34" i="8"/>
  <c r="C21" i="8"/>
  <c r="N67" i="8"/>
  <c r="P67" i="8"/>
  <c r="P83" i="8"/>
  <c r="B27" i="8"/>
  <c r="A17" i="9" s="1"/>
  <c r="C30" i="8"/>
  <c r="B23" i="8"/>
  <c r="A13" i="9" s="1"/>
  <c r="S44" i="8"/>
  <c r="P29" i="8"/>
  <c r="B16" i="8"/>
  <c r="A6" i="9" s="1"/>
  <c r="L62" i="8"/>
  <c r="H59" i="8"/>
  <c r="N78" i="8"/>
  <c r="S88" i="8"/>
  <c r="C46" i="8"/>
  <c r="F67" i="8"/>
  <c r="Q30" i="8"/>
  <c r="P23" i="8"/>
  <c r="N45" i="8"/>
  <c r="J30" i="8"/>
  <c r="P16" i="8"/>
  <c r="N20" i="8"/>
  <c r="J35" i="8"/>
  <c r="F20" i="8"/>
  <c r="L15" i="8"/>
  <c r="J37" i="8"/>
  <c r="H30" i="8"/>
  <c r="D15" i="8"/>
  <c r="P61" i="8"/>
  <c r="B48" i="8"/>
  <c r="A38" i="9" s="1"/>
  <c r="Q24" i="8"/>
  <c r="J58" i="8"/>
  <c r="H74" i="8"/>
  <c r="B68" i="8"/>
  <c r="A58" i="9" s="1"/>
  <c r="C85" i="8"/>
  <c r="B79" i="8"/>
  <c r="A69" i="9" s="1"/>
  <c r="H88" i="8"/>
  <c r="C91" i="8"/>
  <c r="N47" i="8"/>
  <c r="B36" i="8"/>
  <c r="A26" i="9" s="1"/>
  <c r="S79" i="8"/>
  <c r="L77" i="8"/>
  <c r="S86" i="8"/>
  <c r="J90" i="8"/>
  <c r="L47" i="8"/>
  <c r="Q70" i="8"/>
  <c r="D61" i="8"/>
  <c r="B71" i="8"/>
  <c r="A61" i="9" s="1"/>
  <c r="H25" i="8"/>
  <c r="H89" i="8"/>
  <c r="F45" i="8"/>
  <c r="J28" i="8"/>
  <c r="P81" i="8"/>
  <c r="B70" i="8"/>
  <c r="A60" i="9" s="1"/>
  <c r="C22" i="8"/>
  <c r="B15" i="8"/>
  <c r="A5" i="9" s="1"/>
  <c r="S36" i="8"/>
  <c r="P21" i="8"/>
  <c r="F68" i="8"/>
  <c r="L54" i="8"/>
  <c r="P46" i="8"/>
  <c r="Q68" i="8"/>
  <c r="S80" i="8"/>
  <c r="L42" i="8"/>
  <c r="Q22" i="8"/>
  <c r="P15" i="8"/>
  <c r="N37" i="8"/>
  <c r="J22" i="8"/>
  <c r="B69" i="8"/>
  <c r="A59" i="9" s="1"/>
  <c r="F55" i="8"/>
  <c r="P47" i="8"/>
  <c r="C70" i="8"/>
  <c r="N81" i="8"/>
  <c r="C16" i="8"/>
  <c r="Q19" i="8"/>
  <c r="H16" i="8"/>
  <c r="S33" i="8"/>
  <c r="Q55" i="8"/>
  <c r="N40" i="8"/>
  <c r="S26" i="8"/>
  <c r="F18" i="8"/>
  <c r="N75" i="8"/>
  <c r="S40" i="8"/>
  <c r="P14" i="8"/>
  <c r="S35" i="8"/>
  <c r="Q28" i="8"/>
  <c r="P50" i="8"/>
  <c r="L35" i="8"/>
  <c r="Q21" i="8"/>
  <c r="H68" i="8"/>
  <c r="P68" i="8"/>
  <c r="J84" i="8"/>
  <c r="C38" i="8"/>
  <c r="J55" i="8"/>
  <c r="J15" i="8"/>
  <c r="N36" i="8"/>
  <c r="L29" i="8"/>
  <c r="J51" i="8"/>
  <c r="F36" i="8"/>
  <c r="L22" i="8"/>
  <c r="J26" i="8"/>
  <c r="H19" i="8"/>
  <c r="F41" i="8"/>
  <c r="C26" i="8"/>
  <c r="H21" i="8"/>
  <c r="F14" i="8"/>
  <c r="D36" i="8"/>
  <c r="B21" i="8"/>
  <c r="A11" i="9" s="1"/>
  <c r="L67" i="8"/>
  <c r="Q53" i="8"/>
  <c r="J45" i="8"/>
  <c r="Q67" i="8"/>
  <c r="D80" i="8"/>
  <c r="Q88" i="8"/>
  <c r="S85" i="8"/>
  <c r="B73" i="8"/>
  <c r="A63" i="9" s="1"/>
  <c r="C81" i="8"/>
  <c r="B78" i="8"/>
  <c r="A68" i="9" s="1"/>
  <c r="P64" i="8"/>
  <c r="C14" i="8"/>
  <c r="Q90" i="8"/>
  <c r="P70" i="8"/>
  <c r="F60" i="8"/>
  <c r="Q46" i="8"/>
  <c r="L33" i="8"/>
  <c r="N38" i="8"/>
  <c r="L68" i="8"/>
  <c r="C74" i="8"/>
  <c r="D52" i="8"/>
  <c r="L52" i="8"/>
  <c r="L79" i="8"/>
  <c r="S73" i="8"/>
  <c r="S82" i="8"/>
  <c r="P35" i="8"/>
  <c r="F85" i="8"/>
  <c r="D86" i="8"/>
  <c r="N82" i="8"/>
  <c r="N85" i="8"/>
  <c r="H24" i="8"/>
  <c r="N60" i="8"/>
  <c r="P57" i="8"/>
  <c r="H84" i="8"/>
  <c r="N63" i="8"/>
  <c r="Q26" i="8"/>
  <c r="H28" i="8"/>
  <c r="H42" i="8"/>
  <c r="L20" i="8"/>
  <c r="D22" i="8"/>
  <c r="F28" i="8"/>
  <c r="H60" i="8"/>
  <c r="H56" i="8"/>
  <c r="F86" i="8"/>
  <c r="C36" i="8"/>
  <c r="J88" i="8"/>
  <c r="H69" i="8"/>
  <c r="J50" i="8"/>
  <c r="L14" i="8"/>
  <c r="B74" i="9" l="1"/>
  <c r="E74" i="9"/>
  <c r="C74" i="9"/>
  <c r="D74" i="9"/>
  <c r="C13" i="9"/>
  <c r="B13" i="9"/>
  <c r="D13" i="9"/>
  <c r="E13" i="9"/>
  <c r="D60" i="9"/>
  <c r="C60" i="9"/>
  <c r="B60" i="9"/>
  <c r="E60" i="9"/>
  <c r="B38" i="9"/>
  <c r="D38" i="9"/>
  <c r="E38" i="9"/>
  <c r="C38" i="9"/>
  <c r="B80" i="9"/>
  <c r="C80" i="9"/>
  <c r="E80" i="9"/>
  <c r="D80" i="9"/>
  <c r="C39" i="9"/>
  <c r="E39" i="9"/>
  <c r="B39" i="9"/>
  <c r="D39" i="9"/>
  <c r="B78" i="9"/>
  <c r="E78" i="9"/>
  <c r="C78" i="9"/>
  <c r="D78" i="9"/>
  <c r="B62" i="9"/>
  <c r="C62" i="9"/>
  <c r="D62" i="9"/>
  <c r="E62" i="9"/>
  <c r="B18" i="9"/>
  <c r="E18" i="9"/>
  <c r="C18" i="9"/>
  <c r="D18" i="9"/>
  <c r="D49" i="9"/>
  <c r="E49" i="9"/>
  <c r="C49" i="9"/>
  <c r="B49" i="9"/>
  <c r="C79" i="9"/>
  <c r="D79" i="9"/>
  <c r="B79" i="9"/>
  <c r="E79" i="9"/>
  <c r="E65" i="9"/>
  <c r="C65" i="9"/>
  <c r="D65" i="9"/>
  <c r="B65" i="9"/>
  <c r="C17" i="9"/>
  <c r="D17" i="9"/>
  <c r="E17" i="9"/>
  <c r="B17" i="9"/>
  <c r="B46" i="9"/>
  <c r="E46" i="9"/>
  <c r="C46" i="9"/>
  <c r="D46" i="9"/>
  <c r="B70" i="9"/>
  <c r="D70" i="9"/>
  <c r="E70" i="9"/>
  <c r="C70" i="9"/>
  <c r="B34" i="9"/>
  <c r="C34" i="9"/>
  <c r="D34" i="9"/>
  <c r="E34" i="9"/>
  <c r="B41" i="9"/>
  <c r="D41" i="9"/>
  <c r="E41" i="9"/>
  <c r="C41" i="9"/>
  <c r="B11" i="9"/>
  <c r="D11" i="9"/>
  <c r="C11" i="9"/>
  <c r="E11" i="9"/>
  <c r="C69" i="9"/>
  <c r="B69" i="9"/>
  <c r="D69" i="9"/>
  <c r="E69" i="9"/>
  <c r="E4" i="9"/>
  <c r="D4" i="9"/>
  <c r="C4" i="9"/>
  <c r="B4" i="9"/>
  <c r="E28" i="9"/>
  <c r="C28" i="9"/>
  <c r="D28" i="9"/>
  <c r="B28" i="9"/>
  <c r="B14" i="9"/>
  <c r="E14" i="9"/>
  <c r="D14" i="9"/>
  <c r="C14" i="9"/>
  <c r="B20" i="9"/>
  <c r="E20" i="9"/>
  <c r="C20" i="9"/>
  <c r="D20" i="9"/>
  <c r="B2" i="9"/>
  <c r="C2" i="9"/>
  <c r="E2" i="9"/>
  <c r="D2" i="9"/>
  <c r="C5" i="9"/>
  <c r="B5" i="9"/>
  <c r="E5" i="9"/>
  <c r="D5" i="9"/>
  <c r="E81" i="9"/>
  <c r="C81" i="9"/>
  <c r="B81" i="9"/>
  <c r="D81" i="9"/>
  <c r="C53" i="9"/>
  <c r="B53" i="9"/>
  <c r="D53" i="9"/>
  <c r="E53" i="9"/>
  <c r="B40" i="9"/>
  <c r="E40" i="9"/>
  <c r="D40" i="9"/>
  <c r="C40" i="9"/>
  <c r="B64" i="9"/>
  <c r="C64" i="9"/>
  <c r="E64" i="9"/>
  <c r="D64" i="9"/>
  <c r="C21" i="9"/>
  <c r="B21" i="9"/>
  <c r="D21" i="9"/>
  <c r="E21" i="9"/>
  <c r="D36" i="9"/>
  <c r="B36" i="9"/>
  <c r="C36" i="9"/>
  <c r="E36" i="9"/>
  <c r="E68" i="9"/>
  <c r="D68" i="9"/>
  <c r="B68" i="9"/>
  <c r="C68" i="9"/>
  <c r="C71" i="9"/>
  <c r="E71" i="9"/>
  <c r="B71" i="9"/>
  <c r="D71" i="9"/>
  <c r="B24" i="9"/>
  <c r="C24" i="9"/>
  <c r="E24" i="9"/>
  <c r="D24" i="9"/>
  <c r="B56" i="9"/>
  <c r="C56" i="9"/>
  <c r="E56" i="9"/>
  <c r="D56" i="9"/>
  <c r="D8" i="9"/>
  <c r="B8" i="9"/>
  <c r="C8" i="9"/>
  <c r="E8" i="9"/>
  <c r="B50" i="9"/>
  <c r="C50" i="9"/>
  <c r="D50" i="9"/>
  <c r="E50" i="9"/>
  <c r="B59" i="9"/>
  <c r="C59" i="9"/>
  <c r="E59" i="9"/>
  <c r="D59" i="9"/>
  <c r="C15" i="9"/>
  <c r="B15" i="9"/>
  <c r="D15" i="9"/>
  <c r="E15" i="9"/>
  <c r="B22" i="9"/>
  <c r="E22" i="9"/>
  <c r="D22" i="9"/>
  <c r="C22" i="9"/>
  <c r="C45" i="9"/>
  <c r="D45" i="9"/>
  <c r="E45" i="9"/>
  <c r="B45" i="9"/>
  <c r="B72" i="9"/>
  <c r="C72" i="9"/>
  <c r="E72" i="9"/>
  <c r="D72" i="9"/>
  <c r="C63" i="9"/>
  <c r="B63" i="9"/>
  <c r="D63" i="9"/>
  <c r="E63" i="9"/>
  <c r="B19" i="9"/>
  <c r="E19" i="9"/>
  <c r="D19" i="9"/>
  <c r="C19" i="9"/>
  <c r="B30" i="9"/>
  <c r="D30" i="9"/>
  <c r="C30" i="9"/>
  <c r="E30" i="9"/>
  <c r="E76" i="9"/>
  <c r="D76" i="9"/>
  <c r="C76" i="9"/>
  <c r="B76" i="9"/>
  <c r="E33" i="9"/>
  <c r="B33" i="9"/>
  <c r="C33" i="9"/>
  <c r="D33" i="9"/>
  <c r="B12" i="9"/>
  <c r="E12" i="9"/>
  <c r="C12" i="9"/>
  <c r="D12" i="9"/>
  <c r="C47" i="9"/>
  <c r="B47" i="9"/>
  <c r="E47" i="9"/>
  <c r="D47" i="9"/>
  <c r="C55" i="9"/>
  <c r="D55" i="9"/>
  <c r="B55" i="9"/>
  <c r="E55" i="9"/>
  <c r="B58" i="9"/>
  <c r="E58" i="9"/>
  <c r="C58" i="9"/>
  <c r="D58" i="9"/>
  <c r="B6" i="9"/>
  <c r="C6" i="9"/>
  <c r="E6" i="9"/>
  <c r="D6" i="9"/>
  <c r="C7" i="9"/>
  <c r="E7" i="9"/>
  <c r="B7" i="9"/>
  <c r="D7" i="9"/>
  <c r="B75" i="9"/>
  <c r="D75" i="9"/>
  <c r="C75" i="9"/>
  <c r="E75" i="9"/>
  <c r="C37" i="9"/>
  <c r="D37" i="9"/>
  <c r="B37" i="9"/>
  <c r="E37" i="9"/>
  <c r="B3" i="9"/>
  <c r="D3" i="9"/>
  <c r="E3" i="9"/>
  <c r="C3" i="9"/>
  <c r="D52" i="9"/>
  <c r="E52" i="9"/>
  <c r="B52" i="9"/>
  <c r="C52" i="9"/>
  <c r="B35" i="9"/>
  <c r="E35" i="9"/>
  <c r="D35" i="9"/>
  <c r="C35" i="9"/>
  <c r="B43" i="9"/>
  <c r="D43" i="9"/>
  <c r="E43" i="9"/>
  <c r="C43" i="9"/>
  <c r="C23" i="9"/>
  <c r="B23" i="9"/>
  <c r="E23" i="9"/>
  <c r="D23" i="9"/>
  <c r="E73" i="9"/>
  <c r="D73" i="9"/>
  <c r="C73" i="9"/>
  <c r="B73" i="9"/>
  <c r="B25" i="9"/>
  <c r="E25" i="9"/>
  <c r="C25" i="9"/>
  <c r="D25" i="9"/>
  <c r="B9" i="9"/>
  <c r="C9" i="9"/>
  <c r="D9" i="9"/>
  <c r="E9" i="9"/>
  <c r="D44" i="9"/>
  <c r="C44" i="9"/>
  <c r="B44" i="9"/>
  <c r="E44" i="9"/>
  <c r="B27" i="9"/>
  <c r="D27" i="9"/>
  <c r="C27" i="9"/>
  <c r="E27" i="9"/>
  <c r="B51" i="9"/>
  <c r="E51" i="9"/>
  <c r="D51" i="9"/>
  <c r="C51" i="9"/>
  <c r="B26" i="9"/>
  <c r="D26" i="9"/>
  <c r="C26" i="9"/>
  <c r="E26" i="9"/>
  <c r="D16" i="9"/>
  <c r="B16" i="9"/>
  <c r="C16" i="9"/>
  <c r="E16" i="9"/>
  <c r="E57" i="9"/>
  <c r="B57" i="9"/>
  <c r="D57" i="9"/>
  <c r="C57" i="9"/>
  <c r="B10" i="9"/>
  <c r="E10" i="9"/>
  <c r="C10" i="9"/>
  <c r="D10" i="9"/>
  <c r="C29" i="9"/>
  <c r="D29" i="9"/>
  <c r="B29" i="9"/>
  <c r="E29" i="9"/>
  <c r="B32" i="9"/>
  <c r="C32" i="9"/>
  <c r="D32" i="9"/>
  <c r="E32" i="9"/>
  <c r="C61" i="9"/>
  <c r="B61" i="9"/>
  <c r="D61" i="9"/>
  <c r="E61" i="9"/>
  <c r="C31" i="9"/>
  <c r="D31" i="9"/>
  <c r="B31" i="9"/>
  <c r="E31" i="9"/>
  <c r="B54" i="9"/>
  <c r="C54" i="9"/>
  <c r="D54" i="9"/>
  <c r="E54" i="9"/>
  <c r="C77" i="9"/>
  <c r="B77" i="9"/>
  <c r="D77" i="9"/>
  <c r="E77" i="9"/>
  <c r="B42" i="9"/>
  <c r="E42" i="9"/>
  <c r="D42" i="9"/>
  <c r="C42" i="9"/>
  <c r="B66" i="9"/>
  <c r="E66" i="9"/>
  <c r="D66" i="9"/>
  <c r="C66" i="9"/>
  <c r="B48" i="9"/>
  <c r="C48" i="9"/>
  <c r="E48" i="9"/>
  <c r="D48" i="9"/>
  <c r="B67" i="9"/>
  <c r="E67" i="9"/>
  <c r="D67" i="9"/>
  <c r="C67" i="9"/>
  <c r="L18" i="8"/>
  <c r="L19" i="8"/>
  <c r="L13" i="8"/>
  <c r="L12" i="8"/>
  <c r="L17" i="8"/>
  <c r="L16" i="8"/>
  <c r="C94" i="8"/>
  <c r="D2" i="7" s="1"/>
  <c r="F94" i="8"/>
  <c r="D94" i="8" l="1"/>
  <c r="H94" i="8" s="1"/>
  <c r="L96" i="8" s="1"/>
  <c r="F2" i="7" s="1"/>
  <c r="E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1" authorId="0" shapeId="0" xr:uid="{D1791273-2AFB-404B-A080-D91662551707}">
      <text>
        <r>
          <rPr>
            <sz val="11"/>
            <color indexed="81"/>
            <rFont val="MS P ゴシック"/>
            <family val="3"/>
            <charset val="128"/>
          </rPr>
          <t>他の提出書類で「経験年数算定表における保育士資格等確認コード」の入力を求められた場合は、対象となる職員（Ｂ列）について、この部分のコードを入力してください。</t>
        </r>
      </text>
    </comment>
  </commentList>
</comments>
</file>

<file path=xl/sharedStrings.xml><?xml version="1.0" encoding="utf-8"?>
<sst xmlns="http://schemas.openxmlformats.org/spreadsheetml/2006/main" count="1937" uniqueCount="67">
  <si>
    <t>氏名</t>
    <rPh sb="0" eb="2">
      <t>シメイ</t>
    </rPh>
    <phoneticPr fontId="1"/>
  </si>
  <si>
    <t>職種</t>
    <rPh sb="0" eb="2">
      <t>ショクシュ</t>
    </rPh>
    <phoneticPr fontId="1"/>
  </si>
  <si>
    <t>年</t>
    <rPh sb="0" eb="1">
      <t>ネン</t>
    </rPh>
    <phoneticPr fontId="1"/>
  </si>
  <si>
    <t>月</t>
    <rPh sb="0" eb="1">
      <t>ツキ</t>
    </rPh>
    <phoneticPr fontId="1"/>
  </si>
  <si>
    <t>施設・事業所の</t>
    <rPh sb="0" eb="2">
      <t>シセツ</t>
    </rPh>
    <rPh sb="3" eb="6">
      <t>ジギョウショ</t>
    </rPh>
    <phoneticPr fontId="1"/>
  </si>
  <si>
    <t>合計</t>
    <rPh sb="0" eb="2">
      <t>ゴウケイ</t>
    </rPh>
    <phoneticPr fontId="1"/>
  </si>
  <si>
    <t>その職種の</t>
    <rPh sb="2" eb="4">
      <t>ショクシュ</t>
    </rPh>
    <phoneticPr fontId="1"/>
  </si>
  <si>
    <t>資格取得</t>
    <rPh sb="0" eb="2">
      <t>シカク</t>
    </rPh>
    <rPh sb="2" eb="4">
      <t>シュトク</t>
    </rPh>
    <phoneticPr fontId="1"/>
  </si>
  <si>
    <t>年月日</t>
    <rPh sb="0" eb="3">
      <t>ネンガッピ</t>
    </rPh>
    <phoneticPr fontId="1"/>
  </si>
  <si>
    <t>Ｃ</t>
    <phoneticPr fontId="1"/>
  </si>
  <si>
    <t>（６月以上の端数切上げ）</t>
    <rPh sb="2" eb="3">
      <t>ツキ</t>
    </rPh>
    <rPh sb="3" eb="5">
      <t>イジョウ</t>
    </rPh>
    <rPh sb="6" eb="8">
      <t>ハスウ</t>
    </rPh>
    <rPh sb="8" eb="10">
      <t>キリア</t>
    </rPh>
    <phoneticPr fontId="1"/>
  </si>
  <si>
    <t>（留意点）</t>
    <rPh sb="1" eb="4">
      <t>リュウイテン</t>
    </rPh>
    <phoneticPr fontId="1"/>
  </si>
  <si>
    <t>（①＋②）</t>
  </si>
  <si>
    <t>施設・事業所名</t>
    <rPh sb="0" eb="2">
      <t>シセツ</t>
    </rPh>
    <rPh sb="3" eb="6">
      <t>ジギョウショ</t>
    </rPh>
    <rPh sb="6" eb="7">
      <t>メイ</t>
    </rPh>
    <phoneticPr fontId="1"/>
  </si>
  <si>
    <t>施設・事業所類型</t>
    <rPh sb="0" eb="2">
      <t>シセツ</t>
    </rPh>
    <rPh sb="3" eb="6">
      <t>ジギョウショ</t>
    </rPh>
    <rPh sb="6" eb="8">
      <t>ルイケイ</t>
    </rPh>
    <phoneticPr fontId="1"/>
  </si>
  <si>
    <t>②その他の</t>
    <rPh sb="3" eb="4">
      <t>タ</t>
    </rPh>
    <phoneticPr fontId="1"/>
  </si>
  <si>
    <t>③合計年数</t>
    <rPh sb="1" eb="3">
      <t>ゴウケイ</t>
    </rPh>
    <rPh sb="3" eb="5">
      <t>ネンスウ</t>
    </rPh>
    <phoneticPr fontId="1"/>
  </si>
  <si>
    <t>Ａ（人数）</t>
    <rPh sb="2" eb="4">
      <t>ニンズウ</t>
    </rPh>
    <phoneticPr fontId="1"/>
  </si>
  <si>
    <t>①現に勤務する</t>
    <rPh sb="1" eb="2">
      <t>ゲン</t>
    </rPh>
    <rPh sb="3" eb="5">
      <t>キンム</t>
    </rPh>
    <phoneticPr fontId="1"/>
  </si>
  <si>
    <t>経験年数</t>
    <rPh sb="0" eb="2">
      <t>ケイケン</t>
    </rPh>
    <rPh sb="2" eb="4">
      <t>ネンスウ</t>
    </rPh>
    <phoneticPr fontId="1"/>
  </si>
  <si>
    <t>通算経験年数</t>
    <rPh sb="0" eb="2">
      <t>ツウサン</t>
    </rPh>
    <rPh sb="2" eb="4">
      <t>ケイケン</t>
    </rPh>
    <rPh sb="4" eb="6">
      <t>ネンスウ</t>
    </rPh>
    <phoneticPr fontId="1"/>
  </si>
  <si>
    <t>一人当たり平均経験年数　Ｂ÷Ａ＝Ｃ</t>
    <rPh sb="0" eb="2">
      <t>ヒトリ</t>
    </rPh>
    <rPh sb="2" eb="3">
      <t>ア</t>
    </rPh>
    <rPh sb="5" eb="7">
      <t>ヘイキン</t>
    </rPh>
    <phoneticPr fontId="1"/>
  </si>
  <si>
    <t>基礎情報</t>
    <rPh sb="0" eb="4">
      <t>キソジョウホウ</t>
    </rPh>
    <phoneticPr fontId="1"/>
  </si>
  <si>
    <t>年</t>
    <rPh sb="0" eb="1">
      <t>ネン</t>
    </rPh>
    <phoneticPr fontId="9"/>
  </si>
  <si>
    <t>月</t>
    <rPh sb="0" eb="1">
      <t>ガツ</t>
    </rPh>
    <phoneticPr fontId="9"/>
  </si>
  <si>
    <t>日</t>
    <rPh sb="0" eb="1">
      <t>ニチ</t>
    </rPh>
    <phoneticPr fontId="9"/>
  </si>
  <si>
    <t>○施設情報等</t>
    <rPh sb="1" eb="5">
      <t>シセツジョウホウ</t>
    </rPh>
    <rPh sb="5" eb="6">
      <t>ナド</t>
    </rPh>
    <phoneticPr fontId="9"/>
  </si>
  <si>
    <t>施設・事業所の名称</t>
    <rPh sb="7" eb="9">
      <t>メイショウ</t>
    </rPh>
    <phoneticPr fontId="9"/>
  </si>
  <si>
    <t>施設・事業所類型</t>
    <rPh sb="0" eb="2">
      <t>シセツ</t>
    </rPh>
    <rPh sb="3" eb="6">
      <t>ジギョウショ</t>
    </rPh>
    <rPh sb="6" eb="8">
      <t>ルイケイ</t>
    </rPh>
    <phoneticPr fontId="9"/>
  </si>
  <si>
    <t>施設・事業所４桁コード</t>
    <rPh sb="0" eb="2">
      <t>シセツ</t>
    </rPh>
    <rPh sb="3" eb="6">
      <t>ジギョウショ</t>
    </rPh>
    <rPh sb="7" eb="8">
      <t>ケタ</t>
    </rPh>
    <phoneticPr fontId="9"/>
  </si>
  <si>
    <t>4桁コード</t>
    <rPh sb="1" eb="2">
      <t>ケタ</t>
    </rPh>
    <phoneticPr fontId="1"/>
  </si>
  <si>
    <t>日</t>
    <rPh sb="0" eb="1">
      <t>ニチ</t>
    </rPh>
    <phoneticPr fontId="1"/>
  </si>
  <si>
    <t>月</t>
    <rPh sb="0" eb="1">
      <t>ガツ</t>
    </rPh>
    <phoneticPr fontId="1"/>
  </si>
  <si>
    <t>令和</t>
    <rPh sb="0" eb="2">
      <t>レイワ</t>
    </rPh>
    <phoneticPr fontId="1"/>
  </si>
  <si>
    <t>年度</t>
    <phoneticPr fontId="9"/>
  </si>
  <si>
    <t>○該当年度（和暦…令和▲年）</t>
    <rPh sb="1" eb="3">
      <t>ガイトウ</t>
    </rPh>
    <rPh sb="3" eb="5">
      <t>ネンド</t>
    </rPh>
    <rPh sb="6" eb="8">
      <t>ワレキ</t>
    </rPh>
    <rPh sb="9" eb="11">
      <t>レイワ</t>
    </rPh>
    <rPh sb="12" eb="13">
      <t>ネン</t>
    </rPh>
    <phoneticPr fontId="9"/>
  </si>
  <si>
    <t>○提出日付（和暦…令和▲年）</t>
    <rPh sb="1" eb="3">
      <t>テイシュツ</t>
    </rPh>
    <rPh sb="3" eb="5">
      <t>ヒヅケ</t>
    </rPh>
    <phoneticPr fontId="9"/>
  </si>
  <si>
    <t>①現に勤務する施設・事業所の経験年数</t>
    <rPh sb="1" eb="2">
      <t>ゲン</t>
    </rPh>
    <rPh sb="3" eb="5">
      <t>キンム</t>
    </rPh>
    <phoneticPr fontId="1"/>
  </si>
  <si>
    <t>②その他の施設・事業所の通算経験年数</t>
    <rPh sb="3" eb="4">
      <t>タ</t>
    </rPh>
    <phoneticPr fontId="1"/>
  </si>
  <si>
    <t>その職種の資格取得年月日</t>
    <rPh sb="2" eb="4">
      <t>ショクシュ</t>
    </rPh>
    <phoneticPr fontId="1"/>
  </si>
  <si>
    <t>○</t>
    <phoneticPr fontId="1"/>
  </si>
  <si>
    <t>Ｂ</t>
    <phoneticPr fontId="1"/>
  </si>
  <si>
    <t>4桁</t>
    <rPh sb="1" eb="2">
      <t>ケタ</t>
    </rPh>
    <phoneticPr fontId="1"/>
  </si>
  <si>
    <t>施設名</t>
    <rPh sb="0" eb="2">
      <t>シセツ</t>
    </rPh>
    <rPh sb="2" eb="3">
      <t>メイ</t>
    </rPh>
    <phoneticPr fontId="1"/>
  </si>
  <si>
    <t>対象人数</t>
    <rPh sb="0" eb="2">
      <t>タイショウ</t>
    </rPh>
    <rPh sb="2" eb="4">
      <t>ニンズウ</t>
    </rPh>
    <phoneticPr fontId="1"/>
  </si>
  <si>
    <t>経験月数合計</t>
    <rPh sb="0" eb="2">
      <t>ケイケン</t>
    </rPh>
    <rPh sb="2" eb="4">
      <t>ゲッスウ</t>
    </rPh>
    <rPh sb="4" eb="6">
      <t>ゴウケイ</t>
    </rPh>
    <phoneticPr fontId="1"/>
  </si>
  <si>
    <t>経験年数</t>
    <rPh sb="0" eb="4">
      <t>ケイケンネンスウ</t>
    </rPh>
    <phoneticPr fontId="1"/>
  </si>
  <si>
    <t>種別</t>
    <rPh sb="0" eb="2">
      <t>シュベツ</t>
    </rPh>
    <phoneticPr fontId="1"/>
  </si>
  <si>
    <t>　　※本年４月１日付けで対象となる期間が開始された者（新規採用等）の①欄は「０年０月」とする（関数設定済）</t>
    <rPh sb="3" eb="4">
      <t>ホン</t>
    </rPh>
    <rPh sb="4" eb="5">
      <t>ネン</t>
    </rPh>
    <rPh sb="6" eb="7">
      <t>ガツ</t>
    </rPh>
    <rPh sb="8" eb="9">
      <t>ニチ</t>
    </rPh>
    <rPh sb="9" eb="10">
      <t>ツ</t>
    </rPh>
    <rPh sb="12" eb="14">
      <t>タイショウ</t>
    </rPh>
    <rPh sb="17" eb="19">
      <t>キカン</t>
    </rPh>
    <rPh sb="20" eb="22">
      <t>カイシ</t>
    </rPh>
    <rPh sb="25" eb="26">
      <t>モノ</t>
    </rPh>
    <rPh sb="27" eb="29">
      <t>シンキ</t>
    </rPh>
    <rPh sb="29" eb="32">
      <t>サイヨウトウ</t>
    </rPh>
    <rPh sb="35" eb="36">
      <t>ラン</t>
    </rPh>
    <rPh sb="39" eb="40">
      <t>ネン</t>
    </rPh>
    <rPh sb="41" eb="42">
      <t>ゲツ</t>
    </rPh>
    <rPh sb="47" eb="49">
      <t>カンスウ</t>
    </rPh>
    <rPh sb="49" eb="51">
      <t>セッテイ</t>
    </rPh>
    <rPh sb="51" eb="52">
      <t>スミ</t>
    </rPh>
    <phoneticPr fontId="1"/>
  </si>
  <si>
    <t>３　初めて申請する職員については、職員履歴書(写)、在職証明書(写)、資格証明書(写)を共有システムにて提出すること。</t>
    <rPh sb="2" eb="3">
      <t>ハジ</t>
    </rPh>
    <rPh sb="5" eb="7">
      <t>シンセイ</t>
    </rPh>
    <rPh sb="9" eb="11">
      <t>ショクイン</t>
    </rPh>
    <rPh sb="17" eb="19">
      <t>ショクイン</t>
    </rPh>
    <rPh sb="19" eb="22">
      <t>リレキショ</t>
    </rPh>
    <rPh sb="23" eb="24">
      <t>ウツ</t>
    </rPh>
    <rPh sb="26" eb="28">
      <t>ザイショク</t>
    </rPh>
    <rPh sb="28" eb="31">
      <t>ショウメイショ</t>
    </rPh>
    <rPh sb="32" eb="33">
      <t>ウツ</t>
    </rPh>
    <rPh sb="35" eb="37">
      <t>シカク</t>
    </rPh>
    <rPh sb="37" eb="40">
      <t>ショウメイショ</t>
    </rPh>
    <rPh sb="41" eb="42">
      <t>ウツ</t>
    </rPh>
    <rPh sb="44" eb="46">
      <t>キョウユウ</t>
    </rPh>
    <rPh sb="52" eb="54">
      <t>テイシュツ</t>
    </rPh>
    <phoneticPr fontId="1"/>
  </si>
  <si>
    <t>経験年数が
無い職員
（○を選択）</t>
    <rPh sb="0" eb="2">
      <t>ケイケン</t>
    </rPh>
    <rPh sb="2" eb="4">
      <t>ネンスウ</t>
    </rPh>
    <rPh sb="6" eb="7">
      <t>ナ</t>
    </rPh>
    <rPh sb="8" eb="10">
      <t>ショクイン</t>
    </rPh>
    <rPh sb="14" eb="16">
      <t>センタク</t>
    </rPh>
    <phoneticPr fontId="1"/>
  </si>
  <si>
    <t>●当年度の新卒新採等、①と②が共に０年０月の場合は、Ｃ２セル「経験年数が無い職員」で○を選択すると、自動で０年０月と入力されます。
●①又は②が０年１月以上の職員は、数字を手入力してください。</t>
    <rPh sb="1" eb="4">
      <t>トウネンド</t>
    </rPh>
    <rPh sb="5" eb="7">
      <t>シンソツ</t>
    </rPh>
    <rPh sb="7" eb="9">
      <t>シンサイ</t>
    </rPh>
    <rPh sb="9" eb="10">
      <t>ナド</t>
    </rPh>
    <rPh sb="15" eb="16">
      <t>トモ</t>
    </rPh>
    <rPh sb="18" eb="19">
      <t>ネン</t>
    </rPh>
    <rPh sb="20" eb="21">
      <t>ガツ</t>
    </rPh>
    <rPh sb="22" eb="24">
      <t>バアイ</t>
    </rPh>
    <rPh sb="31" eb="35">
      <t>ケイケンネンスウ</t>
    </rPh>
    <rPh sb="36" eb="37">
      <t>ナ</t>
    </rPh>
    <rPh sb="38" eb="40">
      <t>ショクイン</t>
    </rPh>
    <rPh sb="44" eb="46">
      <t>センタク</t>
    </rPh>
    <rPh sb="50" eb="52">
      <t>ジドウ</t>
    </rPh>
    <rPh sb="54" eb="55">
      <t>ネン</t>
    </rPh>
    <rPh sb="56" eb="57">
      <t>ガツ</t>
    </rPh>
    <rPh sb="58" eb="60">
      <t>ニュウリョク</t>
    </rPh>
    <rPh sb="68" eb="69">
      <t>マタ</t>
    </rPh>
    <rPh sb="73" eb="74">
      <t>ネン</t>
    </rPh>
    <rPh sb="75" eb="76">
      <t>ガツ</t>
    </rPh>
    <rPh sb="76" eb="78">
      <t>イジョウ</t>
    </rPh>
    <rPh sb="79" eb="81">
      <t>ショクイン</t>
    </rPh>
    <rPh sb="83" eb="85">
      <t>スウジ</t>
    </rPh>
    <rPh sb="86" eb="87">
      <t>テ</t>
    </rPh>
    <rPh sb="87" eb="89">
      <t>ニュウリョク</t>
    </rPh>
    <phoneticPr fontId="1"/>
  </si>
  <si>
    <t>氏名入力有り＝1</t>
    <rPh sb="0" eb="2">
      <t>シメイ</t>
    </rPh>
    <rPh sb="2" eb="4">
      <t>ニュウリョク</t>
    </rPh>
    <rPh sb="4" eb="5">
      <t>ア</t>
    </rPh>
    <phoneticPr fontId="1"/>
  </si>
  <si>
    <t>保育士資格等確認コード</t>
    <rPh sb="0" eb="3">
      <t>ホイクシ</t>
    </rPh>
    <rPh sb="3" eb="5">
      <t>シカク</t>
    </rPh>
    <rPh sb="5" eb="6">
      <t>ナド</t>
    </rPh>
    <rPh sb="6" eb="8">
      <t>カクニン</t>
    </rPh>
    <phoneticPr fontId="1"/>
  </si>
  <si>
    <t>施設名称</t>
    <rPh sb="0" eb="2">
      <t>シセツ</t>
    </rPh>
    <rPh sb="2" eb="4">
      <t>メイショウ</t>
    </rPh>
    <phoneticPr fontId="1"/>
  </si>
  <si>
    <t>●前年度の経験年数を入力
（「経験年数算定表」シートにて自動で「＋１年」されます）</t>
    <rPh sb="1" eb="4">
      <t>ゼンネンド</t>
    </rPh>
    <rPh sb="5" eb="9">
      <t>ケイケンネンスウ</t>
    </rPh>
    <rPh sb="10" eb="12">
      <t>ニュウリョク</t>
    </rPh>
    <rPh sb="15" eb="19">
      <t>ケイケンネンスウ</t>
    </rPh>
    <rPh sb="19" eb="21">
      <t>サンテイ</t>
    </rPh>
    <rPh sb="21" eb="22">
      <t>ヒョウ</t>
    </rPh>
    <rPh sb="28" eb="30">
      <t>ジドウ</t>
    </rPh>
    <rPh sb="34" eb="35">
      <t>ネン</t>
    </rPh>
    <phoneticPr fontId="1"/>
  </si>
  <si>
    <t>B列が1の場合の通し番号</t>
    <rPh sb="1" eb="2">
      <t>レツ</t>
    </rPh>
    <rPh sb="5" eb="7">
      <t>バアイ</t>
    </rPh>
    <rPh sb="8" eb="9">
      <t>トオ</t>
    </rPh>
    <rPh sb="10" eb="12">
      <t>バンゴウ</t>
    </rPh>
    <phoneticPr fontId="1"/>
  </si>
  <si>
    <t>（あて先）京都市長　様</t>
    <rPh sb="3" eb="4">
      <t>サキ</t>
    </rPh>
    <rPh sb="5" eb="9">
      <t>キョウトシチョウ</t>
    </rPh>
    <rPh sb="10" eb="11">
      <t>サマ</t>
    </rPh>
    <phoneticPr fontId="1"/>
  </si>
  <si>
    <t>新規掲載
職員</t>
    <rPh sb="0" eb="2">
      <t>シンキ</t>
    </rPh>
    <rPh sb="2" eb="4">
      <t>ケイサイ</t>
    </rPh>
    <rPh sb="5" eb="7">
      <t>ショクイン</t>
    </rPh>
    <phoneticPr fontId="1"/>
  </si>
  <si>
    <t>○</t>
    <phoneticPr fontId="1"/>
  </si>
  <si>
    <t xml:space="preserve"> </t>
    <phoneticPr fontId="1"/>
  </si>
  <si>
    <r>
      <rPr>
        <b/>
        <u/>
        <sz val="22"/>
        <color rgb="FFFF0000"/>
        <rFont val="HG丸ｺﾞｼｯｸM-PRO"/>
        <family val="3"/>
        <charset val="128"/>
      </rPr>
      <t xml:space="preserve">～必ず、読んでください～
</t>
    </r>
    <r>
      <rPr>
        <u/>
        <sz val="16"/>
        <rFont val="HG丸ｺﾞｼｯｸM-PRO"/>
        <family val="3"/>
        <charset val="128"/>
      </rPr>
      <t>（確認事項を読まずに作成を始めると、数字等のミスが発生し、結果として加算率が施設の想定と異なるものになる可能性があります。）</t>
    </r>
    <r>
      <rPr>
        <b/>
        <sz val="11"/>
        <rFont val="HG丸ｺﾞｼｯｸM-PRO"/>
        <family val="3"/>
        <charset val="128"/>
      </rPr>
      <t xml:space="preserve">
【資料作成前の確認事項】</t>
    </r>
    <r>
      <rPr>
        <sz val="11"/>
        <color theme="1"/>
        <rFont val="HG丸ｺﾞｼｯｸM-PRO"/>
        <family val="3"/>
        <charset val="128"/>
      </rPr>
      <t xml:space="preserve">
（１）</t>
    </r>
    <r>
      <rPr>
        <u/>
        <sz val="11"/>
        <color rgb="FFFF0000"/>
        <rFont val="HG丸ｺﾞｼｯｸM-PRO"/>
        <family val="3"/>
        <charset val="128"/>
      </rPr>
      <t>「運営説明会資料における“作成上の注意”」と「様式内の注意点」を事前に確認or作成と同時並行で確認しながら入力してください</t>
    </r>
    <r>
      <rPr>
        <sz val="11"/>
        <color theme="1"/>
        <rFont val="HG丸ｺﾞｼｯｸM-PRO"/>
        <family val="3"/>
        <charset val="128"/>
      </rPr>
      <t xml:space="preserve">
（２）入力いただくのは、</t>
    </r>
    <r>
      <rPr>
        <u/>
        <sz val="11"/>
        <color rgb="FFFF0000"/>
        <rFont val="HG丸ｺﾞｼｯｸM-PRO"/>
        <family val="3"/>
        <charset val="128"/>
      </rPr>
      <t>「色付きのセル」のみ</t>
    </r>
    <r>
      <rPr>
        <sz val="11"/>
        <color theme="1"/>
        <rFont val="HG丸ｺﾞｼｯｸM-PRO"/>
        <family val="3"/>
        <charset val="128"/>
      </rPr>
      <t>です
　　　※例として、Ａのセルを入力しないと、Ｂのセルが「反応しないorＮＧ」となることがあります。
　　　※全施設が、全ての色付きセルを入力する必要はなく、職員数によって、入力する必要がない施設もあります
          （青色セルについては、関数が組まれていますが、ロックはかけておらず、上書き入力が可能です）。
（３）</t>
    </r>
    <r>
      <rPr>
        <u/>
        <sz val="11"/>
        <color rgb="FFFF0000"/>
        <rFont val="HG丸ｺﾞｼｯｸM-PRO"/>
        <family val="3"/>
        <charset val="128"/>
      </rPr>
      <t>在職証明書の提出が無い場合は、数字の算定はできません。</t>
    </r>
    <r>
      <rPr>
        <sz val="11"/>
        <color theme="1"/>
        <rFont val="HG丸ｺﾞｼｯｸM-PRO"/>
        <family val="3"/>
        <charset val="128"/>
      </rPr>
      <t xml:space="preserve">
　　　※例として、これまでＢ園で５年間働かれていた職員がＡ園に来られ、新しく記載されるとします。ただ、５年間を示す在職証明書の提出が無ければ、算定表に「５」と
　　　　記載があったとしても、「０」としてカウントすることとなりますので、御留意ください。加算の申請においては、特段当室から書類不足を御連絡するものではないこと
　　　　併せて申し添えます。
　　　※在職証明書・履歴書・資格証明書は、運営説明会資料等にも記載のとおり、その年度から</t>
    </r>
    <r>
      <rPr>
        <sz val="11"/>
        <color rgb="FFFF0000"/>
        <rFont val="HG丸ｺﾞｼｯｸM-PRO"/>
        <family val="3"/>
        <charset val="128"/>
      </rPr>
      <t>新しく申請される職員のみ</t>
    </r>
    <r>
      <rPr>
        <sz val="11"/>
        <color theme="1"/>
        <rFont val="HG丸ｺﾞｼｯｸM-PRO"/>
        <family val="3"/>
        <charset val="128"/>
      </rPr>
      <t xml:space="preserve">、提出が必要です
</t>
    </r>
    <r>
      <rPr>
        <b/>
        <sz val="11"/>
        <color theme="1"/>
        <rFont val="HG丸ｺﾞｼｯｸM-PRO"/>
        <family val="3"/>
        <charset val="128"/>
      </rPr>
      <t>【作成手順】</t>
    </r>
    <r>
      <rPr>
        <sz val="11"/>
        <color theme="1"/>
        <rFont val="HG丸ｺﾞｼｯｸM-PRO"/>
        <family val="3"/>
        <charset val="128"/>
      </rPr>
      <t xml:space="preserve">
（１）このエクセルにあるシートを、“左から順に入力”してください
（２）“左から順に入力”せずに進めると正確な数字がカウントできないため、必ず“左から順に入力”してください／「基礎情報」→「職員情報」
</t>
    </r>
    <r>
      <rPr>
        <b/>
        <sz val="11"/>
        <color theme="1"/>
        <rFont val="HG丸ｺﾞｼｯｸM-PRO"/>
        <family val="3"/>
        <charset val="128"/>
      </rPr>
      <t>【備考（よくある誤り等）】</t>
    </r>
    <r>
      <rPr>
        <sz val="11"/>
        <color theme="1"/>
        <rFont val="HG丸ｺﾞｼｯｸM-PRO"/>
        <family val="3"/>
        <charset val="128"/>
      </rPr>
      <t xml:space="preserve">
（１）</t>
    </r>
    <r>
      <rPr>
        <u/>
        <sz val="11"/>
        <color rgb="FFFF0000"/>
        <rFont val="HG丸ｺﾞｼｯｸM-PRO"/>
        <family val="3"/>
        <charset val="128"/>
      </rPr>
      <t>申請年度の“４月１日”の状況を記載いただくもの</t>
    </r>
    <r>
      <rPr>
        <sz val="11"/>
        <color theme="1"/>
        <rFont val="HG丸ｺﾞｼｯｸM-PRO"/>
        <family val="3"/>
        <charset val="128"/>
      </rPr>
      <t>です。
　　　※例として、仮に８月１日に監査等で修正が発生した場合であっても、時点は“４月１日”の状況の修正を意味します。つまり、“４月２日”に採用された方がいた場合、
　　　　その方が算定表に載るのは次年度のものからです。</t>
    </r>
    <rPh sb="1" eb="2">
      <t>カナラ</t>
    </rPh>
    <rPh sb="4" eb="5">
      <t>ヨ</t>
    </rPh>
    <rPh sb="14" eb="16">
      <t>カクニン</t>
    </rPh>
    <rPh sb="16" eb="18">
      <t>ジコウ</t>
    </rPh>
    <rPh sb="19" eb="20">
      <t>ヨ</t>
    </rPh>
    <rPh sb="23" eb="25">
      <t>サクセイ</t>
    </rPh>
    <rPh sb="26" eb="27">
      <t>ハジ</t>
    </rPh>
    <rPh sb="31" eb="34">
      <t>スウジナド</t>
    </rPh>
    <rPh sb="38" eb="40">
      <t>ハッセイ</t>
    </rPh>
    <rPh sb="42" eb="44">
      <t>ケッカ</t>
    </rPh>
    <rPh sb="47" eb="49">
      <t>カサン</t>
    </rPh>
    <rPh sb="49" eb="50">
      <t>リツ</t>
    </rPh>
    <rPh sb="51" eb="53">
      <t>シセツ</t>
    </rPh>
    <rPh sb="54" eb="56">
      <t>ソウテイ</t>
    </rPh>
    <rPh sb="57" eb="58">
      <t>コト</t>
    </rPh>
    <rPh sb="65" eb="68">
      <t>カノウセイ</t>
    </rPh>
    <rPh sb="78" eb="80">
      <t>シリョウ</t>
    </rPh>
    <rPh sb="80" eb="82">
      <t>サクセイ</t>
    </rPh>
    <rPh sb="82" eb="83">
      <t>マエ</t>
    </rPh>
    <rPh sb="84" eb="86">
      <t>カクニン</t>
    </rPh>
    <rPh sb="86" eb="88">
      <t>ジコウ</t>
    </rPh>
    <rPh sb="94" eb="101">
      <t>ウンエイセツメイカイシリョウ</t>
    </rPh>
    <rPh sb="106" eb="108">
      <t>サクセイ</t>
    </rPh>
    <rPh sb="108" eb="109">
      <t>ジョウ</t>
    </rPh>
    <rPh sb="110" eb="112">
      <t>チュウイ</t>
    </rPh>
    <rPh sb="116" eb="118">
      <t>ヨウシキ</t>
    </rPh>
    <rPh sb="118" eb="119">
      <t>ナイ</t>
    </rPh>
    <rPh sb="125" eb="127">
      <t>ジゼン</t>
    </rPh>
    <rPh sb="128" eb="130">
      <t>カクニン</t>
    </rPh>
    <rPh sb="132" eb="134">
      <t>サクセイ</t>
    </rPh>
    <rPh sb="135" eb="137">
      <t>ドウジ</t>
    </rPh>
    <rPh sb="137" eb="139">
      <t>ヘイコウ</t>
    </rPh>
    <rPh sb="140" eb="142">
      <t>カクニン</t>
    </rPh>
    <rPh sb="146" eb="148">
      <t>ニュウリョク</t>
    </rPh>
    <rPh sb="158" eb="160">
      <t>ニュウリョク</t>
    </rPh>
    <rPh sb="168" eb="170">
      <t>イロツ</t>
    </rPh>
    <rPh sb="184" eb="185">
      <t>レイ</t>
    </rPh>
    <rPh sb="194" eb="196">
      <t>ニュウリョク</t>
    </rPh>
    <rPh sb="207" eb="209">
      <t>ハンノウ</t>
    </rPh>
    <rPh sb="233" eb="234">
      <t>ゼン</t>
    </rPh>
    <rPh sb="234" eb="236">
      <t>シセツ</t>
    </rPh>
    <rPh sb="238" eb="239">
      <t>スベ</t>
    </rPh>
    <rPh sb="241" eb="243">
      <t>イロツ</t>
    </rPh>
    <rPh sb="247" eb="249">
      <t>ニュウリョク</t>
    </rPh>
    <rPh sb="251" eb="253">
      <t>ヒツヨウ</t>
    </rPh>
    <rPh sb="257" eb="259">
      <t>ショクイン</t>
    </rPh>
    <rPh sb="259" eb="260">
      <t>スウ</t>
    </rPh>
    <rPh sb="265" eb="267">
      <t>ニュウリョク</t>
    </rPh>
    <rPh sb="269" eb="271">
      <t>ヒツヨウ</t>
    </rPh>
    <rPh sb="274" eb="276">
      <t>シセツ</t>
    </rPh>
    <rPh sb="293" eb="295">
      <t>アオイロ</t>
    </rPh>
    <rPh sb="303" eb="305">
      <t>カンスウ</t>
    </rPh>
    <rPh sb="306" eb="307">
      <t>ク</t>
    </rPh>
    <rPh sb="326" eb="328">
      <t>ウワガ</t>
    </rPh>
    <rPh sb="329" eb="331">
      <t>ニュウリョク</t>
    </rPh>
    <rPh sb="332" eb="334">
      <t>カノウ</t>
    </rPh>
    <rPh sb="342" eb="347">
      <t>ザイショクショウメイショ</t>
    </rPh>
    <rPh sb="348" eb="350">
      <t>テイシュツ</t>
    </rPh>
    <rPh sb="351" eb="352">
      <t>ナ</t>
    </rPh>
    <rPh sb="353" eb="355">
      <t>バアイ</t>
    </rPh>
    <rPh sb="357" eb="359">
      <t>スウジ</t>
    </rPh>
    <rPh sb="360" eb="362">
      <t>サンテイ</t>
    </rPh>
    <rPh sb="374" eb="375">
      <t>レイ</t>
    </rPh>
    <rPh sb="384" eb="385">
      <t>エン</t>
    </rPh>
    <rPh sb="387" eb="388">
      <t>ネン</t>
    </rPh>
    <rPh sb="388" eb="389">
      <t>カン</t>
    </rPh>
    <rPh sb="389" eb="390">
      <t>ハタラ</t>
    </rPh>
    <rPh sb="395" eb="397">
      <t>ショクイン</t>
    </rPh>
    <rPh sb="399" eb="400">
      <t>エン</t>
    </rPh>
    <rPh sb="401" eb="402">
      <t>コ</t>
    </rPh>
    <rPh sb="405" eb="406">
      <t>アタラ</t>
    </rPh>
    <rPh sb="408" eb="410">
      <t>キサイ</t>
    </rPh>
    <rPh sb="422" eb="423">
      <t>ネン</t>
    </rPh>
    <rPh sb="423" eb="424">
      <t>カン</t>
    </rPh>
    <rPh sb="425" eb="426">
      <t>シメ</t>
    </rPh>
    <rPh sb="427" eb="432">
      <t>ザイショクショウメイショ</t>
    </rPh>
    <rPh sb="433" eb="435">
      <t>テイシュツ</t>
    </rPh>
    <rPh sb="436" eb="437">
      <t>ナ</t>
    </rPh>
    <rPh sb="441" eb="443">
      <t>サンテイ</t>
    </rPh>
    <rPh sb="443" eb="444">
      <t>ヒョウ</t>
    </rPh>
    <rPh sb="454" eb="456">
      <t>キサイ</t>
    </rPh>
    <rPh sb="487" eb="490">
      <t>ゴリュウイ</t>
    </rPh>
    <rPh sb="495" eb="497">
      <t>カサン</t>
    </rPh>
    <rPh sb="498" eb="500">
      <t>シンセイ</t>
    </rPh>
    <rPh sb="506" eb="508">
      <t>トクダン</t>
    </rPh>
    <rPh sb="508" eb="510">
      <t>トウシツ</t>
    </rPh>
    <rPh sb="512" eb="514">
      <t>ショルイ</t>
    </rPh>
    <rPh sb="514" eb="516">
      <t>ブソク</t>
    </rPh>
    <rPh sb="517" eb="520">
      <t>ゴレンラク</t>
    </rPh>
    <rPh sb="535" eb="536">
      <t>アワ</t>
    </rPh>
    <rPh sb="538" eb="539">
      <t>モウ</t>
    </rPh>
    <rPh sb="540" eb="541">
      <t>ソ</t>
    </rPh>
    <rPh sb="550" eb="555">
      <t>ザイショクショウメイショ</t>
    </rPh>
    <rPh sb="556" eb="559">
      <t>リレキショ</t>
    </rPh>
    <rPh sb="560" eb="562">
      <t>シカク</t>
    </rPh>
    <rPh sb="562" eb="565">
      <t>ショウメイショ</t>
    </rPh>
    <rPh sb="567" eb="574">
      <t>ウンエイセツメイカイシリョウ</t>
    </rPh>
    <rPh sb="574" eb="575">
      <t>ナド</t>
    </rPh>
    <rPh sb="577" eb="579">
      <t>キサイ</t>
    </rPh>
    <rPh sb="586" eb="588">
      <t>ネンド</t>
    </rPh>
    <rPh sb="590" eb="591">
      <t>アタラ</t>
    </rPh>
    <rPh sb="593" eb="595">
      <t>シンセイ</t>
    </rPh>
    <rPh sb="598" eb="600">
      <t>ショクイン</t>
    </rPh>
    <rPh sb="603" eb="605">
      <t>テイシュツ</t>
    </rPh>
    <rPh sb="606" eb="608">
      <t>ヒツヨウ</t>
    </rPh>
    <rPh sb="613" eb="615">
      <t>サクセイ</t>
    </rPh>
    <rPh sb="615" eb="617">
      <t>テジュン</t>
    </rPh>
    <rPh sb="637" eb="638">
      <t>ヒダリ</t>
    </rPh>
    <rPh sb="640" eb="641">
      <t>ジュン</t>
    </rPh>
    <rPh sb="642" eb="644">
      <t>ニュウリョク</t>
    </rPh>
    <rPh sb="656" eb="657">
      <t>ヒダリ</t>
    </rPh>
    <rPh sb="659" eb="660">
      <t>ジュン</t>
    </rPh>
    <rPh sb="661" eb="663">
      <t>ニュウリョク</t>
    </rPh>
    <rPh sb="667" eb="668">
      <t>スス</t>
    </rPh>
    <rPh sb="671" eb="673">
      <t>セイカク</t>
    </rPh>
    <rPh sb="674" eb="676">
      <t>スウジ</t>
    </rPh>
    <rPh sb="688" eb="689">
      <t>カナラ</t>
    </rPh>
    <rPh sb="691" eb="692">
      <t>ヒダリ</t>
    </rPh>
    <rPh sb="694" eb="695">
      <t>ジュン</t>
    </rPh>
    <rPh sb="696" eb="698">
      <t>ニュウリョク</t>
    </rPh>
    <rPh sb="707" eb="711">
      <t>キソジョウホウ</t>
    </rPh>
    <rPh sb="714" eb="716">
      <t>ショクイン</t>
    </rPh>
    <rPh sb="716" eb="718">
      <t>ジョウホウ</t>
    </rPh>
    <rPh sb="722" eb="724">
      <t>ビコウ</t>
    </rPh>
    <rPh sb="729" eb="730">
      <t>アヤマ</t>
    </rPh>
    <rPh sb="731" eb="732">
      <t>ナド</t>
    </rPh>
    <rPh sb="738" eb="740">
      <t>シンセイ</t>
    </rPh>
    <rPh sb="740" eb="742">
      <t>ネンド</t>
    </rPh>
    <rPh sb="745" eb="746">
      <t>ガツ</t>
    </rPh>
    <rPh sb="747" eb="748">
      <t>ニチ</t>
    </rPh>
    <rPh sb="750" eb="752">
      <t>ジョウキョウ</t>
    </rPh>
    <rPh sb="753" eb="755">
      <t>キサイ</t>
    </rPh>
    <rPh sb="769" eb="770">
      <t>レイ</t>
    </rPh>
    <rPh sb="774" eb="775">
      <t>カリ</t>
    </rPh>
    <rPh sb="777" eb="778">
      <t>ガツ</t>
    </rPh>
    <rPh sb="779" eb="780">
      <t>ニチ</t>
    </rPh>
    <rPh sb="781" eb="783">
      <t>カンサ</t>
    </rPh>
    <rPh sb="783" eb="784">
      <t>ナド</t>
    </rPh>
    <rPh sb="785" eb="787">
      <t>シュウセイ</t>
    </rPh>
    <rPh sb="788" eb="790">
      <t>ハッセイ</t>
    </rPh>
    <rPh sb="792" eb="794">
      <t>バアイ</t>
    </rPh>
    <rPh sb="800" eb="802">
      <t>ジテン</t>
    </rPh>
    <rPh sb="805" eb="806">
      <t>ガツ</t>
    </rPh>
    <rPh sb="807" eb="808">
      <t>ニチ</t>
    </rPh>
    <rPh sb="810" eb="812">
      <t>ジョウキョウ</t>
    </rPh>
    <rPh sb="813" eb="815">
      <t>シュウセイ</t>
    </rPh>
    <rPh sb="816" eb="818">
      <t>イミ</t>
    </rPh>
    <rPh sb="828" eb="829">
      <t>ガツ</t>
    </rPh>
    <rPh sb="830" eb="831">
      <t>ニチ</t>
    </rPh>
    <rPh sb="833" eb="835">
      <t>サイヨウ</t>
    </rPh>
    <rPh sb="838" eb="839">
      <t>カタ</t>
    </rPh>
    <rPh sb="842" eb="844">
      <t>バアイ</t>
    </rPh>
    <rPh sb="852" eb="853">
      <t>カタ</t>
    </rPh>
    <rPh sb="854" eb="856">
      <t>サンテイ</t>
    </rPh>
    <rPh sb="856" eb="857">
      <t>ヒョウ</t>
    </rPh>
    <rPh sb="858" eb="859">
      <t>ノ</t>
    </rPh>
    <rPh sb="862" eb="865">
      <t>ジネンド</t>
    </rPh>
    <phoneticPr fontId="9"/>
  </si>
  <si>
    <t xml:space="preserve"> </t>
    <phoneticPr fontId="1"/>
  </si>
  <si>
    <t>２　個々の職員の経験年数の算定に当たっては、「①現に勤務する施設・事業所の経験年数」及び　「②その他の施設・　
　　事業所の通算経験年数」に記入すること。</t>
    <rPh sb="2" eb="4">
      <t>ココ</t>
    </rPh>
    <rPh sb="5" eb="7">
      <t>ショクイン</t>
    </rPh>
    <rPh sb="13" eb="15">
      <t>サンテイ</t>
    </rPh>
    <rPh sb="16" eb="17">
      <t>ア</t>
    </rPh>
    <rPh sb="24" eb="25">
      <t>ゲン</t>
    </rPh>
    <rPh sb="26" eb="28">
      <t>キンム</t>
    </rPh>
    <rPh sb="30" eb="32">
      <t>シセツ</t>
    </rPh>
    <rPh sb="33" eb="36">
      <t>ジギョウショ</t>
    </rPh>
    <rPh sb="42" eb="43">
      <t>オヨ</t>
    </rPh>
    <phoneticPr fontId="1"/>
  </si>
  <si>
    <t>(＊)「常勤職員又は常勤的職員」について
①当該施設の就業規則において定められている常勤の従事者が勤務すべき時間数（※）に達している者
②①以外の者であって、１日６時間以上かつ月２０日以上勤務する者
※教育・保育に従事する者（保育士、幼稚園教諭、保育教諭等）にあっては、１箇月に勤務すべき時間数が
　１２０時間以上である者に限る</t>
    <phoneticPr fontId="1"/>
  </si>
  <si>
    <t>１　算定対象となる職員は、その施設・事業所に勤務する全ての常勤職員又は常勤的職員(＊)とする。（施設長を含む。）</t>
    <rPh sb="2" eb="4">
      <t>サンテイ</t>
    </rPh>
    <rPh sb="4" eb="6">
      <t>タイショウ</t>
    </rPh>
    <rPh sb="9" eb="11">
      <t>ショクイン</t>
    </rPh>
    <rPh sb="15" eb="17">
      <t>シセツ</t>
    </rPh>
    <rPh sb="18" eb="21">
      <t>ジギョウショ</t>
    </rPh>
    <rPh sb="22" eb="24">
      <t>キンム</t>
    </rPh>
    <rPh sb="26" eb="27">
      <t>スベ</t>
    </rPh>
    <rPh sb="29" eb="31">
      <t>ジョウキン</t>
    </rPh>
    <rPh sb="31" eb="33">
      <t>ショクイン</t>
    </rPh>
    <rPh sb="33" eb="34">
      <t>マタ</t>
    </rPh>
    <rPh sb="35" eb="38">
      <t>ジョウキンテキ</t>
    </rPh>
    <rPh sb="38" eb="40">
      <t>ショクイン</t>
    </rPh>
    <rPh sb="48" eb="50">
      <t>シセツ</t>
    </rPh>
    <rPh sb="50" eb="51">
      <t>チョウ</t>
    </rPh>
    <rPh sb="52" eb="53">
      <t>フク</t>
    </rPh>
    <phoneticPr fontId="1"/>
  </si>
  <si>
    <t>年度処遇改善等加算に係る経験年数算定表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</si>
</sst>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7">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9"/>
      <color theme="1"/>
      <name val="ＭＳ 明朝"/>
      <family val="1"/>
      <charset val="128"/>
    </font>
    <font>
      <b/>
      <sz val="20"/>
      <color theme="1"/>
      <name val="HG創英角ﾎﾟｯﾌﾟ体"/>
      <family val="3"/>
      <charset val="128"/>
    </font>
    <font>
      <sz val="12"/>
      <color theme="1"/>
      <name val="ＭＳ ゴシック"/>
      <family val="3"/>
      <charset val="128"/>
    </font>
    <font>
      <sz val="18"/>
      <color theme="1"/>
      <name val="ＭＳ ゴシック"/>
      <family val="3"/>
      <charset val="128"/>
    </font>
    <font>
      <sz val="11"/>
      <color theme="1"/>
      <name val="ＭＳ Ｐゴシック"/>
      <family val="2"/>
      <charset val="128"/>
      <scheme val="minor"/>
    </font>
    <font>
      <sz val="11"/>
      <color theme="1"/>
      <name val="HG丸ｺﾞｼｯｸM-PRO"/>
      <family val="3"/>
      <charset val="128"/>
    </font>
    <font>
      <sz val="6"/>
      <name val="ＭＳ Ｐゴシック"/>
      <family val="3"/>
      <charset val="128"/>
    </font>
    <font>
      <sz val="14"/>
      <color theme="1"/>
      <name val="HG丸ｺﾞｼｯｸM-PRO"/>
      <family val="3"/>
      <charset val="128"/>
    </font>
    <font>
      <sz val="14"/>
      <color theme="1"/>
      <name val="ＭＳ Ｐゴシック"/>
      <family val="2"/>
      <charset val="128"/>
      <scheme val="minor"/>
    </font>
    <font>
      <sz val="11"/>
      <name val="ＭＳ Ｐゴシック"/>
      <family val="3"/>
      <charset val="128"/>
    </font>
    <font>
      <sz val="11"/>
      <name val="HG丸ｺﾞｼｯｸM-PRO"/>
      <family val="3"/>
      <charset val="128"/>
    </font>
    <font>
      <sz val="11"/>
      <color theme="1"/>
      <name val="ＭＳ Ｐゴシック"/>
      <family val="3"/>
      <charset val="128"/>
      <scheme val="minor"/>
    </font>
    <font>
      <sz val="16"/>
      <color theme="1"/>
      <name val="HG丸ｺﾞｼｯｸM-PRO"/>
      <family val="3"/>
      <charset val="128"/>
    </font>
    <font>
      <sz val="16"/>
      <color theme="1"/>
      <name val="ＭＳ Ｐゴシック"/>
      <family val="3"/>
      <charset val="128"/>
      <scheme val="minor"/>
    </font>
    <font>
      <sz val="10"/>
      <color theme="1"/>
      <name val="ＭＳ 明朝"/>
      <family val="1"/>
      <charset val="128"/>
    </font>
    <font>
      <u/>
      <sz val="14"/>
      <color rgb="FFFF0000"/>
      <name val="ＭＳ 明朝"/>
      <family val="1"/>
      <charset val="128"/>
    </font>
    <font>
      <b/>
      <sz val="11"/>
      <name val="HG丸ｺﾞｼｯｸM-PRO"/>
      <family val="3"/>
      <charset val="128"/>
    </font>
    <font>
      <u/>
      <sz val="11"/>
      <color rgb="FFFF0000"/>
      <name val="HG丸ｺﾞｼｯｸM-PRO"/>
      <family val="3"/>
      <charset val="128"/>
    </font>
    <font>
      <b/>
      <sz val="11"/>
      <color theme="1"/>
      <name val="HG丸ｺﾞｼｯｸM-PRO"/>
      <family val="3"/>
      <charset val="128"/>
    </font>
    <font>
      <b/>
      <u/>
      <sz val="22"/>
      <color rgb="FFFF0000"/>
      <name val="HG丸ｺﾞｼｯｸM-PRO"/>
      <family val="3"/>
      <charset val="128"/>
    </font>
    <font>
      <u/>
      <sz val="16"/>
      <name val="HG丸ｺﾞｼｯｸM-PRO"/>
      <family val="3"/>
      <charset val="128"/>
    </font>
    <font>
      <sz val="11"/>
      <color rgb="FFFF0000"/>
      <name val="HG丸ｺﾞｼｯｸM-PRO"/>
      <family val="3"/>
      <charset val="128"/>
    </font>
    <font>
      <sz val="11"/>
      <color indexed="81"/>
      <name val="MS P ゴシック"/>
      <family val="3"/>
      <charset val="128"/>
    </font>
    <font>
      <sz val="11"/>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7" fillId="0" borderId="0">
      <alignment vertical="center"/>
    </xf>
    <xf numFmtId="0" fontId="12" fillId="0" borderId="0">
      <alignment vertical="center"/>
    </xf>
    <xf numFmtId="0" fontId="14" fillId="0" borderId="0">
      <alignment vertical="center"/>
    </xf>
    <xf numFmtId="38" fontId="7" fillId="0" borderId="0" applyFont="0" applyFill="0" applyBorder="0" applyAlignment="0" applyProtection="0">
      <alignment vertical="center"/>
    </xf>
  </cellStyleXfs>
  <cellXfs count="222">
    <xf numFmtId="0" fontId="0" fillId="0" borderId="0" xfId="0">
      <alignment vertical="center"/>
    </xf>
    <xf numFmtId="0" fontId="2" fillId="0" borderId="0" xfId="0" applyFont="1">
      <alignment vertical="center"/>
    </xf>
    <xf numFmtId="0" fontId="2" fillId="0" borderId="8" xfId="0" applyFont="1" applyBorder="1">
      <alignment vertical="center"/>
    </xf>
    <xf numFmtId="0" fontId="2" fillId="0" borderId="9" xfId="0" applyFont="1" applyBorder="1">
      <alignment vertical="center"/>
    </xf>
    <xf numFmtId="0" fontId="3" fillId="0" borderId="0" xfId="0" applyFont="1" applyBorder="1" applyAlignment="1">
      <alignment horizontal="center" vertical="center"/>
    </xf>
    <xf numFmtId="0" fontId="2" fillId="0" borderId="0" xfId="0" applyFont="1" applyAlignment="1">
      <alignment horizontal="center" vertical="center"/>
    </xf>
    <xf numFmtId="0" fontId="2" fillId="0" borderId="33" xfId="0" applyFont="1" applyBorder="1" applyAlignment="1">
      <alignment vertical="center"/>
    </xf>
    <xf numFmtId="0" fontId="2" fillId="0" borderId="0" xfId="0" applyFont="1" applyBorder="1">
      <alignment vertical="center"/>
    </xf>
    <xf numFmtId="0" fontId="3" fillId="0" borderId="0" xfId="0" applyFont="1">
      <alignment vertical="center"/>
    </xf>
    <xf numFmtId="0" fontId="2" fillId="0" borderId="0" xfId="0" applyFont="1" applyBorder="1" applyAlignment="1">
      <alignment horizontal="distributed" vertical="center" indent="1"/>
    </xf>
    <xf numFmtId="0" fontId="2" fillId="0" borderId="28" xfId="0" applyFont="1" applyBorder="1" applyAlignment="1">
      <alignment horizontal="center" vertical="center"/>
    </xf>
    <xf numFmtId="0" fontId="3" fillId="0" borderId="33" xfId="0" applyFont="1" applyBorder="1" applyAlignment="1">
      <alignment horizontal="center" vertical="center"/>
    </xf>
    <xf numFmtId="0" fontId="5" fillId="0" borderId="0" xfId="0" applyFont="1" applyAlignment="1">
      <alignment vertical="center"/>
    </xf>
    <xf numFmtId="0" fontId="6" fillId="0" borderId="0" xfId="0" applyFont="1" applyBorder="1" applyAlignment="1">
      <alignment vertical="center"/>
    </xf>
    <xf numFmtId="0" fontId="7" fillId="0" borderId="0" xfId="1" applyProtection="1">
      <alignment vertical="center"/>
      <protection locked="0"/>
    </xf>
    <xf numFmtId="0" fontId="11" fillId="0" borderId="0" xfId="1" applyFont="1" applyProtection="1">
      <alignment vertical="center"/>
      <protection locked="0"/>
    </xf>
    <xf numFmtId="0" fontId="8" fillId="2" borderId="42" xfId="3" applyFont="1" applyFill="1" applyBorder="1" applyAlignment="1" applyProtection="1">
      <alignment horizontal="lef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0" fontId="3" fillId="0" borderId="20" xfId="0" applyFont="1" applyBorder="1" applyAlignment="1">
      <alignment horizontal="center" vertical="center"/>
    </xf>
    <xf numFmtId="0" fontId="3" fillId="0" borderId="31" xfId="0" applyFont="1" applyBorder="1" applyAlignment="1">
      <alignment horizontal="center" vertical="center"/>
    </xf>
    <xf numFmtId="0" fontId="5" fillId="0" borderId="0" xfId="0" applyFont="1" applyAlignment="1">
      <alignment horizontal="right" vertical="center"/>
    </xf>
    <xf numFmtId="0" fontId="5" fillId="0" borderId="0" xfId="0" applyFont="1" applyFill="1" applyAlignment="1">
      <alignment horizontal="center"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Alignment="1">
      <alignment horizontal="left" vertical="center"/>
    </xf>
    <xf numFmtId="176" fontId="2" fillId="0" borderId="19" xfId="0" applyNumberFormat="1" applyFont="1" applyBorder="1" applyAlignment="1">
      <alignment horizontal="center" vertical="center"/>
    </xf>
    <xf numFmtId="176" fontId="3" fillId="0" borderId="20"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3" fillId="0" borderId="21" xfId="0" applyNumberFormat="1" applyFont="1" applyBorder="1" applyAlignment="1">
      <alignment horizontal="center" vertical="center"/>
    </xf>
    <xf numFmtId="0" fontId="7" fillId="0" borderId="0" xfId="1" applyProtection="1">
      <alignment vertical="center"/>
    </xf>
    <xf numFmtId="0" fontId="8" fillId="0" borderId="0" xfId="1" applyFont="1" applyProtection="1">
      <alignment vertical="center"/>
    </xf>
    <xf numFmtId="176" fontId="8" fillId="0" borderId="0" xfId="1" applyNumberFormat="1" applyFont="1" applyProtection="1">
      <alignment vertical="center"/>
    </xf>
    <xf numFmtId="0" fontId="10" fillId="0" borderId="0" xfId="1" applyFont="1" applyProtection="1">
      <alignment vertical="center"/>
    </xf>
    <xf numFmtId="176" fontId="10" fillId="0" borderId="0" xfId="1" applyNumberFormat="1" applyFont="1" applyProtection="1">
      <alignment vertical="center"/>
    </xf>
    <xf numFmtId="0" fontId="11" fillId="0" borderId="0" xfId="1" applyFont="1" applyProtection="1">
      <alignment vertical="center"/>
    </xf>
    <xf numFmtId="0" fontId="13" fillId="0" borderId="0" xfId="2" applyFont="1" applyProtection="1">
      <alignment vertical="center"/>
    </xf>
    <xf numFmtId="0" fontId="8" fillId="0" borderId="0" xfId="3" applyFont="1" applyAlignment="1" applyProtection="1">
      <alignment horizontal="left" vertical="center"/>
    </xf>
    <xf numFmtId="0" fontId="8" fillId="0" borderId="42" xfId="3" applyFont="1" applyBorder="1" applyAlignment="1" applyProtection="1">
      <alignment horizontal="left" vertical="center"/>
    </xf>
    <xf numFmtId="0" fontId="15" fillId="0" borderId="0" xfId="3" applyFont="1" applyAlignment="1" applyProtection="1">
      <alignment horizontal="center" vertical="center"/>
    </xf>
    <xf numFmtId="0" fontId="16" fillId="0" borderId="0" xfId="3" applyFont="1" applyAlignment="1" applyProtection="1">
      <alignment horizontal="center" vertical="center"/>
    </xf>
    <xf numFmtId="0" fontId="14" fillId="0" borderId="0" xfId="3" applyAlignment="1" applyProtection="1">
      <alignment horizontal="left" vertical="center"/>
    </xf>
    <xf numFmtId="0" fontId="2" fillId="0" borderId="0" xfId="0" applyFont="1" applyAlignment="1" applyProtection="1">
      <alignment horizontal="center" vertical="center"/>
    </xf>
    <xf numFmtId="0" fontId="2" fillId="0" borderId="0" xfId="0" applyFont="1" applyProtection="1">
      <alignment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18" xfId="0" applyFont="1" applyBorder="1" applyAlignment="1" applyProtection="1">
      <alignment horizontal="center" vertical="center"/>
    </xf>
    <xf numFmtId="0" fontId="2" fillId="0" borderId="0" xfId="0" applyFont="1" applyBorder="1" applyAlignment="1" applyProtection="1">
      <alignment horizontal="center" vertical="center"/>
    </xf>
    <xf numFmtId="0" fontId="3" fillId="0" borderId="0" xfId="0" applyFont="1" applyBorder="1" applyProtection="1">
      <alignment vertical="center"/>
    </xf>
    <xf numFmtId="0" fontId="2" fillId="0" borderId="0" xfId="0" applyFont="1" applyBorder="1" applyProtection="1">
      <alignment vertical="center"/>
    </xf>
    <xf numFmtId="0" fontId="3" fillId="0" borderId="0" xfId="0" applyFont="1" applyProtection="1">
      <alignment vertical="center"/>
    </xf>
    <xf numFmtId="0" fontId="2" fillId="2" borderId="8" xfId="0" applyFont="1" applyFill="1" applyBorder="1" applyProtection="1">
      <alignment vertical="center"/>
      <protection locked="0"/>
    </xf>
    <xf numFmtId="0" fontId="2" fillId="2" borderId="9"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23" xfId="0" applyFont="1" applyFill="1" applyBorder="1" applyProtection="1">
      <alignment vertical="center"/>
      <protection locked="0"/>
    </xf>
    <xf numFmtId="0" fontId="2" fillId="2" borderId="7" xfId="0" applyFont="1" applyFill="1" applyBorder="1" applyProtection="1">
      <alignment vertical="center"/>
      <protection locked="0"/>
    </xf>
    <xf numFmtId="0" fontId="2" fillId="2" borderId="2" xfId="0" applyFont="1" applyFill="1" applyBorder="1" applyAlignment="1" applyProtection="1">
      <alignment horizontal="center" vertical="center"/>
      <protection locked="0"/>
    </xf>
    <xf numFmtId="0" fontId="2" fillId="2" borderId="25" xfId="0" applyFont="1" applyFill="1" applyBorder="1" applyProtection="1">
      <alignment vertical="center"/>
      <protection locked="0"/>
    </xf>
    <xf numFmtId="0" fontId="2" fillId="2" borderId="26" xfId="0" applyFont="1" applyFill="1" applyBorder="1" applyProtection="1">
      <alignment vertical="center"/>
      <protection locked="0"/>
    </xf>
    <xf numFmtId="0" fontId="2" fillId="2" borderId="16"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44" xfId="0" applyFont="1" applyFill="1" applyBorder="1" applyAlignment="1" applyProtection="1">
      <alignment horizontal="center" vertical="center"/>
      <protection locked="0"/>
    </xf>
    <xf numFmtId="0" fontId="2" fillId="2" borderId="45" xfId="0"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2" fillId="2" borderId="21" xfId="0" applyFont="1" applyFill="1" applyBorder="1" applyAlignment="1" applyProtection="1">
      <alignment horizontal="center" vertical="center"/>
      <protection locked="0"/>
    </xf>
    <xf numFmtId="176" fontId="2" fillId="3" borderId="19" xfId="0" applyNumberFormat="1"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176" fontId="2" fillId="3" borderId="2" xfId="0" applyNumberFormat="1"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176" fontId="2" fillId="3" borderId="16" xfId="0" applyNumberFormat="1" applyFont="1" applyFill="1" applyBorder="1" applyAlignment="1" applyProtection="1">
      <alignment horizontal="center" vertical="center"/>
      <protection locked="0"/>
    </xf>
    <xf numFmtId="38" fontId="2" fillId="3" borderId="20" xfId="4" applyFont="1" applyFill="1" applyBorder="1" applyAlignment="1" applyProtection="1">
      <alignment horizontal="center" vertical="center"/>
      <protection locked="0"/>
    </xf>
    <xf numFmtId="38" fontId="2" fillId="3" borderId="3" xfId="4" applyFont="1" applyFill="1" applyBorder="1" applyAlignment="1" applyProtection="1">
      <alignment horizontal="center" vertical="center"/>
      <protection locked="0"/>
    </xf>
    <xf numFmtId="38" fontId="2" fillId="3" borderId="17" xfId="4" applyFont="1" applyFill="1" applyBorder="1" applyAlignment="1" applyProtection="1">
      <alignment horizontal="center" vertical="center"/>
      <protection locked="0"/>
    </xf>
    <xf numFmtId="176" fontId="2" fillId="3" borderId="20" xfId="0" applyNumberFormat="1" applyFont="1" applyFill="1" applyBorder="1" applyAlignment="1" applyProtection="1">
      <alignment horizontal="center" vertical="center"/>
      <protection locked="0"/>
    </xf>
    <xf numFmtId="176" fontId="2" fillId="3" borderId="3" xfId="0" applyNumberFormat="1" applyFont="1" applyFill="1" applyBorder="1" applyAlignment="1" applyProtection="1">
      <alignment horizontal="center" vertical="center"/>
      <protection locked="0"/>
    </xf>
    <xf numFmtId="176" fontId="2" fillId="3" borderId="17" xfId="0" applyNumberFormat="1" applyFont="1" applyFill="1" applyBorder="1" applyAlignment="1" applyProtection="1">
      <alignment horizontal="center" vertical="center"/>
      <protection locked="0"/>
    </xf>
    <xf numFmtId="176" fontId="2" fillId="2" borderId="20" xfId="0" applyNumberFormat="1" applyFont="1" applyFill="1" applyBorder="1" applyAlignment="1" applyProtection="1">
      <alignment horizontal="center" vertical="center"/>
      <protection locked="0"/>
    </xf>
    <xf numFmtId="176" fontId="2" fillId="2" borderId="3" xfId="0" applyNumberFormat="1" applyFont="1" applyFill="1" applyBorder="1" applyAlignment="1" applyProtection="1">
      <alignment horizontal="center" vertical="center"/>
      <protection locked="0"/>
    </xf>
    <xf numFmtId="176" fontId="2" fillId="2" borderId="17" xfId="0" applyNumberFormat="1" applyFont="1" applyFill="1" applyBorder="1" applyAlignment="1" applyProtection="1">
      <alignment horizontal="center" vertical="center"/>
      <protection locked="0"/>
    </xf>
    <xf numFmtId="0" fontId="2" fillId="0" borderId="0" xfId="0" applyFont="1" applyAlignment="1">
      <alignment vertical="center"/>
    </xf>
    <xf numFmtId="0" fontId="2" fillId="0" borderId="39" xfId="0" applyFont="1" applyBorder="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4" xfId="0" applyFont="1" applyBorder="1">
      <alignment vertical="center"/>
    </xf>
    <xf numFmtId="176" fontId="2" fillId="0" borderId="49" xfId="0" applyNumberFormat="1" applyFont="1" applyBorder="1" applyAlignment="1">
      <alignment horizontal="center" vertical="center"/>
    </xf>
    <xf numFmtId="176" fontId="3" fillId="0" borderId="50" xfId="0" applyNumberFormat="1" applyFont="1" applyBorder="1" applyAlignment="1">
      <alignment horizontal="center" vertical="center"/>
    </xf>
    <xf numFmtId="176" fontId="2" fillId="0" borderId="50" xfId="0" applyNumberFormat="1" applyFont="1" applyBorder="1" applyAlignment="1">
      <alignment horizontal="center" vertical="center"/>
    </xf>
    <xf numFmtId="176" fontId="3" fillId="0" borderId="51" xfId="0" applyNumberFormat="1"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3" fillId="0" borderId="50" xfId="0" applyFont="1" applyBorder="1" applyAlignment="1">
      <alignment horizontal="center" vertical="center"/>
    </xf>
    <xf numFmtId="0" fontId="2" fillId="0" borderId="47" xfId="0" applyFont="1" applyBorder="1">
      <alignment vertical="center"/>
    </xf>
    <xf numFmtId="0" fontId="2" fillId="0" borderId="48" xfId="0" applyFont="1" applyBorder="1">
      <alignment vertical="center"/>
    </xf>
    <xf numFmtId="176" fontId="2" fillId="0" borderId="39" xfId="0" applyNumberFormat="1" applyFont="1" applyBorder="1" applyAlignment="1">
      <alignment horizontal="center" vertical="center"/>
    </xf>
    <xf numFmtId="176" fontId="3" fillId="0" borderId="37" xfId="0" applyNumberFormat="1" applyFont="1" applyBorder="1" applyAlignment="1">
      <alignment horizontal="center" vertical="center"/>
    </xf>
    <xf numFmtId="176" fontId="2" fillId="0" borderId="37" xfId="0" applyNumberFormat="1" applyFont="1" applyBorder="1" applyAlignment="1">
      <alignment horizontal="center" vertical="center"/>
    </xf>
    <xf numFmtId="176" fontId="3" fillId="0" borderId="38" xfId="0" applyNumberFormat="1" applyFont="1" applyBorder="1" applyAlignment="1">
      <alignment horizontal="center" vertical="center"/>
    </xf>
    <xf numFmtId="0" fontId="3" fillId="0" borderId="37"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26" fillId="0" borderId="1" xfId="0" applyFont="1" applyBorder="1" applyAlignment="1">
      <alignment horizontal="center" vertical="center" shrinkToFit="1"/>
    </xf>
    <xf numFmtId="0" fontId="26" fillId="0" borderId="1" xfId="0" applyFont="1" applyBorder="1" applyAlignment="1">
      <alignment horizontal="center" vertical="center"/>
    </xf>
    <xf numFmtId="0" fontId="26" fillId="0" borderId="1" xfId="0" applyFont="1" applyBorder="1" applyAlignment="1">
      <alignment vertical="center" shrinkToFit="1"/>
    </xf>
    <xf numFmtId="0" fontId="26" fillId="0" borderId="0" xfId="0" applyFont="1" applyAlignment="1">
      <alignment horizontal="center" vertical="center"/>
    </xf>
    <xf numFmtId="0" fontId="26" fillId="0" borderId="0" xfId="0" applyFont="1" applyAlignment="1">
      <alignment vertical="center" shrinkToFit="1"/>
    </xf>
    <xf numFmtId="0" fontId="2" fillId="0" borderId="1" xfId="0" applyFont="1" applyBorder="1" applyAlignment="1">
      <alignment horizontal="center" vertical="center" shrinkToFit="1"/>
    </xf>
    <xf numFmtId="0" fontId="26" fillId="0" borderId="0" xfId="0" applyFont="1" applyAlignment="1">
      <alignment horizontal="center" vertical="center" shrinkToFi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pplyProtection="1">
      <alignment horizontal="center" vertical="center"/>
    </xf>
    <xf numFmtId="177" fontId="2" fillId="0" borderId="29" xfId="0" applyNumberFormat="1" applyFont="1" applyBorder="1">
      <alignment vertical="center"/>
    </xf>
    <xf numFmtId="177" fontId="2" fillId="0" borderId="30" xfId="0" applyNumberFormat="1" applyFont="1" applyBorder="1" applyAlignment="1">
      <alignment vertical="center"/>
    </xf>
    <xf numFmtId="177" fontId="2" fillId="0" borderId="31" xfId="0" applyNumberFormat="1" applyFont="1" applyBorder="1" applyAlignment="1">
      <alignment vertical="center"/>
    </xf>
    <xf numFmtId="177" fontId="2" fillId="0" borderId="34" xfId="0" applyNumberFormat="1" applyFont="1" applyBorder="1" applyAlignment="1">
      <alignment vertical="center"/>
    </xf>
    <xf numFmtId="177" fontId="0" fillId="0" borderId="0" xfId="0" applyNumberFormat="1">
      <alignment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2" fillId="0" borderId="9" xfId="0" applyFont="1" applyFill="1" applyBorder="1">
      <alignment vertical="center"/>
    </xf>
    <xf numFmtId="176" fontId="2" fillId="0" borderId="9"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3" fillId="0" borderId="9" xfId="0" applyFont="1" applyFill="1" applyBorder="1" applyAlignment="1">
      <alignment horizontal="center" vertical="center"/>
    </xf>
    <xf numFmtId="0" fontId="2" fillId="0" borderId="1" xfId="0" applyFont="1" applyFill="1" applyBorder="1">
      <alignment vertical="center"/>
    </xf>
    <xf numFmtId="176" fontId="2"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48" xfId="0" applyNumberFormat="1" applyFont="1" applyFill="1" applyBorder="1" applyAlignment="1">
      <alignment horizontal="center" vertical="center"/>
    </xf>
    <xf numFmtId="0" fontId="3" fillId="0" borderId="48" xfId="0" applyFont="1" applyFill="1" applyBorder="1" applyAlignment="1">
      <alignment horizontal="center" vertical="center"/>
    </xf>
    <xf numFmtId="176" fontId="2" fillId="3" borderId="49" xfId="0" applyNumberFormat="1" applyFont="1" applyFill="1" applyBorder="1" applyAlignment="1" applyProtection="1">
      <alignment horizontal="center" vertical="center"/>
      <protection locked="0"/>
    </xf>
    <xf numFmtId="176" fontId="2" fillId="3" borderId="39" xfId="0" applyNumberFormat="1" applyFont="1" applyFill="1" applyBorder="1" applyAlignment="1" applyProtection="1">
      <alignment horizontal="center" vertical="center"/>
      <protection locked="0"/>
    </xf>
    <xf numFmtId="38" fontId="2" fillId="3" borderId="50" xfId="4" applyFont="1" applyFill="1" applyBorder="1" applyAlignment="1" applyProtection="1">
      <alignment horizontal="center" vertical="center"/>
      <protection locked="0"/>
    </xf>
    <xf numFmtId="38" fontId="2" fillId="3" borderId="37" xfId="4" applyFont="1" applyFill="1" applyBorder="1" applyAlignment="1" applyProtection="1">
      <alignment horizontal="center" vertical="center"/>
      <protection locked="0"/>
    </xf>
    <xf numFmtId="176" fontId="2" fillId="3" borderId="50" xfId="0" applyNumberFormat="1" applyFont="1" applyFill="1" applyBorder="1" applyAlignment="1" applyProtection="1">
      <alignment horizontal="center" vertical="center"/>
      <protection locked="0"/>
    </xf>
    <xf numFmtId="176" fontId="2" fillId="3" borderId="37" xfId="0" applyNumberFormat="1" applyFont="1" applyFill="1" applyBorder="1" applyAlignment="1" applyProtection="1">
      <alignment horizontal="center" vertical="center"/>
      <protection locked="0"/>
    </xf>
    <xf numFmtId="0" fontId="8" fillId="2" borderId="41"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wrapText="1"/>
    </xf>
    <xf numFmtId="0" fontId="8" fillId="0" borderId="42" xfId="1" applyFont="1" applyBorder="1" applyAlignment="1" applyProtection="1">
      <alignment horizontal="distributed" vertical="center"/>
    </xf>
    <xf numFmtId="0" fontId="8" fillId="2" borderId="34" xfId="1" applyFont="1" applyFill="1" applyBorder="1" applyAlignment="1" applyProtection="1">
      <alignment horizontal="center" vertical="center"/>
      <protection locked="0"/>
    </xf>
    <xf numFmtId="0" fontId="8" fillId="2" borderId="31" xfId="1" applyFont="1" applyFill="1" applyBorder="1" applyAlignment="1" applyProtection="1">
      <alignment horizontal="center" vertical="center"/>
      <protection locked="0"/>
    </xf>
    <xf numFmtId="0" fontId="8" fillId="2" borderId="33" xfId="1" applyFont="1" applyFill="1" applyBorder="1" applyAlignment="1" applyProtection="1">
      <alignment horizontal="center" vertical="center"/>
      <protection locked="0"/>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18" fillId="0" borderId="17" xfId="0" applyFont="1" applyBorder="1" applyAlignment="1" applyProtection="1">
      <alignment horizontal="left" vertical="center" wrapText="1"/>
    </xf>
    <xf numFmtId="0" fontId="18" fillId="0" borderId="17" xfId="0" applyFont="1" applyBorder="1" applyAlignment="1" applyProtection="1">
      <alignment horizontal="left"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top" wrapText="1"/>
    </xf>
    <xf numFmtId="0" fontId="3" fillId="0" borderId="0" xfId="0" applyFont="1" applyAlignment="1" applyProtection="1">
      <alignment horizontal="left" vertical="top"/>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48"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47" xfId="0" applyFont="1" applyBorder="1" applyAlignment="1">
      <alignment horizontal="center" vertical="center"/>
    </xf>
    <xf numFmtId="0" fontId="2" fillId="0" borderId="34" xfId="0" applyFont="1" applyBorder="1" applyAlignment="1">
      <alignment horizontal="center" vertical="center"/>
    </xf>
    <xf numFmtId="0" fontId="2" fillId="0" borderId="31" xfId="0" applyFont="1" applyBorder="1" applyAlignment="1">
      <alignment horizontal="center" vertical="center"/>
    </xf>
    <xf numFmtId="0" fontId="3" fillId="0" borderId="55" xfId="0" applyFont="1" applyBorder="1" applyAlignment="1">
      <alignment horizontal="center" vertical="center" wrapText="1"/>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2" fillId="0" borderId="36" xfId="0" applyFont="1" applyBorder="1" applyAlignment="1">
      <alignment horizontal="distributed" vertical="center" indent="1"/>
    </xf>
    <xf numFmtId="0" fontId="2" fillId="0" borderId="37"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39"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43" xfId="0" applyFont="1" applyBorder="1" applyAlignment="1">
      <alignment horizontal="center" vertical="center"/>
    </xf>
    <xf numFmtId="0" fontId="2" fillId="0" borderId="0" xfId="0" applyFont="1" applyAlignment="1">
      <alignment vertical="center"/>
    </xf>
    <xf numFmtId="0" fontId="2" fillId="0" borderId="35"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cellXfs>
  <cellStyles count="5">
    <cellStyle name="桁区切り" xfId="4" builtinId="6"/>
    <cellStyle name="標準" xfId="0" builtinId="0"/>
    <cellStyle name="標準 2" xfId="2" xr:uid="{3BDA7722-6B8D-42F7-8D1C-4442D8D233B6}"/>
    <cellStyle name="標準 2 2 2" xfId="1" xr:uid="{BDE2791D-C896-44EE-9A1A-366D033AB207}"/>
    <cellStyle name="標準 4" xfId="3" xr:uid="{039EBD37-4C48-45FF-9EDA-7DBC8554A67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654842</xdr:colOff>
      <xdr:row>36</xdr:row>
      <xdr:rowOff>149677</xdr:rowOff>
    </xdr:from>
    <xdr:to>
      <xdr:col>4</xdr:col>
      <xdr:colOff>748392</xdr:colOff>
      <xdr:row>40</xdr:row>
      <xdr:rowOff>175190</xdr:rowOff>
    </xdr:to>
    <xdr:sp macro="" textlink="">
      <xdr:nvSpPr>
        <xdr:cNvPr id="2" name="矢印: 下 1">
          <a:extLst>
            <a:ext uri="{FF2B5EF4-FFF2-40B4-BE49-F238E27FC236}">
              <a16:creationId xmlns:a16="http://schemas.microsoft.com/office/drawing/2014/main" id="{E06F1BE5-B2D3-492D-92D6-0D2A900C4ADC}"/>
            </a:ext>
          </a:extLst>
        </xdr:cNvPr>
        <xdr:cNvSpPr/>
      </xdr:nvSpPr>
      <xdr:spPr>
        <a:xfrm>
          <a:off x="2029163" y="5538106"/>
          <a:ext cx="1263765" cy="733084"/>
        </a:xfrm>
        <a:prstGeom prst="downArrow">
          <a:avLst/>
        </a:prstGeom>
        <a:solidFill>
          <a:srgbClr val="FFC000"/>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904874</xdr:colOff>
      <xdr:row>36</xdr:row>
      <xdr:rowOff>34018</xdr:rowOff>
    </xdr:from>
    <xdr:to>
      <xdr:col>10</xdr:col>
      <xdr:colOff>489857</xdr:colOff>
      <xdr:row>40</xdr:row>
      <xdr:rowOff>108857</xdr:rowOff>
    </xdr:to>
    <xdr:sp macro="" textlink="">
      <xdr:nvSpPr>
        <xdr:cNvPr id="3" name="吹き出し: 線 2">
          <a:extLst>
            <a:ext uri="{FF2B5EF4-FFF2-40B4-BE49-F238E27FC236}">
              <a16:creationId xmlns:a16="http://schemas.microsoft.com/office/drawing/2014/main" id="{0629A15F-22BB-4EE8-89A6-D14F2238E03F}"/>
            </a:ext>
          </a:extLst>
        </xdr:cNvPr>
        <xdr:cNvSpPr/>
      </xdr:nvSpPr>
      <xdr:spPr>
        <a:xfrm>
          <a:off x="4293053" y="5422447"/>
          <a:ext cx="3857625" cy="782410"/>
        </a:xfrm>
        <a:prstGeom prst="borderCallout1">
          <a:avLst>
            <a:gd name="adj1" fmla="val 28877"/>
            <a:gd name="adj2" fmla="val -38"/>
            <a:gd name="adj3" fmla="val 53326"/>
            <a:gd name="adj4" fmla="val -3417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t>上記を御確認のうえ、</a:t>
          </a:r>
          <a:endParaRPr kumimoji="1" lang="en-US" altLang="ja-JP" sz="1400"/>
        </a:p>
        <a:p>
          <a:pPr algn="l"/>
          <a:r>
            <a:rPr kumimoji="1" lang="ja-JP" altLang="en-US" sz="1400"/>
            <a:t>下記の基礎情報から順に入力をお願いします。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84665</xdr:colOff>
      <xdr:row>1</xdr:row>
      <xdr:rowOff>52916</xdr:rowOff>
    </xdr:from>
    <xdr:to>
      <xdr:col>68</xdr:col>
      <xdr:colOff>21166</xdr:colOff>
      <xdr:row>18</xdr:row>
      <xdr:rowOff>179917</xdr:rowOff>
    </xdr:to>
    <xdr:sp macro="" textlink="">
      <xdr:nvSpPr>
        <xdr:cNvPr id="2" name="テキスト ボックス 1">
          <a:extLst>
            <a:ext uri="{FF2B5EF4-FFF2-40B4-BE49-F238E27FC236}">
              <a16:creationId xmlns:a16="http://schemas.microsoft.com/office/drawing/2014/main" id="{0A744226-FCCE-47A9-AD2C-D6141A7D0C15}"/>
            </a:ext>
          </a:extLst>
        </xdr:cNvPr>
        <xdr:cNvSpPr txBox="1"/>
      </xdr:nvSpPr>
      <xdr:spPr>
        <a:xfrm>
          <a:off x="6963832" y="592666"/>
          <a:ext cx="6159501" cy="458258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●注意点</a:t>
          </a:r>
          <a:endParaRPr kumimoji="1" lang="en-US" altLang="ja-JP" sz="1100"/>
        </a:p>
        <a:p>
          <a:r>
            <a:rPr kumimoji="1" lang="ja-JP" altLang="en-US" sz="1100"/>
            <a:t>　このページに入力した方は、シート「経験年数算定表」において、自動的に「＋１年」されます。ですので、ここには前年度の経験年数を入力してください。</a:t>
          </a:r>
          <a:endParaRPr kumimoji="1" lang="en-US" altLang="ja-JP" sz="1100"/>
        </a:p>
        <a:p>
          <a:endParaRPr kumimoji="1" lang="en-US" altLang="ja-JP" sz="1100"/>
        </a:p>
        <a:p>
          <a:r>
            <a:rPr kumimoji="1" lang="ja-JP" altLang="en-US" sz="1100"/>
            <a:t>　例えば、当年度の申請をする際、前年度の経験年数算定表において、</a:t>
          </a:r>
          <a:endParaRPr kumimoji="1" lang="en-US" altLang="ja-JP" sz="1100"/>
        </a:p>
        <a:p>
          <a:r>
            <a:rPr kumimoji="1" lang="ja-JP" altLang="en-US" sz="1100"/>
            <a:t>　　①現に勤務する施設・事業所の経験年数が、１年１月</a:t>
          </a:r>
          <a:endParaRPr kumimoji="1" lang="en-US" altLang="ja-JP" sz="1100"/>
        </a:p>
        <a:p>
          <a:r>
            <a:rPr kumimoji="1" lang="ja-JP" altLang="en-US" sz="1100"/>
            <a:t>　　②その他の施設・事業所の通算経験年数が、２年０月</a:t>
          </a:r>
          <a:endParaRPr kumimoji="1" lang="en-US" altLang="ja-JP" sz="1100"/>
        </a:p>
        <a:p>
          <a:r>
            <a:rPr kumimoji="1" lang="ja-JP" altLang="en-US" sz="1100"/>
            <a:t>　であれば、このシートに</a:t>
          </a:r>
          <a:r>
            <a:rPr kumimoji="1" lang="ja-JP" altLang="ja-JP" sz="1100">
              <a:solidFill>
                <a:schemeClr val="dk1"/>
              </a:solidFill>
              <a:effectLst/>
              <a:latin typeface="+mn-lt"/>
              <a:ea typeface="+mn-ea"/>
              <a:cs typeface="+mn-cs"/>
            </a:rPr>
            <a:t>①</a:t>
          </a:r>
          <a:r>
            <a:rPr kumimoji="1" lang="ja-JP" altLang="en-US" sz="1100"/>
            <a:t>「１年１月」</a:t>
          </a:r>
          <a:r>
            <a:rPr kumimoji="1" lang="ja-JP" altLang="ja-JP" sz="1100">
              <a:solidFill>
                <a:schemeClr val="dk1"/>
              </a:solidFill>
              <a:effectLst/>
              <a:latin typeface="+mn-lt"/>
              <a:ea typeface="+mn-ea"/>
              <a:cs typeface="+mn-cs"/>
            </a:rPr>
            <a:t>②</a:t>
          </a:r>
          <a:r>
            <a:rPr kumimoji="1" lang="ja-JP" altLang="en-US" sz="1100">
              <a:solidFill>
                <a:schemeClr val="dk1"/>
              </a:solidFill>
              <a:effectLst/>
              <a:latin typeface="+mn-lt"/>
              <a:ea typeface="+mn-ea"/>
              <a:cs typeface="+mn-cs"/>
            </a:rPr>
            <a:t>「２年０月」と入力するものです。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en-US" sz="1100" b="1" u="sng">
              <a:solidFill>
                <a:srgbClr val="FF0000"/>
              </a:solidFill>
              <a:effectLst/>
              <a:latin typeface="+mn-lt"/>
              <a:ea typeface="+mn-ea"/>
              <a:cs typeface="+mn-cs"/>
            </a:rPr>
            <a:t>例外として、</a:t>
          </a:r>
          <a:endParaRPr kumimoji="1" lang="en-US" altLang="ja-JP" sz="1100" b="1" u="sng">
            <a:solidFill>
              <a:srgbClr val="FF0000"/>
            </a:solidFill>
            <a:effectLst/>
            <a:latin typeface="+mn-lt"/>
            <a:ea typeface="+mn-ea"/>
            <a:cs typeface="+mn-cs"/>
          </a:endParaRPr>
        </a:p>
        <a:p>
          <a:r>
            <a:rPr kumimoji="1" lang="ja-JP" altLang="en-US" sz="1100">
              <a:solidFill>
                <a:schemeClr val="dk1"/>
              </a:solidFill>
              <a:effectLst/>
              <a:latin typeface="+mn-lt"/>
              <a:ea typeface="+mn-ea"/>
              <a:cs typeface="+mn-cs"/>
            </a:rPr>
            <a:t>　前年度の新採職員に当たる方、つまり</a:t>
          </a:r>
          <a:r>
            <a:rPr kumimoji="1" lang="ja-JP" altLang="ja-JP" sz="1100">
              <a:solidFill>
                <a:schemeClr val="dk1"/>
              </a:solidFill>
              <a:effectLst/>
              <a:latin typeface="+mn-lt"/>
              <a:ea typeface="+mn-ea"/>
              <a:cs typeface="+mn-cs"/>
            </a:rPr>
            <a:t>①「</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年</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月」②「</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年０月」</a:t>
          </a:r>
          <a:r>
            <a:rPr kumimoji="1" lang="ja-JP" altLang="en-US" sz="1100">
              <a:solidFill>
                <a:schemeClr val="dk1"/>
              </a:solidFill>
              <a:effectLst/>
              <a:latin typeface="+mn-lt"/>
              <a:ea typeface="+mn-ea"/>
              <a:cs typeface="+mn-cs"/>
            </a:rPr>
            <a:t>と記載されて</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いる方は、</a:t>
          </a:r>
          <a:r>
            <a:rPr kumimoji="1" lang="ja-JP" altLang="ja-JP" sz="1100">
              <a:solidFill>
                <a:schemeClr val="dk1"/>
              </a:solidFill>
              <a:effectLst/>
              <a:latin typeface="+mn-lt"/>
              <a:ea typeface="+mn-ea"/>
              <a:cs typeface="+mn-cs"/>
            </a:rPr>
            <a:t>①「</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年１月」②「</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年０月」</a:t>
          </a:r>
          <a:r>
            <a:rPr kumimoji="1" lang="ja-JP" altLang="en-US" sz="1100">
              <a:solidFill>
                <a:schemeClr val="dk1"/>
              </a:solidFill>
              <a:effectLst/>
              <a:latin typeface="+mn-lt"/>
              <a:ea typeface="+mn-ea"/>
              <a:cs typeface="+mn-cs"/>
            </a:rPr>
            <a:t>と入力ください。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→これまでの運営説明会資料に記載の通りです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●参考</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コピーと値貼付け</a:t>
          </a:r>
          <a:r>
            <a:rPr kumimoji="1" lang="en-US" altLang="ja-JP" sz="1100">
              <a:solidFill>
                <a:schemeClr val="dk1"/>
              </a:solidFill>
              <a:effectLst/>
              <a:latin typeface="+mn-lt"/>
              <a:ea typeface="+mn-ea"/>
              <a:cs typeface="+mn-cs"/>
            </a:rPr>
            <a:t>】</a:t>
          </a:r>
        </a:p>
        <a:p>
          <a:r>
            <a:rPr kumimoji="1" lang="ja-JP" altLang="en-US" sz="1100">
              <a:solidFill>
                <a:schemeClr val="dk1"/>
              </a:solidFill>
              <a:effectLst/>
              <a:latin typeface="+mn-lt"/>
              <a:ea typeface="+mn-ea"/>
              <a:cs typeface="+mn-cs"/>
            </a:rPr>
            <a:t>　　（１）コピーするセルを選択し、キーボードの左下のほうにある</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Ctrl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C</a:t>
          </a:r>
          <a:r>
            <a:rPr lang="ja-JP" altLang="ja-JP" sz="1100" b="0" i="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のボタンを同時に押す</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（２）コピーを貼り付けたいセルの上で、マウスを右クリック</a:t>
          </a:r>
          <a:r>
            <a:rPr lang="ja-JP" altLang="en-US" sz="1100" b="0" i="0" u="none" strike="noStrike">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　　（３）「貼り付けのオプション：」という項目の中に「１２３」と数字が並んでいるものがあり、</a:t>
          </a:r>
          <a:endParaRPr kumimoji="1" lang="en-US" altLang="ja-JP" sz="1100" b="0" i="0" u="none" strike="noStrike">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　　　　これが“値貼付け”。“値貼付け”であれば、エクセル関数を壊す可能性は低い。</a:t>
          </a:r>
          <a:endParaRPr kumimoji="1" lang="en-US" altLang="ja-JP" sz="1100" b="0" i="0" u="none" strike="noStrike">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　</a:t>
          </a:r>
          <a:endParaRPr kumimoji="1" lang="en-US" altLang="ja-JP" sz="1100" b="0" i="0" u="none" strike="noStrike">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　</a:t>
          </a:r>
          <a:r>
            <a:rPr kumimoji="1" lang="en-US" altLang="ja-JP" sz="1100" b="0" i="0" u="none" strike="noStrike">
              <a:solidFill>
                <a:schemeClr val="dk1"/>
              </a:solidFill>
              <a:effectLst/>
              <a:latin typeface="+mn-lt"/>
              <a:ea typeface="+mn-ea"/>
              <a:cs typeface="+mn-cs"/>
            </a:rPr>
            <a:t>【</a:t>
          </a:r>
          <a:r>
            <a:rPr kumimoji="1" lang="ja-JP" altLang="en-US" sz="1100" b="0" i="0" u="none" strike="noStrike">
              <a:solidFill>
                <a:schemeClr val="dk1"/>
              </a:solidFill>
              <a:effectLst/>
              <a:latin typeface="+mn-lt"/>
              <a:ea typeface="+mn-ea"/>
              <a:cs typeface="+mn-cs"/>
            </a:rPr>
            <a:t>入力作業１つ前に戻す</a:t>
          </a:r>
          <a:r>
            <a:rPr kumimoji="1" lang="en-US" altLang="ja-JP" sz="1100" b="0" i="0" u="none" strike="noStrike">
              <a:solidFill>
                <a:schemeClr val="dk1"/>
              </a:solidFill>
              <a:effectLst/>
              <a:latin typeface="+mn-lt"/>
              <a:ea typeface="+mn-ea"/>
              <a:cs typeface="+mn-cs"/>
            </a:rPr>
            <a:t>】</a:t>
          </a:r>
        </a:p>
        <a:p>
          <a:r>
            <a:rPr lang="ja-JP" altLang="en-US" sz="1100" b="0" i="0">
              <a:solidFill>
                <a:schemeClr val="dk1"/>
              </a:solidFill>
              <a:effectLst/>
              <a:latin typeface="+mn-lt"/>
              <a:ea typeface="+mn-ea"/>
              <a:cs typeface="+mn-cs"/>
            </a:rPr>
            <a:t>　　作業を１つ前の状態に戻したい場合、</a:t>
          </a:r>
          <a:r>
            <a:rPr kumimoji="1" lang="ja-JP" altLang="ja-JP" sz="1100">
              <a:solidFill>
                <a:schemeClr val="dk1"/>
              </a:solidFill>
              <a:effectLst/>
              <a:latin typeface="+mn-lt"/>
              <a:ea typeface="+mn-ea"/>
              <a:cs typeface="+mn-cs"/>
            </a:rPr>
            <a:t>キーボードの左下のほうにある</a:t>
          </a: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Ctrl</a:t>
          </a: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Z</a:t>
          </a:r>
          <a:r>
            <a:rPr lang="ja-JP" altLang="en-US" sz="1100" b="0" i="0">
              <a:solidFill>
                <a:schemeClr val="dk1"/>
              </a:solidFill>
              <a:effectLst/>
              <a:latin typeface="+mn-lt"/>
              <a:ea typeface="+mn-ea"/>
              <a:cs typeface="+mn-cs"/>
            </a:rPr>
            <a:t>］を同時に押す</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313765</xdr:colOff>
      <xdr:row>0</xdr:row>
      <xdr:rowOff>773207</xdr:rowOff>
    </xdr:from>
    <xdr:to>
      <xdr:col>65</xdr:col>
      <xdr:colOff>119530</xdr:colOff>
      <xdr:row>13</xdr:row>
      <xdr:rowOff>156882</xdr:rowOff>
    </xdr:to>
    <xdr:sp macro="" textlink="">
      <xdr:nvSpPr>
        <xdr:cNvPr id="2" name="テキスト ボックス 1">
          <a:extLst>
            <a:ext uri="{FF2B5EF4-FFF2-40B4-BE49-F238E27FC236}">
              <a16:creationId xmlns:a16="http://schemas.microsoft.com/office/drawing/2014/main" id="{7DD260FE-B073-40FF-AEAE-EFA33093ACD4}"/>
            </a:ext>
          </a:extLst>
        </xdr:cNvPr>
        <xdr:cNvSpPr txBox="1"/>
      </xdr:nvSpPr>
      <xdr:spPr>
        <a:xfrm>
          <a:off x="7788089" y="773207"/>
          <a:ext cx="5980206" cy="35074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●注意点</a:t>
          </a:r>
          <a:endParaRPr kumimoji="1" lang="en-US" altLang="ja-JP" sz="1100"/>
        </a:p>
        <a:p>
          <a:r>
            <a:rPr kumimoji="1" lang="ja-JP" altLang="en-US" sz="1100"/>
            <a:t>　このページに入力する方は、前年度の算定表に載っていなかった方であり、基本的には“０年０月”です。前年度途中からの雇用や同法人の施設で勤務していた方については、対応する経験年数を記載ください。</a:t>
          </a:r>
          <a:endParaRPr kumimoji="1" lang="en-US" altLang="ja-JP" sz="1100"/>
        </a:p>
        <a:p>
          <a:endParaRPr kumimoji="1" lang="en-US" altLang="ja-JP" sz="1100"/>
        </a:p>
        <a:p>
          <a:r>
            <a:rPr kumimoji="1" lang="ja-JP" altLang="en-US" sz="1100">
              <a:solidFill>
                <a:schemeClr val="dk1"/>
              </a:solidFill>
              <a:effectLst/>
              <a:latin typeface="+mn-lt"/>
              <a:ea typeface="+mn-ea"/>
              <a:cs typeface="+mn-cs"/>
            </a:rPr>
            <a:t>　</a:t>
          </a:r>
          <a:r>
            <a:rPr kumimoji="1" lang="ja-JP" altLang="en-US" sz="1100" b="1" u="sng">
              <a:solidFill>
                <a:srgbClr val="FF0000"/>
              </a:solidFill>
              <a:effectLst/>
              <a:latin typeface="+mn-lt"/>
              <a:ea typeface="+mn-ea"/>
              <a:cs typeface="+mn-cs"/>
            </a:rPr>
            <a:t>基礎情報シートに記載のとおり、</a:t>
          </a:r>
          <a:endParaRPr kumimoji="1" lang="en-US" altLang="ja-JP" sz="1100" b="1" u="sng">
            <a:solidFill>
              <a:srgbClr val="FF0000"/>
            </a:solidFill>
            <a:effectLst/>
            <a:latin typeface="+mn-lt"/>
            <a:ea typeface="+mn-ea"/>
            <a:cs typeface="+mn-cs"/>
          </a:endParaRPr>
        </a:p>
        <a:p>
          <a:r>
            <a:rPr kumimoji="1" lang="ja-JP" altLang="en-US" sz="1100">
              <a:solidFill>
                <a:schemeClr val="dk1"/>
              </a:solidFill>
              <a:effectLst/>
              <a:latin typeface="+mn-lt"/>
              <a:ea typeface="+mn-ea"/>
              <a:cs typeface="+mn-cs"/>
            </a:rPr>
            <a:t>　青色セルについては、関数が組まれていますが、ロックはかけておらず、上書き入力が可能です。</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一度上書きすると関数が消えますので、必要に応じて、下記の</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Ctrl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Z</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を活用ください。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●参考</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コピーと値貼付け</a:t>
          </a:r>
          <a:r>
            <a:rPr kumimoji="1" lang="en-US" altLang="ja-JP" sz="1100">
              <a:solidFill>
                <a:schemeClr val="dk1"/>
              </a:solidFill>
              <a:effectLst/>
              <a:latin typeface="+mn-lt"/>
              <a:ea typeface="+mn-ea"/>
              <a:cs typeface="+mn-cs"/>
            </a:rPr>
            <a:t>】</a:t>
          </a:r>
        </a:p>
        <a:p>
          <a:r>
            <a:rPr kumimoji="1" lang="ja-JP" altLang="en-US" sz="1100">
              <a:solidFill>
                <a:schemeClr val="dk1"/>
              </a:solidFill>
              <a:effectLst/>
              <a:latin typeface="+mn-lt"/>
              <a:ea typeface="+mn-ea"/>
              <a:cs typeface="+mn-cs"/>
            </a:rPr>
            <a:t>　　（１）コピーするセルを選択し、キーボードの左下のほうにある</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Ctrl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C</a:t>
          </a:r>
          <a:r>
            <a:rPr lang="ja-JP" altLang="ja-JP" sz="1100" b="0" i="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のボタンを同時に押す</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（２）コピーを貼り付けたいセルの上で、マウスを右クリック</a:t>
          </a:r>
          <a:r>
            <a:rPr lang="ja-JP" altLang="en-US" sz="1100" b="0" i="0" u="none" strike="noStrike">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　　（３）「貼り付けのオプション：」という項目の中に「１２３」と数字が並んでいるものがあり、</a:t>
          </a:r>
          <a:endParaRPr kumimoji="1" lang="en-US" altLang="ja-JP" sz="1100" b="0" i="0" u="none" strike="noStrike">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　　　　これが“値貼付け”。“値貼付け”であれば、エクセル関数を壊す可能性は低い。</a:t>
          </a:r>
          <a:endParaRPr kumimoji="1" lang="en-US" altLang="ja-JP" sz="1100" b="0" i="0" u="none" strike="noStrike">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　</a:t>
          </a:r>
          <a:endParaRPr kumimoji="1" lang="en-US" altLang="ja-JP" sz="1100" b="0" i="0" u="none" strike="noStrike">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　</a:t>
          </a:r>
          <a:r>
            <a:rPr kumimoji="1" lang="en-US" altLang="ja-JP" sz="1100" b="0" i="0" u="none" strike="noStrike">
              <a:solidFill>
                <a:schemeClr val="dk1"/>
              </a:solidFill>
              <a:effectLst/>
              <a:latin typeface="+mn-lt"/>
              <a:ea typeface="+mn-ea"/>
              <a:cs typeface="+mn-cs"/>
            </a:rPr>
            <a:t>【</a:t>
          </a:r>
          <a:r>
            <a:rPr kumimoji="1" lang="ja-JP" altLang="en-US" sz="1100" b="0" i="0" u="none" strike="noStrike">
              <a:solidFill>
                <a:schemeClr val="dk1"/>
              </a:solidFill>
              <a:effectLst/>
              <a:latin typeface="+mn-lt"/>
              <a:ea typeface="+mn-ea"/>
              <a:cs typeface="+mn-cs"/>
            </a:rPr>
            <a:t>入力作業１つ前に戻す</a:t>
          </a:r>
          <a:r>
            <a:rPr kumimoji="1" lang="en-US" altLang="ja-JP" sz="1100" b="0" i="0" u="none" strike="noStrike">
              <a:solidFill>
                <a:schemeClr val="dk1"/>
              </a:solidFill>
              <a:effectLst/>
              <a:latin typeface="+mn-lt"/>
              <a:ea typeface="+mn-ea"/>
              <a:cs typeface="+mn-cs"/>
            </a:rPr>
            <a:t>】</a:t>
          </a:r>
        </a:p>
        <a:p>
          <a:r>
            <a:rPr lang="ja-JP" altLang="en-US" sz="1100" b="0" i="0">
              <a:solidFill>
                <a:schemeClr val="dk1"/>
              </a:solidFill>
              <a:effectLst/>
              <a:latin typeface="+mn-lt"/>
              <a:ea typeface="+mn-ea"/>
              <a:cs typeface="+mn-cs"/>
            </a:rPr>
            <a:t>　　作業を１つ前の状態に戻したい場合、</a:t>
          </a:r>
          <a:r>
            <a:rPr kumimoji="1" lang="ja-JP" altLang="ja-JP" sz="1100">
              <a:solidFill>
                <a:schemeClr val="dk1"/>
              </a:solidFill>
              <a:effectLst/>
              <a:latin typeface="+mn-lt"/>
              <a:ea typeface="+mn-ea"/>
              <a:cs typeface="+mn-cs"/>
            </a:rPr>
            <a:t>キーボードの左下のほうにある</a:t>
          </a: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Ctrl</a:t>
          </a: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Z</a:t>
          </a:r>
          <a:r>
            <a:rPr lang="ja-JP" altLang="en-US" sz="1100" b="0" i="0">
              <a:solidFill>
                <a:schemeClr val="dk1"/>
              </a:solidFill>
              <a:effectLst/>
              <a:latin typeface="+mn-lt"/>
              <a:ea typeface="+mn-ea"/>
              <a:cs typeface="+mn-cs"/>
            </a:rPr>
            <a:t>］を同時に押す</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630D-F203-4BBF-AC8A-ABAB08DC6C1B}">
  <sheetPr>
    <tabColor rgb="FFFFFF00"/>
  </sheetPr>
  <dimension ref="A1:O81"/>
  <sheetViews>
    <sheetView view="pageBreakPreview" zoomScaleNormal="80" zoomScaleSheetLayoutView="100" workbookViewId="0">
      <selection sqref="A1:O36"/>
    </sheetView>
  </sheetViews>
  <sheetFormatPr defaultColWidth="9" defaultRowHeight="13.5"/>
  <cols>
    <col min="1" max="1" width="2.875" style="14" customWidth="1"/>
    <col min="2" max="2" width="3" style="17" customWidth="1"/>
    <col min="3" max="3" width="12.125" style="17" customWidth="1"/>
    <col min="4" max="4" width="15.375" style="17" customWidth="1"/>
    <col min="5" max="5" width="11.125" style="17" customWidth="1"/>
    <col min="6" max="6" width="12.625" style="18" customWidth="1"/>
    <col min="7" max="7" width="12.25" style="18" customWidth="1"/>
    <col min="8" max="8" width="13.125" style="18" customWidth="1"/>
    <col min="9" max="9" width="12.375" style="18" customWidth="1"/>
    <col min="10" max="10" width="5.5" style="14" bestFit="1" customWidth="1"/>
    <col min="11" max="11" width="7.75" style="14" customWidth="1"/>
    <col min="12" max="12" width="13.125" style="14" customWidth="1"/>
    <col min="13" max="16384" width="9" style="14"/>
  </cols>
  <sheetData>
    <row r="1" spans="1:15" ht="12" customHeight="1">
      <c r="A1" s="160" t="s">
        <v>61</v>
      </c>
      <c r="B1" s="161"/>
      <c r="C1" s="161"/>
      <c r="D1" s="161"/>
      <c r="E1" s="161"/>
      <c r="F1" s="161"/>
      <c r="G1" s="161"/>
      <c r="H1" s="161"/>
      <c r="I1" s="161"/>
      <c r="J1" s="161"/>
      <c r="K1" s="161"/>
      <c r="L1" s="161"/>
      <c r="M1" s="161"/>
      <c r="N1" s="161"/>
      <c r="O1" s="161"/>
    </row>
    <row r="2" spans="1:15" ht="12" customHeight="1">
      <c r="A2" s="160"/>
      <c r="B2" s="161"/>
      <c r="C2" s="161"/>
      <c r="D2" s="161"/>
      <c r="E2" s="161"/>
      <c r="F2" s="161"/>
      <c r="G2" s="161"/>
      <c r="H2" s="161"/>
      <c r="I2" s="161"/>
      <c r="J2" s="161"/>
      <c r="K2" s="161"/>
      <c r="L2" s="161"/>
      <c r="M2" s="161"/>
      <c r="N2" s="161"/>
      <c r="O2" s="161"/>
    </row>
    <row r="3" spans="1:15" ht="12" customHeight="1">
      <c r="A3" s="160"/>
      <c r="B3" s="161"/>
      <c r="C3" s="161"/>
      <c r="D3" s="161"/>
      <c r="E3" s="161"/>
      <c r="F3" s="161"/>
      <c r="G3" s="161"/>
      <c r="H3" s="161"/>
      <c r="I3" s="161"/>
      <c r="J3" s="161"/>
      <c r="K3" s="161"/>
      <c r="L3" s="161"/>
      <c r="M3" s="161"/>
      <c r="N3" s="161"/>
      <c r="O3" s="161"/>
    </row>
    <row r="4" spans="1:15" ht="12" customHeight="1">
      <c r="A4" s="160"/>
      <c r="B4" s="161"/>
      <c r="C4" s="161"/>
      <c r="D4" s="161"/>
      <c r="E4" s="161"/>
      <c r="F4" s="161"/>
      <c r="G4" s="161"/>
      <c r="H4" s="161"/>
      <c r="I4" s="161"/>
      <c r="J4" s="161"/>
      <c r="K4" s="161"/>
      <c r="L4" s="161"/>
      <c r="M4" s="161"/>
      <c r="N4" s="161"/>
      <c r="O4" s="161"/>
    </row>
    <row r="5" spans="1:15" ht="12" customHeight="1">
      <c r="A5" s="160"/>
      <c r="B5" s="161"/>
      <c r="C5" s="161"/>
      <c r="D5" s="161"/>
      <c r="E5" s="161"/>
      <c r="F5" s="161"/>
      <c r="G5" s="161"/>
      <c r="H5" s="161"/>
      <c r="I5" s="161"/>
      <c r="J5" s="161"/>
      <c r="K5" s="161"/>
      <c r="L5" s="161"/>
      <c r="M5" s="161"/>
      <c r="N5" s="161"/>
      <c r="O5" s="161"/>
    </row>
    <row r="6" spans="1:15" ht="12" customHeight="1">
      <c r="A6" s="160"/>
      <c r="B6" s="161"/>
      <c r="C6" s="161"/>
      <c r="D6" s="161"/>
      <c r="E6" s="161"/>
      <c r="F6" s="161"/>
      <c r="G6" s="161"/>
      <c r="H6" s="161"/>
      <c r="I6" s="161"/>
      <c r="J6" s="161"/>
      <c r="K6" s="161"/>
      <c r="L6" s="161"/>
      <c r="M6" s="161"/>
      <c r="N6" s="161"/>
      <c r="O6" s="161"/>
    </row>
    <row r="7" spans="1:15" ht="12" customHeight="1">
      <c r="A7" s="160"/>
      <c r="B7" s="161"/>
      <c r="C7" s="161"/>
      <c r="D7" s="161"/>
      <c r="E7" s="161"/>
      <c r="F7" s="161"/>
      <c r="G7" s="161"/>
      <c r="H7" s="161"/>
      <c r="I7" s="161"/>
      <c r="J7" s="161"/>
      <c r="K7" s="161"/>
      <c r="L7" s="161"/>
      <c r="M7" s="161"/>
      <c r="N7" s="161"/>
      <c r="O7" s="161"/>
    </row>
    <row r="8" spans="1:15" ht="12" customHeight="1">
      <c r="A8" s="160"/>
      <c r="B8" s="161"/>
      <c r="C8" s="161"/>
      <c r="D8" s="161"/>
      <c r="E8" s="161"/>
      <c r="F8" s="161"/>
      <c r="G8" s="161"/>
      <c r="H8" s="161"/>
      <c r="I8" s="161"/>
      <c r="J8" s="161"/>
      <c r="K8" s="161"/>
      <c r="L8" s="161"/>
      <c r="M8" s="161"/>
      <c r="N8" s="161"/>
      <c r="O8" s="161"/>
    </row>
    <row r="9" spans="1:15" ht="12" customHeight="1">
      <c r="A9" s="160"/>
      <c r="B9" s="161"/>
      <c r="C9" s="161"/>
      <c r="D9" s="161"/>
      <c r="E9" s="161"/>
      <c r="F9" s="161"/>
      <c r="G9" s="161"/>
      <c r="H9" s="161"/>
      <c r="I9" s="161"/>
      <c r="J9" s="161"/>
      <c r="K9" s="161"/>
      <c r="L9" s="161"/>
      <c r="M9" s="161"/>
      <c r="N9" s="161"/>
      <c r="O9" s="161"/>
    </row>
    <row r="10" spans="1:15" ht="12" customHeight="1">
      <c r="A10" s="160"/>
      <c r="B10" s="161"/>
      <c r="C10" s="161"/>
      <c r="D10" s="161"/>
      <c r="E10" s="161"/>
      <c r="F10" s="161"/>
      <c r="G10" s="161"/>
      <c r="H10" s="161"/>
      <c r="I10" s="161"/>
      <c r="J10" s="161"/>
      <c r="K10" s="161"/>
      <c r="L10" s="161"/>
      <c r="M10" s="161"/>
      <c r="N10" s="161"/>
      <c r="O10" s="161"/>
    </row>
    <row r="11" spans="1:15" ht="12" customHeight="1">
      <c r="A11" s="160"/>
      <c r="B11" s="161"/>
      <c r="C11" s="161"/>
      <c r="D11" s="161"/>
      <c r="E11" s="161"/>
      <c r="F11" s="161"/>
      <c r="G11" s="161"/>
      <c r="H11" s="161"/>
      <c r="I11" s="161"/>
      <c r="J11" s="161"/>
      <c r="K11" s="161"/>
      <c r="L11" s="161"/>
      <c r="M11" s="161"/>
      <c r="N11" s="161"/>
      <c r="O11" s="161"/>
    </row>
    <row r="12" spans="1:15" ht="12" customHeight="1">
      <c r="A12" s="160"/>
      <c r="B12" s="161"/>
      <c r="C12" s="161"/>
      <c r="D12" s="161"/>
      <c r="E12" s="161"/>
      <c r="F12" s="161"/>
      <c r="G12" s="161"/>
      <c r="H12" s="161"/>
      <c r="I12" s="161"/>
      <c r="J12" s="161"/>
      <c r="K12" s="161"/>
      <c r="L12" s="161"/>
      <c r="M12" s="161"/>
      <c r="N12" s="161"/>
      <c r="O12" s="161"/>
    </row>
    <row r="13" spans="1:15" ht="12" customHeight="1">
      <c r="A13" s="160"/>
      <c r="B13" s="161"/>
      <c r="C13" s="161"/>
      <c r="D13" s="161"/>
      <c r="E13" s="161"/>
      <c r="F13" s="161"/>
      <c r="G13" s="161"/>
      <c r="H13" s="161"/>
      <c r="I13" s="161"/>
      <c r="J13" s="161"/>
      <c r="K13" s="161"/>
      <c r="L13" s="161"/>
      <c r="M13" s="161"/>
      <c r="N13" s="161"/>
      <c r="O13" s="161"/>
    </row>
    <row r="14" spans="1:15" ht="12" customHeight="1">
      <c r="A14" s="160"/>
      <c r="B14" s="161"/>
      <c r="C14" s="161"/>
      <c r="D14" s="161"/>
      <c r="E14" s="161"/>
      <c r="F14" s="161"/>
      <c r="G14" s="161"/>
      <c r="H14" s="161"/>
      <c r="I14" s="161"/>
      <c r="J14" s="161"/>
      <c r="K14" s="161"/>
      <c r="L14" s="161"/>
      <c r="M14" s="161"/>
      <c r="N14" s="161"/>
      <c r="O14" s="161"/>
    </row>
    <row r="15" spans="1:15" ht="12" customHeight="1">
      <c r="A15" s="160"/>
      <c r="B15" s="161"/>
      <c r="C15" s="161"/>
      <c r="D15" s="161"/>
      <c r="E15" s="161"/>
      <c r="F15" s="161"/>
      <c r="G15" s="161"/>
      <c r="H15" s="161"/>
      <c r="I15" s="161"/>
      <c r="J15" s="161"/>
      <c r="K15" s="161"/>
      <c r="L15" s="161"/>
      <c r="M15" s="161"/>
      <c r="N15" s="161"/>
      <c r="O15" s="161"/>
    </row>
    <row r="16" spans="1:15" ht="12" customHeight="1">
      <c r="A16" s="160"/>
      <c r="B16" s="161"/>
      <c r="C16" s="161"/>
      <c r="D16" s="161"/>
      <c r="E16" s="161"/>
      <c r="F16" s="161"/>
      <c r="G16" s="161"/>
      <c r="H16" s="161"/>
      <c r="I16" s="161"/>
      <c r="J16" s="161"/>
      <c r="K16" s="161"/>
      <c r="L16" s="161"/>
      <c r="M16" s="161"/>
      <c r="N16" s="161"/>
      <c r="O16" s="161"/>
    </row>
    <row r="17" spans="1:15" ht="12" customHeight="1">
      <c r="A17" s="160"/>
      <c r="B17" s="161"/>
      <c r="C17" s="161"/>
      <c r="D17" s="161"/>
      <c r="E17" s="161"/>
      <c r="F17" s="161"/>
      <c r="G17" s="161"/>
      <c r="H17" s="161"/>
      <c r="I17" s="161"/>
      <c r="J17" s="161"/>
      <c r="K17" s="161"/>
      <c r="L17" s="161"/>
      <c r="M17" s="161"/>
      <c r="N17" s="161"/>
      <c r="O17" s="161"/>
    </row>
    <row r="18" spans="1:15" ht="12" customHeight="1">
      <c r="A18" s="160"/>
      <c r="B18" s="161"/>
      <c r="C18" s="161"/>
      <c r="D18" s="161"/>
      <c r="E18" s="161"/>
      <c r="F18" s="161"/>
      <c r="G18" s="161"/>
      <c r="H18" s="161"/>
      <c r="I18" s="161"/>
      <c r="J18" s="161"/>
      <c r="K18" s="161"/>
      <c r="L18" s="161"/>
      <c r="M18" s="161"/>
      <c r="N18" s="161"/>
      <c r="O18" s="161"/>
    </row>
    <row r="19" spans="1:15" ht="12" customHeight="1">
      <c r="A19" s="160"/>
      <c r="B19" s="161"/>
      <c r="C19" s="161"/>
      <c r="D19" s="161"/>
      <c r="E19" s="161"/>
      <c r="F19" s="161"/>
      <c r="G19" s="161"/>
      <c r="H19" s="161"/>
      <c r="I19" s="161"/>
      <c r="J19" s="161"/>
      <c r="K19" s="161"/>
      <c r="L19" s="161"/>
      <c r="M19" s="161"/>
      <c r="N19" s="161"/>
      <c r="O19" s="161"/>
    </row>
    <row r="20" spans="1:15" ht="12" customHeight="1">
      <c r="A20" s="160"/>
      <c r="B20" s="161"/>
      <c r="C20" s="161"/>
      <c r="D20" s="161"/>
      <c r="E20" s="161"/>
      <c r="F20" s="161"/>
      <c r="G20" s="161"/>
      <c r="H20" s="161"/>
      <c r="I20" s="161"/>
      <c r="J20" s="161"/>
      <c r="K20" s="161"/>
      <c r="L20" s="161"/>
      <c r="M20" s="161"/>
      <c r="N20" s="161"/>
      <c r="O20" s="161"/>
    </row>
    <row r="21" spans="1:15" ht="12" customHeight="1">
      <c r="A21" s="160"/>
      <c r="B21" s="161"/>
      <c r="C21" s="161"/>
      <c r="D21" s="161"/>
      <c r="E21" s="161"/>
      <c r="F21" s="161"/>
      <c r="G21" s="161"/>
      <c r="H21" s="161"/>
      <c r="I21" s="161"/>
      <c r="J21" s="161"/>
      <c r="K21" s="161"/>
      <c r="L21" s="161"/>
      <c r="M21" s="161"/>
      <c r="N21" s="161"/>
      <c r="O21" s="161"/>
    </row>
    <row r="22" spans="1:15" ht="12" customHeight="1">
      <c r="A22" s="160"/>
      <c r="B22" s="161"/>
      <c r="C22" s="161"/>
      <c r="D22" s="161"/>
      <c r="E22" s="161"/>
      <c r="F22" s="161"/>
      <c r="G22" s="161"/>
      <c r="H22" s="161"/>
      <c r="I22" s="161"/>
      <c r="J22" s="161"/>
      <c r="K22" s="161"/>
      <c r="L22" s="161"/>
      <c r="M22" s="161"/>
      <c r="N22" s="161"/>
      <c r="O22" s="161"/>
    </row>
    <row r="23" spans="1:15" ht="12" customHeight="1">
      <c r="A23" s="160"/>
      <c r="B23" s="161"/>
      <c r="C23" s="161"/>
      <c r="D23" s="161"/>
      <c r="E23" s="161"/>
      <c r="F23" s="161"/>
      <c r="G23" s="161"/>
      <c r="H23" s="161"/>
      <c r="I23" s="161"/>
      <c r="J23" s="161"/>
      <c r="K23" s="161"/>
      <c r="L23" s="161"/>
      <c r="M23" s="161"/>
      <c r="N23" s="161"/>
      <c r="O23" s="161"/>
    </row>
    <row r="24" spans="1:15" ht="12" customHeight="1">
      <c r="A24" s="160"/>
      <c r="B24" s="161"/>
      <c r="C24" s="161"/>
      <c r="D24" s="161"/>
      <c r="E24" s="161"/>
      <c r="F24" s="161"/>
      <c r="G24" s="161"/>
      <c r="H24" s="161"/>
      <c r="I24" s="161"/>
      <c r="J24" s="161"/>
      <c r="K24" s="161"/>
      <c r="L24" s="161"/>
      <c r="M24" s="161"/>
      <c r="N24" s="161"/>
      <c r="O24" s="161"/>
    </row>
    <row r="25" spans="1:15" ht="12" customHeight="1">
      <c r="A25" s="160"/>
      <c r="B25" s="161"/>
      <c r="C25" s="161"/>
      <c r="D25" s="161"/>
      <c r="E25" s="161"/>
      <c r="F25" s="161"/>
      <c r="G25" s="161"/>
      <c r="H25" s="161"/>
      <c r="I25" s="161"/>
      <c r="J25" s="161"/>
      <c r="K25" s="161"/>
      <c r="L25" s="161"/>
      <c r="M25" s="161"/>
      <c r="N25" s="161"/>
      <c r="O25" s="161"/>
    </row>
    <row r="26" spans="1:15" ht="12" customHeight="1">
      <c r="A26" s="160"/>
      <c r="B26" s="161"/>
      <c r="C26" s="161"/>
      <c r="D26" s="161"/>
      <c r="E26" s="161"/>
      <c r="F26" s="161"/>
      <c r="G26" s="161"/>
      <c r="H26" s="161"/>
      <c r="I26" s="161"/>
      <c r="J26" s="161"/>
      <c r="K26" s="161"/>
      <c r="L26" s="161"/>
      <c r="M26" s="161"/>
      <c r="N26" s="161"/>
      <c r="O26" s="161"/>
    </row>
    <row r="27" spans="1:15" ht="12" customHeight="1">
      <c r="A27" s="160"/>
      <c r="B27" s="161"/>
      <c r="C27" s="161"/>
      <c r="D27" s="161"/>
      <c r="E27" s="161"/>
      <c r="F27" s="161"/>
      <c r="G27" s="161"/>
      <c r="H27" s="161"/>
      <c r="I27" s="161"/>
      <c r="J27" s="161"/>
      <c r="K27" s="161"/>
      <c r="L27" s="161"/>
      <c r="M27" s="161"/>
      <c r="N27" s="161"/>
      <c r="O27" s="161"/>
    </row>
    <row r="28" spans="1:15" ht="12" customHeight="1">
      <c r="A28" s="160"/>
      <c r="B28" s="161"/>
      <c r="C28" s="161"/>
      <c r="D28" s="161"/>
      <c r="E28" s="161"/>
      <c r="F28" s="161"/>
      <c r="G28" s="161"/>
      <c r="H28" s="161"/>
      <c r="I28" s="161"/>
      <c r="J28" s="161"/>
      <c r="K28" s="161"/>
      <c r="L28" s="161"/>
      <c r="M28" s="161"/>
      <c r="N28" s="161"/>
      <c r="O28" s="161"/>
    </row>
    <row r="29" spans="1:15" ht="12" customHeight="1">
      <c r="A29" s="160"/>
      <c r="B29" s="161"/>
      <c r="C29" s="161"/>
      <c r="D29" s="161"/>
      <c r="E29" s="161"/>
      <c r="F29" s="161"/>
      <c r="G29" s="161"/>
      <c r="H29" s="161"/>
      <c r="I29" s="161"/>
      <c r="J29" s="161"/>
      <c r="K29" s="161"/>
      <c r="L29" s="161"/>
      <c r="M29" s="161"/>
      <c r="N29" s="161"/>
      <c r="O29" s="161"/>
    </row>
    <row r="30" spans="1:15" ht="12" customHeight="1">
      <c r="A30" s="160"/>
      <c r="B30" s="161"/>
      <c r="C30" s="161"/>
      <c r="D30" s="161"/>
      <c r="E30" s="161"/>
      <c r="F30" s="161"/>
      <c r="G30" s="161"/>
      <c r="H30" s="161"/>
      <c r="I30" s="161"/>
      <c r="J30" s="161"/>
      <c r="K30" s="161"/>
      <c r="L30" s="161"/>
      <c r="M30" s="161"/>
      <c r="N30" s="161"/>
      <c r="O30" s="161"/>
    </row>
    <row r="31" spans="1:15" ht="12" customHeight="1">
      <c r="A31" s="160"/>
      <c r="B31" s="161"/>
      <c r="C31" s="161"/>
      <c r="D31" s="161"/>
      <c r="E31" s="161"/>
      <c r="F31" s="161"/>
      <c r="G31" s="161"/>
      <c r="H31" s="161"/>
      <c r="I31" s="161"/>
      <c r="J31" s="161"/>
      <c r="K31" s="161"/>
      <c r="L31" s="161"/>
      <c r="M31" s="161"/>
      <c r="N31" s="161"/>
      <c r="O31" s="161"/>
    </row>
    <row r="32" spans="1:15" ht="12" customHeight="1">
      <c r="A32" s="160"/>
      <c r="B32" s="161"/>
      <c r="C32" s="161"/>
      <c r="D32" s="161"/>
      <c r="E32" s="161"/>
      <c r="F32" s="161"/>
      <c r="G32" s="161"/>
      <c r="H32" s="161"/>
      <c r="I32" s="161"/>
      <c r="J32" s="161"/>
      <c r="K32" s="161"/>
      <c r="L32" s="161"/>
      <c r="M32" s="161"/>
      <c r="N32" s="161"/>
      <c r="O32" s="161"/>
    </row>
    <row r="33" spans="1:15" ht="12" customHeight="1">
      <c r="A33" s="160"/>
      <c r="B33" s="161"/>
      <c r="C33" s="161"/>
      <c r="D33" s="161"/>
      <c r="E33" s="161"/>
      <c r="F33" s="161"/>
      <c r="G33" s="161"/>
      <c r="H33" s="161"/>
      <c r="I33" s="161"/>
      <c r="J33" s="161"/>
      <c r="K33" s="161"/>
      <c r="L33" s="161"/>
      <c r="M33" s="161"/>
      <c r="N33" s="161"/>
      <c r="O33" s="161"/>
    </row>
    <row r="34" spans="1:15" ht="12" customHeight="1">
      <c r="A34" s="160"/>
      <c r="B34" s="161"/>
      <c r="C34" s="161"/>
      <c r="D34" s="161"/>
      <c r="E34" s="161"/>
      <c r="F34" s="161"/>
      <c r="G34" s="161"/>
      <c r="H34" s="161"/>
      <c r="I34" s="161"/>
      <c r="J34" s="161"/>
      <c r="K34" s="161"/>
      <c r="L34" s="161"/>
      <c r="M34" s="161"/>
      <c r="N34" s="161"/>
      <c r="O34" s="161"/>
    </row>
    <row r="35" spans="1:15" ht="12" customHeight="1">
      <c r="A35" s="160"/>
      <c r="B35" s="161"/>
      <c r="C35" s="161"/>
      <c r="D35" s="161"/>
      <c r="E35" s="161"/>
      <c r="F35" s="161"/>
      <c r="G35" s="161"/>
      <c r="H35" s="161"/>
      <c r="I35" s="161"/>
      <c r="J35" s="161"/>
      <c r="K35" s="161"/>
      <c r="L35" s="161"/>
      <c r="M35" s="161"/>
      <c r="N35" s="161"/>
      <c r="O35" s="161"/>
    </row>
    <row r="36" spans="1:15" ht="12" customHeight="1">
      <c r="A36" s="160"/>
      <c r="B36" s="161"/>
      <c r="C36" s="161"/>
      <c r="D36" s="161"/>
      <c r="E36" s="161"/>
      <c r="F36" s="161"/>
      <c r="G36" s="161"/>
      <c r="H36" s="161"/>
      <c r="I36" s="161"/>
      <c r="J36" s="161"/>
      <c r="K36" s="161"/>
      <c r="L36" s="161"/>
      <c r="M36" s="161"/>
      <c r="N36" s="161"/>
      <c r="O36" s="161"/>
    </row>
    <row r="37" spans="1:15">
      <c r="A37" s="32"/>
      <c r="B37" s="33"/>
      <c r="C37" s="33"/>
      <c r="D37" s="33"/>
      <c r="E37" s="33"/>
      <c r="F37" s="34"/>
      <c r="G37" s="34"/>
      <c r="H37" s="34"/>
      <c r="I37" s="34"/>
      <c r="J37" s="32"/>
      <c r="K37" s="32"/>
      <c r="L37" s="32"/>
    </row>
    <row r="38" spans="1:15">
      <c r="A38" s="32"/>
      <c r="B38" s="33"/>
      <c r="C38" s="33"/>
      <c r="D38" s="33"/>
      <c r="E38" s="33"/>
      <c r="F38" s="34"/>
      <c r="G38" s="34"/>
      <c r="H38" s="34"/>
      <c r="I38" s="34"/>
      <c r="J38" s="32"/>
      <c r="K38" s="32"/>
      <c r="L38" s="32"/>
    </row>
    <row r="39" spans="1:15">
      <c r="A39" s="32"/>
      <c r="B39" s="33"/>
      <c r="C39" s="33"/>
      <c r="D39" s="33"/>
      <c r="E39" s="33"/>
      <c r="F39" s="34"/>
      <c r="G39" s="34"/>
      <c r="H39" s="34"/>
      <c r="I39" s="34"/>
      <c r="J39" s="32"/>
      <c r="K39" s="32"/>
      <c r="L39" s="32"/>
    </row>
    <row r="40" spans="1:15">
      <c r="A40" s="32"/>
      <c r="B40" s="33"/>
      <c r="C40" s="33"/>
      <c r="D40" s="33"/>
      <c r="E40" s="33"/>
      <c r="F40" s="34"/>
      <c r="G40" s="34"/>
      <c r="H40" s="34"/>
      <c r="I40" s="34"/>
      <c r="J40" s="32"/>
      <c r="K40" s="32"/>
      <c r="L40" s="32"/>
    </row>
    <row r="41" spans="1:15">
      <c r="A41" s="32"/>
      <c r="B41" s="33"/>
      <c r="C41" s="33"/>
      <c r="D41" s="33"/>
      <c r="E41" s="33"/>
      <c r="F41" s="34"/>
      <c r="G41" s="34"/>
      <c r="H41" s="34"/>
      <c r="I41" s="34"/>
      <c r="J41" s="32"/>
      <c r="K41" s="32"/>
      <c r="L41" s="32"/>
    </row>
    <row r="42" spans="1:15">
      <c r="A42" s="32"/>
      <c r="B42" s="33"/>
      <c r="C42" s="33"/>
      <c r="D42" s="33"/>
      <c r="E42" s="33"/>
      <c r="F42" s="34"/>
      <c r="G42" s="34"/>
      <c r="H42" s="34"/>
      <c r="I42" s="34"/>
      <c r="J42" s="32"/>
      <c r="K42" s="32"/>
      <c r="L42" s="32"/>
    </row>
    <row r="43" spans="1:15">
      <c r="A43" s="32"/>
      <c r="B43" s="33"/>
      <c r="C43" s="33"/>
      <c r="D43" s="33"/>
      <c r="E43" s="33"/>
      <c r="F43" s="34"/>
      <c r="G43" s="34"/>
      <c r="H43" s="34"/>
      <c r="I43" s="34"/>
      <c r="J43" s="32"/>
      <c r="K43" s="32"/>
      <c r="L43" s="32"/>
    </row>
    <row r="44" spans="1:15" s="15" customFormat="1" ht="23.25" customHeight="1">
      <c r="A44" s="35" t="s">
        <v>22</v>
      </c>
      <c r="B44" s="35"/>
      <c r="C44" s="35"/>
      <c r="D44" s="35"/>
      <c r="E44" s="35"/>
      <c r="F44" s="36"/>
      <c r="G44" s="36"/>
      <c r="H44" s="36"/>
      <c r="I44" s="36"/>
      <c r="J44" s="37"/>
      <c r="K44" s="37"/>
      <c r="L44" s="37"/>
    </row>
    <row r="45" spans="1:15" s="15" customFormat="1" ht="23.25" customHeight="1" thickBot="1">
      <c r="A45" s="35"/>
      <c r="B45" s="35"/>
      <c r="C45" s="38" t="s">
        <v>35</v>
      </c>
      <c r="D45" s="39"/>
      <c r="E45" s="35"/>
      <c r="F45" s="36"/>
      <c r="G45" s="36"/>
      <c r="H45" s="36"/>
      <c r="I45" s="36"/>
      <c r="J45" s="37"/>
      <c r="K45" s="37"/>
      <c r="L45" s="37"/>
    </row>
    <row r="46" spans="1:15" s="15" customFormat="1" ht="23.25" customHeight="1" thickBot="1">
      <c r="A46" s="35"/>
      <c r="B46" s="35"/>
      <c r="C46" s="16"/>
      <c r="D46" s="40" t="s">
        <v>34</v>
      </c>
      <c r="E46" s="35"/>
      <c r="F46" s="36"/>
      <c r="G46" s="36"/>
      <c r="H46" s="36"/>
      <c r="I46" s="36"/>
      <c r="J46" s="37"/>
      <c r="K46" s="37"/>
      <c r="L46" s="37"/>
    </row>
    <row r="47" spans="1:15" s="15" customFormat="1" ht="23.25" customHeight="1">
      <c r="A47" s="35"/>
      <c r="B47" s="35"/>
      <c r="C47" s="35"/>
      <c r="D47" s="35"/>
      <c r="E47" s="35"/>
      <c r="F47" s="36"/>
      <c r="G47" s="36"/>
      <c r="H47" s="36"/>
      <c r="I47" s="36"/>
      <c r="J47" s="37"/>
      <c r="K47" s="37"/>
      <c r="L47" s="37"/>
    </row>
    <row r="48" spans="1:15" s="15" customFormat="1" ht="23.25" customHeight="1" thickBot="1">
      <c r="A48" s="35"/>
      <c r="B48" s="35"/>
      <c r="C48" s="38" t="s">
        <v>36</v>
      </c>
      <c r="D48" s="39"/>
      <c r="E48" s="39"/>
      <c r="F48" s="39"/>
      <c r="G48" s="41"/>
      <c r="H48" s="41"/>
      <c r="I48" s="42"/>
      <c r="J48" s="37"/>
      <c r="K48" s="37"/>
      <c r="L48" s="37"/>
    </row>
    <row r="49" spans="1:12" ht="19.5" customHeight="1" thickBot="1">
      <c r="A49" s="33"/>
      <c r="B49" s="33"/>
      <c r="C49" s="16"/>
      <c r="D49" s="40" t="s">
        <v>23</v>
      </c>
      <c r="E49" s="16"/>
      <c r="F49" s="40" t="s">
        <v>24</v>
      </c>
      <c r="G49" s="16"/>
      <c r="H49" s="40" t="s">
        <v>25</v>
      </c>
      <c r="I49" s="42"/>
      <c r="J49" s="32"/>
      <c r="K49" s="32"/>
      <c r="L49" s="32"/>
    </row>
    <row r="50" spans="1:12" ht="19.5" customHeight="1">
      <c r="A50" s="33"/>
      <c r="B50" s="33"/>
      <c r="C50" s="39"/>
      <c r="D50" s="39"/>
      <c r="E50" s="39"/>
      <c r="F50" s="39"/>
      <c r="G50" s="39"/>
      <c r="H50" s="39"/>
      <c r="I50" s="42"/>
      <c r="J50" s="32"/>
      <c r="K50" s="32"/>
      <c r="L50" s="32"/>
    </row>
    <row r="51" spans="1:12" ht="19.5" customHeight="1" thickBot="1">
      <c r="A51" s="33"/>
      <c r="B51" s="33"/>
      <c r="C51" s="39" t="s">
        <v>26</v>
      </c>
      <c r="D51" s="43"/>
      <c r="E51" s="43"/>
      <c r="F51" s="43"/>
      <c r="G51" s="43"/>
      <c r="H51" s="43"/>
      <c r="I51" s="42"/>
      <c r="J51" s="32"/>
      <c r="K51" s="32"/>
      <c r="L51" s="32"/>
    </row>
    <row r="52" spans="1:12" ht="19.5" customHeight="1" thickBot="1">
      <c r="A52" s="33"/>
      <c r="B52" s="33"/>
      <c r="C52" s="162" t="s">
        <v>29</v>
      </c>
      <c r="D52" s="162"/>
      <c r="E52" s="163"/>
      <c r="F52" s="164"/>
      <c r="G52" s="164"/>
      <c r="H52" s="165"/>
      <c r="I52" s="42"/>
      <c r="J52" s="32"/>
      <c r="K52" s="32"/>
      <c r="L52" s="32"/>
    </row>
    <row r="53" spans="1:12" ht="19.5" customHeight="1" thickBot="1">
      <c r="A53" s="33"/>
      <c r="B53" s="33"/>
      <c r="C53" s="162" t="s">
        <v>27</v>
      </c>
      <c r="D53" s="162"/>
      <c r="E53" s="163"/>
      <c r="F53" s="164"/>
      <c r="G53" s="164"/>
      <c r="H53" s="165"/>
      <c r="I53" s="34"/>
      <c r="J53" s="32"/>
      <c r="K53" s="32"/>
      <c r="L53" s="32"/>
    </row>
    <row r="54" spans="1:12" ht="19.5" customHeight="1" thickBot="1">
      <c r="A54" s="33"/>
      <c r="B54" s="33"/>
      <c r="C54" s="162" t="s">
        <v>28</v>
      </c>
      <c r="D54" s="162"/>
      <c r="E54" s="163"/>
      <c r="F54" s="164"/>
      <c r="G54" s="164"/>
      <c r="H54" s="165"/>
      <c r="I54" s="34"/>
      <c r="J54" s="32"/>
      <c r="K54" s="32"/>
      <c r="L54" s="32"/>
    </row>
    <row r="55" spans="1:12" ht="20.25" customHeight="1">
      <c r="A55" s="32"/>
      <c r="B55" s="33"/>
      <c r="C55" s="33"/>
      <c r="D55" s="33"/>
      <c r="E55" s="33"/>
      <c r="F55" s="34"/>
      <c r="G55" s="34"/>
      <c r="H55" s="34"/>
      <c r="I55" s="34"/>
      <c r="J55" s="32"/>
      <c r="K55" s="32"/>
      <c r="L55" s="32"/>
    </row>
    <row r="56" spans="1:12" ht="20.25" customHeight="1"/>
    <row r="57" spans="1:12" ht="20.25" customHeight="1"/>
    <row r="58" spans="1:12" ht="20.25" customHeight="1"/>
    <row r="59" spans="1:12" ht="20.25" customHeight="1"/>
    <row r="60" spans="1:12" ht="20.25" customHeight="1"/>
    <row r="61" spans="1:12" ht="20.25" customHeight="1"/>
    <row r="62" spans="1:12" ht="20.25" customHeight="1"/>
    <row r="63" spans="1:12" ht="20.25" customHeight="1"/>
    <row r="64" spans="1:12"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sheetData>
  <sheetProtection algorithmName="SHA-512" hashValue="/c8cEFxTNDBLbE7GrznOYnGc+5W8BqSm0KoZmExT2I2bJbHRl8vDSk9NK32qgUBBwqKgpjqZ61qIQJ2a8ndIvg==" saltValue="puFV8L9U71KxGAvrwWtRWQ==" spinCount="100000" sheet="1" objects="1" scenarios="1"/>
  <mergeCells count="7">
    <mergeCell ref="A1:O36"/>
    <mergeCell ref="C54:D54"/>
    <mergeCell ref="E54:H54"/>
    <mergeCell ref="C52:D52"/>
    <mergeCell ref="E52:H52"/>
    <mergeCell ref="C53:D53"/>
    <mergeCell ref="E53:H53"/>
  </mergeCells>
  <phoneticPr fontId="1"/>
  <dataValidations count="3">
    <dataValidation type="list" allowBlank="1" showInputMessage="1" showErrorMessage="1" sqref="E54:H54" xr:uid="{236FDCDD-4F24-404D-B173-99199AAC7729}">
      <formula1>"保育所,認定こども園,幼稚園,小規模保育事業Ａ型,小規模保育事業Ｂ型,小規模保育事業Ｃ型,事業所内保育事業Ａ型,事業所内保育事業（定員20人以上）,家庭的保育事業"</formula1>
    </dataValidation>
    <dataValidation type="list" allowBlank="1" showInputMessage="1" showErrorMessage="1" sqref="C46 C49 E49" xr:uid="{C9034F41-3E4A-475B-B089-3B34D98BE3D3}">
      <formula1>"1,2,3,4,5,6,7,8,9,10,11,12"</formula1>
    </dataValidation>
    <dataValidation type="list" allowBlank="1" showInputMessage="1" showErrorMessage="1" sqref="G49" xr:uid="{FE43D072-6695-4008-A93F-5B194945743A}">
      <formula1>"1,2,3,4,5,6,7,8,9,10,11,12,13,14,15,16,17,18,19,20,21,22,23,24,25,26,27,28,29,30,31"</formula1>
    </dataValidation>
  </dataValidations>
  <pageMargins left="0.92" right="0.56000000000000005" top="0.75" bottom="0.37" header="0.3" footer="0.3"/>
  <pageSetup paperSize="9" scale="5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B5A34-C967-4BD9-9D13-0826D599A2D8}">
  <sheetPr>
    <tabColor rgb="FFFFC000"/>
  </sheetPr>
  <dimension ref="A1:S155"/>
  <sheetViews>
    <sheetView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AQ23" sqref="AQ23"/>
    </sheetView>
  </sheetViews>
  <sheetFormatPr defaultColWidth="1.625" defaultRowHeight="12.75"/>
  <cols>
    <col min="1" max="1" width="3.25" style="5" bestFit="1" customWidth="1"/>
    <col min="2" max="2" width="18.875" style="1" customWidth="1"/>
    <col min="3" max="3" width="14.625" style="1" customWidth="1"/>
    <col min="4" max="4" width="4.125" style="1" customWidth="1"/>
    <col min="5" max="5" width="3.125" style="1" customWidth="1"/>
    <col min="6" max="6" width="4.125" style="1" customWidth="1"/>
    <col min="7" max="7" width="3.125" style="1" customWidth="1"/>
    <col min="8" max="8" width="4.125" style="1" customWidth="1"/>
    <col min="9" max="9" width="3.125" style="1" customWidth="1"/>
    <col min="10" max="10" width="4.125" style="1" customWidth="1"/>
    <col min="11" max="11" width="3.125" style="1" customWidth="1"/>
    <col min="12" max="12" width="4.5" style="1" customWidth="1"/>
    <col min="13" max="13" width="4.125" style="1" customWidth="1"/>
    <col min="14" max="14" width="3.125" style="1" customWidth="1"/>
    <col min="15" max="15" width="4.125" style="1" customWidth="1"/>
    <col min="16" max="16" width="3.125" style="1" customWidth="1"/>
    <col min="17" max="16384" width="1.625" style="1"/>
  </cols>
  <sheetData>
    <row r="1" spans="1:17" ht="42.75" customHeight="1" thickBot="1">
      <c r="A1" s="44"/>
      <c r="B1" s="172" t="s">
        <v>55</v>
      </c>
      <c r="C1" s="173"/>
      <c r="D1" s="173"/>
      <c r="E1" s="173"/>
      <c r="F1" s="173"/>
      <c r="G1" s="173"/>
      <c r="H1" s="173"/>
      <c r="I1" s="173"/>
      <c r="J1" s="173"/>
      <c r="K1" s="173"/>
      <c r="L1" s="173"/>
      <c r="M1" s="173"/>
      <c r="N1" s="173"/>
      <c r="O1" s="173"/>
      <c r="P1" s="173"/>
      <c r="Q1" s="45"/>
    </row>
    <row r="2" spans="1:17" ht="57.75" customHeight="1" thickBot="1">
      <c r="A2" s="44"/>
      <c r="B2" s="131" t="s">
        <v>0</v>
      </c>
      <c r="C2" s="47" t="s">
        <v>1</v>
      </c>
      <c r="D2" s="166" t="s">
        <v>37</v>
      </c>
      <c r="E2" s="167"/>
      <c r="F2" s="167"/>
      <c r="G2" s="168"/>
      <c r="H2" s="166" t="s">
        <v>38</v>
      </c>
      <c r="I2" s="167"/>
      <c r="J2" s="167"/>
      <c r="K2" s="168"/>
      <c r="L2" s="169" t="s">
        <v>39</v>
      </c>
      <c r="M2" s="170"/>
      <c r="N2" s="170"/>
      <c r="O2" s="170"/>
      <c r="P2" s="171"/>
      <c r="Q2" s="45"/>
    </row>
    <row r="3" spans="1:17" ht="18" customHeight="1">
      <c r="A3" s="44">
        <v>1</v>
      </c>
      <c r="B3" s="64"/>
      <c r="C3" s="62"/>
      <c r="D3" s="63"/>
      <c r="E3" s="19" t="s">
        <v>2</v>
      </c>
      <c r="F3" s="70"/>
      <c r="G3" s="137" t="s">
        <v>3</v>
      </c>
      <c r="H3" s="63"/>
      <c r="I3" s="19" t="s">
        <v>2</v>
      </c>
      <c r="J3" s="70"/>
      <c r="K3" s="137" t="s">
        <v>3</v>
      </c>
      <c r="L3" s="73"/>
      <c r="M3" s="70"/>
      <c r="N3" s="19" t="s">
        <v>2</v>
      </c>
      <c r="O3" s="70"/>
      <c r="P3" s="50" t="s">
        <v>3</v>
      </c>
      <c r="Q3" s="45"/>
    </row>
    <row r="4" spans="1:17" ht="18" customHeight="1">
      <c r="A4" s="44">
        <v>2</v>
      </c>
      <c r="B4" s="64"/>
      <c r="C4" s="65"/>
      <c r="D4" s="66"/>
      <c r="E4" s="138" t="s">
        <v>2</v>
      </c>
      <c r="F4" s="71"/>
      <c r="G4" s="139" t="s">
        <v>3</v>
      </c>
      <c r="H4" s="66"/>
      <c r="I4" s="138" t="s">
        <v>2</v>
      </c>
      <c r="J4" s="71"/>
      <c r="K4" s="139" t="s">
        <v>3</v>
      </c>
      <c r="L4" s="74"/>
      <c r="M4" s="71"/>
      <c r="N4" s="138" t="s">
        <v>2</v>
      </c>
      <c r="O4" s="71"/>
      <c r="P4" s="53" t="s">
        <v>3</v>
      </c>
      <c r="Q4" s="45"/>
    </row>
    <row r="5" spans="1:17" ht="18" customHeight="1">
      <c r="A5" s="44">
        <v>3</v>
      </c>
      <c r="B5" s="64"/>
      <c r="C5" s="65"/>
      <c r="D5" s="66"/>
      <c r="E5" s="138" t="s">
        <v>2</v>
      </c>
      <c r="F5" s="71"/>
      <c r="G5" s="139" t="s">
        <v>3</v>
      </c>
      <c r="H5" s="66"/>
      <c r="I5" s="138" t="s">
        <v>2</v>
      </c>
      <c r="J5" s="71"/>
      <c r="K5" s="139" t="s">
        <v>3</v>
      </c>
      <c r="L5" s="74"/>
      <c r="M5" s="71"/>
      <c r="N5" s="138" t="s">
        <v>2</v>
      </c>
      <c r="O5" s="71"/>
      <c r="P5" s="53" t="s">
        <v>3</v>
      </c>
      <c r="Q5" s="45"/>
    </row>
    <row r="6" spans="1:17" ht="18" customHeight="1">
      <c r="A6" s="44">
        <v>4</v>
      </c>
      <c r="B6" s="64"/>
      <c r="C6" s="65"/>
      <c r="D6" s="66"/>
      <c r="E6" s="138" t="s">
        <v>2</v>
      </c>
      <c r="F6" s="71"/>
      <c r="G6" s="139" t="s">
        <v>3</v>
      </c>
      <c r="H6" s="66"/>
      <c r="I6" s="138" t="s">
        <v>2</v>
      </c>
      <c r="J6" s="71"/>
      <c r="K6" s="139" t="s">
        <v>3</v>
      </c>
      <c r="L6" s="74"/>
      <c r="M6" s="71"/>
      <c r="N6" s="138" t="s">
        <v>2</v>
      </c>
      <c r="O6" s="71"/>
      <c r="P6" s="53" t="s">
        <v>3</v>
      </c>
      <c r="Q6" s="45"/>
    </row>
    <row r="7" spans="1:17" ht="18" customHeight="1" thickBot="1">
      <c r="A7" s="44">
        <v>5</v>
      </c>
      <c r="B7" s="67"/>
      <c r="C7" s="68"/>
      <c r="D7" s="69"/>
      <c r="E7" s="140" t="s">
        <v>2</v>
      </c>
      <c r="F7" s="72"/>
      <c r="G7" s="141" t="s">
        <v>3</v>
      </c>
      <c r="H7" s="69"/>
      <c r="I7" s="140" t="s">
        <v>2</v>
      </c>
      <c r="J7" s="72"/>
      <c r="K7" s="141" t="s">
        <v>3</v>
      </c>
      <c r="L7" s="75"/>
      <c r="M7" s="72"/>
      <c r="N7" s="140" t="s">
        <v>2</v>
      </c>
      <c r="O7" s="72"/>
      <c r="P7" s="56" t="s">
        <v>3</v>
      </c>
      <c r="Q7" s="45"/>
    </row>
    <row r="8" spans="1:17" ht="18" customHeight="1">
      <c r="A8" s="44">
        <v>6</v>
      </c>
      <c r="B8" s="64"/>
      <c r="C8" s="62"/>
      <c r="D8" s="63"/>
      <c r="E8" s="19" t="s">
        <v>2</v>
      </c>
      <c r="F8" s="70"/>
      <c r="G8" s="137" t="s">
        <v>3</v>
      </c>
      <c r="H8" s="63"/>
      <c r="I8" s="19" t="s">
        <v>2</v>
      </c>
      <c r="J8" s="70"/>
      <c r="K8" s="137" t="s">
        <v>3</v>
      </c>
      <c r="L8" s="73"/>
      <c r="M8" s="70"/>
      <c r="N8" s="19" t="s">
        <v>2</v>
      </c>
      <c r="O8" s="70"/>
      <c r="P8" s="50" t="s">
        <v>3</v>
      </c>
      <c r="Q8" s="45"/>
    </row>
    <row r="9" spans="1:17" ht="18" customHeight="1">
      <c r="A9" s="44">
        <v>7</v>
      </c>
      <c r="B9" s="64"/>
      <c r="C9" s="65"/>
      <c r="D9" s="66"/>
      <c r="E9" s="138" t="s">
        <v>2</v>
      </c>
      <c r="F9" s="71"/>
      <c r="G9" s="139" t="s">
        <v>3</v>
      </c>
      <c r="H9" s="66"/>
      <c r="I9" s="138" t="s">
        <v>2</v>
      </c>
      <c r="J9" s="71"/>
      <c r="K9" s="139" t="s">
        <v>3</v>
      </c>
      <c r="L9" s="74"/>
      <c r="M9" s="71"/>
      <c r="N9" s="138" t="s">
        <v>2</v>
      </c>
      <c r="O9" s="71"/>
      <c r="P9" s="53" t="s">
        <v>3</v>
      </c>
      <c r="Q9" s="45"/>
    </row>
    <row r="10" spans="1:17" ht="18" customHeight="1">
      <c r="A10" s="44">
        <v>8</v>
      </c>
      <c r="B10" s="64"/>
      <c r="C10" s="65"/>
      <c r="D10" s="66"/>
      <c r="E10" s="138" t="s">
        <v>2</v>
      </c>
      <c r="F10" s="71"/>
      <c r="G10" s="139" t="s">
        <v>3</v>
      </c>
      <c r="H10" s="66"/>
      <c r="I10" s="138" t="s">
        <v>2</v>
      </c>
      <c r="J10" s="71"/>
      <c r="K10" s="139" t="s">
        <v>3</v>
      </c>
      <c r="L10" s="74"/>
      <c r="M10" s="71"/>
      <c r="N10" s="138" t="s">
        <v>2</v>
      </c>
      <c r="O10" s="71"/>
      <c r="P10" s="53" t="s">
        <v>3</v>
      </c>
      <c r="Q10" s="45"/>
    </row>
    <row r="11" spans="1:17" ht="18" customHeight="1">
      <c r="A11" s="44">
        <v>9</v>
      </c>
      <c r="B11" s="64"/>
      <c r="C11" s="65"/>
      <c r="D11" s="66"/>
      <c r="E11" s="138" t="s">
        <v>2</v>
      </c>
      <c r="F11" s="71"/>
      <c r="G11" s="139" t="s">
        <v>3</v>
      </c>
      <c r="H11" s="66"/>
      <c r="I11" s="138" t="s">
        <v>2</v>
      </c>
      <c r="J11" s="71"/>
      <c r="K11" s="139" t="s">
        <v>3</v>
      </c>
      <c r="L11" s="74"/>
      <c r="M11" s="71"/>
      <c r="N11" s="138" t="s">
        <v>2</v>
      </c>
      <c r="O11" s="71"/>
      <c r="P11" s="53" t="s">
        <v>3</v>
      </c>
      <c r="Q11" s="45"/>
    </row>
    <row r="12" spans="1:17" ht="18" customHeight="1" thickBot="1">
      <c r="A12" s="44">
        <v>10</v>
      </c>
      <c r="B12" s="67"/>
      <c r="C12" s="68"/>
      <c r="D12" s="69"/>
      <c r="E12" s="140" t="s">
        <v>2</v>
      </c>
      <c r="F12" s="72"/>
      <c r="G12" s="141" t="s">
        <v>3</v>
      </c>
      <c r="H12" s="69"/>
      <c r="I12" s="140" t="s">
        <v>2</v>
      </c>
      <c r="J12" s="72"/>
      <c r="K12" s="141" t="s">
        <v>3</v>
      </c>
      <c r="L12" s="75"/>
      <c r="M12" s="72"/>
      <c r="N12" s="140" t="s">
        <v>2</v>
      </c>
      <c r="O12" s="72"/>
      <c r="P12" s="56" t="s">
        <v>3</v>
      </c>
      <c r="Q12" s="45"/>
    </row>
    <row r="13" spans="1:17" ht="18" customHeight="1">
      <c r="A13" s="44">
        <v>11</v>
      </c>
      <c r="B13" s="61"/>
      <c r="C13" s="62"/>
      <c r="D13" s="63"/>
      <c r="E13" s="19" t="s">
        <v>2</v>
      </c>
      <c r="F13" s="70"/>
      <c r="G13" s="137" t="s">
        <v>3</v>
      </c>
      <c r="H13" s="63"/>
      <c r="I13" s="19" t="s">
        <v>2</v>
      </c>
      <c r="J13" s="70"/>
      <c r="K13" s="137" t="s">
        <v>3</v>
      </c>
      <c r="L13" s="73"/>
      <c r="M13" s="70"/>
      <c r="N13" s="19" t="s">
        <v>2</v>
      </c>
      <c r="O13" s="70"/>
      <c r="P13" s="50" t="s">
        <v>3</v>
      </c>
      <c r="Q13" s="45"/>
    </row>
    <row r="14" spans="1:17" ht="18" customHeight="1">
      <c r="A14" s="44">
        <v>12</v>
      </c>
      <c r="B14" s="64"/>
      <c r="C14" s="65"/>
      <c r="D14" s="66"/>
      <c r="E14" s="138" t="s">
        <v>2</v>
      </c>
      <c r="F14" s="71"/>
      <c r="G14" s="139" t="s">
        <v>3</v>
      </c>
      <c r="H14" s="66"/>
      <c r="I14" s="138" t="s">
        <v>2</v>
      </c>
      <c r="J14" s="71"/>
      <c r="K14" s="139" t="s">
        <v>3</v>
      </c>
      <c r="L14" s="74"/>
      <c r="M14" s="71"/>
      <c r="N14" s="138" t="s">
        <v>2</v>
      </c>
      <c r="O14" s="71"/>
      <c r="P14" s="53" t="s">
        <v>3</v>
      </c>
      <c r="Q14" s="45"/>
    </row>
    <row r="15" spans="1:17" ht="18" customHeight="1">
      <c r="A15" s="44">
        <v>13</v>
      </c>
      <c r="B15" s="64"/>
      <c r="C15" s="65"/>
      <c r="D15" s="66"/>
      <c r="E15" s="138" t="s">
        <v>2</v>
      </c>
      <c r="F15" s="71"/>
      <c r="G15" s="139" t="s">
        <v>3</v>
      </c>
      <c r="H15" s="66"/>
      <c r="I15" s="138" t="s">
        <v>2</v>
      </c>
      <c r="J15" s="71"/>
      <c r="K15" s="139" t="s">
        <v>3</v>
      </c>
      <c r="L15" s="74"/>
      <c r="M15" s="71"/>
      <c r="N15" s="138" t="s">
        <v>2</v>
      </c>
      <c r="O15" s="71"/>
      <c r="P15" s="53" t="s">
        <v>3</v>
      </c>
      <c r="Q15" s="45"/>
    </row>
    <row r="16" spans="1:17" ht="18" customHeight="1">
      <c r="A16" s="44">
        <v>14</v>
      </c>
      <c r="B16" s="64"/>
      <c r="C16" s="65"/>
      <c r="D16" s="66"/>
      <c r="E16" s="138" t="s">
        <v>2</v>
      </c>
      <c r="F16" s="71"/>
      <c r="G16" s="139" t="s">
        <v>3</v>
      </c>
      <c r="H16" s="66"/>
      <c r="I16" s="138" t="s">
        <v>2</v>
      </c>
      <c r="J16" s="71"/>
      <c r="K16" s="139" t="s">
        <v>3</v>
      </c>
      <c r="L16" s="74"/>
      <c r="M16" s="71"/>
      <c r="N16" s="138" t="s">
        <v>2</v>
      </c>
      <c r="O16" s="71"/>
      <c r="P16" s="53" t="s">
        <v>3</v>
      </c>
      <c r="Q16" s="45"/>
    </row>
    <row r="17" spans="1:17" ht="18" customHeight="1" thickBot="1">
      <c r="A17" s="44">
        <v>15</v>
      </c>
      <c r="B17" s="67"/>
      <c r="C17" s="68"/>
      <c r="D17" s="69"/>
      <c r="E17" s="140" t="s">
        <v>2</v>
      </c>
      <c r="F17" s="72"/>
      <c r="G17" s="141" t="s">
        <v>3</v>
      </c>
      <c r="H17" s="69"/>
      <c r="I17" s="140" t="s">
        <v>2</v>
      </c>
      <c r="J17" s="72"/>
      <c r="K17" s="141" t="s">
        <v>3</v>
      </c>
      <c r="L17" s="75"/>
      <c r="M17" s="72"/>
      <c r="N17" s="140" t="s">
        <v>2</v>
      </c>
      <c r="O17" s="72"/>
      <c r="P17" s="56" t="s">
        <v>3</v>
      </c>
      <c r="Q17" s="45"/>
    </row>
    <row r="18" spans="1:17" ht="18" customHeight="1">
      <c r="A18" s="44">
        <v>16</v>
      </c>
      <c r="B18" s="61"/>
      <c r="C18" s="62"/>
      <c r="D18" s="63"/>
      <c r="E18" s="19" t="s">
        <v>2</v>
      </c>
      <c r="F18" s="70"/>
      <c r="G18" s="137" t="s">
        <v>3</v>
      </c>
      <c r="H18" s="63"/>
      <c r="I18" s="19" t="s">
        <v>2</v>
      </c>
      <c r="J18" s="70"/>
      <c r="K18" s="137" t="s">
        <v>3</v>
      </c>
      <c r="L18" s="73"/>
      <c r="M18" s="70"/>
      <c r="N18" s="19" t="s">
        <v>2</v>
      </c>
      <c r="O18" s="70"/>
      <c r="P18" s="50" t="s">
        <v>3</v>
      </c>
      <c r="Q18" s="45"/>
    </row>
    <row r="19" spans="1:17" ht="18" customHeight="1">
      <c r="A19" s="44">
        <v>17</v>
      </c>
      <c r="B19" s="64"/>
      <c r="C19" s="65"/>
      <c r="D19" s="66"/>
      <c r="E19" s="138" t="s">
        <v>2</v>
      </c>
      <c r="F19" s="71"/>
      <c r="G19" s="139" t="s">
        <v>3</v>
      </c>
      <c r="H19" s="66"/>
      <c r="I19" s="138" t="s">
        <v>2</v>
      </c>
      <c r="J19" s="71"/>
      <c r="K19" s="139" t="s">
        <v>3</v>
      </c>
      <c r="L19" s="74"/>
      <c r="M19" s="71"/>
      <c r="N19" s="138" t="s">
        <v>2</v>
      </c>
      <c r="O19" s="71"/>
      <c r="P19" s="53" t="s">
        <v>3</v>
      </c>
      <c r="Q19" s="45"/>
    </row>
    <row r="20" spans="1:17" ht="18" customHeight="1">
      <c r="A20" s="44">
        <v>18</v>
      </c>
      <c r="B20" s="64"/>
      <c r="C20" s="65"/>
      <c r="D20" s="66"/>
      <c r="E20" s="138" t="s">
        <v>2</v>
      </c>
      <c r="F20" s="71"/>
      <c r="G20" s="139" t="s">
        <v>3</v>
      </c>
      <c r="H20" s="66"/>
      <c r="I20" s="138" t="s">
        <v>2</v>
      </c>
      <c r="J20" s="71"/>
      <c r="K20" s="139" t="s">
        <v>3</v>
      </c>
      <c r="L20" s="74"/>
      <c r="M20" s="71"/>
      <c r="N20" s="138" t="s">
        <v>2</v>
      </c>
      <c r="O20" s="71"/>
      <c r="P20" s="53" t="s">
        <v>3</v>
      </c>
      <c r="Q20" s="45"/>
    </row>
    <row r="21" spans="1:17" ht="18" customHeight="1">
      <c r="A21" s="44">
        <v>19</v>
      </c>
      <c r="B21" s="64"/>
      <c r="C21" s="65"/>
      <c r="D21" s="66"/>
      <c r="E21" s="138" t="s">
        <v>2</v>
      </c>
      <c r="F21" s="71"/>
      <c r="G21" s="139" t="s">
        <v>3</v>
      </c>
      <c r="H21" s="66"/>
      <c r="I21" s="138" t="s">
        <v>2</v>
      </c>
      <c r="J21" s="71"/>
      <c r="K21" s="139" t="s">
        <v>3</v>
      </c>
      <c r="L21" s="74"/>
      <c r="M21" s="71"/>
      <c r="N21" s="138" t="s">
        <v>2</v>
      </c>
      <c r="O21" s="71"/>
      <c r="P21" s="53" t="s">
        <v>3</v>
      </c>
      <c r="Q21" s="45"/>
    </row>
    <row r="22" spans="1:17" ht="18" customHeight="1" thickBot="1">
      <c r="A22" s="44">
        <v>20</v>
      </c>
      <c r="B22" s="67"/>
      <c r="C22" s="68"/>
      <c r="D22" s="69"/>
      <c r="E22" s="140" t="s">
        <v>2</v>
      </c>
      <c r="F22" s="72"/>
      <c r="G22" s="141" t="s">
        <v>3</v>
      </c>
      <c r="H22" s="69"/>
      <c r="I22" s="140" t="s">
        <v>2</v>
      </c>
      <c r="J22" s="72"/>
      <c r="K22" s="141" t="s">
        <v>3</v>
      </c>
      <c r="L22" s="75"/>
      <c r="M22" s="72"/>
      <c r="N22" s="140" t="s">
        <v>2</v>
      </c>
      <c r="O22" s="72"/>
      <c r="P22" s="56" t="s">
        <v>3</v>
      </c>
      <c r="Q22" s="45"/>
    </row>
    <row r="23" spans="1:17" ht="18" customHeight="1">
      <c r="A23" s="44">
        <v>21</v>
      </c>
      <c r="B23" s="61"/>
      <c r="C23" s="62"/>
      <c r="D23" s="63"/>
      <c r="E23" s="19" t="s">
        <v>2</v>
      </c>
      <c r="F23" s="70"/>
      <c r="G23" s="137" t="s">
        <v>3</v>
      </c>
      <c r="H23" s="63"/>
      <c r="I23" s="19" t="s">
        <v>2</v>
      </c>
      <c r="J23" s="70"/>
      <c r="K23" s="137" t="s">
        <v>3</v>
      </c>
      <c r="L23" s="73"/>
      <c r="M23" s="70"/>
      <c r="N23" s="19" t="s">
        <v>2</v>
      </c>
      <c r="O23" s="70"/>
      <c r="P23" s="50" t="s">
        <v>3</v>
      </c>
      <c r="Q23" s="45"/>
    </row>
    <row r="24" spans="1:17" ht="18" customHeight="1">
      <c r="A24" s="44">
        <v>22</v>
      </c>
      <c r="B24" s="64"/>
      <c r="C24" s="65"/>
      <c r="D24" s="66"/>
      <c r="E24" s="138" t="s">
        <v>2</v>
      </c>
      <c r="F24" s="71"/>
      <c r="G24" s="139" t="s">
        <v>3</v>
      </c>
      <c r="H24" s="66"/>
      <c r="I24" s="138" t="s">
        <v>2</v>
      </c>
      <c r="J24" s="71"/>
      <c r="K24" s="139" t="s">
        <v>3</v>
      </c>
      <c r="L24" s="74"/>
      <c r="M24" s="71"/>
      <c r="N24" s="138" t="s">
        <v>2</v>
      </c>
      <c r="O24" s="71"/>
      <c r="P24" s="53" t="s">
        <v>3</v>
      </c>
      <c r="Q24" s="45"/>
    </row>
    <row r="25" spans="1:17" ht="18" customHeight="1">
      <c r="A25" s="44">
        <v>23</v>
      </c>
      <c r="B25" s="64"/>
      <c r="C25" s="65"/>
      <c r="D25" s="66"/>
      <c r="E25" s="51" t="s">
        <v>2</v>
      </c>
      <c r="F25" s="71"/>
      <c r="G25" s="52" t="s">
        <v>3</v>
      </c>
      <c r="H25" s="66"/>
      <c r="I25" s="51" t="s">
        <v>2</v>
      </c>
      <c r="J25" s="71"/>
      <c r="K25" s="52" t="s">
        <v>3</v>
      </c>
      <c r="L25" s="74"/>
      <c r="M25" s="71"/>
      <c r="N25" s="51" t="s">
        <v>2</v>
      </c>
      <c r="O25" s="71"/>
      <c r="P25" s="53" t="s">
        <v>3</v>
      </c>
      <c r="Q25" s="45"/>
    </row>
    <row r="26" spans="1:17" ht="18" customHeight="1">
      <c r="A26" s="44">
        <v>24</v>
      </c>
      <c r="B26" s="64"/>
      <c r="C26" s="65"/>
      <c r="D26" s="66"/>
      <c r="E26" s="51" t="s">
        <v>2</v>
      </c>
      <c r="F26" s="71"/>
      <c r="G26" s="52" t="s">
        <v>3</v>
      </c>
      <c r="H26" s="66"/>
      <c r="I26" s="51" t="s">
        <v>2</v>
      </c>
      <c r="J26" s="71"/>
      <c r="K26" s="52" t="s">
        <v>3</v>
      </c>
      <c r="L26" s="74"/>
      <c r="M26" s="71"/>
      <c r="N26" s="51" t="s">
        <v>2</v>
      </c>
      <c r="O26" s="71"/>
      <c r="P26" s="53" t="s">
        <v>3</v>
      </c>
      <c r="Q26" s="45"/>
    </row>
    <row r="27" spans="1:17" ht="18" customHeight="1" thickBot="1">
      <c r="A27" s="44">
        <v>25</v>
      </c>
      <c r="B27" s="67"/>
      <c r="C27" s="68"/>
      <c r="D27" s="69"/>
      <c r="E27" s="54" t="s">
        <v>2</v>
      </c>
      <c r="F27" s="72"/>
      <c r="G27" s="55" t="s">
        <v>3</v>
      </c>
      <c r="H27" s="69"/>
      <c r="I27" s="54" t="s">
        <v>2</v>
      </c>
      <c r="J27" s="72"/>
      <c r="K27" s="55" t="s">
        <v>3</v>
      </c>
      <c r="L27" s="75"/>
      <c r="M27" s="72"/>
      <c r="N27" s="54" t="s">
        <v>2</v>
      </c>
      <c r="O27" s="72"/>
      <c r="P27" s="56" t="s">
        <v>3</v>
      </c>
      <c r="Q27" s="45"/>
    </row>
    <row r="28" spans="1:17" ht="18" customHeight="1">
      <c r="A28" s="44">
        <v>26</v>
      </c>
      <c r="B28" s="61"/>
      <c r="C28" s="62"/>
      <c r="D28" s="63"/>
      <c r="E28" s="48" t="s">
        <v>2</v>
      </c>
      <c r="F28" s="70"/>
      <c r="G28" s="49" t="s">
        <v>3</v>
      </c>
      <c r="H28" s="63"/>
      <c r="I28" s="48" t="s">
        <v>2</v>
      </c>
      <c r="J28" s="70"/>
      <c r="K28" s="49" t="s">
        <v>3</v>
      </c>
      <c r="L28" s="73"/>
      <c r="M28" s="70"/>
      <c r="N28" s="48" t="s">
        <v>2</v>
      </c>
      <c r="O28" s="70"/>
      <c r="P28" s="50" t="s">
        <v>3</v>
      </c>
      <c r="Q28" s="45"/>
    </row>
    <row r="29" spans="1:17" ht="18" customHeight="1">
      <c r="A29" s="44">
        <v>27</v>
      </c>
      <c r="B29" s="64"/>
      <c r="C29" s="65"/>
      <c r="D29" s="66"/>
      <c r="E29" s="51" t="s">
        <v>2</v>
      </c>
      <c r="F29" s="71"/>
      <c r="G29" s="52" t="s">
        <v>3</v>
      </c>
      <c r="H29" s="66"/>
      <c r="I29" s="51" t="s">
        <v>2</v>
      </c>
      <c r="J29" s="71"/>
      <c r="K29" s="52" t="s">
        <v>3</v>
      </c>
      <c r="L29" s="74"/>
      <c r="M29" s="71"/>
      <c r="N29" s="51" t="s">
        <v>2</v>
      </c>
      <c r="O29" s="71"/>
      <c r="P29" s="53" t="s">
        <v>3</v>
      </c>
      <c r="Q29" s="45"/>
    </row>
    <row r="30" spans="1:17" ht="18" customHeight="1">
      <c r="A30" s="44">
        <v>28</v>
      </c>
      <c r="B30" s="64"/>
      <c r="C30" s="65"/>
      <c r="D30" s="66"/>
      <c r="E30" s="51" t="s">
        <v>2</v>
      </c>
      <c r="F30" s="71"/>
      <c r="G30" s="52" t="s">
        <v>3</v>
      </c>
      <c r="H30" s="66"/>
      <c r="I30" s="51" t="s">
        <v>2</v>
      </c>
      <c r="J30" s="71"/>
      <c r="K30" s="52" t="s">
        <v>3</v>
      </c>
      <c r="L30" s="74"/>
      <c r="M30" s="71"/>
      <c r="N30" s="51" t="s">
        <v>2</v>
      </c>
      <c r="O30" s="71"/>
      <c r="P30" s="53" t="s">
        <v>3</v>
      </c>
      <c r="Q30" s="45"/>
    </row>
    <row r="31" spans="1:17" ht="18" customHeight="1">
      <c r="A31" s="44">
        <v>29</v>
      </c>
      <c r="B31" s="64"/>
      <c r="C31" s="65"/>
      <c r="D31" s="66"/>
      <c r="E31" s="51" t="s">
        <v>2</v>
      </c>
      <c r="F31" s="71"/>
      <c r="G31" s="52" t="s">
        <v>3</v>
      </c>
      <c r="H31" s="66"/>
      <c r="I31" s="51" t="s">
        <v>2</v>
      </c>
      <c r="J31" s="71"/>
      <c r="K31" s="52" t="s">
        <v>3</v>
      </c>
      <c r="L31" s="74"/>
      <c r="M31" s="71"/>
      <c r="N31" s="51" t="s">
        <v>2</v>
      </c>
      <c r="O31" s="71"/>
      <c r="P31" s="53" t="s">
        <v>3</v>
      </c>
      <c r="Q31" s="45"/>
    </row>
    <row r="32" spans="1:17" ht="18" customHeight="1" thickBot="1">
      <c r="A32" s="44">
        <v>30</v>
      </c>
      <c r="B32" s="67"/>
      <c r="C32" s="68"/>
      <c r="D32" s="69"/>
      <c r="E32" s="54" t="s">
        <v>2</v>
      </c>
      <c r="F32" s="72"/>
      <c r="G32" s="55" t="s">
        <v>3</v>
      </c>
      <c r="H32" s="69"/>
      <c r="I32" s="54" t="s">
        <v>2</v>
      </c>
      <c r="J32" s="72"/>
      <c r="K32" s="55" t="s">
        <v>3</v>
      </c>
      <c r="L32" s="75"/>
      <c r="M32" s="72"/>
      <c r="N32" s="54" t="s">
        <v>2</v>
      </c>
      <c r="O32" s="72"/>
      <c r="P32" s="56" t="s">
        <v>3</v>
      </c>
      <c r="Q32" s="45"/>
    </row>
    <row r="33" spans="1:17" ht="18" customHeight="1">
      <c r="A33" s="44">
        <v>31</v>
      </c>
      <c r="B33" s="61"/>
      <c r="C33" s="62"/>
      <c r="D33" s="63"/>
      <c r="E33" s="48" t="s">
        <v>2</v>
      </c>
      <c r="F33" s="70"/>
      <c r="G33" s="49" t="s">
        <v>3</v>
      </c>
      <c r="H33" s="63"/>
      <c r="I33" s="48" t="s">
        <v>2</v>
      </c>
      <c r="J33" s="70"/>
      <c r="K33" s="49" t="s">
        <v>3</v>
      </c>
      <c r="L33" s="73"/>
      <c r="M33" s="70"/>
      <c r="N33" s="48" t="s">
        <v>2</v>
      </c>
      <c r="O33" s="70"/>
      <c r="P33" s="50" t="s">
        <v>3</v>
      </c>
      <c r="Q33" s="45"/>
    </row>
    <row r="34" spans="1:17" ht="18" customHeight="1">
      <c r="A34" s="44">
        <v>32</v>
      </c>
      <c r="B34" s="64"/>
      <c r="C34" s="65"/>
      <c r="D34" s="66"/>
      <c r="E34" s="51" t="s">
        <v>2</v>
      </c>
      <c r="F34" s="71"/>
      <c r="G34" s="52" t="s">
        <v>3</v>
      </c>
      <c r="H34" s="66"/>
      <c r="I34" s="51" t="s">
        <v>2</v>
      </c>
      <c r="J34" s="71"/>
      <c r="K34" s="52" t="s">
        <v>3</v>
      </c>
      <c r="L34" s="74"/>
      <c r="M34" s="71"/>
      <c r="N34" s="51" t="s">
        <v>2</v>
      </c>
      <c r="O34" s="71"/>
      <c r="P34" s="53" t="s">
        <v>3</v>
      </c>
      <c r="Q34" s="45"/>
    </row>
    <row r="35" spans="1:17" ht="18" customHeight="1">
      <c r="A35" s="44">
        <v>33</v>
      </c>
      <c r="B35" s="64"/>
      <c r="C35" s="65"/>
      <c r="D35" s="66"/>
      <c r="E35" s="51" t="s">
        <v>2</v>
      </c>
      <c r="F35" s="71"/>
      <c r="G35" s="52" t="s">
        <v>3</v>
      </c>
      <c r="H35" s="66"/>
      <c r="I35" s="51" t="s">
        <v>2</v>
      </c>
      <c r="J35" s="71"/>
      <c r="K35" s="52" t="s">
        <v>3</v>
      </c>
      <c r="L35" s="74"/>
      <c r="M35" s="71"/>
      <c r="N35" s="51" t="s">
        <v>2</v>
      </c>
      <c r="O35" s="71"/>
      <c r="P35" s="53" t="s">
        <v>3</v>
      </c>
      <c r="Q35" s="45"/>
    </row>
    <row r="36" spans="1:17" ht="18" customHeight="1">
      <c r="A36" s="44">
        <v>34</v>
      </c>
      <c r="B36" s="64"/>
      <c r="C36" s="65"/>
      <c r="D36" s="66"/>
      <c r="E36" s="51" t="s">
        <v>2</v>
      </c>
      <c r="F36" s="71"/>
      <c r="G36" s="52" t="s">
        <v>3</v>
      </c>
      <c r="H36" s="66"/>
      <c r="I36" s="51" t="s">
        <v>2</v>
      </c>
      <c r="J36" s="71"/>
      <c r="K36" s="52" t="s">
        <v>3</v>
      </c>
      <c r="L36" s="74"/>
      <c r="M36" s="71"/>
      <c r="N36" s="51" t="s">
        <v>2</v>
      </c>
      <c r="O36" s="71"/>
      <c r="P36" s="53" t="s">
        <v>3</v>
      </c>
      <c r="Q36" s="45"/>
    </row>
    <row r="37" spans="1:17" ht="18" customHeight="1" thickBot="1">
      <c r="A37" s="44">
        <v>35</v>
      </c>
      <c r="B37" s="67"/>
      <c r="C37" s="68"/>
      <c r="D37" s="69"/>
      <c r="E37" s="54" t="s">
        <v>2</v>
      </c>
      <c r="F37" s="72"/>
      <c r="G37" s="55" t="s">
        <v>3</v>
      </c>
      <c r="H37" s="69"/>
      <c r="I37" s="54" t="s">
        <v>2</v>
      </c>
      <c r="J37" s="72"/>
      <c r="K37" s="55" t="s">
        <v>3</v>
      </c>
      <c r="L37" s="75"/>
      <c r="M37" s="72"/>
      <c r="N37" s="54" t="s">
        <v>2</v>
      </c>
      <c r="O37" s="72"/>
      <c r="P37" s="56" t="s">
        <v>3</v>
      </c>
      <c r="Q37" s="45"/>
    </row>
    <row r="38" spans="1:17" ht="18" customHeight="1">
      <c r="A38" s="44">
        <v>36</v>
      </c>
      <c r="B38" s="61"/>
      <c r="C38" s="62"/>
      <c r="D38" s="63"/>
      <c r="E38" s="48" t="s">
        <v>2</v>
      </c>
      <c r="F38" s="70"/>
      <c r="G38" s="49" t="s">
        <v>3</v>
      </c>
      <c r="H38" s="63"/>
      <c r="I38" s="48" t="s">
        <v>2</v>
      </c>
      <c r="J38" s="70"/>
      <c r="K38" s="49" t="s">
        <v>3</v>
      </c>
      <c r="L38" s="73"/>
      <c r="M38" s="70"/>
      <c r="N38" s="48" t="s">
        <v>2</v>
      </c>
      <c r="O38" s="70"/>
      <c r="P38" s="50" t="s">
        <v>3</v>
      </c>
      <c r="Q38" s="45"/>
    </row>
    <row r="39" spans="1:17" ht="18" customHeight="1">
      <c r="A39" s="44">
        <v>37</v>
      </c>
      <c r="B39" s="64"/>
      <c r="C39" s="65"/>
      <c r="D39" s="66"/>
      <c r="E39" s="51" t="s">
        <v>2</v>
      </c>
      <c r="F39" s="71"/>
      <c r="G39" s="52" t="s">
        <v>3</v>
      </c>
      <c r="H39" s="66"/>
      <c r="I39" s="51" t="s">
        <v>2</v>
      </c>
      <c r="J39" s="71"/>
      <c r="K39" s="52" t="s">
        <v>3</v>
      </c>
      <c r="L39" s="74"/>
      <c r="M39" s="71"/>
      <c r="N39" s="51" t="s">
        <v>2</v>
      </c>
      <c r="O39" s="71"/>
      <c r="P39" s="53" t="s">
        <v>3</v>
      </c>
      <c r="Q39" s="45"/>
    </row>
    <row r="40" spans="1:17" ht="18" customHeight="1">
      <c r="A40" s="44">
        <v>38</v>
      </c>
      <c r="B40" s="64"/>
      <c r="C40" s="65"/>
      <c r="D40" s="66"/>
      <c r="E40" s="51" t="s">
        <v>2</v>
      </c>
      <c r="F40" s="71"/>
      <c r="G40" s="52" t="s">
        <v>3</v>
      </c>
      <c r="H40" s="66"/>
      <c r="I40" s="51" t="s">
        <v>2</v>
      </c>
      <c r="J40" s="71"/>
      <c r="K40" s="52" t="s">
        <v>3</v>
      </c>
      <c r="L40" s="74"/>
      <c r="M40" s="71"/>
      <c r="N40" s="51" t="s">
        <v>2</v>
      </c>
      <c r="O40" s="71"/>
      <c r="P40" s="53" t="s">
        <v>3</v>
      </c>
      <c r="Q40" s="45"/>
    </row>
    <row r="41" spans="1:17" ht="18" customHeight="1">
      <c r="A41" s="44">
        <v>39</v>
      </c>
      <c r="B41" s="64"/>
      <c r="C41" s="65"/>
      <c r="D41" s="66"/>
      <c r="E41" s="51" t="s">
        <v>2</v>
      </c>
      <c r="F41" s="71"/>
      <c r="G41" s="52" t="s">
        <v>3</v>
      </c>
      <c r="H41" s="66"/>
      <c r="I41" s="51" t="s">
        <v>2</v>
      </c>
      <c r="J41" s="71"/>
      <c r="K41" s="52" t="s">
        <v>3</v>
      </c>
      <c r="L41" s="74"/>
      <c r="M41" s="71"/>
      <c r="N41" s="51" t="s">
        <v>2</v>
      </c>
      <c r="O41" s="71"/>
      <c r="P41" s="53" t="s">
        <v>3</v>
      </c>
      <c r="Q41" s="45"/>
    </row>
    <row r="42" spans="1:17" ht="18" customHeight="1" thickBot="1">
      <c r="A42" s="44">
        <v>40</v>
      </c>
      <c r="B42" s="67"/>
      <c r="C42" s="68"/>
      <c r="D42" s="69"/>
      <c r="E42" s="54" t="s">
        <v>2</v>
      </c>
      <c r="F42" s="72"/>
      <c r="G42" s="55" t="s">
        <v>3</v>
      </c>
      <c r="H42" s="69"/>
      <c r="I42" s="54" t="s">
        <v>2</v>
      </c>
      <c r="J42" s="72"/>
      <c r="K42" s="55" t="s">
        <v>3</v>
      </c>
      <c r="L42" s="75"/>
      <c r="M42" s="72"/>
      <c r="N42" s="54" t="s">
        <v>2</v>
      </c>
      <c r="O42" s="72"/>
      <c r="P42" s="56" t="s">
        <v>3</v>
      </c>
      <c r="Q42" s="45"/>
    </row>
    <row r="43" spans="1:17" ht="18" customHeight="1">
      <c r="A43" s="44">
        <v>41</v>
      </c>
      <c r="B43" s="61"/>
      <c r="C43" s="62"/>
      <c r="D43" s="63"/>
      <c r="E43" s="48" t="s">
        <v>2</v>
      </c>
      <c r="F43" s="70"/>
      <c r="G43" s="49" t="s">
        <v>3</v>
      </c>
      <c r="H43" s="63"/>
      <c r="I43" s="48" t="s">
        <v>2</v>
      </c>
      <c r="J43" s="70"/>
      <c r="K43" s="49" t="s">
        <v>3</v>
      </c>
      <c r="L43" s="73"/>
      <c r="M43" s="70"/>
      <c r="N43" s="48" t="s">
        <v>2</v>
      </c>
      <c r="O43" s="70"/>
      <c r="P43" s="50" t="s">
        <v>3</v>
      </c>
      <c r="Q43" s="45"/>
    </row>
    <row r="44" spans="1:17" ht="18" customHeight="1">
      <c r="A44" s="44">
        <v>42</v>
      </c>
      <c r="B44" s="64"/>
      <c r="C44" s="65"/>
      <c r="D44" s="66"/>
      <c r="E44" s="51" t="s">
        <v>2</v>
      </c>
      <c r="F44" s="71"/>
      <c r="G44" s="52" t="s">
        <v>3</v>
      </c>
      <c r="H44" s="66"/>
      <c r="I44" s="51" t="s">
        <v>2</v>
      </c>
      <c r="J44" s="71"/>
      <c r="K44" s="52" t="s">
        <v>3</v>
      </c>
      <c r="L44" s="74"/>
      <c r="M44" s="71"/>
      <c r="N44" s="51" t="s">
        <v>2</v>
      </c>
      <c r="O44" s="71"/>
      <c r="P44" s="53" t="s">
        <v>3</v>
      </c>
      <c r="Q44" s="45"/>
    </row>
    <row r="45" spans="1:17" ht="18" customHeight="1">
      <c r="A45" s="44">
        <v>43</v>
      </c>
      <c r="B45" s="64"/>
      <c r="C45" s="65"/>
      <c r="D45" s="66"/>
      <c r="E45" s="51" t="s">
        <v>2</v>
      </c>
      <c r="F45" s="71"/>
      <c r="G45" s="52" t="s">
        <v>3</v>
      </c>
      <c r="H45" s="66"/>
      <c r="I45" s="51" t="s">
        <v>2</v>
      </c>
      <c r="J45" s="71"/>
      <c r="K45" s="52" t="s">
        <v>3</v>
      </c>
      <c r="L45" s="74"/>
      <c r="M45" s="71"/>
      <c r="N45" s="51" t="s">
        <v>2</v>
      </c>
      <c r="O45" s="71"/>
      <c r="P45" s="53" t="s">
        <v>3</v>
      </c>
      <c r="Q45" s="45"/>
    </row>
    <row r="46" spans="1:17" ht="18" customHeight="1">
      <c r="A46" s="44">
        <v>44</v>
      </c>
      <c r="B46" s="64"/>
      <c r="C46" s="65"/>
      <c r="D46" s="66"/>
      <c r="E46" s="51" t="s">
        <v>2</v>
      </c>
      <c r="F46" s="71"/>
      <c r="G46" s="52" t="s">
        <v>3</v>
      </c>
      <c r="H46" s="66"/>
      <c r="I46" s="51" t="s">
        <v>2</v>
      </c>
      <c r="J46" s="71"/>
      <c r="K46" s="52" t="s">
        <v>3</v>
      </c>
      <c r="L46" s="74"/>
      <c r="M46" s="71"/>
      <c r="N46" s="51" t="s">
        <v>2</v>
      </c>
      <c r="O46" s="71"/>
      <c r="P46" s="53" t="s">
        <v>3</v>
      </c>
      <c r="Q46" s="45"/>
    </row>
    <row r="47" spans="1:17" ht="18" customHeight="1" thickBot="1">
      <c r="A47" s="44">
        <v>45</v>
      </c>
      <c r="B47" s="67"/>
      <c r="C47" s="68"/>
      <c r="D47" s="69"/>
      <c r="E47" s="54" t="s">
        <v>2</v>
      </c>
      <c r="F47" s="72"/>
      <c r="G47" s="55" t="s">
        <v>3</v>
      </c>
      <c r="H47" s="69"/>
      <c r="I47" s="54" t="s">
        <v>2</v>
      </c>
      <c r="J47" s="72"/>
      <c r="K47" s="55" t="s">
        <v>3</v>
      </c>
      <c r="L47" s="75"/>
      <c r="M47" s="72"/>
      <c r="N47" s="54" t="s">
        <v>2</v>
      </c>
      <c r="O47" s="72"/>
      <c r="P47" s="56" t="s">
        <v>3</v>
      </c>
      <c r="Q47" s="45"/>
    </row>
    <row r="48" spans="1:17" ht="18" customHeight="1">
      <c r="A48" s="44">
        <v>46</v>
      </c>
      <c r="B48" s="61"/>
      <c r="C48" s="62"/>
      <c r="D48" s="63"/>
      <c r="E48" s="48" t="s">
        <v>2</v>
      </c>
      <c r="F48" s="70"/>
      <c r="G48" s="49" t="s">
        <v>3</v>
      </c>
      <c r="H48" s="63"/>
      <c r="I48" s="48" t="s">
        <v>2</v>
      </c>
      <c r="J48" s="70"/>
      <c r="K48" s="49" t="s">
        <v>3</v>
      </c>
      <c r="L48" s="73"/>
      <c r="M48" s="70"/>
      <c r="N48" s="48" t="s">
        <v>2</v>
      </c>
      <c r="O48" s="70"/>
      <c r="P48" s="50" t="s">
        <v>3</v>
      </c>
      <c r="Q48" s="45"/>
    </row>
    <row r="49" spans="1:19" ht="18" customHeight="1">
      <c r="A49" s="44">
        <v>47</v>
      </c>
      <c r="B49" s="64"/>
      <c r="C49" s="65"/>
      <c r="D49" s="66"/>
      <c r="E49" s="51" t="s">
        <v>2</v>
      </c>
      <c r="F49" s="71"/>
      <c r="G49" s="52" t="s">
        <v>3</v>
      </c>
      <c r="H49" s="66"/>
      <c r="I49" s="51" t="s">
        <v>2</v>
      </c>
      <c r="J49" s="71"/>
      <c r="K49" s="52" t="s">
        <v>3</v>
      </c>
      <c r="L49" s="74"/>
      <c r="M49" s="71"/>
      <c r="N49" s="51" t="s">
        <v>2</v>
      </c>
      <c r="O49" s="71"/>
      <c r="P49" s="53" t="s">
        <v>3</v>
      </c>
      <c r="Q49" s="45"/>
    </row>
    <row r="50" spans="1:19" ht="18" customHeight="1">
      <c r="A50" s="44">
        <v>48</v>
      </c>
      <c r="B50" s="64"/>
      <c r="C50" s="65"/>
      <c r="D50" s="66"/>
      <c r="E50" s="51" t="s">
        <v>2</v>
      </c>
      <c r="F50" s="71"/>
      <c r="G50" s="52" t="s">
        <v>3</v>
      </c>
      <c r="H50" s="66"/>
      <c r="I50" s="51" t="s">
        <v>2</v>
      </c>
      <c r="J50" s="71"/>
      <c r="K50" s="52" t="s">
        <v>3</v>
      </c>
      <c r="L50" s="74"/>
      <c r="M50" s="71"/>
      <c r="N50" s="51" t="s">
        <v>2</v>
      </c>
      <c r="O50" s="71"/>
      <c r="P50" s="53" t="s">
        <v>3</v>
      </c>
      <c r="Q50" s="45"/>
    </row>
    <row r="51" spans="1:19" ht="18" customHeight="1">
      <c r="A51" s="44">
        <v>49</v>
      </c>
      <c r="B51" s="64"/>
      <c r="C51" s="65"/>
      <c r="D51" s="66"/>
      <c r="E51" s="51" t="s">
        <v>2</v>
      </c>
      <c r="F51" s="71"/>
      <c r="G51" s="52" t="s">
        <v>3</v>
      </c>
      <c r="H51" s="66"/>
      <c r="I51" s="51" t="s">
        <v>2</v>
      </c>
      <c r="J51" s="71"/>
      <c r="K51" s="52" t="s">
        <v>3</v>
      </c>
      <c r="L51" s="74"/>
      <c r="M51" s="71"/>
      <c r="N51" s="51" t="s">
        <v>2</v>
      </c>
      <c r="O51" s="71"/>
      <c r="P51" s="53" t="s">
        <v>3</v>
      </c>
      <c r="Q51" s="45"/>
    </row>
    <row r="52" spans="1:19" ht="18" customHeight="1" thickBot="1">
      <c r="A52" s="44">
        <v>50</v>
      </c>
      <c r="B52" s="67"/>
      <c r="C52" s="68"/>
      <c r="D52" s="69"/>
      <c r="E52" s="54" t="s">
        <v>2</v>
      </c>
      <c r="F52" s="72"/>
      <c r="G52" s="55" t="s">
        <v>3</v>
      </c>
      <c r="H52" s="69"/>
      <c r="I52" s="54" t="s">
        <v>2</v>
      </c>
      <c r="J52" s="72"/>
      <c r="K52" s="55" t="s">
        <v>3</v>
      </c>
      <c r="L52" s="75"/>
      <c r="M52" s="72"/>
      <c r="N52" s="54" t="s">
        <v>2</v>
      </c>
      <c r="O52" s="72"/>
      <c r="P52" s="56" t="s">
        <v>3</v>
      </c>
      <c r="Q52" s="45"/>
    </row>
    <row r="53" spans="1:19" ht="18" customHeight="1">
      <c r="A53" s="44">
        <v>51</v>
      </c>
      <c r="B53" s="61"/>
      <c r="C53" s="62"/>
      <c r="D53" s="63"/>
      <c r="E53" s="48" t="s">
        <v>2</v>
      </c>
      <c r="F53" s="70"/>
      <c r="G53" s="49" t="s">
        <v>3</v>
      </c>
      <c r="H53" s="63"/>
      <c r="I53" s="48" t="s">
        <v>2</v>
      </c>
      <c r="J53" s="70"/>
      <c r="K53" s="49" t="s">
        <v>3</v>
      </c>
      <c r="L53" s="73"/>
      <c r="M53" s="70"/>
      <c r="N53" s="48" t="s">
        <v>2</v>
      </c>
      <c r="O53" s="70"/>
      <c r="P53" s="50" t="s">
        <v>3</v>
      </c>
      <c r="Q53" s="45"/>
    </row>
    <row r="54" spans="1:19" ht="18" customHeight="1">
      <c r="A54" s="44">
        <v>52</v>
      </c>
      <c r="B54" s="64"/>
      <c r="C54" s="65"/>
      <c r="D54" s="66"/>
      <c r="E54" s="51" t="s">
        <v>2</v>
      </c>
      <c r="F54" s="71"/>
      <c r="G54" s="52" t="s">
        <v>3</v>
      </c>
      <c r="H54" s="66"/>
      <c r="I54" s="51" t="s">
        <v>2</v>
      </c>
      <c r="J54" s="71"/>
      <c r="K54" s="52" t="s">
        <v>3</v>
      </c>
      <c r="L54" s="74"/>
      <c r="M54" s="71"/>
      <c r="N54" s="51" t="s">
        <v>2</v>
      </c>
      <c r="O54" s="71"/>
      <c r="P54" s="53" t="s">
        <v>3</v>
      </c>
      <c r="Q54" s="45"/>
    </row>
    <row r="55" spans="1:19" ht="18" customHeight="1">
      <c r="A55" s="44">
        <v>53</v>
      </c>
      <c r="B55" s="64"/>
      <c r="C55" s="65"/>
      <c r="D55" s="66"/>
      <c r="E55" s="51" t="s">
        <v>2</v>
      </c>
      <c r="F55" s="71"/>
      <c r="G55" s="52" t="s">
        <v>3</v>
      </c>
      <c r="H55" s="66"/>
      <c r="I55" s="51" t="s">
        <v>2</v>
      </c>
      <c r="J55" s="71"/>
      <c r="K55" s="52" t="s">
        <v>3</v>
      </c>
      <c r="L55" s="74"/>
      <c r="M55" s="71"/>
      <c r="N55" s="51" t="s">
        <v>2</v>
      </c>
      <c r="O55" s="71"/>
      <c r="P55" s="53" t="s">
        <v>3</v>
      </c>
      <c r="Q55" s="45"/>
    </row>
    <row r="56" spans="1:19" ht="18" customHeight="1">
      <c r="A56" s="44">
        <v>54</v>
      </c>
      <c r="B56" s="64"/>
      <c r="C56" s="65"/>
      <c r="D56" s="66"/>
      <c r="E56" s="51" t="s">
        <v>2</v>
      </c>
      <c r="F56" s="71"/>
      <c r="G56" s="52" t="s">
        <v>3</v>
      </c>
      <c r="H56" s="66"/>
      <c r="I56" s="51" t="s">
        <v>2</v>
      </c>
      <c r="J56" s="71"/>
      <c r="K56" s="52" t="s">
        <v>3</v>
      </c>
      <c r="L56" s="74"/>
      <c r="M56" s="71"/>
      <c r="N56" s="51" t="s">
        <v>2</v>
      </c>
      <c r="O56" s="71"/>
      <c r="P56" s="53" t="s">
        <v>3</v>
      </c>
      <c r="Q56" s="45"/>
    </row>
    <row r="57" spans="1:19" ht="18" customHeight="1" thickBot="1">
      <c r="A57" s="44">
        <v>55</v>
      </c>
      <c r="B57" s="67"/>
      <c r="C57" s="68"/>
      <c r="D57" s="69"/>
      <c r="E57" s="54" t="s">
        <v>2</v>
      </c>
      <c r="F57" s="72"/>
      <c r="G57" s="55" t="s">
        <v>3</v>
      </c>
      <c r="H57" s="69"/>
      <c r="I57" s="54" t="s">
        <v>2</v>
      </c>
      <c r="J57" s="72"/>
      <c r="K57" s="55" t="s">
        <v>3</v>
      </c>
      <c r="L57" s="75"/>
      <c r="M57" s="72"/>
      <c r="N57" s="54" t="s">
        <v>2</v>
      </c>
      <c r="O57" s="72"/>
      <c r="P57" s="56" t="s">
        <v>3</v>
      </c>
      <c r="Q57" s="45"/>
    </row>
    <row r="58" spans="1:19" ht="18" customHeight="1">
      <c r="A58" s="44">
        <v>56</v>
      </c>
      <c r="B58" s="61"/>
      <c r="C58" s="62"/>
      <c r="D58" s="63"/>
      <c r="E58" s="48" t="s">
        <v>2</v>
      </c>
      <c r="F58" s="70"/>
      <c r="G58" s="49" t="s">
        <v>3</v>
      </c>
      <c r="H58" s="63"/>
      <c r="I58" s="48" t="s">
        <v>2</v>
      </c>
      <c r="J58" s="70"/>
      <c r="K58" s="49" t="s">
        <v>3</v>
      </c>
      <c r="L58" s="73"/>
      <c r="M58" s="70"/>
      <c r="N58" s="48" t="s">
        <v>2</v>
      </c>
      <c r="O58" s="70"/>
      <c r="P58" s="50" t="s">
        <v>3</v>
      </c>
      <c r="Q58" s="45"/>
    </row>
    <row r="59" spans="1:19" ht="18" customHeight="1">
      <c r="A59" s="44">
        <v>57</v>
      </c>
      <c r="B59" s="64"/>
      <c r="C59" s="65"/>
      <c r="D59" s="66"/>
      <c r="E59" s="51" t="s">
        <v>2</v>
      </c>
      <c r="F59" s="71"/>
      <c r="G59" s="52" t="s">
        <v>3</v>
      </c>
      <c r="H59" s="66"/>
      <c r="I59" s="51" t="s">
        <v>2</v>
      </c>
      <c r="J59" s="71"/>
      <c r="K59" s="52" t="s">
        <v>3</v>
      </c>
      <c r="L59" s="74"/>
      <c r="M59" s="71"/>
      <c r="N59" s="51" t="s">
        <v>2</v>
      </c>
      <c r="O59" s="71"/>
      <c r="P59" s="53" t="s">
        <v>3</v>
      </c>
      <c r="Q59" s="45"/>
    </row>
    <row r="60" spans="1:19" ht="18" customHeight="1">
      <c r="A60" s="44">
        <v>58</v>
      </c>
      <c r="B60" s="64"/>
      <c r="C60" s="65"/>
      <c r="D60" s="66"/>
      <c r="E60" s="51" t="s">
        <v>2</v>
      </c>
      <c r="F60" s="71"/>
      <c r="G60" s="52" t="s">
        <v>3</v>
      </c>
      <c r="H60" s="66"/>
      <c r="I60" s="51" t="s">
        <v>2</v>
      </c>
      <c r="J60" s="71"/>
      <c r="K60" s="52" t="s">
        <v>3</v>
      </c>
      <c r="L60" s="74"/>
      <c r="M60" s="71"/>
      <c r="N60" s="51" t="s">
        <v>2</v>
      </c>
      <c r="O60" s="71"/>
      <c r="P60" s="53" t="s">
        <v>3</v>
      </c>
      <c r="Q60" s="45"/>
    </row>
    <row r="61" spans="1:19" ht="18" customHeight="1">
      <c r="A61" s="44">
        <v>59</v>
      </c>
      <c r="B61" s="64"/>
      <c r="C61" s="65"/>
      <c r="D61" s="66"/>
      <c r="E61" s="51" t="s">
        <v>2</v>
      </c>
      <c r="F61" s="71"/>
      <c r="G61" s="52" t="s">
        <v>3</v>
      </c>
      <c r="H61" s="66"/>
      <c r="I61" s="51" t="s">
        <v>2</v>
      </c>
      <c r="J61" s="71"/>
      <c r="K61" s="52" t="s">
        <v>3</v>
      </c>
      <c r="L61" s="74"/>
      <c r="M61" s="71"/>
      <c r="N61" s="51" t="s">
        <v>2</v>
      </c>
      <c r="O61" s="71"/>
      <c r="P61" s="53" t="s">
        <v>3</v>
      </c>
      <c r="Q61" s="45"/>
    </row>
    <row r="62" spans="1:19" ht="18" customHeight="1" thickBot="1">
      <c r="A62" s="44">
        <v>60</v>
      </c>
      <c r="B62" s="67"/>
      <c r="C62" s="68"/>
      <c r="D62" s="69"/>
      <c r="E62" s="54" t="s">
        <v>2</v>
      </c>
      <c r="F62" s="72"/>
      <c r="G62" s="55" t="s">
        <v>3</v>
      </c>
      <c r="H62" s="69"/>
      <c r="I62" s="54" t="s">
        <v>2</v>
      </c>
      <c r="J62" s="72"/>
      <c r="K62" s="55" t="s">
        <v>3</v>
      </c>
      <c r="L62" s="75"/>
      <c r="M62" s="72"/>
      <c r="N62" s="54" t="s">
        <v>2</v>
      </c>
      <c r="O62" s="72"/>
      <c r="P62" s="56" t="s">
        <v>3</v>
      </c>
      <c r="Q62" s="45"/>
    </row>
    <row r="63" spans="1:19">
      <c r="A63" s="44"/>
      <c r="B63" s="45"/>
      <c r="C63" s="45"/>
      <c r="D63" s="44"/>
      <c r="E63" s="44"/>
      <c r="F63" s="44"/>
      <c r="G63" s="44"/>
      <c r="H63" s="44"/>
      <c r="I63" s="44"/>
      <c r="J63" s="44"/>
      <c r="K63" s="44"/>
      <c r="L63" s="44"/>
      <c r="M63" s="44"/>
      <c r="N63" s="44"/>
      <c r="O63" s="44"/>
      <c r="P63" s="44"/>
      <c r="Q63" s="45"/>
    </row>
    <row r="64" spans="1:19">
      <c r="A64" s="57"/>
      <c r="B64" s="58" t="s">
        <v>11</v>
      </c>
      <c r="C64" s="59"/>
      <c r="D64" s="59"/>
      <c r="E64" s="59"/>
      <c r="F64" s="59"/>
      <c r="G64" s="59"/>
      <c r="H64" s="59"/>
      <c r="I64" s="59"/>
      <c r="J64" s="59"/>
      <c r="K64" s="59"/>
      <c r="L64" s="59"/>
      <c r="M64" s="59"/>
      <c r="N64" s="59"/>
      <c r="O64" s="59"/>
      <c r="P64" s="59"/>
      <c r="Q64" s="59"/>
      <c r="R64" s="7"/>
      <c r="S64" s="7"/>
    </row>
    <row r="65" spans="1:17">
      <c r="A65" s="44"/>
      <c r="B65" s="60" t="s">
        <v>65</v>
      </c>
      <c r="C65" s="60"/>
      <c r="D65" s="60"/>
      <c r="E65" s="60"/>
      <c r="F65" s="60"/>
      <c r="G65" s="60"/>
      <c r="H65" s="60"/>
      <c r="I65" s="60"/>
      <c r="J65" s="60"/>
      <c r="K65" s="60"/>
      <c r="L65" s="60"/>
      <c r="M65" s="60"/>
      <c r="N65" s="60"/>
      <c r="O65" s="60"/>
      <c r="P65" s="60"/>
      <c r="Q65" s="45"/>
    </row>
    <row r="66" spans="1:17">
      <c r="A66" s="44"/>
      <c r="B66" s="175" t="s">
        <v>64</v>
      </c>
      <c r="C66" s="176"/>
      <c r="D66" s="176"/>
      <c r="E66" s="176"/>
      <c r="F66" s="176"/>
      <c r="G66" s="176"/>
      <c r="H66" s="176"/>
      <c r="I66" s="176"/>
      <c r="J66" s="176"/>
      <c r="K66" s="176"/>
      <c r="L66" s="176"/>
      <c r="M66" s="176"/>
      <c r="N66" s="176"/>
      <c r="O66" s="176"/>
      <c r="P66" s="176"/>
      <c r="Q66" s="45"/>
    </row>
    <row r="67" spans="1:17">
      <c r="A67" s="44"/>
      <c r="B67" s="176"/>
      <c r="C67" s="176"/>
      <c r="D67" s="176"/>
      <c r="E67" s="176"/>
      <c r="F67" s="176"/>
      <c r="G67" s="176"/>
      <c r="H67" s="176"/>
      <c r="I67" s="176"/>
      <c r="J67" s="176"/>
      <c r="K67" s="176"/>
      <c r="L67" s="176"/>
      <c r="M67" s="176"/>
      <c r="N67" s="176"/>
      <c r="O67" s="176"/>
      <c r="P67" s="176"/>
      <c r="Q67" s="45"/>
    </row>
    <row r="68" spans="1:17">
      <c r="A68" s="44"/>
      <c r="B68" s="176"/>
      <c r="C68" s="176"/>
      <c r="D68" s="176"/>
      <c r="E68" s="176"/>
      <c r="F68" s="176"/>
      <c r="G68" s="176"/>
      <c r="H68" s="176"/>
      <c r="I68" s="176"/>
      <c r="J68" s="176"/>
      <c r="K68" s="176"/>
      <c r="L68" s="176"/>
      <c r="M68" s="176"/>
      <c r="N68" s="176"/>
      <c r="O68" s="176"/>
      <c r="P68" s="176"/>
      <c r="Q68" s="45"/>
    </row>
    <row r="69" spans="1:17">
      <c r="A69" s="44"/>
      <c r="B69" s="176"/>
      <c r="C69" s="176"/>
      <c r="D69" s="176"/>
      <c r="E69" s="176"/>
      <c r="F69" s="176"/>
      <c r="G69" s="176"/>
      <c r="H69" s="176"/>
      <c r="I69" s="176"/>
      <c r="J69" s="176"/>
      <c r="K69" s="176"/>
      <c r="L69" s="176"/>
      <c r="M69" s="176"/>
      <c r="N69" s="176"/>
      <c r="O69" s="176"/>
      <c r="P69" s="176"/>
      <c r="Q69" s="45"/>
    </row>
    <row r="70" spans="1:17">
      <c r="A70" s="44"/>
      <c r="B70" s="176"/>
      <c r="C70" s="176"/>
      <c r="D70" s="176"/>
      <c r="E70" s="176"/>
      <c r="F70" s="176"/>
      <c r="G70" s="176"/>
      <c r="H70" s="176"/>
      <c r="I70" s="176"/>
      <c r="J70" s="176"/>
      <c r="K70" s="176"/>
      <c r="L70" s="176"/>
      <c r="M70" s="176"/>
      <c r="N70" s="176"/>
      <c r="O70" s="176"/>
      <c r="P70" s="176"/>
      <c r="Q70" s="45"/>
    </row>
    <row r="71" spans="1:17">
      <c r="A71" s="44"/>
      <c r="B71" s="174" t="s">
        <v>63</v>
      </c>
      <c r="C71" s="174"/>
      <c r="D71" s="174"/>
      <c r="E71" s="174"/>
      <c r="F71" s="174"/>
      <c r="G71" s="174"/>
      <c r="H71" s="174"/>
      <c r="I71" s="174"/>
      <c r="J71" s="174"/>
      <c r="K71" s="174"/>
      <c r="L71" s="174"/>
      <c r="M71" s="174"/>
      <c r="N71" s="174"/>
      <c r="O71" s="174"/>
      <c r="P71" s="174"/>
      <c r="Q71" s="45" t="s">
        <v>62</v>
      </c>
    </row>
    <row r="72" spans="1:17">
      <c r="A72" s="44"/>
      <c r="B72" s="174"/>
      <c r="C72" s="174"/>
      <c r="D72" s="174"/>
      <c r="E72" s="174"/>
      <c r="F72" s="174"/>
      <c r="G72" s="174"/>
      <c r="H72" s="174"/>
      <c r="I72" s="174"/>
      <c r="J72" s="174"/>
      <c r="K72" s="174"/>
      <c r="L72" s="174"/>
      <c r="M72" s="174"/>
      <c r="N72" s="174"/>
      <c r="O72" s="174"/>
      <c r="P72" s="174"/>
      <c r="Q72" s="45"/>
    </row>
    <row r="73" spans="1:17">
      <c r="A73" s="44"/>
      <c r="B73" s="45"/>
      <c r="C73" s="45"/>
      <c r="D73" s="45"/>
      <c r="E73" s="45"/>
      <c r="F73" s="45"/>
      <c r="G73" s="45"/>
      <c r="H73" s="45"/>
      <c r="I73" s="45"/>
      <c r="J73" s="45"/>
      <c r="K73" s="45"/>
      <c r="L73" s="45"/>
      <c r="M73" s="45"/>
      <c r="N73" s="45"/>
      <c r="O73" s="45"/>
      <c r="P73" s="45"/>
      <c r="Q73" s="45"/>
    </row>
    <row r="74" spans="1:17">
      <c r="A74" s="44"/>
      <c r="B74" s="45"/>
      <c r="C74" s="45"/>
      <c r="D74" s="45"/>
      <c r="E74" s="45"/>
      <c r="F74" s="45"/>
      <c r="G74" s="45"/>
      <c r="H74" s="45"/>
      <c r="I74" s="45"/>
      <c r="J74" s="45"/>
      <c r="K74" s="45"/>
      <c r="L74" s="45"/>
      <c r="M74" s="45"/>
      <c r="N74" s="45"/>
      <c r="O74" s="45"/>
      <c r="P74" s="45"/>
      <c r="Q74" s="45"/>
    </row>
    <row r="75" spans="1:17">
      <c r="A75" s="44">
        <v>0</v>
      </c>
      <c r="B75" s="45"/>
      <c r="C75" s="45"/>
      <c r="D75" s="45"/>
      <c r="E75" s="45"/>
      <c r="F75" s="45"/>
      <c r="G75" s="45"/>
      <c r="H75" s="45"/>
      <c r="I75" s="45"/>
      <c r="J75" s="45"/>
      <c r="K75" s="45"/>
      <c r="L75" s="45"/>
      <c r="M75" s="45"/>
      <c r="N75" s="45"/>
      <c r="O75" s="45"/>
      <c r="P75" s="45"/>
      <c r="Q75" s="45"/>
    </row>
    <row r="76" spans="1:17">
      <c r="A76" s="44">
        <v>1</v>
      </c>
      <c r="B76" s="45"/>
      <c r="C76" s="45"/>
      <c r="D76" s="45"/>
      <c r="E76" s="45"/>
      <c r="F76" s="45"/>
      <c r="G76" s="45"/>
      <c r="H76" s="45"/>
      <c r="I76" s="45"/>
      <c r="J76" s="45"/>
      <c r="K76" s="45"/>
      <c r="L76" s="45"/>
      <c r="M76" s="45"/>
      <c r="N76" s="45"/>
      <c r="O76" s="45"/>
      <c r="P76" s="45"/>
      <c r="Q76" s="45"/>
    </row>
    <row r="77" spans="1:17">
      <c r="A77" s="44">
        <v>2</v>
      </c>
      <c r="B77" s="45"/>
      <c r="C77" s="45"/>
      <c r="D77" s="45"/>
      <c r="E77" s="45"/>
      <c r="F77" s="45"/>
      <c r="G77" s="45"/>
      <c r="H77" s="45"/>
      <c r="I77" s="45"/>
      <c r="J77" s="45"/>
      <c r="K77" s="45"/>
      <c r="L77" s="45"/>
      <c r="M77" s="45"/>
      <c r="N77" s="45"/>
      <c r="O77" s="45"/>
      <c r="P77" s="45"/>
      <c r="Q77" s="45"/>
    </row>
    <row r="78" spans="1:17">
      <c r="A78" s="44">
        <v>3</v>
      </c>
      <c r="B78" s="45"/>
      <c r="C78" s="45"/>
      <c r="D78" s="45"/>
      <c r="E78" s="45"/>
      <c r="F78" s="45"/>
      <c r="G78" s="45"/>
      <c r="H78" s="45"/>
      <c r="I78" s="45"/>
      <c r="J78" s="45"/>
      <c r="K78" s="45"/>
      <c r="L78" s="45"/>
      <c r="M78" s="45"/>
      <c r="N78" s="45"/>
      <c r="O78" s="45"/>
      <c r="P78" s="45"/>
      <c r="Q78" s="45"/>
    </row>
    <row r="79" spans="1:17">
      <c r="A79" s="44">
        <v>4</v>
      </c>
      <c r="B79" s="45"/>
      <c r="C79" s="45"/>
      <c r="D79" s="45"/>
      <c r="E79" s="45"/>
      <c r="F79" s="45"/>
      <c r="G79" s="45"/>
      <c r="H79" s="45"/>
      <c r="I79" s="45"/>
      <c r="J79" s="45"/>
      <c r="K79" s="45"/>
      <c r="L79" s="45"/>
      <c r="M79" s="45"/>
      <c r="N79" s="45"/>
      <c r="O79" s="45"/>
      <c r="P79" s="45"/>
      <c r="Q79" s="45"/>
    </row>
    <row r="80" spans="1:17">
      <c r="A80" s="44">
        <v>5</v>
      </c>
      <c r="B80" s="45"/>
      <c r="C80" s="45"/>
      <c r="D80" s="45"/>
      <c r="E80" s="45"/>
      <c r="F80" s="45"/>
      <c r="G80" s="45"/>
      <c r="H80" s="45"/>
      <c r="I80" s="45"/>
      <c r="J80" s="45"/>
      <c r="K80" s="45"/>
      <c r="L80" s="45"/>
      <c r="M80" s="45"/>
      <c r="N80" s="45"/>
      <c r="O80" s="45"/>
      <c r="P80" s="45"/>
      <c r="Q80" s="45"/>
    </row>
    <row r="81" spans="1:17">
      <c r="A81" s="44">
        <v>6</v>
      </c>
      <c r="B81" s="45"/>
      <c r="C81" s="45"/>
      <c r="D81" s="45"/>
      <c r="E81" s="45"/>
      <c r="F81" s="45"/>
      <c r="G81" s="45"/>
      <c r="H81" s="45"/>
      <c r="I81" s="45"/>
      <c r="J81" s="45"/>
      <c r="K81" s="45"/>
      <c r="L81" s="45"/>
      <c r="M81" s="45"/>
      <c r="N81" s="45"/>
      <c r="O81" s="45"/>
      <c r="P81" s="45"/>
      <c r="Q81" s="45"/>
    </row>
    <row r="82" spans="1:17">
      <c r="A82" s="44">
        <v>7</v>
      </c>
      <c r="B82" s="45"/>
      <c r="C82" s="45"/>
      <c r="D82" s="45"/>
      <c r="E82" s="45"/>
      <c r="F82" s="45"/>
      <c r="G82" s="45"/>
      <c r="H82" s="45"/>
      <c r="I82" s="45"/>
      <c r="J82" s="45"/>
      <c r="K82" s="45"/>
      <c r="L82" s="45"/>
      <c r="M82" s="45"/>
      <c r="N82" s="45"/>
      <c r="O82" s="45"/>
      <c r="P82" s="45"/>
      <c r="Q82" s="45"/>
    </row>
    <row r="83" spans="1:17">
      <c r="A83" s="44">
        <v>8</v>
      </c>
      <c r="B83" s="45"/>
      <c r="C83" s="45"/>
      <c r="D83" s="45"/>
      <c r="E83" s="45"/>
      <c r="F83" s="45"/>
      <c r="G83" s="45"/>
      <c r="H83" s="45"/>
      <c r="I83" s="45"/>
      <c r="J83" s="45"/>
      <c r="K83" s="45"/>
      <c r="L83" s="45"/>
      <c r="M83" s="45"/>
      <c r="N83" s="45"/>
      <c r="O83" s="45"/>
      <c r="P83" s="45"/>
      <c r="Q83" s="45"/>
    </row>
    <row r="84" spans="1:17">
      <c r="A84" s="44">
        <v>9</v>
      </c>
      <c r="B84" s="45"/>
      <c r="C84" s="45"/>
      <c r="D84" s="45"/>
      <c r="E84" s="45"/>
      <c r="F84" s="45"/>
      <c r="G84" s="45"/>
      <c r="H84" s="45"/>
      <c r="I84" s="45"/>
      <c r="J84" s="45"/>
      <c r="K84" s="45"/>
      <c r="L84" s="45"/>
      <c r="M84" s="45"/>
      <c r="N84" s="45"/>
      <c r="O84" s="45"/>
      <c r="P84" s="45"/>
      <c r="Q84" s="45"/>
    </row>
    <row r="85" spans="1:17">
      <c r="A85" s="44">
        <v>10</v>
      </c>
      <c r="B85" s="45"/>
      <c r="C85" s="45"/>
      <c r="D85" s="45"/>
      <c r="E85" s="45"/>
      <c r="F85" s="45"/>
      <c r="G85" s="45"/>
      <c r="H85" s="45"/>
      <c r="I85" s="45"/>
      <c r="J85" s="45"/>
      <c r="K85" s="45"/>
      <c r="L85" s="45"/>
      <c r="M85" s="45"/>
      <c r="N85" s="45"/>
      <c r="O85" s="45"/>
      <c r="P85" s="45"/>
      <c r="Q85" s="45"/>
    </row>
    <row r="86" spans="1:17">
      <c r="A86" s="44">
        <v>11</v>
      </c>
      <c r="B86" s="45"/>
      <c r="C86" s="45"/>
      <c r="D86" s="45"/>
      <c r="E86" s="45"/>
      <c r="F86" s="45"/>
      <c r="G86" s="45"/>
      <c r="H86" s="45"/>
      <c r="I86" s="45"/>
      <c r="J86" s="45"/>
      <c r="K86" s="45"/>
      <c r="L86" s="45"/>
      <c r="M86" s="45"/>
      <c r="N86" s="45"/>
      <c r="O86" s="45"/>
      <c r="P86" s="45"/>
      <c r="Q86" s="45"/>
    </row>
    <row r="87" spans="1:17">
      <c r="A87" s="44">
        <v>12</v>
      </c>
      <c r="B87" s="45"/>
      <c r="C87" s="45"/>
      <c r="D87" s="45"/>
      <c r="E87" s="45"/>
      <c r="F87" s="45"/>
      <c r="G87" s="45"/>
      <c r="H87" s="45"/>
      <c r="I87" s="45"/>
      <c r="J87" s="45"/>
      <c r="K87" s="45"/>
      <c r="L87" s="45"/>
      <c r="M87" s="45"/>
      <c r="N87" s="45"/>
      <c r="O87" s="45"/>
      <c r="P87" s="45"/>
      <c r="Q87" s="45"/>
    </row>
    <row r="88" spans="1:17">
      <c r="A88" s="44">
        <v>13</v>
      </c>
      <c r="B88" s="45"/>
      <c r="C88" s="45"/>
      <c r="D88" s="45"/>
      <c r="E88" s="45"/>
      <c r="F88" s="45"/>
      <c r="G88" s="45"/>
      <c r="H88" s="45"/>
      <c r="I88" s="45"/>
      <c r="J88" s="45"/>
      <c r="K88" s="45"/>
      <c r="L88" s="45"/>
      <c r="M88" s="45"/>
      <c r="N88" s="45"/>
      <c r="O88" s="45"/>
      <c r="P88" s="45"/>
      <c r="Q88" s="45"/>
    </row>
    <row r="89" spans="1:17">
      <c r="A89" s="44">
        <v>14</v>
      </c>
      <c r="B89" s="45"/>
      <c r="C89" s="45"/>
      <c r="D89" s="45"/>
      <c r="E89" s="45"/>
      <c r="F89" s="45"/>
      <c r="G89" s="45"/>
      <c r="H89" s="45"/>
      <c r="I89" s="45"/>
      <c r="J89" s="45"/>
      <c r="K89" s="45"/>
      <c r="L89" s="45"/>
      <c r="M89" s="45"/>
      <c r="N89" s="45"/>
      <c r="O89" s="45"/>
      <c r="P89" s="45"/>
      <c r="Q89" s="45"/>
    </row>
    <row r="90" spans="1:17">
      <c r="A90" s="44">
        <v>15</v>
      </c>
      <c r="B90" s="45"/>
      <c r="C90" s="45"/>
      <c r="D90" s="45"/>
      <c r="E90" s="45"/>
      <c r="F90" s="45"/>
      <c r="G90" s="45"/>
      <c r="H90" s="45"/>
      <c r="I90" s="45"/>
      <c r="J90" s="45"/>
      <c r="K90" s="45"/>
      <c r="L90" s="45"/>
      <c r="M90" s="45"/>
      <c r="N90" s="45"/>
      <c r="O90" s="45"/>
      <c r="P90" s="45"/>
      <c r="Q90" s="45"/>
    </row>
    <row r="91" spans="1:17">
      <c r="A91" s="44">
        <v>16</v>
      </c>
      <c r="B91" s="45"/>
      <c r="C91" s="45"/>
      <c r="D91" s="45"/>
      <c r="E91" s="45"/>
      <c r="F91" s="45"/>
      <c r="G91" s="45"/>
      <c r="H91" s="45"/>
      <c r="I91" s="45"/>
      <c r="J91" s="45"/>
      <c r="K91" s="45"/>
      <c r="L91" s="45"/>
      <c r="M91" s="45"/>
      <c r="N91" s="45"/>
      <c r="O91" s="45"/>
      <c r="P91" s="45"/>
      <c r="Q91" s="45"/>
    </row>
    <row r="92" spans="1:17">
      <c r="A92" s="44">
        <v>17</v>
      </c>
      <c r="B92" s="45"/>
      <c r="C92" s="45"/>
      <c r="D92" s="45"/>
      <c r="E92" s="45"/>
      <c r="F92" s="45"/>
      <c r="G92" s="45"/>
      <c r="H92" s="45"/>
      <c r="I92" s="45"/>
      <c r="J92" s="45"/>
      <c r="K92" s="45"/>
      <c r="L92" s="45"/>
      <c r="M92" s="45"/>
      <c r="N92" s="45"/>
      <c r="O92" s="45"/>
      <c r="P92" s="45"/>
      <c r="Q92" s="45"/>
    </row>
    <row r="93" spans="1:17">
      <c r="A93" s="44">
        <v>18</v>
      </c>
      <c r="B93" s="45"/>
      <c r="C93" s="45"/>
      <c r="D93" s="45"/>
      <c r="E93" s="45"/>
      <c r="F93" s="45"/>
      <c r="G93" s="45"/>
      <c r="H93" s="45"/>
      <c r="I93" s="45"/>
      <c r="J93" s="45"/>
      <c r="K93" s="45"/>
      <c r="L93" s="45"/>
      <c r="M93" s="45"/>
      <c r="N93" s="45"/>
      <c r="O93" s="45"/>
      <c r="P93" s="45"/>
      <c r="Q93" s="45"/>
    </row>
    <row r="94" spans="1:17">
      <c r="A94" s="44">
        <v>19</v>
      </c>
      <c r="B94" s="45"/>
      <c r="C94" s="45"/>
      <c r="D94" s="45"/>
      <c r="E94" s="45"/>
      <c r="F94" s="45"/>
      <c r="G94" s="45"/>
      <c r="H94" s="45"/>
      <c r="I94" s="45"/>
      <c r="J94" s="45"/>
      <c r="K94" s="45"/>
      <c r="L94" s="45"/>
      <c r="M94" s="45"/>
      <c r="N94" s="45"/>
      <c r="O94" s="45"/>
      <c r="P94" s="45"/>
      <c r="Q94" s="45"/>
    </row>
    <row r="95" spans="1:17">
      <c r="A95" s="44">
        <v>20</v>
      </c>
      <c r="B95" s="45"/>
      <c r="C95" s="45"/>
      <c r="D95" s="45"/>
      <c r="E95" s="45"/>
      <c r="F95" s="45"/>
      <c r="G95" s="45"/>
      <c r="H95" s="45"/>
      <c r="I95" s="45"/>
      <c r="J95" s="45"/>
      <c r="K95" s="45"/>
      <c r="L95" s="45"/>
      <c r="M95" s="45"/>
      <c r="N95" s="45"/>
      <c r="O95" s="45"/>
      <c r="P95" s="45"/>
      <c r="Q95" s="45"/>
    </row>
    <row r="96" spans="1:17">
      <c r="A96" s="44">
        <v>21</v>
      </c>
      <c r="B96" s="45"/>
      <c r="C96" s="45"/>
      <c r="D96" s="45"/>
      <c r="E96" s="45"/>
      <c r="F96" s="45"/>
      <c r="G96" s="45"/>
      <c r="H96" s="45"/>
      <c r="I96" s="45"/>
      <c r="J96" s="45"/>
      <c r="K96" s="45"/>
      <c r="L96" s="45"/>
      <c r="M96" s="45"/>
      <c r="N96" s="45"/>
      <c r="O96" s="45"/>
      <c r="P96" s="45"/>
      <c r="Q96" s="45"/>
    </row>
    <row r="97" spans="1:17">
      <c r="A97" s="44">
        <v>22</v>
      </c>
      <c r="B97" s="45"/>
      <c r="C97" s="45"/>
      <c r="D97" s="45"/>
      <c r="E97" s="45"/>
      <c r="F97" s="45"/>
      <c r="G97" s="45"/>
      <c r="H97" s="45"/>
      <c r="I97" s="45"/>
      <c r="J97" s="45"/>
      <c r="K97" s="45"/>
      <c r="L97" s="45"/>
      <c r="M97" s="45"/>
      <c r="N97" s="45"/>
      <c r="O97" s="45"/>
      <c r="P97" s="45"/>
      <c r="Q97" s="45"/>
    </row>
    <row r="98" spans="1:17">
      <c r="A98" s="44">
        <v>23</v>
      </c>
      <c r="B98" s="45"/>
      <c r="C98" s="45"/>
      <c r="D98" s="45"/>
      <c r="E98" s="45"/>
      <c r="F98" s="45"/>
      <c r="G98" s="45"/>
      <c r="H98" s="45"/>
      <c r="I98" s="45"/>
      <c r="J98" s="45"/>
      <c r="K98" s="45"/>
      <c r="L98" s="45"/>
      <c r="M98" s="45"/>
      <c r="N98" s="45"/>
      <c r="O98" s="45"/>
      <c r="P98" s="45"/>
      <c r="Q98" s="45"/>
    </row>
    <row r="99" spans="1:17">
      <c r="A99" s="44">
        <v>24</v>
      </c>
      <c r="B99" s="45"/>
      <c r="C99" s="45"/>
      <c r="D99" s="45"/>
      <c r="E99" s="45"/>
      <c r="F99" s="45"/>
      <c r="G99" s="45"/>
      <c r="H99" s="45"/>
      <c r="I99" s="45"/>
      <c r="J99" s="45"/>
      <c r="K99" s="45"/>
      <c r="L99" s="45"/>
      <c r="M99" s="45"/>
      <c r="N99" s="45"/>
      <c r="O99" s="45"/>
      <c r="P99" s="45"/>
      <c r="Q99" s="45"/>
    </row>
    <row r="100" spans="1:17">
      <c r="A100" s="44">
        <v>25</v>
      </c>
      <c r="B100" s="45"/>
      <c r="C100" s="45"/>
      <c r="D100" s="45"/>
      <c r="E100" s="45"/>
      <c r="F100" s="45"/>
      <c r="G100" s="45"/>
      <c r="H100" s="45"/>
      <c r="I100" s="45"/>
      <c r="J100" s="45"/>
      <c r="K100" s="45"/>
      <c r="L100" s="45"/>
      <c r="M100" s="45"/>
      <c r="N100" s="45"/>
      <c r="O100" s="45"/>
      <c r="P100" s="45"/>
      <c r="Q100" s="45"/>
    </row>
    <row r="101" spans="1:17">
      <c r="A101" s="44">
        <v>26</v>
      </c>
      <c r="B101" s="45"/>
      <c r="C101" s="45"/>
      <c r="D101" s="45"/>
      <c r="E101" s="45"/>
      <c r="F101" s="45"/>
      <c r="G101" s="45"/>
      <c r="H101" s="45"/>
      <c r="I101" s="45"/>
      <c r="J101" s="45"/>
      <c r="K101" s="45"/>
      <c r="L101" s="45"/>
      <c r="M101" s="45"/>
      <c r="N101" s="45"/>
      <c r="O101" s="45"/>
      <c r="P101" s="45"/>
      <c r="Q101" s="45"/>
    </row>
    <row r="102" spans="1:17">
      <c r="A102" s="44">
        <v>27</v>
      </c>
      <c r="B102" s="45"/>
      <c r="C102" s="45"/>
      <c r="D102" s="45"/>
      <c r="E102" s="45"/>
      <c r="F102" s="45"/>
      <c r="G102" s="45"/>
      <c r="H102" s="45"/>
      <c r="I102" s="45"/>
      <c r="J102" s="45"/>
      <c r="K102" s="45"/>
      <c r="L102" s="45"/>
      <c r="M102" s="45"/>
      <c r="N102" s="45"/>
      <c r="O102" s="45"/>
      <c r="P102" s="45"/>
      <c r="Q102" s="45"/>
    </row>
    <row r="103" spans="1:17">
      <c r="A103" s="44">
        <v>28</v>
      </c>
      <c r="B103" s="45"/>
      <c r="C103" s="45"/>
      <c r="D103" s="45"/>
      <c r="E103" s="45"/>
      <c r="F103" s="45"/>
      <c r="G103" s="45"/>
      <c r="H103" s="45"/>
      <c r="I103" s="45"/>
      <c r="J103" s="45"/>
      <c r="K103" s="45"/>
      <c r="L103" s="45"/>
      <c r="M103" s="45"/>
      <c r="N103" s="45"/>
      <c r="O103" s="45"/>
      <c r="P103" s="45"/>
      <c r="Q103" s="45"/>
    </row>
    <row r="104" spans="1:17">
      <c r="A104" s="44">
        <v>29</v>
      </c>
      <c r="B104" s="45"/>
      <c r="C104" s="45"/>
      <c r="D104" s="45"/>
      <c r="E104" s="45"/>
      <c r="F104" s="45"/>
      <c r="G104" s="45"/>
      <c r="H104" s="45"/>
      <c r="I104" s="45"/>
      <c r="J104" s="45"/>
      <c r="K104" s="45"/>
      <c r="L104" s="45"/>
      <c r="M104" s="45"/>
      <c r="N104" s="45"/>
      <c r="O104" s="45"/>
      <c r="P104" s="45"/>
      <c r="Q104" s="45"/>
    </row>
    <row r="105" spans="1:17">
      <c r="A105" s="44">
        <v>30</v>
      </c>
      <c r="B105" s="45"/>
      <c r="C105" s="45"/>
      <c r="D105" s="45"/>
      <c r="E105" s="45"/>
      <c r="F105" s="45"/>
      <c r="G105" s="45"/>
      <c r="H105" s="45"/>
      <c r="I105" s="45"/>
      <c r="J105" s="45"/>
      <c r="K105" s="45"/>
      <c r="L105" s="45"/>
      <c r="M105" s="45"/>
      <c r="N105" s="45"/>
      <c r="O105" s="45"/>
      <c r="P105" s="45"/>
      <c r="Q105" s="45"/>
    </row>
    <row r="106" spans="1:17">
      <c r="A106" s="44">
        <v>31</v>
      </c>
      <c r="B106" s="45"/>
      <c r="C106" s="45"/>
      <c r="D106" s="45"/>
      <c r="E106" s="45"/>
      <c r="F106" s="45"/>
      <c r="G106" s="45"/>
      <c r="H106" s="45"/>
      <c r="I106" s="45"/>
      <c r="J106" s="45"/>
      <c r="K106" s="45"/>
      <c r="L106" s="45"/>
      <c r="M106" s="45"/>
      <c r="N106" s="45"/>
      <c r="O106" s="45"/>
      <c r="P106" s="45"/>
      <c r="Q106" s="45"/>
    </row>
    <row r="107" spans="1:17">
      <c r="A107" s="44">
        <v>32</v>
      </c>
      <c r="B107" s="45"/>
      <c r="C107" s="45"/>
      <c r="D107" s="45"/>
      <c r="E107" s="45"/>
      <c r="F107" s="45"/>
      <c r="G107" s="45"/>
      <c r="H107" s="45"/>
      <c r="I107" s="45"/>
      <c r="J107" s="45"/>
      <c r="K107" s="45"/>
      <c r="L107" s="45"/>
      <c r="M107" s="45"/>
      <c r="N107" s="45"/>
      <c r="O107" s="45"/>
      <c r="P107" s="45"/>
      <c r="Q107" s="45"/>
    </row>
    <row r="108" spans="1:17">
      <c r="A108" s="44">
        <v>33</v>
      </c>
      <c r="B108" s="45"/>
      <c r="C108" s="45"/>
      <c r="D108" s="45"/>
      <c r="E108" s="45"/>
      <c r="F108" s="45"/>
      <c r="G108" s="45"/>
      <c r="H108" s="45"/>
      <c r="I108" s="45"/>
      <c r="J108" s="45"/>
      <c r="K108" s="45"/>
      <c r="L108" s="45"/>
      <c r="M108" s="45"/>
      <c r="N108" s="45"/>
      <c r="O108" s="45"/>
      <c r="P108" s="45"/>
      <c r="Q108" s="45"/>
    </row>
    <row r="109" spans="1:17">
      <c r="A109" s="44">
        <v>34</v>
      </c>
      <c r="B109" s="45"/>
      <c r="C109" s="45"/>
      <c r="D109" s="45"/>
      <c r="E109" s="45"/>
      <c r="F109" s="45"/>
      <c r="G109" s="45"/>
      <c r="H109" s="45"/>
      <c r="I109" s="45"/>
      <c r="J109" s="45"/>
      <c r="K109" s="45"/>
      <c r="L109" s="45"/>
      <c r="M109" s="45"/>
      <c r="N109" s="45"/>
      <c r="O109" s="45"/>
      <c r="P109" s="45"/>
      <c r="Q109" s="45"/>
    </row>
    <row r="110" spans="1:17">
      <c r="A110" s="44">
        <v>35</v>
      </c>
      <c r="B110" s="45"/>
      <c r="C110" s="45"/>
      <c r="D110" s="45"/>
      <c r="E110" s="45"/>
      <c r="F110" s="45"/>
      <c r="G110" s="45"/>
      <c r="H110" s="45"/>
      <c r="I110" s="45"/>
      <c r="J110" s="45"/>
      <c r="K110" s="45"/>
      <c r="L110" s="45"/>
      <c r="M110" s="45"/>
      <c r="N110" s="45"/>
      <c r="O110" s="45"/>
      <c r="P110" s="45"/>
      <c r="Q110" s="45"/>
    </row>
    <row r="111" spans="1:17">
      <c r="A111" s="44">
        <v>36</v>
      </c>
      <c r="B111" s="45"/>
      <c r="C111" s="45"/>
      <c r="D111" s="45"/>
      <c r="E111" s="45"/>
      <c r="F111" s="45"/>
      <c r="G111" s="45"/>
      <c r="H111" s="45"/>
      <c r="I111" s="45"/>
      <c r="J111" s="45"/>
      <c r="K111" s="45"/>
      <c r="L111" s="45"/>
      <c r="M111" s="45"/>
      <c r="N111" s="45"/>
      <c r="O111" s="45"/>
      <c r="P111" s="45"/>
      <c r="Q111" s="45"/>
    </row>
    <row r="112" spans="1:17">
      <c r="A112" s="44">
        <v>37</v>
      </c>
      <c r="B112" s="45"/>
      <c r="C112" s="45"/>
      <c r="D112" s="45"/>
      <c r="E112" s="45"/>
      <c r="F112" s="45"/>
      <c r="G112" s="45"/>
      <c r="H112" s="45"/>
      <c r="I112" s="45"/>
      <c r="J112" s="45"/>
      <c r="K112" s="45"/>
      <c r="L112" s="45"/>
      <c r="M112" s="45"/>
      <c r="N112" s="45"/>
      <c r="O112" s="45"/>
      <c r="P112" s="45"/>
      <c r="Q112" s="45"/>
    </row>
    <row r="113" spans="1:17">
      <c r="A113" s="44">
        <v>38</v>
      </c>
      <c r="B113" s="45"/>
      <c r="C113" s="45"/>
      <c r="D113" s="45"/>
      <c r="E113" s="45"/>
      <c r="F113" s="45"/>
      <c r="G113" s="45"/>
      <c r="H113" s="45"/>
      <c r="I113" s="45"/>
      <c r="J113" s="45"/>
      <c r="K113" s="45"/>
      <c r="L113" s="45"/>
      <c r="M113" s="45"/>
      <c r="N113" s="45"/>
      <c r="O113" s="45"/>
      <c r="P113" s="45"/>
      <c r="Q113" s="45"/>
    </row>
    <row r="114" spans="1:17">
      <c r="A114" s="44">
        <v>39</v>
      </c>
      <c r="B114" s="45"/>
      <c r="C114" s="45"/>
      <c r="D114" s="45"/>
      <c r="E114" s="45"/>
      <c r="F114" s="45"/>
      <c r="G114" s="45"/>
      <c r="H114" s="45"/>
      <c r="I114" s="45"/>
      <c r="J114" s="45"/>
      <c r="K114" s="45"/>
      <c r="L114" s="45"/>
      <c r="M114" s="45"/>
      <c r="N114" s="45"/>
      <c r="O114" s="45"/>
      <c r="P114" s="45"/>
      <c r="Q114" s="45"/>
    </row>
    <row r="115" spans="1:17">
      <c r="A115" s="44">
        <v>40</v>
      </c>
      <c r="B115" s="45"/>
      <c r="C115" s="45"/>
      <c r="D115" s="45"/>
      <c r="E115" s="45"/>
      <c r="F115" s="45"/>
      <c r="G115" s="45"/>
      <c r="H115" s="45"/>
      <c r="I115" s="45"/>
      <c r="J115" s="45"/>
      <c r="K115" s="45"/>
      <c r="L115" s="45"/>
      <c r="M115" s="45"/>
      <c r="N115" s="45"/>
      <c r="O115" s="45"/>
      <c r="P115" s="45"/>
      <c r="Q115" s="45"/>
    </row>
    <row r="116" spans="1:17">
      <c r="A116" s="44">
        <v>41</v>
      </c>
      <c r="B116" s="45"/>
      <c r="C116" s="45"/>
      <c r="D116" s="45"/>
      <c r="E116" s="45"/>
      <c r="F116" s="45"/>
      <c r="G116" s="45"/>
      <c r="H116" s="45"/>
      <c r="I116" s="45"/>
      <c r="J116" s="45"/>
      <c r="K116" s="45"/>
      <c r="L116" s="45"/>
      <c r="M116" s="45"/>
      <c r="N116" s="45"/>
      <c r="O116" s="45"/>
      <c r="P116" s="45"/>
      <c r="Q116" s="45"/>
    </row>
    <row r="117" spans="1:17">
      <c r="A117" s="44">
        <v>42</v>
      </c>
      <c r="B117" s="45"/>
      <c r="C117" s="45"/>
      <c r="D117" s="45"/>
      <c r="E117" s="45"/>
      <c r="F117" s="45"/>
      <c r="G117" s="45"/>
      <c r="H117" s="45"/>
      <c r="I117" s="45"/>
      <c r="J117" s="45"/>
      <c r="K117" s="45"/>
      <c r="L117" s="45"/>
      <c r="M117" s="45"/>
      <c r="N117" s="45"/>
      <c r="O117" s="45"/>
      <c r="P117" s="45"/>
      <c r="Q117" s="45"/>
    </row>
    <row r="118" spans="1:17">
      <c r="A118" s="44">
        <v>43</v>
      </c>
      <c r="B118" s="45"/>
      <c r="C118" s="45"/>
      <c r="D118" s="45"/>
      <c r="E118" s="45"/>
      <c r="F118" s="45"/>
      <c r="G118" s="45"/>
      <c r="H118" s="45"/>
      <c r="I118" s="45"/>
      <c r="J118" s="45"/>
      <c r="K118" s="45"/>
      <c r="L118" s="45"/>
      <c r="M118" s="45"/>
      <c r="N118" s="45"/>
      <c r="O118" s="45"/>
      <c r="P118" s="45"/>
      <c r="Q118" s="45"/>
    </row>
    <row r="119" spans="1:17">
      <c r="A119" s="44">
        <v>44</v>
      </c>
      <c r="B119" s="45"/>
      <c r="C119" s="45"/>
      <c r="D119" s="45"/>
      <c r="E119" s="45"/>
      <c r="F119" s="45"/>
      <c r="G119" s="45"/>
      <c r="H119" s="45"/>
      <c r="I119" s="45"/>
      <c r="J119" s="45"/>
      <c r="K119" s="45"/>
      <c r="L119" s="45"/>
      <c r="M119" s="45"/>
      <c r="N119" s="45"/>
      <c r="O119" s="45"/>
      <c r="P119" s="45"/>
      <c r="Q119" s="45"/>
    </row>
    <row r="120" spans="1:17">
      <c r="A120" s="44">
        <v>45</v>
      </c>
      <c r="B120" s="45"/>
      <c r="C120" s="45"/>
      <c r="D120" s="45"/>
      <c r="E120" s="45"/>
      <c r="F120" s="45"/>
      <c r="G120" s="45"/>
      <c r="H120" s="45"/>
      <c r="I120" s="45"/>
      <c r="J120" s="45"/>
      <c r="K120" s="45"/>
      <c r="L120" s="45"/>
      <c r="M120" s="45"/>
      <c r="N120" s="45"/>
      <c r="O120" s="45"/>
      <c r="P120" s="45"/>
      <c r="Q120" s="45"/>
    </row>
    <row r="121" spans="1:17">
      <c r="A121" s="44">
        <v>46</v>
      </c>
      <c r="B121" s="45"/>
      <c r="C121" s="45"/>
      <c r="D121" s="45"/>
      <c r="E121" s="45"/>
      <c r="F121" s="45"/>
      <c r="G121" s="45"/>
      <c r="H121" s="45"/>
      <c r="I121" s="45"/>
      <c r="J121" s="45"/>
      <c r="K121" s="45"/>
      <c r="L121" s="45"/>
      <c r="M121" s="45"/>
      <c r="N121" s="45"/>
      <c r="O121" s="45"/>
      <c r="P121" s="45"/>
      <c r="Q121" s="45"/>
    </row>
    <row r="122" spans="1:17">
      <c r="A122" s="44">
        <v>47</v>
      </c>
      <c r="B122" s="45"/>
      <c r="C122" s="45"/>
      <c r="D122" s="45"/>
      <c r="E122" s="45"/>
      <c r="F122" s="45"/>
      <c r="G122" s="45"/>
      <c r="H122" s="45"/>
      <c r="I122" s="45"/>
      <c r="J122" s="45"/>
      <c r="K122" s="45"/>
      <c r="L122" s="45"/>
      <c r="M122" s="45"/>
      <c r="N122" s="45"/>
      <c r="O122" s="45"/>
      <c r="P122" s="45"/>
      <c r="Q122" s="45"/>
    </row>
    <row r="123" spans="1:17">
      <c r="A123" s="44">
        <v>48</v>
      </c>
      <c r="B123" s="45"/>
      <c r="C123" s="45"/>
      <c r="D123" s="45"/>
      <c r="E123" s="45"/>
      <c r="F123" s="45"/>
      <c r="G123" s="45"/>
      <c r="H123" s="45"/>
      <c r="I123" s="45"/>
      <c r="J123" s="45"/>
      <c r="K123" s="45"/>
      <c r="L123" s="45"/>
      <c r="M123" s="45"/>
      <c r="N123" s="45"/>
      <c r="O123" s="45"/>
      <c r="P123" s="45"/>
      <c r="Q123" s="45"/>
    </row>
    <row r="124" spans="1:17">
      <c r="A124" s="44">
        <v>49</v>
      </c>
      <c r="B124" s="45"/>
      <c r="C124" s="45"/>
      <c r="D124" s="45"/>
      <c r="E124" s="45"/>
      <c r="F124" s="45"/>
      <c r="G124" s="45"/>
      <c r="H124" s="45"/>
      <c r="I124" s="45"/>
      <c r="J124" s="45"/>
      <c r="K124" s="45"/>
      <c r="L124" s="45"/>
      <c r="M124" s="45"/>
      <c r="N124" s="45"/>
      <c r="O124" s="45"/>
      <c r="P124" s="45"/>
      <c r="Q124" s="45"/>
    </row>
    <row r="125" spans="1:17">
      <c r="A125" s="44">
        <v>50</v>
      </c>
      <c r="B125" s="45"/>
      <c r="C125" s="45"/>
      <c r="D125" s="45"/>
      <c r="E125" s="45"/>
      <c r="F125" s="45"/>
      <c r="G125" s="45"/>
      <c r="H125" s="45"/>
      <c r="I125" s="45"/>
      <c r="J125" s="45"/>
      <c r="K125" s="45"/>
      <c r="L125" s="45"/>
      <c r="M125" s="45"/>
      <c r="N125" s="45"/>
      <c r="O125" s="45"/>
      <c r="P125" s="45"/>
      <c r="Q125" s="45"/>
    </row>
    <row r="126" spans="1:17">
      <c r="A126" s="44">
        <v>51</v>
      </c>
      <c r="B126" s="45"/>
      <c r="C126" s="45"/>
      <c r="D126" s="45"/>
      <c r="E126" s="45"/>
      <c r="F126" s="45"/>
      <c r="G126" s="45"/>
      <c r="H126" s="45"/>
      <c r="I126" s="45"/>
      <c r="J126" s="45"/>
      <c r="K126" s="45"/>
      <c r="L126" s="45"/>
      <c r="M126" s="45"/>
      <c r="N126" s="45"/>
      <c r="O126" s="45"/>
      <c r="P126" s="45"/>
      <c r="Q126" s="45"/>
    </row>
    <row r="127" spans="1:17">
      <c r="A127" s="44">
        <v>52</v>
      </c>
      <c r="B127" s="45"/>
      <c r="C127" s="45"/>
      <c r="D127" s="45"/>
      <c r="E127" s="45"/>
      <c r="F127" s="45"/>
      <c r="G127" s="45"/>
      <c r="H127" s="45"/>
      <c r="I127" s="45"/>
      <c r="J127" s="45"/>
      <c r="K127" s="45"/>
      <c r="L127" s="45"/>
      <c r="M127" s="45"/>
      <c r="N127" s="45"/>
      <c r="O127" s="45"/>
      <c r="P127" s="45"/>
      <c r="Q127" s="45"/>
    </row>
    <row r="128" spans="1:17">
      <c r="A128" s="44">
        <v>53</v>
      </c>
      <c r="B128" s="45"/>
      <c r="C128" s="45"/>
      <c r="D128" s="45"/>
      <c r="E128" s="45"/>
      <c r="F128" s="45"/>
      <c r="G128" s="45"/>
      <c r="H128" s="45"/>
      <c r="I128" s="45"/>
      <c r="J128" s="45"/>
      <c r="K128" s="45"/>
      <c r="L128" s="45"/>
      <c r="M128" s="45"/>
      <c r="N128" s="45"/>
      <c r="O128" s="45"/>
      <c r="P128" s="45"/>
      <c r="Q128" s="45"/>
    </row>
    <row r="129" spans="1:17">
      <c r="A129" s="44">
        <v>54</v>
      </c>
      <c r="B129" s="45"/>
      <c r="C129" s="45"/>
      <c r="D129" s="45"/>
      <c r="E129" s="45"/>
      <c r="F129" s="45"/>
      <c r="G129" s="45"/>
      <c r="H129" s="45"/>
      <c r="I129" s="45"/>
      <c r="J129" s="45"/>
      <c r="K129" s="45"/>
      <c r="L129" s="45"/>
      <c r="M129" s="45"/>
      <c r="N129" s="45"/>
      <c r="O129" s="45"/>
      <c r="P129" s="45"/>
      <c r="Q129" s="45"/>
    </row>
    <row r="130" spans="1:17">
      <c r="A130" s="44">
        <v>55</v>
      </c>
      <c r="B130" s="45"/>
      <c r="C130" s="45"/>
      <c r="D130" s="45"/>
      <c r="E130" s="45"/>
      <c r="F130" s="45"/>
      <c r="G130" s="45"/>
      <c r="H130" s="45"/>
      <c r="I130" s="45"/>
      <c r="J130" s="45"/>
      <c r="K130" s="45"/>
      <c r="L130" s="45"/>
      <c r="M130" s="45"/>
      <c r="N130" s="45"/>
      <c r="O130" s="45"/>
      <c r="P130" s="45"/>
      <c r="Q130" s="45"/>
    </row>
    <row r="131" spans="1:17">
      <c r="A131" s="44">
        <v>56</v>
      </c>
      <c r="B131" s="45"/>
      <c r="C131" s="45"/>
      <c r="D131" s="45"/>
      <c r="E131" s="45"/>
      <c r="F131" s="45"/>
      <c r="G131" s="45"/>
      <c r="H131" s="45"/>
      <c r="I131" s="45"/>
      <c r="J131" s="45"/>
      <c r="K131" s="45"/>
      <c r="L131" s="45"/>
      <c r="M131" s="45"/>
      <c r="N131" s="45"/>
      <c r="O131" s="45"/>
      <c r="P131" s="45"/>
      <c r="Q131" s="45"/>
    </row>
    <row r="132" spans="1:17">
      <c r="A132" s="44">
        <v>57</v>
      </c>
      <c r="B132" s="45"/>
      <c r="C132" s="45"/>
      <c r="D132" s="45"/>
      <c r="E132" s="45"/>
      <c r="F132" s="45"/>
      <c r="G132" s="45"/>
      <c r="H132" s="45"/>
      <c r="I132" s="45"/>
      <c r="J132" s="45"/>
      <c r="K132" s="45"/>
      <c r="L132" s="45"/>
      <c r="M132" s="45"/>
      <c r="N132" s="45"/>
      <c r="O132" s="45"/>
      <c r="P132" s="45"/>
      <c r="Q132" s="45"/>
    </row>
    <row r="133" spans="1:17">
      <c r="A133" s="44">
        <v>58</v>
      </c>
      <c r="B133" s="45"/>
      <c r="C133" s="45"/>
      <c r="D133" s="45"/>
      <c r="E133" s="45"/>
      <c r="F133" s="45"/>
      <c r="G133" s="45"/>
      <c r="H133" s="45"/>
      <c r="I133" s="45"/>
      <c r="J133" s="45"/>
      <c r="K133" s="45"/>
      <c r="L133" s="45"/>
      <c r="M133" s="45"/>
      <c r="N133" s="45"/>
      <c r="O133" s="45"/>
      <c r="P133" s="45"/>
      <c r="Q133" s="45"/>
    </row>
    <row r="134" spans="1:17">
      <c r="A134" s="44">
        <v>59</v>
      </c>
      <c r="B134" s="45"/>
      <c r="C134" s="45"/>
      <c r="D134" s="45"/>
      <c r="E134" s="45"/>
      <c r="F134" s="45"/>
      <c r="G134" s="45"/>
      <c r="H134" s="45"/>
      <c r="I134" s="45"/>
      <c r="J134" s="45"/>
      <c r="K134" s="45"/>
      <c r="L134" s="45"/>
      <c r="M134" s="45"/>
      <c r="N134" s="45"/>
      <c r="O134" s="45"/>
      <c r="P134" s="45"/>
      <c r="Q134" s="45"/>
    </row>
    <row r="135" spans="1:17">
      <c r="A135" s="44">
        <v>60</v>
      </c>
      <c r="B135" s="45"/>
      <c r="C135" s="45"/>
      <c r="D135" s="45"/>
      <c r="E135" s="45"/>
      <c r="F135" s="45"/>
      <c r="G135" s="45"/>
      <c r="H135" s="45"/>
      <c r="I135" s="45"/>
      <c r="J135" s="45"/>
      <c r="K135" s="45"/>
      <c r="L135" s="45"/>
      <c r="M135" s="45"/>
      <c r="N135" s="45"/>
      <c r="O135" s="45"/>
      <c r="P135" s="45"/>
      <c r="Q135" s="45"/>
    </row>
    <row r="136" spans="1:17">
      <c r="A136" s="44">
        <v>61</v>
      </c>
      <c r="B136" s="45"/>
      <c r="C136" s="45"/>
      <c r="D136" s="45"/>
      <c r="E136" s="45"/>
      <c r="F136" s="45"/>
      <c r="G136" s="45"/>
      <c r="H136" s="45"/>
      <c r="I136" s="45"/>
      <c r="J136" s="45"/>
      <c r="K136" s="45"/>
      <c r="L136" s="45"/>
      <c r="M136" s="45"/>
      <c r="N136" s="45"/>
      <c r="O136" s="45"/>
      <c r="P136" s="45"/>
      <c r="Q136" s="45"/>
    </row>
    <row r="137" spans="1:17">
      <c r="A137" s="44">
        <v>62</v>
      </c>
      <c r="B137" s="45"/>
      <c r="C137" s="45"/>
      <c r="D137" s="45"/>
      <c r="E137" s="45"/>
      <c r="F137" s="45"/>
      <c r="G137" s="45"/>
      <c r="H137" s="45"/>
      <c r="I137" s="45"/>
      <c r="J137" s="45"/>
      <c r="K137" s="45"/>
      <c r="L137" s="45"/>
      <c r="M137" s="45"/>
      <c r="N137" s="45"/>
      <c r="O137" s="45"/>
      <c r="P137" s="45"/>
      <c r="Q137" s="45"/>
    </row>
    <row r="138" spans="1:17">
      <c r="A138" s="44">
        <v>63</v>
      </c>
      <c r="B138" s="45"/>
      <c r="C138" s="45"/>
      <c r="D138" s="45"/>
      <c r="E138" s="45"/>
      <c r="F138" s="45"/>
      <c r="G138" s="45"/>
      <c r="H138" s="45"/>
      <c r="I138" s="45"/>
      <c r="J138" s="45"/>
      <c r="K138" s="45"/>
      <c r="L138" s="45"/>
      <c r="M138" s="45"/>
      <c r="N138" s="45"/>
      <c r="O138" s="45"/>
      <c r="P138" s="45"/>
      <c r="Q138" s="45"/>
    </row>
    <row r="139" spans="1:17">
      <c r="A139" s="44">
        <v>64</v>
      </c>
      <c r="B139" s="45"/>
      <c r="C139" s="45"/>
      <c r="D139" s="45"/>
      <c r="E139" s="45"/>
      <c r="F139" s="45"/>
      <c r="G139" s="45"/>
      <c r="H139" s="45"/>
      <c r="I139" s="45"/>
      <c r="J139" s="45"/>
      <c r="K139" s="45"/>
      <c r="L139" s="45"/>
      <c r="M139" s="45"/>
      <c r="N139" s="45"/>
      <c r="O139" s="45"/>
      <c r="P139" s="45"/>
      <c r="Q139" s="45"/>
    </row>
    <row r="140" spans="1:17">
      <c r="A140" s="44">
        <v>65</v>
      </c>
      <c r="B140" s="45"/>
      <c r="C140" s="45"/>
      <c r="D140" s="45"/>
      <c r="E140" s="45"/>
      <c r="F140" s="45"/>
      <c r="G140" s="45"/>
      <c r="H140" s="45"/>
      <c r="I140" s="45"/>
      <c r="J140" s="45"/>
      <c r="K140" s="45"/>
      <c r="L140" s="45"/>
      <c r="M140" s="45"/>
      <c r="N140" s="45"/>
      <c r="O140" s="45"/>
      <c r="P140" s="45"/>
      <c r="Q140" s="45"/>
    </row>
    <row r="141" spans="1:17">
      <c r="A141" s="44">
        <v>66</v>
      </c>
      <c r="B141" s="45"/>
      <c r="C141" s="45"/>
      <c r="D141" s="45"/>
      <c r="E141" s="45"/>
      <c r="F141" s="45"/>
      <c r="G141" s="45"/>
      <c r="H141" s="45"/>
      <c r="I141" s="45"/>
      <c r="J141" s="45"/>
      <c r="K141" s="45"/>
      <c r="L141" s="45"/>
      <c r="M141" s="45"/>
      <c r="N141" s="45"/>
      <c r="O141" s="45"/>
      <c r="P141" s="45"/>
      <c r="Q141" s="45"/>
    </row>
    <row r="142" spans="1:17">
      <c r="A142" s="44">
        <v>67</v>
      </c>
      <c r="B142" s="45"/>
      <c r="C142" s="45"/>
      <c r="D142" s="45"/>
      <c r="E142" s="45"/>
      <c r="F142" s="45"/>
      <c r="G142" s="45"/>
      <c r="H142" s="45"/>
      <c r="I142" s="45"/>
      <c r="J142" s="45"/>
      <c r="K142" s="45"/>
      <c r="L142" s="45"/>
      <c r="M142" s="45"/>
      <c r="N142" s="45"/>
      <c r="O142" s="45"/>
      <c r="P142" s="45"/>
      <c r="Q142" s="45"/>
    </row>
    <row r="143" spans="1:17">
      <c r="A143" s="44">
        <v>68</v>
      </c>
      <c r="B143" s="45"/>
      <c r="C143" s="45"/>
      <c r="D143" s="45"/>
      <c r="E143" s="45"/>
      <c r="F143" s="45"/>
      <c r="G143" s="45"/>
      <c r="H143" s="45"/>
      <c r="I143" s="45"/>
      <c r="J143" s="45"/>
      <c r="K143" s="45"/>
      <c r="L143" s="45"/>
      <c r="M143" s="45"/>
      <c r="N143" s="45"/>
      <c r="O143" s="45"/>
      <c r="P143" s="45"/>
      <c r="Q143" s="45"/>
    </row>
    <row r="144" spans="1:17">
      <c r="A144" s="44">
        <v>69</v>
      </c>
      <c r="B144" s="45"/>
      <c r="C144" s="45"/>
      <c r="D144" s="45"/>
      <c r="E144" s="45"/>
      <c r="F144" s="45"/>
      <c r="G144" s="45"/>
      <c r="H144" s="45"/>
      <c r="I144" s="45"/>
      <c r="J144" s="45"/>
      <c r="K144" s="45"/>
      <c r="L144" s="45"/>
      <c r="M144" s="45"/>
      <c r="N144" s="45"/>
      <c r="O144" s="45"/>
      <c r="P144" s="45"/>
      <c r="Q144" s="45"/>
    </row>
    <row r="145" spans="1:17">
      <c r="A145" s="44">
        <v>70</v>
      </c>
      <c r="B145" s="45"/>
      <c r="C145" s="45"/>
      <c r="D145" s="45"/>
      <c r="E145" s="45"/>
      <c r="F145" s="45"/>
      <c r="G145" s="45"/>
      <c r="H145" s="45"/>
      <c r="I145" s="45"/>
      <c r="J145" s="45"/>
      <c r="K145" s="45"/>
      <c r="L145" s="45"/>
      <c r="M145" s="45"/>
      <c r="N145" s="45"/>
      <c r="O145" s="45"/>
      <c r="P145" s="45"/>
      <c r="Q145" s="45"/>
    </row>
    <row r="146" spans="1:17">
      <c r="A146" s="44">
        <v>71</v>
      </c>
      <c r="B146" s="45"/>
      <c r="C146" s="45"/>
      <c r="D146" s="45"/>
      <c r="E146" s="45"/>
      <c r="F146" s="45"/>
      <c r="G146" s="45"/>
      <c r="H146" s="45"/>
      <c r="I146" s="45"/>
      <c r="J146" s="45"/>
      <c r="K146" s="45"/>
      <c r="L146" s="45"/>
      <c r="M146" s="45"/>
      <c r="N146" s="45"/>
      <c r="O146" s="45"/>
      <c r="P146" s="45"/>
      <c r="Q146" s="45"/>
    </row>
    <row r="147" spans="1:17">
      <c r="A147" s="44">
        <v>72</v>
      </c>
      <c r="B147" s="45"/>
      <c r="C147" s="45"/>
      <c r="D147" s="45"/>
      <c r="E147" s="45"/>
      <c r="F147" s="45"/>
      <c r="G147" s="45"/>
      <c r="H147" s="45"/>
      <c r="I147" s="45"/>
      <c r="J147" s="45"/>
      <c r="K147" s="45"/>
      <c r="L147" s="45"/>
      <c r="M147" s="45"/>
      <c r="N147" s="45"/>
      <c r="O147" s="45"/>
      <c r="P147" s="45"/>
      <c r="Q147" s="45"/>
    </row>
    <row r="148" spans="1:17">
      <c r="A148" s="44">
        <v>73</v>
      </c>
      <c r="B148" s="45"/>
      <c r="C148" s="45"/>
      <c r="D148" s="45"/>
      <c r="E148" s="45"/>
      <c r="F148" s="45"/>
      <c r="G148" s="45"/>
      <c r="H148" s="45"/>
      <c r="I148" s="45"/>
      <c r="J148" s="45"/>
      <c r="K148" s="45"/>
      <c r="L148" s="45"/>
      <c r="M148" s="45"/>
      <c r="N148" s="45"/>
      <c r="O148" s="45"/>
      <c r="P148" s="45"/>
      <c r="Q148" s="45"/>
    </row>
    <row r="149" spans="1:17">
      <c r="A149" s="44">
        <v>74</v>
      </c>
      <c r="B149" s="45"/>
      <c r="C149" s="45"/>
      <c r="D149" s="45"/>
      <c r="E149" s="45"/>
      <c r="F149" s="45"/>
      <c r="G149" s="45"/>
      <c r="H149" s="45"/>
      <c r="I149" s="45"/>
      <c r="J149" s="45"/>
      <c r="K149" s="45"/>
      <c r="L149" s="45"/>
      <c r="M149" s="45"/>
      <c r="N149" s="45"/>
      <c r="O149" s="45"/>
      <c r="P149" s="45"/>
      <c r="Q149" s="45"/>
    </row>
    <row r="150" spans="1:17">
      <c r="A150" s="44">
        <v>75</v>
      </c>
      <c r="B150" s="45"/>
      <c r="C150" s="45"/>
      <c r="D150" s="45"/>
      <c r="E150" s="45"/>
      <c r="F150" s="45"/>
      <c r="G150" s="45"/>
      <c r="H150" s="45"/>
      <c r="I150" s="45"/>
      <c r="J150" s="45"/>
      <c r="K150" s="45"/>
      <c r="L150" s="45"/>
      <c r="M150" s="45"/>
      <c r="N150" s="45"/>
      <c r="O150" s="45"/>
      <c r="P150" s="45"/>
      <c r="Q150" s="45"/>
    </row>
    <row r="151" spans="1:17">
      <c r="A151" s="44">
        <v>76</v>
      </c>
      <c r="B151" s="45"/>
      <c r="C151" s="45"/>
      <c r="D151" s="45"/>
      <c r="E151" s="45"/>
      <c r="F151" s="45"/>
      <c r="G151" s="45"/>
      <c r="H151" s="45"/>
      <c r="I151" s="45"/>
      <c r="J151" s="45"/>
      <c r="K151" s="45"/>
      <c r="L151" s="45"/>
      <c r="M151" s="45"/>
      <c r="N151" s="45"/>
      <c r="O151" s="45"/>
      <c r="P151" s="45"/>
      <c r="Q151" s="45"/>
    </row>
    <row r="152" spans="1:17">
      <c r="A152" s="44">
        <v>77</v>
      </c>
      <c r="B152" s="45"/>
      <c r="C152" s="45"/>
      <c r="D152" s="45"/>
      <c r="E152" s="45"/>
      <c r="F152" s="45"/>
      <c r="G152" s="45"/>
      <c r="H152" s="45"/>
      <c r="I152" s="45"/>
      <c r="J152" s="45"/>
      <c r="K152" s="45"/>
      <c r="L152" s="45"/>
      <c r="M152" s="45"/>
      <c r="N152" s="45"/>
      <c r="O152" s="45"/>
      <c r="P152" s="45"/>
      <c r="Q152" s="45"/>
    </row>
    <row r="153" spans="1:17">
      <c r="A153" s="44">
        <v>78</v>
      </c>
      <c r="B153" s="45"/>
      <c r="C153" s="45"/>
      <c r="D153" s="45"/>
      <c r="E153" s="45"/>
      <c r="F153" s="45"/>
      <c r="G153" s="45"/>
      <c r="H153" s="45"/>
      <c r="I153" s="45"/>
      <c r="J153" s="45"/>
      <c r="K153" s="45"/>
      <c r="L153" s="45"/>
      <c r="M153" s="45"/>
      <c r="N153" s="45"/>
      <c r="O153" s="45"/>
      <c r="P153" s="45"/>
      <c r="Q153" s="45"/>
    </row>
    <row r="154" spans="1:17">
      <c r="A154" s="44">
        <v>79</v>
      </c>
      <c r="B154" s="45"/>
      <c r="C154" s="45"/>
      <c r="D154" s="45"/>
      <c r="E154" s="45"/>
      <c r="F154" s="45"/>
      <c r="G154" s="45"/>
      <c r="H154" s="45"/>
      <c r="I154" s="45"/>
      <c r="J154" s="45"/>
      <c r="K154" s="45"/>
      <c r="L154" s="45"/>
      <c r="M154" s="45"/>
      <c r="N154" s="45"/>
      <c r="O154" s="45"/>
      <c r="P154" s="45"/>
      <c r="Q154" s="45"/>
    </row>
    <row r="155" spans="1:17">
      <c r="A155" s="44">
        <v>80</v>
      </c>
      <c r="B155" s="45"/>
      <c r="C155" s="45"/>
      <c r="D155" s="45"/>
      <c r="E155" s="45"/>
      <c r="F155" s="45"/>
      <c r="G155" s="45"/>
      <c r="H155" s="45"/>
      <c r="I155" s="45"/>
      <c r="J155" s="45"/>
      <c r="K155" s="45"/>
      <c r="L155" s="45"/>
      <c r="M155" s="45"/>
      <c r="N155" s="45"/>
      <c r="O155" s="45"/>
      <c r="P155" s="45"/>
      <c r="Q155" s="45"/>
    </row>
  </sheetData>
  <sheetProtection algorithmName="SHA-512" hashValue="QaLppJ7LkTcxO8U0C6Ds7geKTOn/hSJuO0LATfJ/bBq9uUjHM0FTjZpo488cx4xcxTmJUwNhd7yjj51+zFgunw==" saltValue="W/d46Rfm/HTNtKuku8WkDg==" spinCount="100000" sheet="1" objects="1" scenarios="1"/>
  <mergeCells count="6">
    <mergeCell ref="D2:G2"/>
    <mergeCell ref="H2:K2"/>
    <mergeCell ref="L2:P2"/>
    <mergeCell ref="B1:P1"/>
    <mergeCell ref="B71:P72"/>
    <mergeCell ref="B66:P70"/>
  </mergeCells>
  <phoneticPr fontId="1"/>
  <dataValidations count="6">
    <dataValidation type="list" allowBlank="1" showInputMessage="1" showErrorMessage="1" sqref="L3:L62" xr:uid="{FFB0EB03-67E5-499D-A518-22E5E06D2FD7}">
      <formula1>"S,H,R"</formula1>
    </dataValidation>
    <dataValidation type="list" allowBlank="1" showInputMessage="1" showErrorMessage="1" sqref="C3:C62" xr:uid="{98AE5D80-C150-4D44-9423-FC276BE9B059}">
      <formula1>"園長,副園長,教頭,保育士,保育教諭,幼稚園教諭,保健師,看護師,准看護師,保育補助,栄養士,調理師,調理補助,用務員,事務員,その他"</formula1>
    </dataValidation>
    <dataValidation type="list" allowBlank="1" showInputMessage="1" showErrorMessage="1" sqref="H3:H62 D3:D62" xr:uid="{058DA049-6445-4D46-BDC8-32ECB8BA3711}">
      <formula1>$A$75:$A$155</formula1>
    </dataValidation>
    <dataValidation type="list" allowBlank="1" showInputMessage="1" showErrorMessage="1" sqref="J3:J62 F3:F62" xr:uid="{C90E973F-4D61-460F-956A-FBD1F7B33E2F}">
      <formula1>$A$75:$A$86</formula1>
    </dataValidation>
    <dataValidation type="list" allowBlank="1" showInputMessage="1" showErrorMessage="1" sqref="M3:M62" xr:uid="{F39A8E45-8CC7-421A-A382-C695ED77007E}">
      <formula1>$A$75:$A$139</formula1>
    </dataValidation>
    <dataValidation type="list" allowBlank="1" showInputMessage="1" showErrorMessage="1" sqref="O3:O62" xr:uid="{EC8BD744-6D48-4BC6-9DE3-8589316DE5D3}">
      <formula1>$A$76:$A$87</formula1>
    </dataValidation>
  </dataValidations>
  <printOptions horizontalCentered="1"/>
  <pageMargins left="0.59055118110236227" right="0.59055118110236227" top="0.59055118110236227" bottom="0.39370078740157483" header="0.39370078740157483" footer="0.39370078740157483"/>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8CAB0-479E-43F2-925E-B838BF50327A}">
  <sheetPr>
    <tabColor rgb="FFFFC000"/>
  </sheetPr>
  <dimension ref="A1:T116"/>
  <sheetViews>
    <sheetView view="pageBreakPreview" zoomScale="85" zoomScaleNormal="90" zoomScaleSheetLayoutView="85" workbookViewId="0">
      <pane xSplit="1" ySplit="2" topLeftCell="B3" activePane="bottomRight" state="frozen"/>
      <selection pane="topRight" activeCell="B1" sqref="B1"/>
      <selection pane="bottomLeft" activeCell="A3" sqref="A3"/>
      <selection pane="bottomRight" activeCell="C9" sqref="C9"/>
    </sheetView>
  </sheetViews>
  <sheetFormatPr defaultColWidth="1.625" defaultRowHeight="12.75"/>
  <cols>
    <col min="1" max="1" width="3.625" style="5" bestFit="1" customWidth="1"/>
    <col min="2" max="2" width="19.375" style="1" customWidth="1"/>
    <col min="3" max="3" width="15.625" style="5" customWidth="1"/>
    <col min="4" max="4" width="12.5" style="1" customWidth="1"/>
    <col min="5" max="5" width="4.5" style="1" customWidth="1"/>
    <col min="6" max="6" width="3.125" style="1" customWidth="1"/>
    <col min="7" max="7" width="4.125" style="1" customWidth="1"/>
    <col min="8" max="8" width="3.125" style="1" customWidth="1"/>
    <col min="9" max="9" width="4.125" style="1" customWidth="1"/>
    <col min="10" max="10" width="3.125" style="1" customWidth="1"/>
    <col min="11" max="11" width="4.125" style="1" customWidth="1"/>
    <col min="12" max="12" width="3.125" style="1" customWidth="1"/>
    <col min="13" max="13" width="3.25" style="1" bestFit="1" customWidth="1"/>
    <col min="14" max="14" width="4.125" style="1" customWidth="1"/>
    <col min="15" max="15" width="3.125" style="1" customWidth="1"/>
    <col min="16" max="16" width="4.125" style="1" customWidth="1"/>
    <col min="17" max="17" width="3.125" style="1" customWidth="1"/>
    <col min="18" max="18" width="5" style="1" customWidth="1"/>
    <col min="19" max="16384" width="1.625" style="1"/>
  </cols>
  <sheetData>
    <row r="1" spans="1:18" ht="73.5" customHeight="1" thickBot="1">
      <c r="A1" s="44"/>
      <c r="B1" s="172" t="s">
        <v>51</v>
      </c>
      <c r="C1" s="173"/>
      <c r="D1" s="173"/>
      <c r="E1" s="173"/>
      <c r="F1" s="173"/>
      <c r="G1" s="173"/>
      <c r="H1" s="173"/>
      <c r="I1" s="173"/>
      <c r="J1" s="173"/>
      <c r="K1" s="173"/>
      <c r="L1" s="173"/>
      <c r="M1" s="173"/>
      <c r="N1" s="173"/>
      <c r="O1" s="173"/>
      <c r="P1" s="173"/>
      <c r="Q1" s="173"/>
      <c r="R1" s="44" t="s">
        <v>40</v>
      </c>
    </row>
    <row r="2" spans="1:18" ht="57.75" customHeight="1" thickBot="1">
      <c r="A2" s="44"/>
      <c r="B2" s="46" t="s">
        <v>0</v>
      </c>
      <c r="C2" s="76" t="s">
        <v>50</v>
      </c>
      <c r="D2" s="47" t="s">
        <v>1</v>
      </c>
      <c r="E2" s="166" t="s">
        <v>37</v>
      </c>
      <c r="F2" s="167"/>
      <c r="G2" s="167"/>
      <c r="H2" s="168"/>
      <c r="I2" s="166" t="s">
        <v>38</v>
      </c>
      <c r="J2" s="167"/>
      <c r="K2" s="167"/>
      <c r="L2" s="168"/>
      <c r="M2" s="169" t="s">
        <v>39</v>
      </c>
      <c r="N2" s="170"/>
      <c r="O2" s="170"/>
      <c r="P2" s="170"/>
      <c r="Q2" s="171"/>
      <c r="R2" s="45"/>
    </row>
    <row r="3" spans="1:18" ht="18" customHeight="1">
      <c r="A3" s="44">
        <v>1</v>
      </c>
      <c r="B3" s="61"/>
      <c r="C3" s="79"/>
      <c r="D3" s="62"/>
      <c r="E3" s="80" t="str">
        <f t="shared" ref="E3:E12" si="0">IF($C3=$R$1,0,"")</f>
        <v/>
      </c>
      <c r="F3" s="19" t="s">
        <v>2</v>
      </c>
      <c r="G3" s="85" t="str">
        <f t="shared" ref="G3:G12" si="1">IF($C3=$R$1,0,"")</f>
        <v/>
      </c>
      <c r="H3" s="137" t="s">
        <v>3</v>
      </c>
      <c r="I3" s="80" t="str">
        <f t="shared" ref="I3:I12" si="2">IF($C3=$R$1,0,"")</f>
        <v/>
      </c>
      <c r="J3" s="19" t="s">
        <v>2</v>
      </c>
      <c r="K3" s="88" t="str">
        <f t="shared" ref="K3:K22" si="3">IF($C3=$R$1,0,"")</f>
        <v/>
      </c>
      <c r="L3" s="49" t="s">
        <v>3</v>
      </c>
      <c r="M3" s="73"/>
      <c r="N3" s="91"/>
      <c r="O3" s="48" t="s">
        <v>2</v>
      </c>
      <c r="P3" s="91"/>
      <c r="Q3" s="50" t="s">
        <v>3</v>
      </c>
      <c r="R3" s="45"/>
    </row>
    <row r="4" spans="1:18" ht="18" customHeight="1">
      <c r="A4" s="44">
        <v>2</v>
      </c>
      <c r="B4" s="64"/>
      <c r="C4" s="81"/>
      <c r="D4" s="65"/>
      <c r="E4" s="154" t="str">
        <f t="shared" si="0"/>
        <v/>
      </c>
      <c r="F4" s="138" t="s">
        <v>2</v>
      </c>
      <c r="G4" s="156" t="str">
        <f t="shared" si="1"/>
        <v/>
      </c>
      <c r="H4" s="139" t="s">
        <v>3</v>
      </c>
      <c r="I4" s="154" t="str">
        <f t="shared" si="2"/>
        <v/>
      </c>
      <c r="J4" s="138" t="s">
        <v>2</v>
      </c>
      <c r="K4" s="158" t="str">
        <f t="shared" si="3"/>
        <v/>
      </c>
      <c r="L4" s="52" t="s">
        <v>3</v>
      </c>
      <c r="M4" s="74"/>
      <c r="N4" s="92"/>
      <c r="O4" s="51" t="s">
        <v>2</v>
      </c>
      <c r="P4" s="92"/>
      <c r="Q4" s="53" t="s">
        <v>3</v>
      </c>
      <c r="R4" s="45"/>
    </row>
    <row r="5" spans="1:18" ht="18" customHeight="1">
      <c r="A5" s="44">
        <v>3</v>
      </c>
      <c r="B5" s="64"/>
      <c r="C5" s="81"/>
      <c r="D5" s="65"/>
      <c r="E5" s="154" t="str">
        <f t="shared" si="0"/>
        <v/>
      </c>
      <c r="F5" s="138" t="s">
        <v>2</v>
      </c>
      <c r="G5" s="156" t="str">
        <f t="shared" si="1"/>
        <v/>
      </c>
      <c r="H5" s="139" t="s">
        <v>3</v>
      </c>
      <c r="I5" s="154" t="str">
        <f t="shared" si="2"/>
        <v/>
      </c>
      <c r="J5" s="138" t="s">
        <v>2</v>
      </c>
      <c r="K5" s="158" t="str">
        <f t="shared" si="3"/>
        <v/>
      </c>
      <c r="L5" s="52" t="s">
        <v>3</v>
      </c>
      <c r="M5" s="74"/>
      <c r="N5" s="92"/>
      <c r="O5" s="51" t="s">
        <v>2</v>
      </c>
      <c r="P5" s="92"/>
      <c r="Q5" s="53" t="s">
        <v>3</v>
      </c>
      <c r="R5" s="45"/>
    </row>
    <row r="6" spans="1:18" ht="18" customHeight="1">
      <c r="A6" s="44">
        <v>4</v>
      </c>
      <c r="B6" s="64"/>
      <c r="C6" s="81"/>
      <c r="D6" s="65"/>
      <c r="E6" s="154" t="str">
        <f t="shared" si="0"/>
        <v/>
      </c>
      <c r="F6" s="138" t="s">
        <v>2</v>
      </c>
      <c r="G6" s="156" t="str">
        <f t="shared" si="1"/>
        <v/>
      </c>
      <c r="H6" s="139" t="s">
        <v>3</v>
      </c>
      <c r="I6" s="154" t="str">
        <f t="shared" si="2"/>
        <v/>
      </c>
      <c r="J6" s="138" t="s">
        <v>2</v>
      </c>
      <c r="K6" s="158" t="str">
        <f t="shared" si="3"/>
        <v/>
      </c>
      <c r="L6" s="52" t="s">
        <v>3</v>
      </c>
      <c r="M6" s="74"/>
      <c r="N6" s="92"/>
      <c r="O6" s="51" t="s">
        <v>2</v>
      </c>
      <c r="P6" s="92"/>
      <c r="Q6" s="53" t="s">
        <v>3</v>
      </c>
      <c r="R6" s="45"/>
    </row>
    <row r="7" spans="1:18" ht="18" customHeight="1" thickBot="1">
      <c r="A7" s="44">
        <v>5</v>
      </c>
      <c r="B7" s="67"/>
      <c r="C7" s="83"/>
      <c r="D7" s="68"/>
      <c r="E7" s="155" t="str">
        <f t="shared" si="0"/>
        <v/>
      </c>
      <c r="F7" s="54" t="s">
        <v>2</v>
      </c>
      <c r="G7" s="157" t="str">
        <f t="shared" si="1"/>
        <v/>
      </c>
      <c r="H7" s="55" t="s">
        <v>3</v>
      </c>
      <c r="I7" s="155" t="str">
        <f t="shared" si="2"/>
        <v/>
      </c>
      <c r="J7" s="54" t="s">
        <v>2</v>
      </c>
      <c r="K7" s="159" t="str">
        <f t="shared" si="3"/>
        <v/>
      </c>
      <c r="L7" s="55" t="s">
        <v>3</v>
      </c>
      <c r="M7" s="75"/>
      <c r="N7" s="93"/>
      <c r="O7" s="54" t="s">
        <v>2</v>
      </c>
      <c r="P7" s="93"/>
      <c r="Q7" s="56" t="s">
        <v>3</v>
      </c>
      <c r="R7" s="45"/>
    </row>
    <row r="8" spans="1:18" ht="18" customHeight="1">
      <c r="A8" s="44">
        <v>6</v>
      </c>
      <c r="B8" s="61"/>
      <c r="C8" s="79"/>
      <c r="D8" s="62"/>
      <c r="E8" s="80" t="str">
        <f t="shared" si="0"/>
        <v/>
      </c>
      <c r="F8" s="48" t="s">
        <v>2</v>
      </c>
      <c r="G8" s="85" t="str">
        <f t="shared" si="1"/>
        <v/>
      </c>
      <c r="H8" s="49" t="s">
        <v>3</v>
      </c>
      <c r="I8" s="80" t="str">
        <f t="shared" si="2"/>
        <v/>
      </c>
      <c r="J8" s="48" t="s">
        <v>2</v>
      </c>
      <c r="K8" s="88" t="str">
        <f t="shared" si="3"/>
        <v/>
      </c>
      <c r="L8" s="49" t="s">
        <v>3</v>
      </c>
      <c r="M8" s="73"/>
      <c r="N8" s="91"/>
      <c r="O8" s="48" t="s">
        <v>2</v>
      </c>
      <c r="P8" s="91"/>
      <c r="Q8" s="50" t="s">
        <v>3</v>
      </c>
      <c r="R8" s="45"/>
    </row>
    <row r="9" spans="1:18" ht="18" customHeight="1">
      <c r="A9" s="44">
        <v>7</v>
      </c>
      <c r="B9" s="64"/>
      <c r="C9" s="81"/>
      <c r="D9" s="65"/>
      <c r="E9" s="82" t="str">
        <f t="shared" si="0"/>
        <v/>
      </c>
      <c r="F9" s="51" t="s">
        <v>2</v>
      </c>
      <c r="G9" s="86" t="str">
        <f t="shared" si="1"/>
        <v/>
      </c>
      <c r="H9" s="52" t="s">
        <v>3</v>
      </c>
      <c r="I9" s="82" t="str">
        <f t="shared" si="2"/>
        <v/>
      </c>
      <c r="J9" s="51" t="s">
        <v>2</v>
      </c>
      <c r="K9" s="89" t="str">
        <f t="shared" si="3"/>
        <v/>
      </c>
      <c r="L9" s="52" t="s">
        <v>3</v>
      </c>
      <c r="M9" s="74"/>
      <c r="N9" s="92"/>
      <c r="O9" s="51" t="s">
        <v>2</v>
      </c>
      <c r="P9" s="92"/>
      <c r="Q9" s="53" t="s">
        <v>3</v>
      </c>
      <c r="R9" s="45"/>
    </row>
    <row r="10" spans="1:18" ht="18" customHeight="1">
      <c r="A10" s="44">
        <v>8</v>
      </c>
      <c r="B10" s="64"/>
      <c r="C10" s="81"/>
      <c r="D10" s="65"/>
      <c r="E10" s="82" t="str">
        <f t="shared" si="0"/>
        <v/>
      </c>
      <c r="F10" s="51" t="s">
        <v>2</v>
      </c>
      <c r="G10" s="86" t="str">
        <f t="shared" si="1"/>
        <v/>
      </c>
      <c r="H10" s="52" t="s">
        <v>3</v>
      </c>
      <c r="I10" s="82" t="str">
        <f t="shared" si="2"/>
        <v/>
      </c>
      <c r="J10" s="51" t="s">
        <v>2</v>
      </c>
      <c r="K10" s="89" t="str">
        <f t="shared" si="3"/>
        <v/>
      </c>
      <c r="L10" s="52" t="s">
        <v>3</v>
      </c>
      <c r="M10" s="74"/>
      <c r="N10" s="92"/>
      <c r="O10" s="51" t="s">
        <v>2</v>
      </c>
      <c r="P10" s="92"/>
      <c r="Q10" s="53" t="s">
        <v>3</v>
      </c>
      <c r="R10" s="45"/>
    </row>
    <row r="11" spans="1:18" ht="18" customHeight="1">
      <c r="A11" s="44">
        <v>9</v>
      </c>
      <c r="B11" s="64"/>
      <c r="C11" s="81"/>
      <c r="D11" s="65"/>
      <c r="E11" s="82" t="str">
        <f t="shared" si="0"/>
        <v/>
      </c>
      <c r="F11" s="51" t="s">
        <v>2</v>
      </c>
      <c r="G11" s="86" t="str">
        <f t="shared" si="1"/>
        <v/>
      </c>
      <c r="H11" s="52" t="s">
        <v>3</v>
      </c>
      <c r="I11" s="82" t="str">
        <f t="shared" si="2"/>
        <v/>
      </c>
      <c r="J11" s="51" t="s">
        <v>2</v>
      </c>
      <c r="K11" s="89" t="str">
        <f t="shared" si="3"/>
        <v/>
      </c>
      <c r="L11" s="52" t="s">
        <v>3</v>
      </c>
      <c r="M11" s="74"/>
      <c r="N11" s="92"/>
      <c r="O11" s="51" t="s">
        <v>2</v>
      </c>
      <c r="P11" s="92"/>
      <c r="Q11" s="53" t="s">
        <v>3</v>
      </c>
      <c r="R11" s="45"/>
    </row>
    <row r="12" spans="1:18" ht="18" customHeight="1" thickBot="1">
      <c r="A12" s="44">
        <v>10</v>
      </c>
      <c r="B12" s="67"/>
      <c r="C12" s="83"/>
      <c r="D12" s="68"/>
      <c r="E12" s="84" t="str">
        <f t="shared" si="0"/>
        <v/>
      </c>
      <c r="F12" s="54" t="s">
        <v>2</v>
      </c>
      <c r="G12" s="87" t="str">
        <f t="shared" si="1"/>
        <v/>
      </c>
      <c r="H12" s="55" t="s">
        <v>3</v>
      </c>
      <c r="I12" s="84" t="str">
        <f t="shared" si="2"/>
        <v/>
      </c>
      <c r="J12" s="54" t="s">
        <v>2</v>
      </c>
      <c r="K12" s="90" t="str">
        <f t="shared" si="3"/>
        <v/>
      </c>
      <c r="L12" s="55" t="s">
        <v>3</v>
      </c>
      <c r="M12" s="75"/>
      <c r="N12" s="93"/>
      <c r="O12" s="54" t="s">
        <v>2</v>
      </c>
      <c r="P12" s="93"/>
      <c r="Q12" s="56" t="s">
        <v>3</v>
      </c>
      <c r="R12" s="45"/>
    </row>
    <row r="13" spans="1:18" ht="18" customHeight="1">
      <c r="A13" s="44">
        <v>11</v>
      </c>
      <c r="B13" s="61"/>
      <c r="C13" s="79"/>
      <c r="D13" s="62"/>
      <c r="E13" s="80" t="str">
        <f t="shared" ref="E13:E22" si="4">IF($C13=$R$1,0,"")</f>
        <v/>
      </c>
      <c r="F13" s="48" t="s">
        <v>2</v>
      </c>
      <c r="G13" s="85" t="str">
        <f t="shared" ref="G13:G22" si="5">IF($C13=$R$1,0,"")</f>
        <v/>
      </c>
      <c r="H13" s="49" t="s">
        <v>3</v>
      </c>
      <c r="I13" s="80" t="str">
        <f t="shared" ref="I13:I22" si="6">IF($C13=$R$1,0,"")</f>
        <v/>
      </c>
      <c r="J13" s="48" t="s">
        <v>2</v>
      </c>
      <c r="K13" s="88" t="str">
        <f t="shared" si="3"/>
        <v/>
      </c>
      <c r="L13" s="49" t="s">
        <v>3</v>
      </c>
      <c r="M13" s="73"/>
      <c r="N13" s="91"/>
      <c r="O13" s="48" t="s">
        <v>2</v>
      </c>
      <c r="P13" s="91"/>
      <c r="Q13" s="50" t="s">
        <v>3</v>
      </c>
      <c r="R13" s="45"/>
    </row>
    <row r="14" spans="1:18" ht="18" customHeight="1">
      <c r="A14" s="44">
        <v>12</v>
      </c>
      <c r="B14" s="64"/>
      <c r="C14" s="81"/>
      <c r="D14" s="65"/>
      <c r="E14" s="82" t="str">
        <f t="shared" si="4"/>
        <v/>
      </c>
      <c r="F14" s="51" t="s">
        <v>2</v>
      </c>
      <c r="G14" s="86" t="str">
        <f t="shared" si="5"/>
        <v/>
      </c>
      <c r="H14" s="52" t="s">
        <v>3</v>
      </c>
      <c r="I14" s="82" t="str">
        <f t="shared" si="6"/>
        <v/>
      </c>
      <c r="J14" s="51" t="s">
        <v>2</v>
      </c>
      <c r="K14" s="89" t="str">
        <f t="shared" si="3"/>
        <v/>
      </c>
      <c r="L14" s="52" t="s">
        <v>3</v>
      </c>
      <c r="M14" s="74"/>
      <c r="N14" s="92"/>
      <c r="O14" s="51" t="s">
        <v>2</v>
      </c>
      <c r="P14" s="92"/>
      <c r="Q14" s="53" t="s">
        <v>3</v>
      </c>
      <c r="R14" s="45"/>
    </row>
    <row r="15" spans="1:18" ht="18" customHeight="1">
      <c r="A15" s="44">
        <v>13</v>
      </c>
      <c r="B15" s="64"/>
      <c r="C15" s="81"/>
      <c r="D15" s="65"/>
      <c r="E15" s="82" t="str">
        <f t="shared" si="4"/>
        <v/>
      </c>
      <c r="F15" s="51" t="s">
        <v>2</v>
      </c>
      <c r="G15" s="86" t="str">
        <f t="shared" si="5"/>
        <v/>
      </c>
      <c r="H15" s="52" t="s">
        <v>3</v>
      </c>
      <c r="I15" s="82" t="str">
        <f t="shared" si="6"/>
        <v/>
      </c>
      <c r="J15" s="51" t="s">
        <v>2</v>
      </c>
      <c r="K15" s="89" t="str">
        <f t="shared" si="3"/>
        <v/>
      </c>
      <c r="L15" s="52" t="s">
        <v>3</v>
      </c>
      <c r="M15" s="74"/>
      <c r="N15" s="92"/>
      <c r="O15" s="51" t="s">
        <v>2</v>
      </c>
      <c r="P15" s="92"/>
      <c r="Q15" s="53" t="s">
        <v>3</v>
      </c>
      <c r="R15" s="45"/>
    </row>
    <row r="16" spans="1:18" ht="18" customHeight="1">
      <c r="A16" s="44">
        <v>14</v>
      </c>
      <c r="B16" s="64"/>
      <c r="C16" s="81"/>
      <c r="D16" s="65"/>
      <c r="E16" s="82" t="str">
        <f t="shared" si="4"/>
        <v/>
      </c>
      <c r="F16" s="51" t="s">
        <v>2</v>
      </c>
      <c r="G16" s="86" t="str">
        <f t="shared" si="5"/>
        <v/>
      </c>
      <c r="H16" s="52" t="s">
        <v>3</v>
      </c>
      <c r="I16" s="82" t="str">
        <f t="shared" si="6"/>
        <v/>
      </c>
      <c r="J16" s="51" t="s">
        <v>2</v>
      </c>
      <c r="K16" s="89" t="str">
        <f t="shared" si="3"/>
        <v/>
      </c>
      <c r="L16" s="52" t="s">
        <v>3</v>
      </c>
      <c r="M16" s="74"/>
      <c r="N16" s="92"/>
      <c r="O16" s="51" t="s">
        <v>2</v>
      </c>
      <c r="P16" s="92"/>
      <c r="Q16" s="53" t="s">
        <v>3</v>
      </c>
      <c r="R16" s="45"/>
    </row>
    <row r="17" spans="1:20" ht="18" customHeight="1" thickBot="1">
      <c r="A17" s="44">
        <v>15</v>
      </c>
      <c r="B17" s="67"/>
      <c r="C17" s="83"/>
      <c r="D17" s="68"/>
      <c r="E17" s="84" t="str">
        <f t="shared" si="4"/>
        <v/>
      </c>
      <c r="F17" s="54" t="s">
        <v>2</v>
      </c>
      <c r="G17" s="87" t="str">
        <f t="shared" si="5"/>
        <v/>
      </c>
      <c r="H17" s="55" t="s">
        <v>3</v>
      </c>
      <c r="I17" s="84" t="str">
        <f t="shared" si="6"/>
        <v/>
      </c>
      <c r="J17" s="54" t="s">
        <v>2</v>
      </c>
      <c r="K17" s="90" t="str">
        <f t="shared" si="3"/>
        <v/>
      </c>
      <c r="L17" s="55" t="s">
        <v>3</v>
      </c>
      <c r="M17" s="75"/>
      <c r="N17" s="93"/>
      <c r="O17" s="54" t="s">
        <v>2</v>
      </c>
      <c r="P17" s="93"/>
      <c r="Q17" s="56" t="s">
        <v>3</v>
      </c>
      <c r="R17" s="45"/>
    </row>
    <row r="18" spans="1:20" ht="18" customHeight="1">
      <c r="A18" s="44">
        <v>16</v>
      </c>
      <c r="B18" s="61"/>
      <c r="C18" s="79"/>
      <c r="D18" s="62"/>
      <c r="E18" s="80" t="str">
        <f t="shared" si="4"/>
        <v/>
      </c>
      <c r="F18" s="48" t="s">
        <v>2</v>
      </c>
      <c r="G18" s="85" t="str">
        <f t="shared" si="5"/>
        <v/>
      </c>
      <c r="H18" s="49" t="s">
        <v>3</v>
      </c>
      <c r="I18" s="80" t="str">
        <f t="shared" si="6"/>
        <v/>
      </c>
      <c r="J18" s="48" t="s">
        <v>2</v>
      </c>
      <c r="K18" s="88" t="str">
        <f t="shared" si="3"/>
        <v/>
      </c>
      <c r="L18" s="49" t="s">
        <v>3</v>
      </c>
      <c r="M18" s="73"/>
      <c r="N18" s="91"/>
      <c r="O18" s="48" t="s">
        <v>2</v>
      </c>
      <c r="P18" s="91"/>
      <c r="Q18" s="50" t="s">
        <v>3</v>
      </c>
      <c r="R18" s="45"/>
    </row>
    <row r="19" spans="1:20" ht="18" customHeight="1">
      <c r="A19" s="44">
        <v>17</v>
      </c>
      <c r="B19" s="64"/>
      <c r="C19" s="81"/>
      <c r="D19" s="65"/>
      <c r="E19" s="82" t="str">
        <f t="shared" si="4"/>
        <v/>
      </c>
      <c r="F19" s="51" t="s">
        <v>2</v>
      </c>
      <c r="G19" s="86" t="str">
        <f t="shared" si="5"/>
        <v/>
      </c>
      <c r="H19" s="52" t="s">
        <v>3</v>
      </c>
      <c r="I19" s="82" t="str">
        <f t="shared" si="6"/>
        <v/>
      </c>
      <c r="J19" s="51" t="s">
        <v>2</v>
      </c>
      <c r="K19" s="89" t="str">
        <f t="shared" si="3"/>
        <v/>
      </c>
      <c r="L19" s="52" t="s">
        <v>3</v>
      </c>
      <c r="M19" s="74"/>
      <c r="N19" s="92"/>
      <c r="O19" s="51" t="s">
        <v>2</v>
      </c>
      <c r="P19" s="92"/>
      <c r="Q19" s="53" t="s">
        <v>3</v>
      </c>
      <c r="R19" s="45"/>
    </row>
    <row r="20" spans="1:20" ht="18" customHeight="1">
      <c r="A20" s="44">
        <v>18</v>
      </c>
      <c r="B20" s="64"/>
      <c r="C20" s="81"/>
      <c r="D20" s="65"/>
      <c r="E20" s="82" t="str">
        <f t="shared" si="4"/>
        <v/>
      </c>
      <c r="F20" s="51" t="s">
        <v>2</v>
      </c>
      <c r="G20" s="86" t="str">
        <f t="shared" si="5"/>
        <v/>
      </c>
      <c r="H20" s="52" t="s">
        <v>3</v>
      </c>
      <c r="I20" s="82" t="str">
        <f t="shared" si="6"/>
        <v/>
      </c>
      <c r="J20" s="51" t="s">
        <v>2</v>
      </c>
      <c r="K20" s="89" t="str">
        <f t="shared" si="3"/>
        <v/>
      </c>
      <c r="L20" s="52" t="s">
        <v>3</v>
      </c>
      <c r="M20" s="74"/>
      <c r="N20" s="92"/>
      <c r="O20" s="51" t="s">
        <v>2</v>
      </c>
      <c r="P20" s="92"/>
      <c r="Q20" s="53" t="s">
        <v>3</v>
      </c>
      <c r="R20" s="45"/>
    </row>
    <row r="21" spans="1:20" ht="18" customHeight="1">
      <c r="A21" s="44">
        <v>19</v>
      </c>
      <c r="B21" s="64"/>
      <c r="C21" s="81"/>
      <c r="D21" s="65"/>
      <c r="E21" s="82" t="str">
        <f t="shared" si="4"/>
        <v/>
      </c>
      <c r="F21" s="51" t="s">
        <v>2</v>
      </c>
      <c r="G21" s="86" t="str">
        <f t="shared" si="5"/>
        <v/>
      </c>
      <c r="H21" s="52" t="s">
        <v>3</v>
      </c>
      <c r="I21" s="82" t="str">
        <f t="shared" si="6"/>
        <v/>
      </c>
      <c r="J21" s="51" t="s">
        <v>2</v>
      </c>
      <c r="K21" s="89" t="str">
        <f t="shared" si="3"/>
        <v/>
      </c>
      <c r="L21" s="52" t="s">
        <v>3</v>
      </c>
      <c r="M21" s="74"/>
      <c r="N21" s="92"/>
      <c r="O21" s="51" t="s">
        <v>2</v>
      </c>
      <c r="P21" s="92"/>
      <c r="Q21" s="53" t="s">
        <v>3</v>
      </c>
      <c r="R21" s="45"/>
    </row>
    <row r="22" spans="1:20" ht="18" customHeight="1" thickBot="1">
      <c r="A22" s="44">
        <v>20</v>
      </c>
      <c r="B22" s="67"/>
      <c r="C22" s="83"/>
      <c r="D22" s="68"/>
      <c r="E22" s="84" t="str">
        <f t="shared" si="4"/>
        <v/>
      </c>
      <c r="F22" s="54" t="s">
        <v>2</v>
      </c>
      <c r="G22" s="87" t="str">
        <f t="shared" si="5"/>
        <v/>
      </c>
      <c r="H22" s="55" t="s">
        <v>3</v>
      </c>
      <c r="I22" s="84" t="str">
        <f t="shared" si="6"/>
        <v/>
      </c>
      <c r="J22" s="54" t="s">
        <v>2</v>
      </c>
      <c r="K22" s="90" t="str">
        <f t="shared" si="3"/>
        <v/>
      </c>
      <c r="L22" s="55" t="s">
        <v>3</v>
      </c>
      <c r="M22" s="75"/>
      <c r="N22" s="93"/>
      <c r="O22" s="54" t="s">
        <v>2</v>
      </c>
      <c r="P22" s="93"/>
      <c r="Q22" s="56" t="s">
        <v>3</v>
      </c>
      <c r="R22" s="45"/>
    </row>
    <row r="23" spans="1:20">
      <c r="A23" s="44"/>
      <c r="B23" s="45"/>
      <c r="C23" s="44"/>
      <c r="D23" s="45"/>
      <c r="E23" s="44"/>
      <c r="F23" s="44"/>
      <c r="G23" s="44"/>
      <c r="H23" s="44"/>
      <c r="I23" s="44"/>
      <c r="J23" s="44"/>
      <c r="K23" s="44"/>
      <c r="L23" s="44"/>
      <c r="M23" s="44"/>
      <c r="N23" s="44"/>
      <c r="O23" s="44"/>
      <c r="P23" s="44"/>
      <c r="Q23" s="44"/>
      <c r="R23" s="45"/>
    </row>
    <row r="24" spans="1:20">
      <c r="A24" s="57"/>
      <c r="B24" s="58" t="s">
        <v>11</v>
      </c>
      <c r="C24" s="77"/>
      <c r="D24" s="59"/>
      <c r="E24" s="59"/>
      <c r="F24" s="59"/>
      <c r="G24" s="59"/>
      <c r="H24" s="59"/>
      <c r="I24" s="59"/>
      <c r="J24" s="59"/>
      <c r="K24" s="59"/>
      <c r="L24" s="59"/>
      <c r="M24" s="59"/>
      <c r="N24" s="59"/>
      <c r="O24" s="59"/>
      <c r="P24" s="59"/>
      <c r="Q24" s="59"/>
      <c r="R24" s="59"/>
      <c r="S24" s="7"/>
      <c r="T24" s="7"/>
    </row>
    <row r="25" spans="1:20">
      <c r="A25" s="44"/>
      <c r="B25" s="60" t="s">
        <v>65</v>
      </c>
      <c r="C25" s="78"/>
      <c r="D25" s="60"/>
      <c r="E25" s="60"/>
      <c r="F25" s="60"/>
      <c r="G25" s="60"/>
      <c r="H25" s="60"/>
      <c r="I25" s="60"/>
      <c r="J25" s="60"/>
      <c r="K25" s="60"/>
      <c r="L25" s="60"/>
      <c r="M25" s="60"/>
      <c r="N25" s="60"/>
      <c r="O25" s="60"/>
      <c r="P25" s="60"/>
      <c r="Q25" s="60"/>
      <c r="R25" s="45"/>
    </row>
    <row r="26" spans="1:20">
      <c r="A26" s="44"/>
      <c r="B26" s="175" t="s">
        <v>64</v>
      </c>
      <c r="C26" s="176"/>
      <c r="D26" s="176"/>
      <c r="E26" s="176"/>
      <c r="F26" s="176"/>
      <c r="G26" s="176"/>
      <c r="H26" s="176"/>
      <c r="I26" s="176"/>
      <c r="J26" s="176"/>
      <c r="K26" s="176"/>
      <c r="L26" s="176"/>
      <c r="M26" s="176"/>
      <c r="N26" s="176"/>
      <c r="O26" s="176"/>
      <c r="P26" s="176"/>
      <c r="Q26" s="60"/>
      <c r="R26" s="45"/>
    </row>
    <row r="27" spans="1:20">
      <c r="A27" s="44"/>
      <c r="B27" s="176"/>
      <c r="C27" s="176"/>
      <c r="D27" s="176"/>
      <c r="E27" s="176"/>
      <c r="F27" s="176"/>
      <c r="G27" s="176"/>
      <c r="H27" s="176"/>
      <c r="I27" s="176"/>
      <c r="J27" s="176"/>
      <c r="K27" s="176"/>
      <c r="L27" s="176"/>
      <c r="M27" s="176"/>
      <c r="N27" s="176"/>
      <c r="O27" s="176"/>
      <c r="P27" s="176"/>
      <c r="Q27" s="60"/>
      <c r="R27" s="45"/>
    </row>
    <row r="28" spans="1:20">
      <c r="A28" s="44"/>
      <c r="B28" s="176"/>
      <c r="C28" s="176"/>
      <c r="D28" s="176"/>
      <c r="E28" s="176"/>
      <c r="F28" s="176"/>
      <c r="G28" s="176"/>
      <c r="H28" s="176"/>
      <c r="I28" s="176"/>
      <c r="J28" s="176"/>
      <c r="K28" s="176"/>
      <c r="L28" s="176"/>
      <c r="M28" s="176"/>
      <c r="N28" s="176"/>
      <c r="O28" s="176"/>
      <c r="P28" s="176"/>
      <c r="Q28" s="60"/>
      <c r="R28" s="45"/>
    </row>
    <row r="29" spans="1:20">
      <c r="A29" s="44"/>
      <c r="B29" s="176"/>
      <c r="C29" s="176"/>
      <c r="D29" s="176"/>
      <c r="E29" s="176"/>
      <c r="F29" s="176"/>
      <c r="G29" s="176"/>
      <c r="H29" s="176"/>
      <c r="I29" s="176"/>
      <c r="J29" s="176"/>
      <c r="K29" s="176"/>
      <c r="L29" s="176"/>
      <c r="M29" s="176"/>
      <c r="N29" s="176"/>
      <c r="O29" s="176"/>
      <c r="P29" s="176"/>
      <c r="Q29" s="60"/>
      <c r="R29" s="45"/>
    </row>
    <row r="30" spans="1:20">
      <c r="A30" s="44"/>
      <c r="B30" s="176"/>
      <c r="C30" s="176"/>
      <c r="D30" s="176"/>
      <c r="E30" s="176"/>
      <c r="F30" s="176"/>
      <c r="G30" s="176"/>
      <c r="H30" s="176"/>
      <c r="I30" s="176"/>
      <c r="J30" s="176"/>
      <c r="K30" s="176"/>
      <c r="L30" s="176"/>
      <c r="M30" s="176"/>
      <c r="N30" s="176"/>
      <c r="O30" s="176"/>
      <c r="P30" s="176"/>
      <c r="Q30" s="60"/>
      <c r="R30" s="45"/>
    </row>
    <row r="31" spans="1:20">
      <c r="A31" s="44"/>
      <c r="B31" s="174" t="s">
        <v>63</v>
      </c>
      <c r="C31" s="174"/>
      <c r="D31" s="174"/>
      <c r="E31" s="174"/>
      <c r="F31" s="174"/>
      <c r="G31" s="174"/>
      <c r="H31" s="174"/>
      <c r="I31" s="174"/>
      <c r="J31" s="174"/>
      <c r="K31" s="174"/>
      <c r="L31" s="174"/>
      <c r="M31" s="174"/>
      <c r="N31" s="174"/>
      <c r="O31" s="174"/>
      <c r="P31" s="174"/>
      <c r="Q31" s="60"/>
      <c r="R31" s="45"/>
    </row>
    <row r="32" spans="1:20">
      <c r="A32" s="44"/>
      <c r="B32" s="174"/>
      <c r="C32" s="174"/>
      <c r="D32" s="174"/>
      <c r="E32" s="174"/>
      <c r="F32" s="174"/>
      <c r="G32" s="174"/>
      <c r="H32" s="174"/>
      <c r="I32" s="174"/>
      <c r="J32" s="174"/>
      <c r="K32" s="174"/>
      <c r="L32" s="174"/>
      <c r="M32" s="174"/>
      <c r="N32" s="174"/>
      <c r="O32" s="174"/>
      <c r="P32" s="174"/>
      <c r="Q32" s="60"/>
      <c r="R32" s="45"/>
    </row>
    <row r="33" spans="1:18">
      <c r="A33" s="44"/>
      <c r="B33" s="60" t="s">
        <v>48</v>
      </c>
      <c r="C33" s="78"/>
      <c r="D33" s="60"/>
      <c r="E33" s="60"/>
      <c r="F33" s="60"/>
      <c r="G33" s="60"/>
      <c r="H33" s="60"/>
      <c r="I33" s="60"/>
      <c r="J33" s="60"/>
      <c r="K33" s="60"/>
      <c r="L33" s="60"/>
      <c r="M33" s="60"/>
      <c r="N33" s="60"/>
      <c r="O33" s="60"/>
      <c r="P33" s="60"/>
      <c r="Q33" s="60"/>
      <c r="R33" s="45"/>
    </row>
    <row r="34" spans="1:18">
      <c r="A34" s="44"/>
      <c r="B34" s="60" t="s">
        <v>49</v>
      </c>
      <c r="C34" s="78"/>
      <c r="D34" s="60"/>
      <c r="E34" s="60"/>
      <c r="F34" s="60"/>
      <c r="G34" s="60"/>
      <c r="H34" s="60"/>
      <c r="I34" s="60"/>
      <c r="J34" s="60"/>
      <c r="K34" s="60"/>
      <c r="L34" s="60"/>
      <c r="M34" s="60"/>
      <c r="N34" s="60"/>
      <c r="O34" s="60"/>
      <c r="P34" s="60"/>
      <c r="Q34" s="60"/>
      <c r="R34" s="45"/>
    </row>
    <row r="35" spans="1:18">
      <c r="A35" s="44"/>
      <c r="B35" s="45"/>
      <c r="C35" s="44"/>
      <c r="D35" s="45"/>
      <c r="E35" s="45"/>
      <c r="F35" s="45"/>
      <c r="G35" s="45"/>
      <c r="H35" s="45"/>
      <c r="I35" s="45"/>
      <c r="J35" s="45"/>
      <c r="K35" s="45"/>
      <c r="L35" s="45"/>
      <c r="M35" s="45"/>
      <c r="N35" s="45"/>
      <c r="O35" s="45"/>
      <c r="P35" s="45"/>
      <c r="Q35" s="45"/>
      <c r="R35" s="45"/>
    </row>
    <row r="36" spans="1:18">
      <c r="A36" s="44">
        <v>0</v>
      </c>
      <c r="B36" s="45"/>
      <c r="C36" s="44"/>
      <c r="D36" s="45"/>
      <c r="E36" s="45"/>
      <c r="F36" s="45"/>
      <c r="G36" s="45"/>
      <c r="H36" s="45"/>
      <c r="I36" s="45"/>
      <c r="J36" s="45"/>
      <c r="K36" s="45"/>
      <c r="L36" s="45"/>
      <c r="M36" s="45"/>
      <c r="N36" s="45"/>
      <c r="O36" s="45"/>
      <c r="P36" s="45"/>
      <c r="Q36" s="45"/>
      <c r="R36" s="45"/>
    </row>
    <row r="37" spans="1:18">
      <c r="A37" s="44">
        <v>1</v>
      </c>
      <c r="B37" s="45"/>
      <c r="C37" s="44"/>
      <c r="D37" s="45"/>
      <c r="E37" s="45"/>
      <c r="F37" s="45"/>
      <c r="G37" s="45"/>
      <c r="H37" s="45"/>
      <c r="I37" s="45"/>
      <c r="J37" s="45"/>
      <c r="K37" s="45"/>
      <c r="L37" s="45"/>
      <c r="M37" s="45"/>
      <c r="N37" s="45"/>
      <c r="O37" s="45"/>
      <c r="P37" s="45"/>
      <c r="Q37" s="45"/>
      <c r="R37" s="45"/>
    </row>
    <row r="38" spans="1:18">
      <c r="A38" s="44">
        <v>2</v>
      </c>
      <c r="B38" s="45"/>
      <c r="C38" s="44"/>
      <c r="D38" s="45"/>
      <c r="E38" s="45"/>
      <c r="F38" s="45"/>
      <c r="G38" s="45"/>
      <c r="H38" s="45"/>
      <c r="I38" s="45"/>
      <c r="J38" s="45"/>
      <c r="K38" s="45"/>
      <c r="L38" s="45"/>
      <c r="M38" s="45"/>
      <c r="N38" s="45"/>
      <c r="O38" s="45"/>
      <c r="P38" s="45"/>
      <c r="Q38" s="45"/>
      <c r="R38" s="45"/>
    </row>
    <row r="39" spans="1:18">
      <c r="A39" s="44">
        <v>3</v>
      </c>
      <c r="B39" s="45"/>
      <c r="C39" s="44"/>
      <c r="D39" s="45"/>
      <c r="E39" s="45"/>
      <c r="F39" s="45"/>
      <c r="G39" s="45"/>
      <c r="H39" s="45"/>
      <c r="I39" s="45"/>
      <c r="J39" s="45"/>
      <c r="K39" s="45"/>
      <c r="L39" s="45"/>
      <c r="M39" s="45"/>
      <c r="N39" s="45"/>
      <c r="O39" s="45"/>
      <c r="P39" s="45"/>
      <c r="Q39" s="45"/>
      <c r="R39" s="45"/>
    </row>
    <row r="40" spans="1:18">
      <c r="A40" s="44">
        <v>4</v>
      </c>
      <c r="B40" s="45"/>
      <c r="C40" s="44"/>
      <c r="D40" s="45"/>
      <c r="E40" s="45"/>
      <c r="F40" s="45"/>
      <c r="G40" s="45"/>
      <c r="H40" s="45"/>
      <c r="I40" s="45"/>
      <c r="J40" s="45"/>
      <c r="K40" s="45"/>
      <c r="L40" s="45"/>
      <c r="M40" s="45"/>
      <c r="N40" s="45"/>
      <c r="O40" s="45"/>
      <c r="P40" s="45"/>
      <c r="Q40" s="45"/>
      <c r="R40" s="45"/>
    </row>
    <row r="41" spans="1:18">
      <c r="A41" s="44">
        <v>5</v>
      </c>
      <c r="B41" s="45"/>
      <c r="C41" s="44"/>
      <c r="D41" s="45"/>
      <c r="E41" s="45"/>
      <c r="F41" s="45"/>
      <c r="G41" s="45"/>
      <c r="H41" s="45"/>
      <c r="I41" s="45"/>
      <c r="J41" s="45"/>
      <c r="K41" s="45"/>
      <c r="L41" s="45"/>
      <c r="M41" s="45"/>
      <c r="N41" s="45"/>
      <c r="O41" s="45"/>
      <c r="P41" s="45"/>
      <c r="Q41" s="45"/>
      <c r="R41" s="45"/>
    </row>
    <row r="42" spans="1:18">
      <c r="A42" s="44">
        <v>6</v>
      </c>
      <c r="B42" s="45"/>
      <c r="C42" s="44"/>
      <c r="D42" s="45"/>
      <c r="E42" s="45"/>
      <c r="F42" s="45"/>
      <c r="G42" s="45"/>
      <c r="H42" s="45"/>
      <c r="I42" s="45"/>
      <c r="J42" s="45"/>
      <c r="K42" s="45"/>
      <c r="L42" s="45"/>
      <c r="M42" s="45"/>
      <c r="N42" s="45"/>
      <c r="O42" s="45"/>
      <c r="P42" s="45"/>
      <c r="Q42" s="45"/>
      <c r="R42" s="45"/>
    </row>
    <row r="43" spans="1:18">
      <c r="A43" s="44">
        <v>7</v>
      </c>
      <c r="B43" s="45"/>
      <c r="C43" s="44"/>
      <c r="D43" s="45"/>
      <c r="E43" s="45"/>
      <c r="F43" s="45"/>
      <c r="G43" s="45"/>
      <c r="H43" s="45"/>
      <c r="I43" s="45"/>
      <c r="J43" s="45"/>
      <c r="K43" s="45"/>
      <c r="L43" s="45"/>
      <c r="M43" s="45"/>
      <c r="N43" s="45"/>
      <c r="O43" s="45"/>
      <c r="P43" s="45"/>
      <c r="Q43" s="45"/>
      <c r="R43" s="45"/>
    </row>
    <row r="44" spans="1:18">
      <c r="A44" s="44">
        <v>8</v>
      </c>
      <c r="B44" s="45"/>
      <c r="C44" s="44"/>
      <c r="D44" s="45"/>
      <c r="E44" s="45"/>
      <c r="F44" s="45"/>
      <c r="G44" s="45"/>
      <c r="H44" s="45"/>
      <c r="I44" s="45"/>
      <c r="J44" s="45"/>
      <c r="K44" s="45"/>
      <c r="L44" s="45"/>
      <c r="M44" s="45"/>
      <c r="N44" s="45"/>
      <c r="O44" s="45"/>
      <c r="P44" s="45"/>
      <c r="Q44" s="45"/>
      <c r="R44" s="45"/>
    </row>
    <row r="45" spans="1:18">
      <c r="A45" s="44">
        <v>9</v>
      </c>
      <c r="B45" s="45"/>
      <c r="C45" s="44"/>
      <c r="D45" s="45"/>
      <c r="E45" s="45"/>
      <c r="F45" s="45"/>
      <c r="G45" s="45"/>
      <c r="H45" s="45"/>
      <c r="I45" s="45"/>
      <c r="J45" s="45"/>
      <c r="K45" s="45"/>
      <c r="L45" s="45"/>
      <c r="M45" s="45"/>
      <c r="N45" s="45"/>
      <c r="O45" s="45"/>
      <c r="P45" s="45"/>
      <c r="Q45" s="45"/>
      <c r="R45" s="45"/>
    </row>
    <row r="46" spans="1:18">
      <c r="A46" s="44">
        <v>10</v>
      </c>
      <c r="B46" s="45"/>
      <c r="C46" s="44"/>
      <c r="D46" s="45"/>
      <c r="E46" s="45"/>
      <c r="F46" s="45"/>
      <c r="G46" s="45"/>
      <c r="H46" s="45"/>
      <c r="I46" s="45"/>
      <c r="J46" s="45"/>
      <c r="K46" s="45"/>
      <c r="L46" s="45"/>
      <c r="M46" s="45"/>
      <c r="N46" s="45"/>
      <c r="O46" s="45"/>
      <c r="P46" s="45"/>
      <c r="Q46" s="45"/>
      <c r="R46" s="45"/>
    </row>
    <row r="47" spans="1:18">
      <c r="A47" s="44">
        <v>11</v>
      </c>
      <c r="B47" s="45"/>
      <c r="C47" s="44"/>
      <c r="D47" s="45"/>
      <c r="E47" s="45"/>
      <c r="F47" s="45"/>
      <c r="G47" s="45"/>
      <c r="H47" s="45"/>
      <c r="I47" s="45"/>
      <c r="J47" s="45"/>
      <c r="K47" s="45"/>
      <c r="L47" s="45"/>
      <c r="M47" s="45"/>
      <c r="N47" s="45"/>
      <c r="O47" s="45"/>
      <c r="P47" s="45"/>
      <c r="Q47" s="45"/>
      <c r="R47" s="45"/>
    </row>
    <row r="48" spans="1:18">
      <c r="A48" s="44">
        <v>12</v>
      </c>
      <c r="B48" s="45"/>
      <c r="C48" s="44"/>
      <c r="D48" s="45"/>
      <c r="E48" s="45"/>
      <c r="F48" s="45"/>
      <c r="G48" s="45"/>
      <c r="H48" s="45"/>
      <c r="I48" s="45"/>
      <c r="J48" s="45"/>
      <c r="K48" s="45"/>
      <c r="L48" s="45"/>
      <c r="M48" s="45"/>
      <c r="N48" s="45"/>
      <c r="O48" s="45"/>
      <c r="P48" s="45"/>
      <c r="Q48" s="45"/>
      <c r="R48" s="45"/>
    </row>
    <row r="49" spans="1:18">
      <c r="A49" s="44">
        <v>13</v>
      </c>
      <c r="B49" s="45"/>
      <c r="C49" s="44"/>
      <c r="D49" s="45"/>
      <c r="E49" s="45"/>
      <c r="F49" s="45"/>
      <c r="G49" s="45"/>
      <c r="H49" s="45"/>
      <c r="I49" s="45"/>
      <c r="J49" s="45"/>
      <c r="K49" s="45"/>
      <c r="L49" s="45"/>
      <c r="M49" s="45"/>
      <c r="N49" s="45"/>
      <c r="O49" s="45"/>
      <c r="P49" s="45"/>
      <c r="Q49" s="45"/>
      <c r="R49" s="45"/>
    </row>
    <row r="50" spans="1:18">
      <c r="A50" s="44">
        <v>14</v>
      </c>
      <c r="B50" s="45"/>
      <c r="C50" s="44"/>
      <c r="D50" s="45"/>
      <c r="E50" s="45"/>
      <c r="F50" s="45"/>
      <c r="G50" s="45"/>
      <c r="H50" s="45"/>
      <c r="I50" s="45"/>
      <c r="J50" s="45"/>
      <c r="K50" s="45"/>
      <c r="L50" s="45"/>
      <c r="M50" s="45"/>
      <c r="N50" s="45"/>
      <c r="O50" s="45"/>
      <c r="P50" s="45"/>
      <c r="Q50" s="45"/>
      <c r="R50" s="45"/>
    </row>
    <row r="51" spans="1:18">
      <c r="A51" s="44">
        <v>15</v>
      </c>
      <c r="B51" s="45"/>
      <c r="C51" s="44"/>
      <c r="D51" s="45"/>
      <c r="E51" s="45"/>
      <c r="F51" s="45"/>
      <c r="G51" s="45"/>
      <c r="H51" s="45"/>
      <c r="I51" s="45"/>
      <c r="J51" s="45"/>
      <c r="K51" s="45"/>
      <c r="L51" s="45"/>
      <c r="M51" s="45"/>
      <c r="N51" s="45"/>
      <c r="O51" s="45"/>
      <c r="P51" s="45"/>
      <c r="Q51" s="45"/>
      <c r="R51" s="45"/>
    </row>
    <row r="52" spans="1:18">
      <c r="A52" s="44">
        <v>16</v>
      </c>
      <c r="B52" s="45"/>
      <c r="C52" s="44"/>
      <c r="D52" s="45"/>
      <c r="E52" s="45"/>
      <c r="F52" s="45"/>
      <c r="G52" s="45"/>
      <c r="H52" s="45"/>
      <c r="I52" s="45"/>
      <c r="J52" s="45"/>
      <c r="K52" s="45"/>
      <c r="L52" s="45"/>
      <c r="M52" s="45"/>
      <c r="N52" s="45"/>
      <c r="O52" s="45"/>
      <c r="P52" s="45"/>
      <c r="Q52" s="45"/>
      <c r="R52" s="45"/>
    </row>
    <row r="53" spans="1:18">
      <c r="A53" s="44">
        <v>17</v>
      </c>
      <c r="B53" s="45"/>
      <c r="C53" s="44"/>
      <c r="D53" s="45"/>
      <c r="E53" s="45"/>
      <c r="F53" s="45"/>
      <c r="G53" s="45"/>
      <c r="H53" s="45"/>
      <c r="I53" s="45"/>
      <c r="J53" s="45"/>
      <c r="K53" s="45"/>
      <c r="L53" s="45"/>
      <c r="M53" s="45"/>
      <c r="N53" s="45"/>
      <c r="O53" s="45"/>
      <c r="P53" s="45"/>
      <c r="Q53" s="45"/>
      <c r="R53" s="45"/>
    </row>
    <row r="54" spans="1:18">
      <c r="A54" s="44">
        <v>18</v>
      </c>
      <c r="B54" s="45"/>
      <c r="C54" s="44"/>
      <c r="D54" s="45"/>
      <c r="E54" s="45"/>
      <c r="F54" s="45"/>
      <c r="G54" s="45"/>
      <c r="H54" s="45"/>
      <c r="I54" s="45"/>
      <c r="J54" s="45"/>
      <c r="K54" s="45"/>
      <c r="L54" s="45"/>
      <c r="M54" s="45"/>
      <c r="N54" s="45"/>
      <c r="O54" s="45"/>
      <c r="P54" s="45"/>
      <c r="Q54" s="45"/>
      <c r="R54" s="45"/>
    </row>
    <row r="55" spans="1:18">
      <c r="A55" s="44">
        <v>19</v>
      </c>
      <c r="B55" s="45"/>
      <c r="C55" s="44"/>
      <c r="D55" s="45"/>
      <c r="E55" s="45"/>
      <c r="F55" s="45"/>
      <c r="G55" s="45"/>
      <c r="H55" s="45"/>
      <c r="I55" s="45"/>
      <c r="J55" s="45"/>
      <c r="K55" s="45"/>
      <c r="L55" s="45"/>
      <c r="M55" s="45"/>
      <c r="N55" s="45"/>
      <c r="O55" s="45"/>
      <c r="P55" s="45"/>
      <c r="Q55" s="45"/>
      <c r="R55" s="45"/>
    </row>
    <row r="56" spans="1:18">
      <c r="A56" s="44">
        <v>20</v>
      </c>
      <c r="B56" s="45"/>
      <c r="C56" s="44"/>
      <c r="D56" s="45"/>
      <c r="E56" s="45"/>
      <c r="F56" s="45"/>
      <c r="G56" s="45"/>
      <c r="H56" s="45"/>
      <c r="I56" s="45"/>
      <c r="J56" s="45"/>
      <c r="K56" s="45"/>
      <c r="L56" s="45"/>
      <c r="M56" s="45"/>
      <c r="N56" s="45"/>
      <c r="O56" s="45"/>
      <c r="P56" s="45"/>
      <c r="Q56" s="45"/>
      <c r="R56" s="45"/>
    </row>
    <row r="57" spans="1:18">
      <c r="A57" s="44">
        <v>21</v>
      </c>
      <c r="B57" s="45"/>
      <c r="C57" s="44"/>
      <c r="D57" s="45"/>
      <c r="E57" s="45"/>
      <c r="F57" s="45"/>
      <c r="G57" s="45"/>
      <c r="H57" s="45"/>
      <c r="I57" s="45"/>
      <c r="J57" s="45"/>
      <c r="K57" s="45"/>
      <c r="L57" s="45"/>
      <c r="M57" s="45"/>
      <c r="N57" s="45"/>
      <c r="O57" s="45"/>
      <c r="P57" s="45"/>
      <c r="Q57" s="45"/>
      <c r="R57" s="45"/>
    </row>
    <row r="58" spans="1:18">
      <c r="A58" s="44">
        <v>22</v>
      </c>
      <c r="B58" s="45"/>
      <c r="C58" s="44"/>
      <c r="D58" s="45"/>
      <c r="E58" s="45"/>
      <c r="F58" s="45"/>
      <c r="G58" s="45"/>
      <c r="H58" s="45"/>
      <c r="I58" s="45"/>
      <c r="J58" s="45"/>
      <c r="K58" s="45"/>
      <c r="L58" s="45"/>
      <c r="M58" s="45"/>
      <c r="N58" s="45"/>
      <c r="O58" s="45"/>
      <c r="P58" s="45"/>
      <c r="Q58" s="45"/>
      <c r="R58" s="45"/>
    </row>
    <row r="59" spans="1:18">
      <c r="A59" s="44">
        <v>23</v>
      </c>
      <c r="B59" s="45"/>
      <c r="C59" s="44"/>
      <c r="D59" s="45"/>
      <c r="E59" s="45"/>
      <c r="F59" s="45"/>
      <c r="G59" s="45"/>
      <c r="H59" s="45"/>
      <c r="I59" s="45"/>
      <c r="J59" s="45"/>
      <c r="K59" s="45"/>
      <c r="L59" s="45"/>
      <c r="M59" s="45"/>
      <c r="N59" s="45"/>
      <c r="O59" s="45"/>
      <c r="P59" s="45"/>
      <c r="Q59" s="45"/>
      <c r="R59" s="45"/>
    </row>
    <row r="60" spans="1:18">
      <c r="A60" s="44">
        <v>24</v>
      </c>
      <c r="B60" s="45"/>
      <c r="C60" s="44"/>
      <c r="D60" s="45"/>
      <c r="E60" s="45"/>
      <c r="F60" s="45"/>
      <c r="G60" s="45"/>
      <c r="H60" s="45"/>
      <c r="I60" s="45"/>
      <c r="J60" s="45"/>
      <c r="K60" s="45"/>
      <c r="L60" s="45"/>
      <c r="M60" s="45"/>
      <c r="N60" s="45"/>
      <c r="O60" s="45"/>
      <c r="P60" s="45"/>
      <c r="Q60" s="45"/>
      <c r="R60" s="45"/>
    </row>
    <row r="61" spans="1:18">
      <c r="A61" s="44">
        <v>25</v>
      </c>
      <c r="B61" s="45"/>
      <c r="C61" s="44"/>
      <c r="D61" s="45"/>
      <c r="E61" s="45"/>
      <c r="F61" s="45"/>
      <c r="G61" s="45"/>
      <c r="H61" s="45"/>
      <c r="I61" s="45"/>
      <c r="J61" s="45"/>
      <c r="K61" s="45"/>
      <c r="L61" s="45"/>
      <c r="M61" s="45"/>
      <c r="N61" s="45"/>
      <c r="O61" s="45"/>
      <c r="P61" s="45"/>
      <c r="Q61" s="45"/>
      <c r="R61" s="45"/>
    </row>
    <row r="62" spans="1:18">
      <c r="A62" s="44">
        <v>26</v>
      </c>
      <c r="B62" s="45"/>
      <c r="C62" s="44"/>
      <c r="D62" s="45"/>
      <c r="E62" s="45"/>
      <c r="F62" s="45"/>
      <c r="G62" s="45"/>
      <c r="H62" s="45"/>
      <c r="I62" s="45"/>
      <c r="J62" s="45"/>
      <c r="K62" s="45"/>
      <c r="L62" s="45"/>
      <c r="M62" s="45"/>
      <c r="N62" s="45"/>
      <c r="O62" s="45"/>
      <c r="P62" s="45"/>
      <c r="Q62" s="45"/>
      <c r="R62" s="45"/>
    </row>
    <row r="63" spans="1:18">
      <c r="A63" s="44">
        <v>27</v>
      </c>
      <c r="B63" s="45"/>
      <c r="C63" s="44"/>
      <c r="D63" s="45"/>
      <c r="E63" s="45"/>
      <c r="F63" s="45"/>
      <c r="G63" s="45"/>
      <c r="H63" s="45"/>
      <c r="I63" s="45"/>
      <c r="J63" s="45"/>
      <c r="K63" s="45"/>
      <c r="L63" s="45"/>
      <c r="M63" s="45"/>
      <c r="N63" s="45"/>
      <c r="O63" s="45"/>
      <c r="P63" s="45"/>
      <c r="Q63" s="45"/>
      <c r="R63" s="45"/>
    </row>
    <row r="64" spans="1:18">
      <c r="A64" s="44">
        <v>28</v>
      </c>
      <c r="B64" s="45"/>
      <c r="C64" s="44"/>
      <c r="D64" s="45"/>
      <c r="E64" s="45"/>
      <c r="F64" s="45"/>
      <c r="G64" s="45"/>
      <c r="H64" s="45"/>
      <c r="I64" s="45"/>
      <c r="J64" s="45"/>
      <c r="K64" s="45"/>
      <c r="L64" s="45"/>
      <c r="M64" s="45"/>
      <c r="N64" s="45"/>
      <c r="O64" s="45"/>
      <c r="P64" s="45"/>
      <c r="Q64" s="45"/>
      <c r="R64" s="45"/>
    </row>
    <row r="65" spans="1:18">
      <c r="A65" s="44">
        <v>29</v>
      </c>
      <c r="B65" s="45"/>
      <c r="C65" s="44"/>
      <c r="D65" s="45"/>
      <c r="E65" s="45"/>
      <c r="F65" s="45"/>
      <c r="G65" s="45"/>
      <c r="H65" s="45"/>
      <c r="I65" s="45"/>
      <c r="J65" s="45"/>
      <c r="K65" s="45"/>
      <c r="L65" s="45"/>
      <c r="M65" s="45"/>
      <c r="N65" s="45"/>
      <c r="O65" s="45"/>
      <c r="P65" s="45"/>
      <c r="Q65" s="45"/>
      <c r="R65" s="45"/>
    </row>
    <row r="66" spans="1:18">
      <c r="A66" s="44">
        <v>30</v>
      </c>
      <c r="B66" s="45"/>
      <c r="C66" s="44"/>
      <c r="D66" s="45"/>
      <c r="E66" s="45"/>
      <c r="F66" s="45"/>
      <c r="G66" s="45"/>
      <c r="H66" s="45"/>
      <c r="I66" s="45"/>
      <c r="J66" s="45"/>
      <c r="K66" s="45"/>
      <c r="L66" s="45"/>
      <c r="M66" s="45"/>
      <c r="N66" s="45"/>
      <c r="O66" s="45"/>
      <c r="P66" s="45"/>
      <c r="Q66" s="45"/>
      <c r="R66" s="45"/>
    </row>
    <row r="67" spans="1:18">
      <c r="A67" s="44">
        <v>31</v>
      </c>
      <c r="B67" s="45"/>
      <c r="C67" s="44"/>
      <c r="D67" s="45"/>
      <c r="E67" s="45"/>
      <c r="F67" s="45"/>
      <c r="G67" s="45"/>
      <c r="H67" s="45"/>
      <c r="I67" s="45"/>
      <c r="J67" s="45"/>
      <c r="K67" s="45"/>
      <c r="L67" s="45"/>
      <c r="M67" s="45"/>
      <c r="N67" s="45"/>
      <c r="O67" s="45"/>
      <c r="P67" s="45"/>
      <c r="Q67" s="45"/>
      <c r="R67" s="45"/>
    </row>
    <row r="68" spans="1:18">
      <c r="A68" s="44">
        <v>32</v>
      </c>
      <c r="B68" s="45"/>
      <c r="C68" s="44"/>
      <c r="D68" s="45"/>
      <c r="E68" s="45"/>
      <c r="F68" s="45"/>
      <c r="G68" s="45"/>
      <c r="H68" s="45"/>
      <c r="I68" s="45"/>
      <c r="J68" s="45"/>
      <c r="K68" s="45"/>
      <c r="L68" s="45"/>
      <c r="M68" s="45"/>
      <c r="N68" s="45"/>
      <c r="O68" s="45"/>
      <c r="P68" s="45"/>
      <c r="Q68" s="45"/>
      <c r="R68" s="45"/>
    </row>
    <row r="69" spans="1:18">
      <c r="A69" s="44">
        <v>33</v>
      </c>
      <c r="B69" s="45"/>
      <c r="C69" s="44"/>
      <c r="D69" s="45"/>
      <c r="E69" s="45"/>
      <c r="F69" s="45"/>
      <c r="G69" s="45"/>
      <c r="H69" s="45"/>
      <c r="I69" s="45"/>
      <c r="J69" s="45"/>
      <c r="K69" s="45"/>
      <c r="L69" s="45"/>
      <c r="M69" s="45"/>
      <c r="N69" s="45"/>
      <c r="O69" s="45"/>
      <c r="P69" s="45"/>
      <c r="Q69" s="45"/>
      <c r="R69" s="45"/>
    </row>
    <row r="70" spans="1:18">
      <c r="A70" s="44">
        <v>34</v>
      </c>
      <c r="B70" s="45"/>
      <c r="C70" s="44"/>
      <c r="D70" s="45"/>
      <c r="E70" s="45"/>
      <c r="F70" s="45"/>
      <c r="G70" s="45"/>
      <c r="H70" s="45"/>
      <c r="I70" s="45"/>
      <c r="J70" s="45"/>
      <c r="K70" s="45"/>
      <c r="L70" s="45"/>
      <c r="M70" s="45"/>
      <c r="N70" s="45"/>
      <c r="O70" s="45"/>
      <c r="P70" s="45"/>
      <c r="Q70" s="45"/>
      <c r="R70" s="45"/>
    </row>
    <row r="71" spans="1:18">
      <c r="A71" s="44">
        <v>35</v>
      </c>
      <c r="B71" s="45"/>
      <c r="C71" s="44"/>
      <c r="D71" s="45"/>
      <c r="E71" s="45"/>
      <c r="F71" s="45"/>
      <c r="G71" s="45"/>
      <c r="H71" s="45"/>
      <c r="I71" s="45"/>
      <c r="J71" s="45"/>
      <c r="K71" s="45"/>
      <c r="L71" s="45"/>
      <c r="M71" s="45"/>
      <c r="N71" s="45"/>
      <c r="O71" s="45"/>
      <c r="P71" s="45"/>
      <c r="Q71" s="45"/>
      <c r="R71" s="45"/>
    </row>
    <row r="72" spans="1:18">
      <c r="A72" s="44">
        <v>36</v>
      </c>
      <c r="B72" s="45"/>
      <c r="C72" s="44"/>
      <c r="D72" s="45"/>
      <c r="E72" s="45"/>
      <c r="F72" s="45"/>
      <c r="G72" s="45"/>
      <c r="H72" s="45"/>
      <c r="I72" s="45"/>
      <c r="J72" s="45"/>
      <c r="K72" s="45"/>
      <c r="L72" s="45"/>
      <c r="M72" s="45"/>
      <c r="N72" s="45"/>
      <c r="O72" s="45"/>
      <c r="P72" s="45"/>
      <c r="Q72" s="45"/>
      <c r="R72" s="45"/>
    </row>
    <row r="73" spans="1:18">
      <c r="A73" s="44">
        <v>37</v>
      </c>
      <c r="B73" s="45"/>
      <c r="C73" s="44"/>
      <c r="D73" s="45"/>
      <c r="E73" s="45"/>
      <c r="F73" s="45"/>
      <c r="G73" s="45"/>
      <c r="H73" s="45"/>
      <c r="I73" s="45"/>
      <c r="J73" s="45"/>
      <c r="K73" s="45"/>
      <c r="L73" s="45"/>
      <c r="M73" s="45"/>
      <c r="N73" s="45"/>
      <c r="O73" s="45"/>
      <c r="P73" s="45"/>
      <c r="Q73" s="45"/>
      <c r="R73" s="45"/>
    </row>
    <row r="74" spans="1:18">
      <c r="A74" s="44">
        <v>38</v>
      </c>
      <c r="B74" s="45"/>
      <c r="C74" s="44"/>
      <c r="D74" s="45"/>
      <c r="E74" s="45"/>
      <c r="F74" s="45"/>
      <c r="G74" s="45"/>
      <c r="H74" s="45"/>
      <c r="I74" s="45"/>
      <c r="J74" s="45"/>
      <c r="K74" s="45"/>
      <c r="L74" s="45"/>
      <c r="M74" s="45"/>
      <c r="N74" s="45"/>
      <c r="O74" s="45"/>
      <c r="P74" s="45"/>
      <c r="Q74" s="45"/>
      <c r="R74" s="45"/>
    </row>
    <row r="75" spans="1:18">
      <c r="A75" s="44">
        <v>39</v>
      </c>
      <c r="B75" s="45"/>
      <c r="C75" s="44"/>
      <c r="D75" s="45"/>
      <c r="E75" s="45"/>
      <c r="F75" s="45"/>
      <c r="G75" s="45"/>
      <c r="H75" s="45"/>
      <c r="I75" s="45"/>
      <c r="J75" s="45"/>
      <c r="K75" s="45"/>
      <c r="L75" s="45"/>
      <c r="M75" s="45"/>
      <c r="N75" s="45"/>
      <c r="O75" s="45"/>
      <c r="P75" s="45"/>
      <c r="Q75" s="45"/>
      <c r="R75" s="45"/>
    </row>
    <row r="76" spans="1:18">
      <c r="A76" s="44">
        <v>40</v>
      </c>
      <c r="B76" s="45"/>
      <c r="C76" s="44"/>
      <c r="D76" s="45"/>
      <c r="E76" s="45"/>
      <c r="F76" s="45"/>
      <c r="G76" s="45"/>
      <c r="H76" s="45"/>
      <c r="I76" s="45"/>
      <c r="J76" s="45"/>
      <c r="K76" s="45"/>
      <c r="L76" s="45"/>
      <c r="M76" s="45"/>
      <c r="N76" s="45"/>
      <c r="O76" s="45"/>
      <c r="P76" s="45"/>
      <c r="Q76" s="45"/>
      <c r="R76" s="45"/>
    </row>
    <row r="77" spans="1:18">
      <c r="A77" s="44">
        <v>41</v>
      </c>
      <c r="B77" s="45"/>
      <c r="C77" s="44"/>
      <c r="D77" s="45"/>
      <c r="E77" s="45"/>
      <c r="F77" s="45"/>
      <c r="G77" s="45"/>
      <c r="H77" s="45"/>
      <c r="I77" s="45"/>
      <c r="J77" s="45"/>
      <c r="K77" s="45"/>
      <c r="L77" s="45"/>
      <c r="M77" s="45"/>
      <c r="N77" s="45"/>
      <c r="O77" s="45"/>
      <c r="P77" s="45"/>
      <c r="Q77" s="45"/>
      <c r="R77" s="45"/>
    </row>
    <row r="78" spans="1:18">
      <c r="A78" s="44">
        <v>42</v>
      </c>
      <c r="B78" s="45"/>
      <c r="C78" s="44"/>
      <c r="D78" s="45"/>
      <c r="E78" s="45"/>
      <c r="F78" s="45"/>
      <c r="G78" s="45"/>
      <c r="H78" s="45"/>
      <c r="I78" s="45"/>
      <c r="J78" s="45"/>
      <c r="K78" s="45"/>
      <c r="L78" s="45"/>
      <c r="M78" s="45"/>
      <c r="N78" s="45"/>
      <c r="O78" s="45"/>
      <c r="P78" s="45"/>
      <c r="Q78" s="45"/>
      <c r="R78" s="45"/>
    </row>
    <row r="79" spans="1:18">
      <c r="A79" s="44">
        <v>43</v>
      </c>
      <c r="B79" s="45"/>
      <c r="C79" s="44"/>
      <c r="D79" s="45"/>
      <c r="E79" s="45"/>
      <c r="F79" s="45"/>
      <c r="G79" s="45"/>
      <c r="H79" s="45"/>
      <c r="I79" s="45"/>
      <c r="J79" s="45"/>
      <c r="K79" s="45"/>
      <c r="L79" s="45"/>
      <c r="M79" s="45"/>
      <c r="N79" s="45"/>
      <c r="O79" s="45"/>
      <c r="P79" s="45"/>
      <c r="Q79" s="45"/>
      <c r="R79" s="45"/>
    </row>
    <row r="80" spans="1:18">
      <c r="A80" s="44">
        <v>44</v>
      </c>
      <c r="B80" s="45"/>
      <c r="C80" s="44"/>
      <c r="D80" s="45"/>
      <c r="E80" s="45"/>
      <c r="F80" s="45"/>
      <c r="G80" s="45"/>
      <c r="H80" s="45"/>
      <c r="I80" s="45"/>
      <c r="J80" s="45"/>
      <c r="K80" s="45"/>
      <c r="L80" s="45"/>
      <c r="M80" s="45"/>
      <c r="N80" s="45"/>
      <c r="O80" s="45"/>
      <c r="P80" s="45"/>
      <c r="Q80" s="45"/>
      <c r="R80" s="45"/>
    </row>
    <row r="81" spans="1:18">
      <c r="A81" s="44">
        <v>45</v>
      </c>
      <c r="B81" s="45"/>
      <c r="C81" s="44"/>
      <c r="D81" s="45"/>
      <c r="E81" s="45"/>
      <c r="F81" s="45"/>
      <c r="G81" s="45"/>
      <c r="H81" s="45"/>
      <c r="I81" s="45"/>
      <c r="J81" s="45"/>
      <c r="K81" s="45"/>
      <c r="L81" s="45"/>
      <c r="M81" s="45"/>
      <c r="N81" s="45"/>
      <c r="O81" s="45"/>
      <c r="P81" s="45"/>
      <c r="Q81" s="45"/>
      <c r="R81" s="45"/>
    </row>
    <row r="82" spans="1:18">
      <c r="A82" s="44">
        <v>46</v>
      </c>
      <c r="B82" s="45"/>
      <c r="C82" s="44"/>
      <c r="D82" s="45"/>
      <c r="E82" s="45"/>
      <c r="F82" s="45"/>
      <c r="G82" s="45"/>
      <c r="H82" s="45"/>
      <c r="I82" s="45"/>
      <c r="J82" s="45"/>
      <c r="K82" s="45"/>
      <c r="L82" s="45"/>
      <c r="M82" s="45"/>
      <c r="N82" s="45"/>
      <c r="O82" s="45"/>
      <c r="P82" s="45"/>
      <c r="Q82" s="45"/>
      <c r="R82" s="45"/>
    </row>
    <row r="83" spans="1:18">
      <c r="A83" s="44">
        <v>47</v>
      </c>
      <c r="B83" s="45"/>
      <c r="C83" s="44"/>
      <c r="D83" s="45"/>
      <c r="E83" s="45"/>
      <c r="F83" s="45"/>
      <c r="G83" s="45"/>
      <c r="H83" s="45"/>
      <c r="I83" s="45"/>
      <c r="J83" s="45"/>
      <c r="K83" s="45"/>
      <c r="L83" s="45"/>
      <c r="M83" s="45"/>
      <c r="N83" s="45"/>
      <c r="O83" s="45"/>
      <c r="P83" s="45"/>
      <c r="Q83" s="45"/>
      <c r="R83" s="45"/>
    </row>
    <row r="84" spans="1:18">
      <c r="A84" s="44">
        <v>48</v>
      </c>
      <c r="B84" s="45"/>
      <c r="C84" s="44"/>
      <c r="D84" s="45"/>
      <c r="E84" s="45"/>
      <c r="F84" s="45"/>
      <c r="G84" s="45"/>
      <c r="H84" s="45"/>
      <c r="I84" s="45"/>
      <c r="J84" s="45"/>
      <c r="K84" s="45"/>
      <c r="L84" s="45"/>
      <c r="M84" s="45"/>
      <c r="N84" s="45"/>
      <c r="O84" s="45"/>
      <c r="P84" s="45"/>
      <c r="Q84" s="45"/>
      <c r="R84" s="45"/>
    </row>
    <row r="85" spans="1:18">
      <c r="A85" s="44">
        <v>49</v>
      </c>
      <c r="B85" s="45"/>
      <c r="C85" s="44"/>
      <c r="D85" s="45"/>
      <c r="E85" s="45"/>
      <c r="F85" s="45"/>
      <c r="G85" s="45"/>
      <c r="H85" s="45"/>
      <c r="I85" s="45"/>
      <c r="J85" s="45"/>
      <c r="K85" s="45"/>
      <c r="L85" s="45"/>
      <c r="M85" s="45"/>
      <c r="N85" s="45"/>
      <c r="O85" s="45"/>
      <c r="P85" s="45"/>
      <c r="Q85" s="45"/>
      <c r="R85" s="45"/>
    </row>
    <row r="86" spans="1:18">
      <c r="A86" s="44">
        <v>50</v>
      </c>
      <c r="B86" s="45"/>
      <c r="C86" s="44"/>
      <c r="D86" s="45"/>
      <c r="E86" s="45"/>
      <c r="F86" s="45"/>
      <c r="G86" s="45"/>
      <c r="H86" s="45"/>
      <c r="I86" s="45"/>
      <c r="J86" s="45"/>
      <c r="K86" s="45"/>
      <c r="L86" s="45"/>
      <c r="M86" s="45"/>
      <c r="N86" s="45"/>
      <c r="O86" s="45"/>
      <c r="P86" s="45"/>
      <c r="Q86" s="45"/>
      <c r="R86" s="45"/>
    </row>
    <row r="87" spans="1:18">
      <c r="A87" s="44">
        <v>51</v>
      </c>
      <c r="B87" s="45"/>
      <c r="C87" s="44"/>
      <c r="D87" s="45"/>
      <c r="E87" s="45"/>
      <c r="F87" s="45"/>
      <c r="G87" s="45"/>
      <c r="H87" s="45"/>
      <c r="I87" s="45"/>
      <c r="J87" s="45"/>
      <c r="K87" s="45"/>
      <c r="L87" s="45"/>
      <c r="M87" s="45"/>
      <c r="N87" s="45"/>
      <c r="O87" s="45"/>
      <c r="P87" s="45"/>
      <c r="Q87" s="45"/>
      <c r="R87" s="45"/>
    </row>
    <row r="88" spans="1:18">
      <c r="A88" s="44">
        <v>52</v>
      </c>
      <c r="B88" s="45"/>
      <c r="C88" s="44"/>
      <c r="D88" s="45"/>
      <c r="E88" s="45"/>
      <c r="F88" s="45"/>
      <c r="G88" s="45"/>
      <c r="H88" s="45"/>
      <c r="I88" s="45"/>
      <c r="J88" s="45"/>
      <c r="K88" s="45"/>
      <c r="L88" s="45"/>
      <c r="M88" s="45"/>
      <c r="N88" s="45"/>
      <c r="O88" s="45"/>
      <c r="P88" s="45"/>
      <c r="Q88" s="45"/>
      <c r="R88" s="45"/>
    </row>
    <row r="89" spans="1:18">
      <c r="A89" s="44">
        <v>53</v>
      </c>
      <c r="B89" s="45"/>
      <c r="C89" s="44"/>
      <c r="D89" s="45"/>
      <c r="E89" s="45"/>
      <c r="F89" s="45"/>
      <c r="G89" s="45"/>
      <c r="H89" s="45"/>
      <c r="I89" s="45"/>
      <c r="J89" s="45"/>
      <c r="K89" s="45"/>
      <c r="L89" s="45"/>
      <c r="M89" s="45"/>
      <c r="N89" s="45"/>
      <c r="O89" s="45"/>
      <c r="P89" s="45"/>
      <c r="Q89" s="45"/>
      <c r="R89" s="45"/>
    </row>
    <row r="90" spans="1:18">
      <c r="A90" s="44">
        <v>54</v>
      </c>
      <c r="B90" s="45"/>
      <c r="C90" s="44"/>
      <c r="D90" s="45"/>
      <c r="E90" s="45"/>
      <c r="F90" s="45"/>
      <c r="G90" s="45"/>
      <c r="H90" s="45"/>
      <c r="I90" s="45"/>
      <c r="J90" s="45"/>
      <c r="K90" s="45"/>
      <c r="L90" s="45"/>
      <c r="M90" s="45"/>
      <c r="N90" s="45"/>
      <c r="O90" s="45"/>
      <c r="P90" s="45"/>
      <c r="Q90" s="45"/>
      <c r="R90" s="45"/>
    </row>
    <row r="91" spans="1:18">
      <c r="A91" s="44">
        <v>55</v>
      </c>
      <c r="B91" s="45"/>
      <c r="C91" s="44"/>
      <c r="D91" s="45"/>
      <c r="E91" s="45"/>
      <c r="F91" s="45"/>
      <c r="G91" s="45"/>
      <c r="H91" s="45"/>
      <c r="I91" s="45"/>
      <c r="J91" s="45"/>
      <c r="K91" s="45"/>
      <c r="L91" s="45"/>
      <c r="M91" s="45"/>
      <c r="N91" s="45"/>
      <c r="O91" s="45"/>
      <c r="P91" s="45"/>
      <c r="Q91" s="45"/>
      <c r="R91" s="45"/>
    </row>
    <row r="92" spans="1:18">
      <c r="A92" s="44">
        <v>56</v>
      </c>
      <c r="B92" s="45"/>
      <c r="C92" s="44"/>
      <c r="D92" s="45"/>
      <c r="E92" s="45"/>
      <c r="F92" s="45"/>
      <c r="G92" s="45"/>
      <c r="H92" s="45"/>
      <c r="I92" s="45"/>
      <c r="J92" s="45"/>
      <c r="K92" s="45"/>
      <c r="L92" s="45"/>
      <c r="M92" s="45"/>
      <c r="N92" s="45"/>
      <c r="O92" s="45"/>
      <c r="P92" s="45"/>
      <c r="Q92" s="45"/>
      <c r="R92" s="45"/>
    </row>
    <row r="93" spans="1:18">
      <c r="A93" s="44">
        <v>57</v>
      </c>
      <c r="B93" s="45"/>
      <c r="C93" s="44"/>
      <c r="D93" s="45"/>
      <c r="E93" s="45"/>
      <c r="F93" s="45"/>
      <c r="G93" s="45"/>
      <c r="H93" s="45"/>
      <c r="I93" s="45"/>
      <c r="J93" s="45"/>
      <c r="K93" s="45"/>
      <c r="L93" s="45"/>
      <c r="M93" s="45"/>
      <c r="N93" s="45"/>
      <c r="O93" s="45"/>
      <c r="P93" s="45"/>
      <c r="Q93" s="45"/>
      <c r="R93" s="45"/>
    </row>
    <row r="94" spans="1:18">
      <c r="A94" s="44">
        <v>58</v>
      </c>
      <c r="B94" s="45"/>
      <c r="C94" s="44"/>
      <c r="D94" s="45"/>
      <c r="E94" s="45"/>
      <c r="F94" s="45"/>
      <c r="G94" s="45"/>
      <c r="H94" s="45"/>
      <c r="I94" s="45"/>
      <c r="J94" s="45"/>
      <c r="K94" s="45"/>
      <c r="L94" s="45"/>
      <c r="M94" s="45"/>
      <c r="N94" s="45"/>
      <c r="O94" s="45"/>
      <c r="P94" s="45"/>
      <c r="Q94" s="45"/>
      <c r="R94" s="45"/>
    </row>
    <row r="95" spans="1:18">
      <c r="A95" s="44">
        <v>59</v>
      </c>
      <c r="B95" s="45"/>
      <c r="C95" s="44"/>
      <c r="D95" s="45"/>
      <c r="E95" s="45"/>
      <c r="F95" s="45"/>
      <c r="G95" s="45"/>
      <c r="H95" s="45"/>
      <c r="I95" s="45"/>
      <c r="J95" s="45"/>
      <c r="K95" s="45"/>
      <c r="L95" s="45"/>
      <c r="M95" s="45"/>
      <c r="N95" s="45"/>
      <c r="O95" s="45"/>
      <c r="P95" s="45"/>
      <c r="Q95" s="45"/>
      <c r="R95" s="45"/>
    </row>
    <row r="96" spans="1:18">
      <c r="A96" s="44">
        <v>60</v>
      </c>
      <c r="B96" s="45"/>
      <c r="C96" s="44"/>
      <c r="D96" s="45"/>
      <c r="E96" s="45"/>
      <c r="F96" s="45"/>
      <c r="G96" s="45"/>
      <c r="H96" s="45"/>
      <c r="I96" s="45"/>
      <c r="J96" s="45"/>
      <c r="K96" s="45"/>
      <c r="L96" s="45"/>
      <c r="M96" s="45"/>
      <c r="N96" s="45"/>
      <c r="O96" s="45"/>
      <c r="P96" s="45"/>
      <c r="Q96" s="45"/>
      <c r="R96" s="45"/>
    </row>
    <row r="97" spans="1:18">
      <c r="A97" s="44">
        <v>61</v>
      </c>
      <c r="B97" s="45"/>
      <c r="C97" s="44"/>
      <c r="D97" s="45"/>
      <c r="E97" s="45"/>
      <c r="F97" s="45"/>
      <c r="G97" s="45"/>
      <c r="H97" s="45"/>
      <c r="I97" s="45"/>
      <c r="J97" s="45"/>
      <c r="K97" s="45"/>
      <c r="L97" s="45"/>
      <c r="M97" s="45"/>
      <c r="N97" s="45"/>
      <c r="O97" s="45"/>
      <c r="P97" s="45"/>
      <c r="Q97" s="45"/>
      <c r="R97" s="45"/>
    </row>
    <row r="98" spans="1:18">
      <c r="A98" s="44">
        <v>62</v>
      </c>
      <c r="B98" s="45"/>
      <c r="C98" s="44"/>
      <c r="D98" s="45"/>
      <c r="E98" s="45"/>
      <c r="F98" s="45"/>
      <c r="G98" s="45"/>
      <c r="H98" s="45"/>
      <c r="I98" s="45"/>
      <c r="J98" s="45"/>
      <c r="K98" s="45"/>
      <c r="L98" s="45"/>
      <c r="M98" s="45"/>
      <c r="N98" s="45"/>
      <c r="O98" s="45"/>
      <c r="P98" s="45"/>
      <c r="Q98" s="45"/>
      <c r="R98" s="45"/>
    </row>
    <row r="99" spans="1:18">
      <c r="A99" s="44">
        <v>63</v>
      </c>
      <c r="B99" s="45"/>
      <c r="C99" s="44"/>
      <c r="D99" s="45"/>
      <c r="E99" s="45"/>
      <c r="F99" s="45"/>
      <c r="G99" s="45"/>
      <c r="H99" s="45"/>
      <c r="I99" s="45"/>
      <c r="J99" s="45"/>
      <c r="K99" s="45"/>
      <c r="L99" s="45"/>
      <c r="M99" s="45"/>
      <c r="N99" s="45"/>
      <c r="O99" s="45"/>
      <c r="P99" s="45"/>
      <c r="Q99" s="45"/>
      <c r="R99" s="45"/>
    </row>
    <row r="100" spans="1:18">
      <c r="A100" s="44">
        <v>64</v>
      </c>
      <c r="B100" s="45"/>
      <c r="C100" s="44"/>
      <c r="D100" s="45"/>
      <c r="E100" s="45"/>
      <c r="F100" s="45"/>
      <c r="G100" s="45"/>
      <c r="H100" s="45"/>
      <c r="I100" s="45"/>
      <c r="J100" s="45"/>
      <c r="K100" s="45"/>
      <c r="L100" s="45"/>
      <c r="M100" s="45"/>
      <c r="N100" s="45"/>
      <c r="O100" s="45"/>
      <c r="P100" s="45"/>
      <c r="Q100" s="45"/>
      <c r="R100" s="45"/>
    </row>
    <row r="101" spans="1:18">
      <c r="A101" s="44">
        <v>65</v>
      </c>
      <c r="B101" s="45"/>
      <c r="C101" s="44"/>
      <c r="D101" s="45"/>
      <c r="E101" s="45"/>
      <c r="F101" s="45"/>
      <c r="G101" s="45"/>
      <c r="H101" s="45"/>
      <c r="I101" s="45"/>
      <c r="J101" s="45"/>
      <c r="K101" s="45"/>
      <c r="L101" s="45"/>
      <c r="M101" s="45"/>
      <c r="N101" s="45"/>
      <c r="O101" s="45"/>
      <c r="P101" s="45"/>
      <c r="Q101" s="45"/>
      <c r="R101" s="45"/>
    </row>
    <row r="102" spans="1:18">
      <c r="A102" s="44">
        <v>66</v>
      </c>
      <c r="B102" s="45"/>
      <c r="C102" s="44"/>
      <c r="D102" s="45"/>
      <c r="E102" s="45"/>
      <c r="F102" s="45"/>
      <c r="G102" s="45"/>
      <c r="H102" s="45"/>
      <c r="I102" s="45"/>
      <c r="J102" s="45"/>
      <c r="K102" s="45"/>
      <c r="L102" s="45"/>
      <c r="M102" s="45"/>
      <c r="N102" s="45"/>
      <c r="O102" s="45"/>
      <c r="P102" s="45"/>
      <c r="Q102" s="45"/>
      <c r="R102" s="45"/>
    </row>
    <row r="103" spans="1:18">
      <c r="A103" s="44">
        <v>67</v>
      </c>
      <c r="B103" s="45"/>
      <c r="C103" s="44"/>
      <c r="D103" s="45"/>
      <c r="E103" s="45"/>
      <c r="F103" s="45"/>
      <c r="G103" s="45"/>
      <c r="H103" s="45"/>
      <c r="I103" s="45"/>
      <c r="J103" s="45"/>
      <c r="K103" s="45"/>
      <c r="L103" s="45"/>
      <c r="M103" s="45"/>
      <c r="N103" s="45"/>
      <c r="O103" s="45"/>
      <c r="P103" s="45"/>
      <c r="Q103" s="45"/>
      <c r="R103" s="45"/>
    </row>
    <row r="104" spans="1:18">
      <c r="A104" s="44">
        <v>68</v>
      </c>
      <c r="B104" s="45"/>
      <c r="C104" s="44"/>
      <c r="D104" s="45"/>
      <c r="E104" s="45"/>
      <c r="F104" s="45"/>
      <c r="G104" s="45"/>
      <c r="H104" s="45"/>
      <c r="I104" s="45"/>
      <c r="J104" s="45"/>
      <c r="K104" s="45"/>
      <c r="L104" s="45"/>
      <c r="M104" s="45"/>
      <c r="N104" s="45"/>
      <c r="O104" s="45"/>
      <c r="P104" s="45"/>
      <c r="Q104" s="45"/>
      <c r="R104" s="45"/>
    </row>
    <row r="105" spans="1:18">
      <c r="A105" s="44">
        <v>69</v>
      </c>
      <c r="B105" s="45"/>
      <c r="C105" s="44"/>
      <c r="D105" s="45"/>
      <c r="E105" s="45"/>
      <c r="F105" s="45"/>
      <c r="G105" s="45"/>
      <c r="H105" s="45"/>
      <c r="I105" s="45"/>
      <c r="J105" s="45"/>
      <c r="K105" s="45"/>
      <c r="L105" s="45"/>
      <c r="M105" s="45"/>
      <c r="N105" s="45"/>
      <c r="O105" s="45"/>
      <c r="P105" s="45"/>
      <c r="Q105" s="45"/>
      <c r="R105" s="45"/>
    </row>
    <row r="106" spans="1:18">
      <c r="A106" s="44">
        <v>70</v>
      </c>
      <c r="B106" s="45"/>
      <c r="C106" s="44"/>
      <c r="D106" s="45"/>
      <c r="E106" s="45"/>
      <c r="F106" s="45"/>
      <c r="G106" s="45"/>
      <c r="H106" s="45"/>
      <c r="I106" s="45"/>
      <c r="J106" s="45"/>
      <c r="K106" s="45"/>
      <c r="L106" s="45"/>
      <c r="M106" s="45"/>
      <c r="N106" s="45"/>
      <c r="O106" s="45"/>
      <c r="P106" s="45"/>
      <c r="Q106" s="45"/>
      <c r="R106" s="45"/>
    </row>
    <row r="107" spans="1:18">
      <c r="A107" s="44">
        <v>71</v>
      </c>
      <c r="B107" s="45"/>
      <c r="C107" s="44"/>
      <c r="D107" s="45"/>
      <c r="E107" s="45"/>
      <c r="F107" s="45"/>
      <c r="G107" s="45"/>
      <c r="H107" s="45"/>
      <c r="I107" s="45"/>
      <c r="J107" s="45"/>
      <c r="K107" s="45"/>
      <c r="L107" s="45"/>
      <c r="M107" s="45"/>
      <c r="N107" s="45"/>
      <c r="O107" s="45"/>
      <c r="P107" s="45"/>
      <c r="Q107" s="45"/>
      <c r="R107" s="45"/>
    </row>
    <row r="108" spans="1:18">
      <c r="A108" s="44">
        <v>72</v>
      </c>
      <c r="B108" s="45"/>
      <c r="C108" s="44"/>
      <c r="D108" s="45"/>
      <c r="E108" s="45"/>
      <c r="F108" s="45"/>
      <c r="G108" s="45"/>
      <c r="H108" s="45"/>
      <c r="I108" s="45"/>
      <c r="J108" s="45"/>
      <c r="K108" s="45"/>
      <c r="L108" s="45"/>
      <c r="M108" s="45"/>
      <c r="N108" s="45"/>
      <c r="O108" s="45"/>
      <c r="P108" s="45"/>
      <c r="Q108" s="45"/>
      <c r="R108" s="45"/>
    </row>
    <row r="109" spans="1:18">
      <c r="A109" s="44">
        <v>73</v>
      </c>
      <c r="B109" s="45"/>
      <c r="C109" s="44"/>
      <c r="D109" s="45"/>
      <c r="E109" s="45"/>
      <c r="F109" s="45"/>
      <c r="G109" s="45"/>
      <c r="H109" s="45"/>
      <c r="I109" s="45"/>
      <c r="J109" s="45"/>
      <c r="K109" s="45"/>
      <c r="L109" s="45"/>
      <c r="M109" s="45"/>
      <c r="N109" s="45"/>
      <c r="O109" s="45"/>
      <c r="P109" s="45"/>
      <c r="Q109" s="45"/>
      <c r="R109" s="45"/>
    </row>
    <row r="110" spans="1:18">
      <c r="A110" s="44">
        <v>74</v>
      </c>
      <c r="B110" s="45"/>
      <c r="C110" s="44"/>
      <c r="D110" s="45"/>
      <c r="E110" s="45"/>
      <c r="F110" s="45"/>
      <c r="G110" s="45"/>
      <c r="H110" s="45"/>
      <c r="I110" s="45"/>
      <c r="J110" s="45"/>
      <c r="K110" s="45"/>
      <c r="L110" s="45"/>
      <c r="M110" s="45"/>
      <c r="N110" s="45"/>
      <c r="O110" s="45"/>
      <c r="P110" s="45"/>
      <c r="Q110" s="45"/>
      <c r="R110" s="45"/>
    </row>
    <row r="111" spans="1:18">
      <c r="A111" s="44">
        <v>75</v>
      </c>
      <c r="B111" s="45"/>
      <c r="C111" s="44"/>
      <c r="D111" s="45"/>
      <c r="E111" s="45"/>
      <c r="F111" s="45"/>
      <c r="G111" s="45"/>
      <c r="H111" s="45"/>
      <c r="I111" s="45"/>
      <c r="J111" s="45"/>
      <c r="K111" s="45"/>
      <c r="L111" s="45"/>
      <c r="M111" s="45"/>
      <c r="N111" s="45"/>
      <c r="O111" s="45"/>
      <c r="P111" s="45"/>
      <c r="Q111" s="45"/>
      <c r="R111" s="45"/>
    </row>
    <row r="112" spans="1:18">
      <c r="A112" s="44">
        <v>76</v>
      </c>
      <c r="B112" s="45"/>
      <c r="C112" s="44"/>
      <c r="D112" s="45"/>
      <c r="E112" s="45"/>
      <c r="F112" s="45"/>
      <c r="G112" s="45"/>
      <c r="H112" s="45"/>
      <c r="I112" s="45"/>
      <c r="J112" s="45"/>
      <c r="K112" s="45"/>
      <c r="L112" s="45"/>
      <c r="M112" s="45"/>
      <c r="N112" s="45"/>
      <c r="O112" s="45"/>
      <c r="P112" s="45"/>
      <c r="Q112" s="45"/>
      <c r="R112" s="45"/>
    </row>
    <row r="113" spans="1:18">
      <c r="A113" s="44">
        <v>77</v>
      </c>
      <c r="B113" s="45"/>
      <c r="C113" s="44"/>
      <c r="D113" s="45"/>
      <c r="E113" s="45"/>
      <c r="F113" s="45"/>
      <c r="G113" s="45"/>
      <c r="H113" s="45"/>
      <c r="I113" s="45"/>
      <c r="J113" s="45"/>
      <c r="K113" s="45"/>
      <c r="L113" s="45"/>
      <c r="M113" s="45"/>
      <c r="N113" s="45"/>
      <c r="O113" s="45"/>
      <c r="P113" s="45"/>
      <c r="Q113" s="45"/>
      <c r="R113" s="45"/>
    </row>
    <row r="114" spans="1:18">
      <c r="A114" s="44">
        <v>78</v>
      </c>
      <c r="B114" s="45"/>
      <c r="C114" s="44"/>
      <c r="D114" s="45"/>
      <c r="E114" s="45"/>
      <c r="F114" s="45"/>
      <c r="G114" s="45"/>
      <c r="H114" s="45"/>
      <c r="I114" s="45"/>
      <c r="J114" s="45"/>
      <c r="K114" s="45"/>
      <c r="L114" s="45"/>
      <c r="M114" s="45"/>
      <c r="N114" s="45"/>
      <c r="O114" s="45"/>
      <c r="P114" s="45"/>
      <c r="Q114" s="45"/>
      <c r="R114" s="45"/>
    </row>
    <row r="115" spans="1:18">
      <c r="A115" s="44">
        <v>79</v>
      </c>
      <c r="B115" s="45"/>
      <c r="C115" s="44"/>
      <c r="D115" s="45"/>
      <c r="E115" s="45"/>
      <c r="F115" s="45"/>
      <c r="G115" s="45"/>
      <c r="H115" s="45"/>
      <c r="I115" s="45"/>
      <c r="J115" s="45"/>
      <c r="K115" s="45"/>
      <c r="L115" s="45"/>
      <c r="M115" s="45"/>
      <c r="N115" s="45"/>
      <c r="O115" s="45"/>
      <c r="P115" s="45"/>
      <c r="Q115" s="45"/>
      <c r="R115" s="45"/>
    </row>
    <row r="116" spans="1:18">
      <c r="A116" s="44">
        <v>80</v>
      </c>
      <c r="B116" s="45"/>
      <c r="C116" s="44"/>
      <c r="D116" s="45"/>
      <c r="E116" s="45"/>
      <c r="F116" s="45"/>
      <c r="G116" s="45"/>
      <c r="H116" s="45"/>
      <c r="I116" s="45"/>
      <c r="J116" s="45"/>
      <c r="K116" s="45"/>
      <c r="L116" s="45"/>
      <c r="M116" s="45"/>
      <c r="N116" s="45"/>
      <c r="O116" s="45"/>
      <c r="P116" s="45"/>
      <c r="Q116" s="45"/>
      <c r="R116" s="45"/>
    </row>
  </sheetData>
  <sheetProtection algorithmName="SHA-512" hashValue="iuu2y2cjBSyOnU/5ZXG0e8X/mni+cj5OvwQb0KUjxPYCIL4Vghnn/8BFWVduiI7ZvbO+yvN7zY9UWyH02+AszQ==" saltValue="1B9BRCkz5hJWOzJ55ntx3Q==" spinCount="100000" sheet="1" objects="1" scenarios="1"/>
  <mergeCells count="6">
    <mergeCell ref="B1:Q1"/>
    <mergeCell ref="E2:H2"/>
    <mergeCell ref="I2:L2"/>
    <mergeCell ref="M2:Q2"/>
    <mergeCell ref="B31:P32"/>
    <mergeCell ref="B26:P30"/>
  </mergeCells>
  <phoneticPr fontId="1"/>
  <dataValidations count="7">
    <dataValidation type="list" allowBlank="1" showInputMessage="1" showErrorMessage="1" sqref="C3:C22" xr:uid="{69EEE7CC-85FA-4708-8BC4-2688A9A5C87D}">
      <formula1>"○"</formula1>
    </dataValidation>
    <dataValidation type="list" allowBlank="1" showInputMessage="1" showErrorMessage="1" sqref="M3:M22" xr:uid="{E0EFFBB4-3E37-4079-A4AF-C9047B603599}">
      <formula1>"S,H,R"</formula1>
    </dataValidation>
    <dataValidation type="list" allowBlank="1" showInputMessage="1" showErrorMessage="1" sqref="D3:D22" xr:uid="{A4CE036E-88C1-4CC7-974A-261E7A406D9A}">
      <formula1>"園長,副園長,教頭,保育士,保育教諭,幼稚園教諭,保健師,看護師,准看護師,保育補助,栄養士,調理師,調理補助,用務員,事務員,その他"</formula1>
    </dataValidation>
    <dataValidation type="list" allowBlank="1" showInputMessage="1" showErrorMessage="1" sqref="E3:E22 I3:I22" xr:uid="{7C221897-6440-4588-A73C-3C4E82648925}">
      <formula1>$A$36:$A$116</formula1>
    </dataValidation>
    <dataValidation type="list" allowBlank="1" showInputMessage="1" showErrorMessage="1" sqref="G3:G22 K3:K22" xr:uid="{00978B35-ED02-490B-B09E-7442DB7A03E4}">
      <formula1>$A$36:$A$47</formula1>
    </dataValidation>
    <dataValidation type="list" allowBlank="1" showInputMessage="1" showErrorMessage="1" sqref="N3:N22" xr:uid="{BBDC9293-07CA-4998-A928-4D60EB14EF64}">
      <formula1>$A$37:$A$100</formula1>
    </dataValidation>
    <dataValidation type="list" allowBlank="1" showInputMessage="1" showErrorMessage="1" sqref="P3:P22" xr:uid="{E67BA1A3-3810-48C1-BDB0-46E28FF47249}">
      <formula1>$A$37:$A$48</formula1>
    </dataValidation>
  </dataValidations>
  <printOptions horizontalCentered="1"/>
  <pageMargins left="0.59055118110236227" right="0.59055118110236227" top="0.59055118110236227" bottom="0.39370078740157483" header="0.39370078740157483" footer="0.39370078740157483"/>
  <pageSetup paperSize="9" scale="93"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5"/>
  <sheetViews>
    <sheetView view="pageBreakPreview" topLeftCell="A53" zoomScale="145" zoomScaleNormal="100" zoomScaleSheetLayoutView="145" workbookViewId="0">
      <selection activeCell="R66" sqref="R66"/>
    </sheetView>
  </sheetViews>
  <sheetFormatPr defaultColWidth="1.625" defaultRowHeight="13.5"/>
  <cols>
    <col min="1" max="1" width="15.125" style="5" bestFit="1" customWidth="1"/>
    <col min="2" max="2" width="21.875" style="5" bestFit="1" customWidth="1"/>
    <col min="3" max="3" width="2.375" style="5" bestFit="1" customWidth="1"/>
    <col min="4" max="4" width="15.625" style="1" customWidth="1"/>
    <col min="5" max="5" width="9.625" style="1" customWidth="1"/>
    <col min="6" max="6" width="4.125" style="1" customWidth="1"/>
    <col min="7" max="7" width="3.125" style="1" customWidth="1"/>
    <col min="8" max="8" width="4.125" style="1" customWidth="1"/>
    <col min="9" max="9" width="3.125" style="1" customWidth="1"/>
    <col min="10" max="10" width="7.5" style="1" customWidth="1"/>
    <col min="11" max="11" width="3.125" style="1" customWidth="1"/>
    <col min="12" max="12" width="4.125" style="1" customWidth="1"/>
    <col min="13" max="13" width="3.125" style="1" customWidth="1"/>
    <col min="14" max="14" width="5" style="1" customWidth="1"/>
    <col min="15" max="15" width="3.125" style="1" customWidth="1"/>
    <col min="16" max="16" width="4.125" style="1" customWidth="1"/>
    <col min="17" max="17" width="4" style="1" customWidth="1"/>
    <col min="18" max="18" width="3.25" style="1" bestFit="1" customWidth="1"/>
    <col min="19" max="19" width="4.125" style="1" customWidth="1"/>
    <col min="20" max="20" width="3.125" style="1" customWidth="1"/>
    <col min="21" max="21" width="4.125" style="1" customWidth="1"/>
    <col min="22" max="22" width="3.125" style="1" customWidth="1"/>
    <col min="23" max="23" width="4.375" customWidth="1"/>
    <col min="25" max="26" width="1.625" style="1"/>
    <col min="27" max="27" width="7.125" style="1" customWidth="1"/>
    <col min="28" max="16384" width="1.625" style="1"/>
  </cols>
  <sheetData>
    <row r="1" spans="1:23" ht="12.75" customHeight="1">
      <c r="D1" s="198" t="s">
        <v>0</v>
      </c>
      <c r="E1" s="195" t="s">
        <v>1</v>
      </c>
      <c r="F1" s="192" t="s">
        <v>18</v>
      </c>
      <c r="G1" s="193"/>
      <c r="H1" s="193"/>
      <c r="I1" s="194"/>
      <c r="J1" s="192" t="s">
        <v>15</v>
      </c>
      <c r="K1" s="193"/>
      <c r="L1" s="193"/>
      <c r="M1" s="194"/>
      <c r="N1" s="192" t="s">
        <v>16</v>
      </c>
      <c r="O1" s="193"/>
      <c r="P1" s="193"/>
      <c r="Q1" s="194"/>
      <c r="R1" s="183" t="s">
        <v>6</v>
      </c>
      <c r="S1" s="184"/>
      <c r="T1" s="184"/>
      <c r="U1" s="184"/>
      <c r="V1" s="185"/>
    </row>
    <row r="2" spans="1:23">
      <c r="D2" s="199"/>
      <c r="E2" s="196"/>
      <c r="F2" s="177" t="s">
        <v>4</v>
      </c>
      <c r="G2" s="178"/>
      <c r="H2" s="178"/>
      <c r="I2" s="179"/>
      <c r="J2" s="177" t="s">
        <v>4</v>
      </c>
      <c r="K2" s="178"/>
      <c r="L2" s="178"/>
      <c r="M2" s="179"/>
      <c r="N2" s="177" t="s">
        <v>12</v>
      </c>
      <c r="O2" s="178"/>
      <c r="P2" s="178"/>
      <c r="Q2" s="179"/>
      <c r="R2" s="186" t="s">
        <v>7</v>
      </c>
      <c r="S2" s="187"/>
      <c r="T2" s="187"/>
      <c r="U2" s="187"/>
      <c r="V2" s="188"/>
    </row>
    <row r="3" spans="1:23" ht="14.25" thickBot="1">
      <c r="A3" s="5" t="s">
        <v>52</v>
      </c>
      <c r="B3" s="5" t="s">
        <v>56</v>
      </c>
      <c r="D3" s="200"/>
      <c r="E3" s="197"/>
      <c r="F3" s="180" t="s">
        <v>19</v>
      </c>
      <c r="G3" s="181"/>
      <c r="H3" s="181"/>
      <c r="I3" s="182"/>
      <c r="J3" s="180" t="s">
        <v>20</v>
      </c>
      <c r="K3" s="181"/>
      <c r="L3" s="181"/>
      <c r="M3" s="182"/>
      <c r="N3" s="180"/>
      <c r="O3" s="181"/>
      <c r="P3" s="181"/>
      <c r="Q3" s="182"/>
      <c r="R3" s="189" t="s">
        <v>8</v>
      </c>
      <c r="S3" s="190"/>
      <c r="T3" s="190"/>
      <c r="U3" s="190"/>
      <c r="V3" s="191"/>
    </row>
    <row r="4" spans="1:23" ht="18" customHeight="1">
      <c r="A4" s="5">
        <f t="shared" ref="A4:A35" si="0">IF(COUNTBLANK(D4)=1,0,1)</f>
        <v>0</v>
      </c>
      <c r="B4" s="5">
        <f>IF(A4=1,COUNTIF($A$4:A4,1),0)</f>
        <v>0</v>
      </c>
      <c r="C4" s="5">
        <v>1</v>
      </c>
      <c r="D4" s="2" t="str">
        <f>VLOOKUP($C4,'職員情報（前年度からの既存職員）'!$A$3:$P$62,2,FALSE)&amp;""</f>
        <v/>
      </c>
      <c r="E4" s="142">
        <f>VLOOKUP($C4,'職員情報（前年度からの既存職員）'!$A$3:$P$62,3,FALSE)</f>
        <v>0</v>
      </c>
      <c r="F4" s="143">
        <f>VLOOKUP($C4,'職員情報（前年度からの既存職員）'!$A$3:$P$62,4,FALSE)+1</f>
        <v>1</v>
      </c>
      <c r="G4" s="144" t="s">
        <v>2</v>
      </c>
      <c r="H4" s="143">
        <f>VLOOKUP($C4,'職員情報（前年度からの既存職員）'!$A$3:$P$62,6,FALSE)</f>
        <v>0</v>
      </c>
      <c r="I4" s="144" t="s">
        <v>3</v>
      </c>
      <c r="J4" s="143">
        <f>VLOOKUP($C4,'職員情報（前年度からの既存職員）'!$A$3:$P$62,8,FALSE)</f>
        <v>0</v>
      </c>
      <c r="K4" s="144" t="s">
        <v>2</v>
      </c>
      <c r="L4" s="143">
        <f>VLOOKUP($C4,'職員情報（前年度からの既存職員）'!$A$3:$P$62,10,FALSE)</f>
        <v>0</v>
      </c>
      <c r="M4" s="144" t="s">
        <v>3</v>
      </c>
      <c r="N4" s="143">
        <f>$F4+$J4</f>
        <v>1</v>
      </c>
      <c r="O4" s="144" t="s">
        <v>2</v>
      </c>
      <c r="P4" s="143">
        <f>$H4+$L4</f>
        <v>0</v>
      </c>
      <c r="Q4" s="144" t="s">
        <v>3</v>
      </c>
      <c r="R4" s="145">
        <f>VLOOKUP($C4,'職員情報（前年度からの既存職員）'!$A$3:$P$62,12,FALSE)</f>
        <v>0</v>
      </c>
      <c r="S4" s="145">
        <f>VLOOKUP($C4,'職員情報（前年度からの既存職員）'!$A$3:$P$62,13,FALSE)</f>
        <v>0</v>
      </c>
      <c r="T4" s="146" t="s">
        <v>2</v>
      </c>
      <c r="U4" s="145">
        <f>VLOOKUP($C4,'職員情報（前年度からの既存職員）'!$A$3:$P$62,15,FALSE)</f>
        <v>0</v>
      </c>
      <c r="V4" s="117" t="s">
        <v>3</v>
      </c>
      <c r="W4" t="s">
        <v>60</v>
      </c>
    </row>
    <row r="5" spans="1:23" ht="18" customHeight="1">
      <c r="A5" s="5">
        <f t="shared" si="0"/>
        <v>0</v>
      </c>
      <c r="B5" s="5">
        <f>IF(A5=1,COUNTIF($A$4:A5,1),0)</f>
        <v>0</v>
      </c>
      <c r="C5" s="5">
        <v>2</v>
      </c>
      <c r="D5" s="102" t="str">
        <f>VLOOKUP($C5,'職員情報（前年度からの既存職員）'!$A$3:$P$62,2,FALSE)&amp;""</f>
        <v/>
      </c>
      <c r="E5" s="147">
        <f>VLOOKUP($C5,'職員情報（前年度からの既存職員）'!$A$3:$P$62,3,FALSE)</f>
        <v>0</v>
      </c>
      <c r="F5" s="148">
        <f>VLOOKUP($C5,'職員情報（前年度からの既存職員）'!$A$3:$P$62,4,FALSE)+1</f>
        <v>1</v>
      </c>
      <c r="G5" s="149" t="s">
        <v>2</v>
      </c>
      <c r="H5" s="148">
        <f>VLOOKUP($C5,'職員情報（前年度からの既存職員）'!$A$3:$P$62,6,FALSE)</f>
        <v>0</v>
      </c>
      <c r="I5" s="149" t="s">
        <v>3</v>
      </c>
      <c r="J5" s="148">
        <f>VLOOKUP($C5,'職員情報（前年度からの既存職員）'!$A$3:$P$62,8,FALSE)</f>
        <v>0</v>
      </c>
      <c r="K5" s="149" t="s">
        <v>2</v>
      </c>
      <c r="L5" s="148">
        <f>VLOOKUP($C5,'職員情報（前年度からの既存職員）'!$A$3:$P$62,10,FALSE)</f>
        <v>0</v>
      </c>
      <c r="M5" s="149" t="s">
        <v>3</v>
      </c>
      <c r="N5" s="148">
        <f t="shared" ref="N5:N68" si="1">$F5+$J5</f>
        <v>1</v>
      </c>
      <c r="O5" s="149" t="s">
        <v>2</v>
      </c>
      <c r="P5" s="148">
        <f t="shared" ref="P5:P68" si="2">$H5+$L5</f>
        <v>0</v>
      </c>
      <c r="Q5" s="149" t="s">
        <v>3</v>
      </c>
      <c r="R5" s="150">
        <f>VLOOKUP($C5,'職員情報（前年度からの既存職員）'!$A$3:$P$62,12,FALSE)</f>
        <v>0</v>
      </c>
      <c r="S5" s="150">
        <f>VLOOKUP($C5,'職員情報（前年度からの既存職員）'!$A$3:$P$62,13,FALSE)</f>
        <v>0</v>
      </c>
      <c r="T5" s="151" t="s">
        <v>2</v>
      </c>
      <c r="U5" s="150">
        <f>VLOOKUP($C5,'職員情報（前年度からの既存職員）'!$A$3:$P$62,15,FALSE)</f>
        <v>0</v>
      </c>
      <c r="V5" s="118" t="s">
        <v>3</v>
      </c>
      <c r="W5" t="s">
        <v>60</v>
      </c>
    </row>
    <row r="6" spans="1:23" ht="18" customHeight="1">
      <c r="A6" s="5">
        <f t="shared" si="0"/>
        <v>0</v>
      </c>
      <c r="B6" s="5">
        <f>IF(A6=1,COUNTIF($A$4:A6,1),0)</f>
        <v>0</v>
      </c>
      <c r="C6" s="5">
        <v>3</v>
      </c>
      <c r="D6" s="102" t="str">
        <f>VLOOKUP($C6,'職員情報（前年度からの既存職員）'!$A$3:$P$62,2,FALSE)&amp;""</f>
        <v/>
      </c>
      <c r="E6" s="147">
        <f>VLOOKUP($C6,'職員情報（前年度からの既存職員）'!$A$3:$P$62,3,FALSE)</f>
        <v>0</v>
      </c>
      <c r="F6" s="148">
        <f>VLOOKUP($C6,'職員情報（前年度からの既存職員）'!$A$3:$P$62,4,FALSE)+1</f>
        <v>1</v>
      </c>
      <c r="G6" s="149" t="s">
        <v>2</v>
      </c>
      <c r="H6" s="148">
        <f>VLOOKUP($C6,'職員情報（前年度からの既存職員）'!$A$3:$P$62,6,FALSE)</f>
        <v>0</v>
      </c>
      <c r="I6" s="149" t="s">
        <v>3</v>
      </c>
      <c r="J6" s="148">
        <f>VLOOKUP($C6,'職員情報（前年度からの既存職員）'!$A$3:$P$62,8,FALSE)</f>
        <v>0</v>
      </c>
      <c r="K6" s="149" t="s">
        <v>2</v>
      </c>
      <c r="L6" s="148">
        <f>VLOOKUP($C6,'職員情報（前年度からの既存職員）'!$A$3:$P$62,10,FALSE)</f>
        <v>0</v>
      </c>
      <c r="M6" s="149" t="s">
        <v>3</v>
      </c>
      <c r="N6" s="148">
        <f t="shared" si="1"/>
        <v>1</v>
      </c>
      <c r="O6" s="149" t="s">
        <v>2</v>
      </c>
      <c r="P6" s="148">
        <f t="shared" si="2"/>
        <v>0</v>
      </c>
      <c r="Q6" s="149" t="s">
        <v>3</v>
      </c>
      <c r="R6" s="150">
        <f>VLOOKUP($C6,'職員情報（前年度からの既存職員）'!$A$3:$P$62,12,FALSE)</f>
        <v>0</v>
      </c>
      <c r="S6" s="150">
        <f>VLOOKUP($C6,'職員情報（前年度からの既存職員）'!$A$3:$P$62,13,FALSE)</f>
        <v>0</v>
      </c>
      <c r="T6" s="151" t="s">
        <v>2</v>
      </c>
      <c r="U6" s="150">
        <f>VLOOKUP($C6,'職員情報（前年度からの既存職員）'!$A$3:$P$62,15,FALSE)</f>
        <v>0</v>
      </c>
      <c r="V6" s="118" t="s">
        <v>3</v>
      </c>
      <c r="W6" t="s">
        <v>60</v>
      </c>
    </row>
    <row r="7" spans="1:23" ht="18" customHeight="1">
      <c r="A7" s="5">
        <f t="shared" si="0"/>
        <v>0</v>
      </c>
      <c r="B7" s="5">
        <f>IF(A7=1,COUNTIF($A$4:A7,1),0)</f>
        <v>0</v>
      </c>
      <c r="C7" s="5">
        <v>4</v>
      </c>
      <c r="D7" s="102" t="str">
        <f>VLOOKUP($C7,'職員情報（前年度からの既存職員）'!$A$3:$P$62,2,FALSE)&amp;""</f>
        <v/>
      </c>
      <c r="E7" s="147">
        <f>VLOOKUP($C7,'職員情報（前年度からの既存職員）'!$A$3:$P$62,3,FALSE)</f>
        <v>0</v>
      </c>
      <c r="F7" s="148">
        <f>VLOOKUP($C7,'職員情報（前年度からの既存職員）'!$A$3:$P$62,4,FALSE)+1</f>
        <v>1</v>
      </c>
      <c r="G7" s="149" t="s">
        <v>2</v>
      </c>
      <c r="H7" s="148">
        <f>VLOOKUP($C7,'職員情報（前年度からの既存職員）'!$A$3:$P$62,6,FALSE)</f>
        <v>0</v>
      </c>
      <c r="I7" s="149" t="s">
        <v>3</v>
      </c>
      <c r="J7" s="148">
        <f>VLOOKUP($C7,'職員情報（前年度からの既存職員）'!$A$3:$P$62,8,FALSE)</f>
        <v>0</v>
      </c>
      <c r="K7" s="149" t="s">
        <v>2</v>
      </c>
      <c r="L7" s="148">
        <f>VLOOKUP($C7,'職員情報（前年度からの既存職員）'!$A$3:$P$62,10,FALSE)</f>
        <v>0</v>
      </c>
      <c r="M7" s="149" t="s">
        <v>3</v>
      </c>
      <c r="N7" s="148">
        <f t="shared" si="1"/>
        <v>1</v>
      </c>
      <c r="O7" s="149" t="s">
        <v>2</v>
      </c>
      <c r="P7" s="148">
        <f t="shared" si="2"/>
        <v>0</v>
      </c>
      <c r="Q7" s="149" t="s">
        <v>3</v>
      </c>
      <c r="R7" s="150">
        <f>VLOOKUP($C7,'職員情報（前年度からの既存職員）'!$A$3:$P$62,12,FALSE)</f>
        <v>0</v>
      </c>
      <c r="S7" s="150">
        <f>VLOOKUP($C7,'職員情報（前年度からの既存職員）'!$A$3:$P$62,13,FALSE)</f>
        <v>0</v>
      </c>
      <c r="T7" s="151" t="s">
        <v>2</v>
      </c>
      <c r="U7" s="150">
        <f>VLOOKUP($C7,'職員情報（前年度からの既存職員）'!$A$3:$P$62,15,FALSE)</f>
        <v>0</v>
      </c>
      <c r="V7" s="118" t="s">
        <v>3</v>
      </c>
      <c r="W7" t="s">
        <v>60</v>
      </c>
    </row>
    <row r="8" spans="1:23" ht="18" customHeight="1">
      <c r="A8" s="5">
        <f t="shared" si="0"/>
        <v>0</v>
      </c>
      <c r="B8" s="5">
        <f>IF(A8=1,COUNTIF($A$4:A8,1),0)</f>
        <v>0</v>
      </c>
      <c r="C8" s="5">
        <v>5</v>
      </c>
      <c r="D8" s="102" t="str">
        <f>VLOOKUP($C8,'職員情報（前年度からの既存職員）'!$A$3:$P$62,2,FALSE)&amp;""</f>
        <v/>
      </c>
      <c r="E8" s="147">
        <f>VLOOKUP($C8,'職員情報（前年度からの既存職員）'!$A$3:$P$62,3,FALSE)</f>
        <v>0</v>
      </c>
      <c r="F8" s="148">
        <f>VLOOKUP($C8,'職員情報（前年度からの既存職員）'!$A$3:$P$62,4,FALSE)+1</f>
        <v>1</v>
      </c>
      <c r="G8" s="149" t="s">
        <v>2</v>
      </c>
      <c r="H8" s="148">
        <f>VLOOKUP($C8,'職員情報（前年度からの既存職員）'!$A$3:$P$62,6,FALSE)</f>
        <v>0</v>
      </c>
      <c r="I8" s="149" t="s">
        <v>3</v>
      </c>
      <c r="J8" s="148">
        <f>VLOOKUP($C8,'職員情報（前年度からの既存職員）'!$A$3:$P$62,8,FALSE)</f>
        <v>0</v>
      </c>
      <c r="K8" s="149" t="s">
        <v>2</v>
      </c>
      <c r="L8" s="148">
        <f>VLOOKUP($C8,'職員情報（前年度からの既存職員）'!$A$3:$P$62,10,FALSE)</f>
        <v>0</v>
      </c>
      <c r="M8" s="149" t="s">
        <v>3</v>
      </c>
      <c r="N8" s="148">
        <f t="shared" si="1"/>
        <v>1</v>
      </c>
      <c r="O8" s="149" t="s">
        <v>2</v>
      </c>
      <c r="P8" s="148">
        <f t="shared" si="2"/>
        <v>0</v>
      </c>
      <c r="Q8" s="149" t="s">
        <v>3</v>
      </c>
      <c r="R8" s="150">
        <f>VLOOKUP($C8,'職員情報（前年度からの既存職員）'!$A$3:$P$62,12,FALSE)</f>
        <v>0</v>
      </c>
      <c r="S8" s="150">
        <f>VLOOKUP($C8,'職員情報（前年度からの既存職員）'!$A$3:$P$62,13,FALSE)</f>
        <v>0</v>
      </c>
      <c r="T8" s="151" t="s">
        <v>2</v>
      </c>
      <c r="U8" s="150">
        <f>VLOOKUP($C8,'職員情報（前年度からの既存職員）'!$A$3:$P$62,15,FALSE)</f>
        <v>0</v>
      </c>
      <c r="V8" s="118" t="s">
        <v>3</v>
      </c>
      <c r="W8" t="s">
        <v>60</v>
      </c>
    </row>
    <row r="9" spans="1:23" ht="18" customHeight="1">
      <c r="A9" s="5">
        <f t="shared" si="0"/>
        <v>0</v>
      </c>
      <c r="B9" s="5">
        <f>IF(A9=1,COUNTIF($A$4:A9,1),0)</f>
        <v>0</v>
      </c>
      <c r="C9" s="5">
        <v>6</v>
      </c>
      <c r="D9" s="102" t="str">
        <f>VLOOKUP($C9,'職員情報（前年度からの既存職員）'!$A$3:$P$62,2,FALSE)&amp;""</f>
        <v/>
      </c>
      <c r="E9" s="147">
        <f>VLOOKUP($C9,'職員情報（前年度からの既存職員）'!$A$3:$P$62,3,FALSE)</f>
        <v>0</v>
      </c>
      <c r="F9" s="148">
        <f>VLOOKUP($C9,'職員情報（前年度からの既存職員）'!$A$3:$P$62,4,FALSE)+1</f>
        <v>1</v>
      </c>
      <c r="G9" s="149" t="s">
        <v>2</v>
      </c>
      <c r="H9" s="148">
        <f>VLOOKUP($C9,'職員情報（前年度からの既存職員）'!$A$3:$P$62,6,FALSE)</f>
        <v>0</v>
      </c>
      <c r="I9" s="149" t="s">
        <v>3</v>
      </c>
      <c r="J9" s="148">
        <f>VLOOKUP($C9,'職員情報（前年度からの既存職員）'!$A$3:$P$62,8,FALSE)</f>
        <v>0</v>
      </c>
      <c r="K9" s="149" t="s">
        <v>2</v>
      </c>
      <c r="L9" s="148">
        <f>VLOOKUP($C9,'職員情報（前年度からの既存職員）'!$A$3:$P$62,10,FALSE)</f>
        <v>0</v>
      </c>
      <c r="M9" s="149" t="s">
        <v>3</v>
      </c>
      <c r="N9" s="148">
        <f t="shared" si="1"/>
        <v>1</v>
      </c>
      <c r="O9" s="149" t="s">
        <v>2</v>
      </c>
      <c r="P9" s="148">
        <f t="shared" si="2"/>
        <v>0</v>
      </c>
      <c r="Q9" s="149" t="s">
        <v>3</v>
      </c>
      <c r="R9" s="150">
        <f>VLOOKUP($C9,'職員情報（前年度からの既存職員）'!$A$3:$P$62,12,FALSE)</f>
        <v>0</v>
      </c>
      <c r="S9" s="150">
        <f>VLOOKUP($C9,'職員情報（前年度からの既存職員）'!$A$3:$P$62,13,FALSE)</f>
        <v>0</v>
      </c>
      <c r="T9" s="151" t="s">
        <v>2</v>
      </c>
      <c r="U9" s="150">
        <f>VLOOKUP($C9,'職員情報（前年度からの既存職員）'!$A$3:$P$62,15,FALSE)</f>
        <v>0</v>
      </c>
      <c r="V9" s="118" t="s">
        <v>3</v>
      </c>
      <c r="W9" t="s">
        <v>60</v>
      </c>
    </row>
    <row r="10" spans="1:23" ht="18" customHeight="1">
      <c r="A10" s="5">
        <f t="shared" si="0"/>
        <v>0</v>
      </c>
      <c r="B10" s="5">
        <f>IF(A10=1,COUNTIF($A$4:A10,1),0)</f>
        <v>0</v>
      </c>
      <c r="C10" s="5">
        <v>7</v>
      </c>
      <c r="D10" s="102" t="str">
        <f>VLOOKUP($C10,'職員情報（前年度からの既存職員）'!$A$3:$P$62,2,FALSE)&amp;""</f>
        <v/>
      </c>
      <c r="E10" s="147">
        <f>VLOOKUP($C10,'職員情報（前年度からの既存職員）'!$A$3:$P$62,3,FALSE)</f>
        <v>0</v>
      </c>
      <c r="F10" s="148">
        <f>VLOOKUP($C10,'職員情報（前年度からの既存職員）'!$A$3:$P$62,4,FALSE)+1</f>
        <v>1</v>
      </c>
      <c r="G10" s="149" t="s">
        <v>2</v>
      </c>
      <c r="H10" s="148">
        <f>VLOOKUP($C10,'職員情報（前年度からの既存職員）'!$A$3:$P$62,6,FALSE)</f>
        <v>0</v>
      </c>
      <c r="I10" s="149" t="s">
        <v>3</v>
      </c>
      <c r="J10" s="148">
        <f>VLOOKUP($C10,'職員情報（前年度からの既存職員）'!$A$3:$P$62,8,FALSE)</f>
        <v>0</v>
      </c>
      <c r="K10" s="149" t="s">
        <v>2</v>
      </c>
      <c r="L10" s="148">
        <f>VLOOKUP($C10,'職員情報（前年度からの既存職員）'!$A$3:$P$62,10,FALSE)</f>
        <v>0</v>
      </c>
      <c r="M10" s="149" t="s">
        <v>3</v>
      </c>
      <c r="N10" s="148">
        <f t="shared" si="1"/>
        <v>1</v>
      </c>
      <c r="O10" s="149" t="s">
        <v>2</v>
      </c>
      <c r="P10" s="148">
        <f t="shared" si="2"/>
        <v>0</v>
      </c>
      <c r="Q10" s="149" t="s">
        <v>3</v>
      </c>
      <c r="R10" s="150">
        <f>VLOOKUP($C10,'職員情報（前年度からの既存職員）'!$A$3:$P$62,12,FALSE)</f>
        <v>0</v>
      </c>
      <c r="S10" s="150">
        <f>VLOOKUP($C10,'職員情報（前年度からの既存職員）'!$A$3:$P$62,13,FALSE)</f>
        <v>0</v>
      </c>
      <c r="T10" s="151" t="s">
        <v>2</v>
      </c>
      <c r="U10" s="150">
        <f>VLOOKUP($C10,'職員情報（前年度からの既存職員）'!$A$3:$P$62,15,FALSE)</f>
        <v>0</v>
      </c>
      <c r="V10" s="118" t="s">
        <v>3</v>
      </c>
      <c r="W10" t="s">
        <v>60</v>
      </c>
    </row>
    <row r="11" spans="1:23" ht="18" customHeight="1">
      <c r="A11" s="5">
        <f t="shared" si="0"/>
        <v>0</v>
      </c>
      <c r="B11" s="5">
        <f>IF(A11=1,COUNTIF($A$4:A11,1),0)</f>
        <v>0</v>
      </c>
      <c r="C11" s="5">
        <v>8</v>
      </c>
      <c r="D11" s="102" t="str">
        <f>VLOOKUP($C11,'職員情報（前年度からの既存職員）'!$A$3:$P$62,2,FALSE)&amp;""</f>
        <v/>
      </c>
      <c r="E11" s="147">
        <f>VLOOKUP($C11,'職員情報（前年度からの既存職員）'!$A$3:$P$62,3,FALSE)</f>
        <v>0</v>
      </c>
      <c r="F11" s="148">
        <f>VLOOKUP($C11,'職員情報（前年度からの既存職員）'!$A$3:$P$62,4,FALSE)+1</f>
        <v>1</v>
      </c>
      <c r="G11" s="149" t="s">
        <v>2</v>
      </c>
      <c r="H11" s="148">
        <f>VLOOKUP($C11,'職員情報（前年度からの既存職員）'!$A$3:$P$62,6,FALSE)</f>
        <v>0</v>
      </c>
      <c r="I11" s="149" t="s">
        <v>3</v>
      </c>
      <c r="J11" s="148">
        <f>VLOOKUP($C11,'職員情報（前年度からの既存職員）'!$A$3:$P$62,8,FALSE)</f>
        <v>0</v>
      </c>
      <c r="K11" s="149" t="s">
        <v>2</v>
      </c>
      <c r="L11" s="148">
        <f>VLOOKUP($C11,'職員情報（前年度からの既存職員）'!$A$3:$P$62,10,FALSE)</f>
        <v>0</v>
      </c>
      <c r="M11" s="149" t="s">
        <v>3</v>
      </c>
      <c r="N11" s="148">
        <f t="shared" si="1"/>
        <v>1</v>
      </c>
      <c r="O11" s="149" t="s">
        <v>2</v>
      </c>
      <c r="P11" s="148">
        <f t="shared" si="2"/>
        <v>0</v>
      </c>
      <c r="Q11" s="149" t="s">
        <v>3</v>
      </c>
      <c r="R11" s="150">
        <f>VLOOKUP($C11,'職員情報（前年度からの既存職員）'!$A$3:$P$62,12,FALSE)</f>
        <v>0</v>
      </c>
      <c r="S11" s="150">
        <f>VLOOKUP($C11,'職員情報（前年度からの既存職員）'!$A$3:$P$62,13,FALSE)</f>
        <v>0</v>
      </c>
      <c r="T11" s="151" t="s">
        <v>2</v>
      </c>
      <c r="U11" s="150">
        <f>VLOOKUP($C11,'職員情報（前年度からの既存職員）'!$A$3:$P$62,15,FALSE)</f>
        <v>0</v>
      </c>
      <c r="V11" s="118" t="s">
        <v>3</v>
      </c>
      <c r="W11" t="s">
        <v>60</v>
      </c>
    </row>
    <row r="12" spans="1:23" ht="18" customHeight="1">
      <c r="A12" s="5">
        <f t="shared" si="0"/>
        <v>0</v>
      </c>
      <c r="B12" s="5">
        <f>IF(A12=1,COUNTIF($A$4:A12,1),0)</f>
        <v>0</v>
      </c>
      <c r="C12" s="5">
        <v>9</v>
      </c>
      <c r="D12" s="102" t="str">
        <f>VLOOKUP($C12,'職員情報（前年度からの既存職員）'!$A$3:$P$62,2,FALSE)&amp;""</f>
        <v/>
      </c>
      <c r="E12" s="147">
        <f>VLOOKUP($C12,'職員情報（前年度からの既存職員）'!$A$3:$P$62,3,FALSE)</f>
        <v>0</v>
      </c>
      <c r="F12" s="148">
        <f>VLOOKUP($C12,'職員情報（前年度からの既存職員）'!$A$3:$P$62,4,FALSE)+1</f>
        <v>1</v>
      </c>
      <c r="G12" s="149" t="s">
        <v>2</v>
      </c>
      <c r="H12" s="148">
        <f>VLOOKUP($C12,'職員情報（前年度からの既存職員）'!$A$3:$P$62,6,FALSE)</f>
        <v>0</v>
      </c>
      <c r="I12" s="149" t="s">
        <v>3</v>
      </c>
      <c r="J12" s="148">
        <f>VLOOKUP($C12,'職員情報（前年度からの既存職員）'!$A$3:$P$62,8,FALSE)</f>
        <v>0</v>
      </c>
      <c r="K12" s="149" t="s">
        <v>2</v>
      </c>
      <c r="L12" s="148">
        <f>VLOOKUP($C12,'職員情報（前年度からの既存職員）'!$A$3:$P$62,10,FALSE)</f>
        <v>0</v>
      </c>
      <c r="M12" s="149" t="s">
        <v>3</v>
      </c>
      <c r="N12" s="148">
        <f t="shared" si="1"/>
        <v>1</v>
      </c>
      <c r="O12" s="149" t="s">
        <v>2</v>
      </c>
      <c r="P12" s="148">
        <f t="shared" si="2"/>
        <v>0</v>
      </c>
      <c r="Q12" s="149" t="s">
        <v>3</v>
      </c>
      <c r="R12" s="150">
        <f>VLOOKUP($C12,'職員情報（前年度からの既存職員）'!$A$3:$P$62,12,FALSE)</f>
        <v>0</v>
      </c>
      <c r="S12" s="150">
        <f>VLOOKUP($C12,'職員情報（前年度からの既存職員）'!$A$3:$P$62,13,FALSE)</f>
        <v>0</v>
      </c>
      <c r="T12" s="151" t="s">
        <v>2</v>
      </c>
      <c r="U12" s="150">
        <f>VLOOKUP($C12,'職員情報（前年度からの既存職員）'!$A$3:$P$62,15,FALSE)</f>
        <v>0</v>
      </c>
      <c r="V12" s="118" t="s">
        <v>3</v>
      </c>
      <c r="W12" t="s">
        <v>60</v>
      </c>
    </row>
    <row r="13" spans="1:23" ht="18" customHeight="1">
      <c r="A13" s="5">
        <f t="shared" si="0"/>
        <v>0</v>
      </c>
      <c r="B13" s="5">
        <f>IF(A13=1,COUNTIF($A$4:A13,1),0)</f>
        <v>0</v>
      </c>
      <c r="C13" s="5">
        <v>10</v>
      </c>
      <c r="D13" s="102" t="str">
        <f>VLOOKUP($C13,'職員情報（前年度からの既存職員）'!$A$3:$P$62,2,FALSE)&amp;""</f>
        <v/>
      </c>
      <c r="E13" s="147">
        <f>VLOOKUP($C13,'職員情報（前年度からの既存職員）'!$A$3:$P$62,3,FALSE)</f>
        <v>0</v>
      </c>
      <c r="F13" s="148">
        <f>VLOOKUP($C13,'職員情報（前年度からの既存職員）'!$A$3:$P$62,4,FALSE)+1</f>
        <v>1</v>
      </c>
      <c r="G13" s="149" t="s">
        <v>2</v>
      </c>
      <c r="H13" s="148">
        <f>VLOOKUP($C13,'職員情報（前年度からの既存職員）'!$A$3:$P$62,6,FALSE)</f>
        <v>0</v>
      </c>
      <c r="I13" s="149" t="s">
        <v>3</v>
      </c>
      <c r="J13" s="148">
        <f>VLOOKUP($C13,'職員情報（前年度からの既存職員）'!$A$3:$P$62,8,FALSE)</f>
        <v>0</v>
      </c>
      <c r="K13" s="149" t="s">
        <v>2</v>
      </c>
      <c r="L13" s="148">
        <f>VLOOKUP($C13,'職員情報（前年度からの既存職員）'!$A$3:$P$62,10,FALSE)</f>
        <v>0</v>
      </c>
      <c r="M13" s="149" t="s">
        <v>3</v>
      </c>
      <c r="N13" s="148">
        <f t="shared" si="1"/>
        <v>1</v>
      </c>
      <c r="O13" s="149" t="s">
        <v>2</v>
      </c>
      <c r="P13" s="148">
        <f t="shared" si="2"/>
        <v>0</v>
      </c>
      <c r="Q13" s="149" t="s">
        <v>3</v>
      </c>
      <c r="R13" s="150">
        <f>VLOOKUP($C13,'職員情報（前年度からの既存職員）'!$A$3:$P$62,12,FALSE)</f>
        <v>0</v>
      </c>
      <c r="S13" s="150">
        <f>VLOOKUP($C13,'職員情報（前年度からの既存職員）'!$A$3:$P$62,13,FALSE)</f>
        <v>0</v>
      </c>
      <c r="T13" s="151" t="s">
        <v>2</v>
      </c>
      <c r="U13" s="150">
        <f>VLOOKUP($C13,'職員情報（前年度からの既存職員）'!$A$3:$P$62,15,FALSE)</f>
        <v>0</v>
      </c>
      <c r="V13" s="118" t="s">
        <v>3</v>
      </c>
      <c r="W13" t="s">
        <v>60</v>
      </c>
    </row>
    <row r="14" spans="1:23" ht="18" customHeight="1">
      <c r="A14" s="5">
        <f t="shared" si="0"/>
        <v>0</v>
      </c>
      <c r="B14" s="5">
        <f>IF(A14=1,COUNTIF($A$4:A14,1),0)</f>
        <v>0</v>
      </c>
      <c r="C14" s="5">
        <v>11</v>
      </c>
      <c r="D14" s="102" t="str">
        <f>VLOOKUP($C14,'職員情報（前年度からの既存職員）'!$A$3:$P$62,2,FALSE)&amp;""</f>
        <v/>
      </c>
      <c r="E14" s="147">
        <f>VLOOKUP($C14,'職員情報（前年度からの既存職員）'!$A$3:$P$62,3,FALSE)</f>
        <v>0</v>
      </c>
      <c r="F14" s="148">
        <f>VLOOKUP($C14,'職員情報（前年度からの既存職員）'!$A$3:$P$62,4,FALSE)+1</f>
        <v>1</v>
      </c>
      <c r="G14" s="149" t="s">
        <v>2</v>
      </c>
      <c r="H14" s="148">
        <f>VLOOKUP($C14,'職員情報（前年度からの既存職員）'!$A$3:$P$62,6,FALSE)</f>
        <v>0</v>
      </c>
      <c r="I14" s="149" t="s">
        <v>3</v>
      </c>
      <c r="J14" s="148">
        <f>VLOOKUP($C14,'職員情報（前年度からの既存職員）'!$A$3:$P$62,8,FALSE)</f>
        <v>0</v>
      </c>
      <c r="K14" s="149" t="s">
        <v>2</v>
      </c>
      <c r="L14" s="148">
        <f>VLOOKUP($C14,'職員情報（前年度からの既存職員）'!$A$3:$P$62,10,FALSE)</f>
        <v>0</v>
      </c>
      <c r="M14" s="149" t="s">
        <v>3</v>
      </c>
      <c r="N14" s="148">
        <f t="shared" si="1"/>
        <v>1</v>
      </c>
      <c r="O14" s="149" t="s">
        <v>2</v>
      </c>
      <c r="P14" s="148">
        <f t="shared" si="2"/>
        <v>0</v>
      </c>
      <c r="Q14" s="149" t="s">
        <v>3</v>
      </c>
      <c r="R14" s="150">
        <f>VLOOKUP($C14,'職員情報（前年度からの既存職員）'!$A$3:$P$62,12,FALSE)</f>
        <v>0</v>
      </c>
      <c r="S14" s="150">
        <f>VLOOKUP($C14,'職員情報（前年度からの既存職員）'!$A$3:$P$62,13,FALSE)</f>
        <v>0</v>
      </c>
      <c r="T14" s="151" t="s">
        <v>2</v>
      </c>
      <c r="U14" s="150">
        <f>VLOOKUP($C14,'職員情報（前年度からの既存職員）'!$A$3:$P$62,15,FALSE)</f>
        <v>0</v>
      </c>
      <c r="V14" s="118" t="s">
        <v>3</v>
      </c>
      <c r="W14" t="s">
        <v>60</v>
      </c>
    </row>
    <row r="15" spans="1:23" ht="18" customHeight="1">
      <c r="A15" s="5">
        <f t="shared" si="0"/>
        <v>0</v>
      </c>
      <c r="B15" s="5">
        <f>IF(A15=1,COUNTIF($A$4:A15,1),0)</f>
        <v>0</v>
      </c>
      <c r="C15" s="5">
        <v>12</v>
      </c>
      <c r="D15" s="102" t="str">
        <f>VLOOKUP($C15,'職員情報（前年度からの既存職員）'!$A$3:$P$62,2,FALSE)&amp;""</f>
        <v/>
      </c>
      <c r="E15" s="147">
        <f>VLOOKUP($C15,'職員情報（前年度からの既存職員）'!$A$3:$P$62,3,FALSE)</f>
        <v>0</v>
      </c>
      <c r="F15" s="148">
        <f>VLOOKUP($C15,'職員情報（前年度からの既存職員）'!$A$3:$P$62,4,FALSE)+1</f>
        <v>1</v>
      </c>
      <c r="G15" s="149" t="s">
        <v>2</v>
      </c>
      <c r="H15" s="148">
        <f>VLOOKUP($C15,'職員情報（前年度からの既存職員）'!$A$3:$P$62,6,FALSE)</f>
        <v>0</v>
      </c>
      <c r="I15" s="149" t="s">
        <v>3</v>
      </c>
      <c r="J15" s="148">
        <f>VLOOKUP($C15,'職員情報（前年度からの既存職員）'!$A$3:$P$62,8,FALSE)</f>
        <v>0</v>
      </c>
      <c r="K15" s="149" t="s">
        <v>2</v>
      </c>
      <c r="L15" s="148">
        <f>VLOOKUP($C15,'職員情報（前年度からの既存職員）'!$A$3:$P$62,10,FALSE)</f>
        <v>0</v>
      </c>
      <c r="M15" s="149" t="s">
        <v>3</v>
      </c>
      <c r="N15" s="148">
        <f t="shared" si="1"/>
        <v>1</v>
      </c>
      <c r="O15" s="149" t="s">
        <v>2</v>
      </c>
      <c r="P15" s="148">
        <f t="shared" si="2"/>
        <v>0</v>
      </c>
      <c r="Q15" s="149" t="s">
        <v>3</v>
      </c>
      <c r="R15" s="150">
        <f>VLOOKUP($C15,'職員情報（前年度からの既存職員）'!$A$3:$P$62,12,FALSE)</f>
        <v>0</v>
      </c>
      <c r="S15" s="150">
        <f>VLOOKUP($C15,'職員情報（前年度からの既存職員）'!$A$3:$P$62,13,FALSE)</f>
        <v>0</v>
      </c>
      <c r="T15" s="151" t="s">
        <v>2</v>
      </c>
      <c r="U15" s="150">
        <f>VLOOKUP($C15,'職員情報（前年度からの既存職員）'!$A$3:$P$62,15,FALSE)</f>
        <v>0</v>
      </c>
      <c r="V15" s="118" t="s">
        <v>3</v>
      </c>
      <c r="W15" t="s">
        <v>60</v>
      </c>
    </row>
    <row r="16" spans="1:23" ht="18" customHeight="1">
      <c r="A16" s="5">
        <f t="shared" si="0"/>
        <v>0</v>
      </c>
      <c r="B16" s="5">
        <f>IF(A16=1,COUNTIF($A$4:A16,1),0)</f>
        <v>0</v>
      </c>
      <c r="C16" s="5">
        <v>13</v>
      </c>
      <c r="D16" s="102" t="str">
        <f>VLOOKUP($C16,'職員情報（前年度からの既存職員）'!$A$3:$P$62,2,FALSE)&amp;""</f>
        <v/>
      </c>
      <c r="E16" s="147">
        <f>VLOOKUP($C16,'職員情報（前年度からの既存職員）'!$A$3:$P$62,3,FALSE)</f>
        <v>0</v>
      </c>
      <c r="F16" s="148">
        <f>VLOOKUP($C16,'職員情報（前年度からの既存職員）'!$A$3:$P$62,4,FALSE)+1</f>
        <v>1</v>
      </c>
      <c r="G16" s="149" t="s">
        <v>2</v>
      </c>
      <c r="H16" s="148">
        <f>VLOOKUP($C16,'職員情報（前年度からの既存職員）'!$A$3:$P$62,6,FALSE)</f>
        <v>0</v>
      </c>
      <c r="I16" s="149" t="s">
        <v>3</v>
      </c>
      <c r="J16" s="148">
        <f>VLOOKUP($C16,'職員情報（前年度からの既存職員）'!$A$3:$P$62,8,FALSE)</f>
        <v>0</v>
      </c>
      <c r="K16" s="149" t="s">
        <v>2</v>
      </c>
      <c r="L16" s="148">
        <f>VLOOKUP($C16,'職員情報（前年度からの既存職員）'!$A$3:$P$62,10,FALSE)</f>
        <v>0</v>
      </c>
      <c r="M16" s="149" t="s">
        <v>3</v>
      </c>
      <c r="N16" s="148">
        <f t="shared" si="1"/>
        <v>1</v>
      </c>
      <c r="O16" s="149" t="s">
        <v>2</v>
      </c>
      <c r="P16" s="148">
        <f t="shared" si="2"/>
        <v>0</v>
      </c>
      <c r="Q16" s="149" t="s">
        <v>3</v>
      </c>
      <c r="R16" s="150">
        <f>VLOOKUP($C16,'職員情報（前年度からの既存職員）'!$A$3:$P$62,12,FALSE)</f>
        <v>0</v>
      </c>
      <c r="S16" s="150">
        <f>VLOOKUP($C16,'職員情報（前年度からの既存職員）'!$A$3:$P$62,13,FALSE)</f>
        <v>0</v>
      </c>
      <c r="T16" s="151" t="s">
        <v>2</v>
      </c>
      <c r="U16" s="150">
        <f>VLOOKUP($C16,'職員情報（前年度からの既存職員）'!$A$3:$P$62,15,FALSE)</f>
        <v>0</v>
      </c>
      <c r="V16" s="118" t="s">
        <v>3</v>
      </c>
      <c r="W16" t="s">
        <v>60</v>
      </c>
    </row>
    <row r="17" spans="1:23" ht="18" customHeight="1">
      <c r="A17" s="5">
        <f t="shared" si="0"/>
        <v>0</v>
      </c>
      <c r="B17" s="5">
        <f>IF(A17=1,COUNTIF($A$4:A17,1),0)</f>
        <v>0</v>
      </c>
      <c r="C17" s="5">
        <v>14</v>
      </c>
      <c r="D17" s="102" t="str">
        <f>VLOOKUP($C17,'職員情報（前年度からの既存職員）'!$A$3:$P$62,2,FALSE)&amp;""</f>
        <v/>
      </c>
      <c r="E17" s="147">
        <f>VLOOKUP($C17,'職員情報（前年度からの既存職員）'!$A$3:$P$62,3,FALSE)</f>
        <v>0</v>
      </c>
      <c r="F17" s="148">
        <f>VLOOKUP($C17,'職員情報（前年度からの既存職員）'!$A$3:$P$62,4,FALSE)+1</f>
        <v>1</v>
      </c>
      <c r="G17" s="149" t="s">
        <v>2</v>
      </c>
      <c r="H17" s="148">
        <f>VLOOKUP($C17,'職員情報（前年度からの既存職員）'!$A$3:$P$62,6,FALSE)</f>
        <v>0</v>
      </c>
      <c r="I17" s="149" t="s">
        <v>3</v>
      </c>
      <c r="J17" s="148">
        <f>VLOOKUP($C17,'職員情報（前年度からの既存職員）'!$A$3:$P$62,8,FALSE)</f>
        <v>0</v>
      </c>
      <c r="K17" s="149" t="s">
        <v>2</v>
      </c>
      <c r="L17" s="148">
        <f>VLOOKUP($C17,'職員情報（前年度からの既存職員）'!$A$3:$P$62,10,FALSE)</f>
        <v>0</v>
      </c>
      <c r="M17" s="149" t="s">
        <v>3</v>
      </c>
      <c r="N17" s="148">
        <f t="shared" si="1"/>
        <v>1</v>
      </c>
      <c r="O17" s="149" t="s">
        <v>2</v>
      </c>
      <c r="P17" s="148">
        <f t="shared" si="2"/>
        <v>0</v>
      </c>
      <c r="Q17" s="149" t="s">
        <v>3</v>
      </c>
      <c r="R17" s="150">
        <f>VLOOKUP($C17,'職員情報（前年度からの既存職員）'!$A$3:$P$62,12,FALSE)</f>
        <v>0</v>
      </c>
      <c r="S17" s="150">
        <f>VLOOKUP($C17,'職員情報（前年度からの既存職員）'!$A$3:$P$62,13,FALSE)</f>
        <v>0</v>
      </c>
      <c r="T17" s="151" t="s">
        <v>2</v>
      </c>
      <c r="U17" s="150">
        <f>VLOOKUP($C17,'職員情報（前年度からの既存職員）'!$A$3:$P$62,15,FALSE)</f>
        <v>0</v>
      </c>
      <c r="V17" s="118" t="s">
        <v>3</v>
      </c>
      <c r="W17" t="s">
        <v>60</v>
      </c>
    </row>
    <row r="18" spans="1:23" ht="18" customHeight="1">
      <c r="A18" s="5">
        <f t="shared" si="0"/>
        <v>0</v>
      </c>
      <c r="B18" s="5">
        <f>IF(A18=1,COUNTIF($A$4:A18,1),0)</f>
        <v>0</v>
      </c>
      <c r="C18" s="5">
        <v>15</v>
      </c>
      <c r="D18" s="102" t="str">
        <f>VLOOKUP($C18,'職員情報（前年度からの既存職員）'!$A$3:$P$62,2,FALSE)&amp;""</f>
        <v/>
      </c>
      <c r="E18" s="147">
        <f>VLOOKUP($C18,'職員情報（前年度からの既存職員）'!$A$3:$P$62,3,FALSE)</f>
        <v>0</v>
      </c>
      <c r="F18" s="148">
        <f>VLOOKUP($C18,'職員情報（前年度からの既存職員）'!$A$3:$P$62,4,FALSE)+1</f>
        <v>1</v>
      </c>
      <c r="G18" s="149" t="s">
        <v>2</v>
      </c>
      <c r="H18" s="148">
        <f>VLOOKUP($C18,'職員情報（前年度からの既存職員）'!$A$3:$P$62,6,FALSE)</f>
        <v>0</v>
      </c>
      <c r="I18" s="149" t="s">
        <v>3</v>
      </c>
      <c r="J18" s="148">
        <f>VLOOKUP($C18,'職員情報（前年度からの既存職員）'!$A$3:$P$62,8,FALSE)</f>
        <v>0</v>
      </c>
      <c r="K18" s="149" t="s">
        <v>2</v>
      </c>
      <c r="L18" s="148">
        <f>VLOOKUP($C18,'職員情報（前年度からの既存職員）'!$A$3:$P$62,10,FALSE)</f>
        <v>0</v>
      </c>
      <c r="M18" s="149" t="s">
        <v>3</v>
      </c>
      <c r="N18" s="148">
        <f t="shared" si="1"/>
        <v>1</v>
      </c>
      <c r="O18" s="149" t="s">
        <v>2</v>
      </c>
      <c r="P18" s="148">
        <f t="shared" si="2"/>
        <v>0</v>
      </c>
      <c r="Q18" s="149" t="s">
        <v>3</v>
      </c>
      <c r="R18" s="150">
        <f>VLOOKUP($C18,'職員情報（前年度からの既存職員）'!$A$3:$P$62,12,FALSE)</f>
        <v>0</v>
      </c>
      <c r="S18" s="150">
        <f>VLOOKUP($C18,'職員情報（前年度からの既存職員）'!$A$3:$P$62,13,FALSE)</f>
        <v>0</v>
      </c>
      <c r="T18" s="151" t="s">
        <v>2</v>
      </c>
      <c r="U18" s="150">
        <f>VLOOKUP($C18,'職員情報（前年度からの既存職員）'!$A$3:$P$62,15,FALSE)</f>
        <v>0</v>
      </c>
      <c r="V18" s="118" t="s">
        <v>3</v>
      </c>
      <c r="W18" t="s">
        <v>60</v>
      </c>
    </row>
    <row r="19" spans="1:23" ht="18" customHeight="1">
      <c r="A19" s="5">
        <f t="shared" si="0"/>
        <v>0</v>
      </c>
      <c r="B19" s="5">
        <f>IF(A19=1,COUNTIF($A$4:A19,1),0)</f>
        <v>0</v>
      </c>
      <c r="C19" s="5">
        <v>16</v>
      </c>
      <c r="D19" s="102" t="str">
        <f>VLOOKUP($C19,'職員情報（前年度からの既存職員）'!$A$3:$P$62,2,FALSE)&amp;""</f>
        <v/>
      </c>
      <c r="E19" s="147">
        <f>VLOOKUP($C19,'職員情報（前年度からの既存職員）'!$A$3:$P$62,3,FALSE)</f>
        <v>0</v>
      </c>
      <c r="F19" s="148">
        <f>VLOOKUP($C19,'職員情報（前年度からの既存職員）'!$A$3:$P$62,4,FALSE)+1</f>
        <v>1</v>
      </c>
      <c r="G19" s="149" t="s">
        <v>2</v>
      </c>
      <c r="H19" s="148">
        <f>VLOOKUP($C19,'職員情報（前年度からの既存職員）'!$A$3:$P$62,6,FALSE)</f>
        <v>0</v>
      </c>
      <c r="I19" s="149" t="s">
        <v>3</v>
      </c>
      <c r="J19" s="148">
        <f>VLOOKUP($C19,'職員情報（前年度からの既存職員）'!$A$3:$P$62,8,FALSE)</f>
        <v>0</v>
      </c>
      <c r="K19" s="149" t="s">
        <v>2</v>
      </c>
      <c r="L19" s="148">
        <f>VLOOKUP($C19,'職員情報（前年度からの既存職員）'!$A$3:$P$62,10,FALSE)</f>
        <v>0</v>
      </c>
      <c r="M19" s="149" t="s">
        <v>3</v>
      </c>
      <c r="N19" s="148">
        <f t="shared" si="1"/>
        <v>1</v>
      </c>
      <c r="O19" s="149" t="s">
        <v>2</v>
      </c>
      <c r="P19" s="148">
        <f t="shared" si="2"/>
        <v>0</v>
      </c>
      <c r="Q19" s="149" t="s">
        <v>3</v>
      </c>
      <c r="R19" s="150">
        <f>VLOOKUP($C19,'職員情報（前年度からの既存職員）'!$A$3:$P$62,12,FALSE)</f>
        <v>0</v>
      </c>
      <c r="S19" s="150">
        <f>VLOOKUP($C19,'職員情報（前年度からの既存職員）'!$A$3:$P$62,13,FALSE)</f>
        <v>0</v>
      </c>
      <c r="T19" s="151" t="s">
        <v>2</v>
      </c>
      <c r="U19" s="150">
        <f>VLOOKUP($C19,'職員情報（前年度からの既存職員）'!$A$3:$P$62,15,FALSE)</f>
        <v>0</v>
      </c>
      <c r="V19" s="118" t="s">
        <v>3</v>
      </c>
      <c r="W19" t="s">
        <v>60</v>
      </c>
    </row>
    <row r="20" spans="1:23" ht="18" customHeight="1">
      <c r="A20" s="5">
        <f t="shared" si="0"/>
        <v>0</v>
      </c>
      <c r="B20" s="5">
        <f>IF(A20=1,COUNTIF($A$4:A20,1),0)</f>
        <v>0</v>
      </c>
      <c r="C20" s="5">
        <v>17</v>
      </c>
      <c r="D20" s="102" t="str">
        <f>VLOOKUP($C20,'職員情報（前年度からの既存職員）'!$A$3:$P$62,2,FALSE)&amp;""</f>
        <v/>
      </c>
      <c r="E20" s="147">
        <f>VLOOKUP($C20,'職員情報（前年度からの既存職員）'!$A$3:$P$62,3,FALSE)</f>
        <v>0</v>
      </c>
      <c r="F20" s="148">
        <f>VLOOKUP($C20,'職員情報（前年度からの既存職員）'!$A$3:$P$62,4,FALSE)+1</f>
        <v>1</v>
      </c>
      <c r="G20" s="149" t="s">
        <v>2</v>
      </c>
      <c r="H20" s="148">
        <f>VLOOKUP($C20,'職員情報（前年度からの既存職員）'!$A$3:$P$62,6,FALSE)</f>
        <v>0</v>
      </c>
      <c r="I20" s="149" t="s">
        <v>3</v>
      </c>
      <c r="J20" s="148">
        <f>VLOOKUP($C20,'職員情報（前年度からの既存職員）'!$A$3:$P$62,8,FALSE)</f>
        <v>0</v>
      </c>
      <c r="K20" s="149" t="s">
        <v>2</v>
      </c>
      <c r="L20" s="148">
        <f>VLOOKUP($C20,'職員情報（前年度からの既存職員）'!$A$3:$P$62,10,FALSE)</f>
        <v>0</v>
      </c>
      <c r="M20" s="149" t="s">
        <v>3</v>
      </c>
      <c r="N20" s="148">
        <f t="shared" si="1"/>
        <v>1</v>
      </c>
      <c r="O20" s="149" t="s">
        <v>2</v>
      </c>
      <c r="P20" s="148">
        <f t="shared" si="2"/>
        <v>0</v>
      </c>
      <c r="Q20" s="149" t="s">
        <v>3</v>
      </c>
      <c r="R20" s="150">
        <f>VLOOKUP($C20,'職員情報（前年度からの既存職員）'!$A$3:$P$62,12,FALSE)</f>
        <v>0</v>
      </c>
      <c r="S20" s="150">
        <f>VLOOKUP($C20,'職員情報（前年度からの既存職員）'!$A$3:$P$62,13,FALSE)</f>
        <v>0</v>
      </c>
      <c r="T20" s="151" t="s">
        <v>2</v>
      </c>
      <c r="U20" s="150">
        <f>VLOOKUP($C20,'職員情報（前年度からの既存職員）'!$A$3:$P$62,15,FALSE)</f>
        <v>0</v>
      </c>
      <c r="V20" s="118" t="s">
        <v>3</v>
      </c>
      <c r="W20" t="s">
        <v>60</v>
      </c>
    </row>
    <row r="21" spans="1:23" ht="18" customHeight="1">
      <c r="A21" s="5">
        <f t="shared" si="0"/>
        <v>0</v>
      </c>
      <c r="B21" s="5">
        <f>IF(A21=1,COUNTIF($A$4:A21,1),0)</f>
        <v>0</v>
      </c>
      <c r="C21" s="5">
        <v>18</v>
      </c>
      <c r="D21" s="102" t="str">
        <f>VLOOKUP($C21,'職員情報（前年度からの既存職員）'!$A$3:$P$62,2,FALSE)&amp;""</f>
        <v/>
      </c>
      <c r="E21" s="147">
        <f>VLOOKUP($C21,'職員情報（前年度からの既存職員）'!$A$3:$P$62,3,FALSE)</f>
        <v>0</v>
      </c>
      <c r="F21" s="148">
        <f>VLOOKUP($C21,'職員情報（前年度からの既存職員）'!$A$3:$P$62,4,FALSE)+1</f>
        <v>1</v>
      </c>
      <c r="G21" s="149" t="s">
        <v>2</v>
      </c>
      <c r="H21" s="148">
        <f>VLOOKUP($C21,'職員情報（前年度からの既存職員）'!$A$3:$P$62,6,FALSE)</f>
        <v>0</v>
      </c>
      <c r="I21" s="149" t="s">
        <v>3</v>
      </c>
      <c r="J21" s="148">
        <f>VLOOKUP($C21,'職員情報（前年度からの既存職員）'!$A$3:$P$62,8,FALSE)</f>
        <v>0</v>
      </c>
      <c r="K21" s="149" t="s">
        <v>2</v>
      </c>
      <c r="L21" s="148">
        <f>VLOOKUP($C21,'職員情報（前年度からの既存職員）'!$A$3:$P$62,10,FALSE)</f>
        <v>0</v>
      </c>
      <c r="M21" s="149" t="s">
        <v>3</v>
      </c>
      <c r="N21" s="148">
        <f t="shared" si="1"/>
        <v>1</v>
      </c>
      <c r="O21" s="149" t="s">
        <v>2</v>
      </c>
      <c r="P21" s="148">
        <f t="shared" si="2"/>
        <v>0</v>
      </c>
      <c r="Q21" s="149" t="s">
        <v>3</v>
      </c>
      <c r="R21" s="150">
        <f>VLOOKUP($C21,'職員情報（前年度からの既存職員）'!$A$3:$P$62,12,FALSE)</f>
        <v>0</v>
      </c>
      <c r="S21" s="150">
        <f>VLOOKUP($C21,'職員情報（前年度からの既存職員）'!$A$3:$P$62,13,FALSE)</f>
        <v>0</v>
      </c>
      <c r="T21" s="151" t="s">
        <v>2</v>
      </c>
      <c r="U21" s="150">
        <f>VLOOKUP($C21,'職員情報（前年度からの既存職員）'!$A$3:$P$62,15,FALSE)</f>
        <v>0</v>
      </c>
      <c r="V21" s="118" t="s">
        <v>3</v>
      </c>
      <c r="W21" t="s">
        <v>60</v>
      </c>
    </row>
    <row r="22" spans="1:23" ht="18" customHeight="1">
      <c r="A22" s="5">
        <f t="shared" si="0"/>
        <v>0</v>
      </c>
      <c r="B22" s="5">
        <f>IF(A22=1,COUNTIF($A$4:A22,1),0)</f>
        <v>0</v>
      </c>
      <c r="C22" s="5">
        <v>19</v>
      </c>
      <c r="D22" s="102" t="str">
        <f>VLOOKUP($C22,'職員情報（前年度からの既存職員）'!$A$3:$P$62,2,FALSE)&amp;""</f>
        <v/>
      </c>
      <c r="E22" s="147">
        <f>VLOOKUP($C22,'職員情報（前年度からの既存職員）'!$A$3:$P$62,3,FALSE)</f>
        <v>0</v>
      </c>
      <c r="F22" s="148">
        <f>VLOOKUP($C22,'職員情報（前年度からの既存職員）'!$A$3:$P$62,4,FALSE)+1</f>
        <v>1</v>
      </c>
      <c r="G22" s="149" t="s">
        <v>2</v>
      </c>
      <c r="H22" s="148">
        <f>VLOOKUP($C22,'職員情報（前年度からの既存職員）'!$A$3:$P$62,6,FALSE)</f>
        <v>0</v>
      </c>
      <c r="I22" s="149" t="s">
        <v>3</v>
      </c>
      <c r="J22" s="148">
        <f>VLOOKUP($C22,'職員情報（前年度からの既存職員）'!$A$3:$P$62,8,FALSE)</f>
        <v>0</v>
      </c>
      <c r="K22" s="149" t="s">
        <v>2</v>
      </c>
      <c r="L22" s="148">
        <f>VLOOKUP($C22,'職員情報（前年度からの既存職員）'!$A$3:$P$62,10,FALSE)</f>
        <v>0</v>
      </c>
      <c r="M22" s="149" t="s">
        <v>3</v>
      </c>
      <c r="N22" s="148">
        <f t="shared" si="1"/>
        <v>1</v>
      </c>
      <c r="O22" s="149" t="s">
        <v>2</v>
      </c>
      <c r="P22" s="148">
        <f t="shared" si="2"/>
        <v>0</v>
      </c>
      <c r="Q22" s="149" t="s">
        <v>3</v>
      </c>
      <c r="R22" s="150">
        <f>VLOOKUP($C22,'職員情報（前年度からの既存職員）'!$A$3:$P$62,12,FALSE)</f>
        <v>0</v>
      </c>
      <c r="S22" s="150">
        <f>VLOOKUP($C22,'職員情報（前年度からの既存職員）'!$A$3:$P$62,13,FALSE)</f>
        <v>0</v>
      </c>
      <c r="T22" s="151" t="s">
        <v>2</v>
      </c>
      <c r="U22" s="150">
        <f>VLOOKUP($C22,'職員情報（前年度からの既存職員）'!$A$3:$P$62,15,FALSE)</f>
        <v>0</v>
      </c>
      <c r="V22" s="118" t="s">
        <v>3</v>
      </c>
      <c r="W22" t="s">
        <v>60</v>
      </c>
    </row>
    <row r="23" spans="1:23" ht="18" customHeight="1">
      <c r="A23" s="5">
        <f t="shared" si="0"/>
        <v>0</v>
      </c>
      <c r="B23" s="5">
        <f>IF(A23=1,COUNTIF($A$4:A23,1),0)</f>
        <v>0</v>
      </c>
      <c r="C23" s="5">
        <v>20</v>
      </c>
      <c r="D23" s="102" t="str">
        <f>VLOOKUP($C23,'職員情報（前年度からの既存職員）'!$A$3:$P$62,2,FALSE)&amp;""</f>
        <v/>
      </c>
      <c r="E23" s="147">
        <f>VLOOKUP($C23,'職員情報（前年度からの既存職員）'!$A$3:$P$62,3,FALSE)</f>
        <v>0</v>
      </c>
      <c r="F23" s="148">
        <f>VLOOKUP($C23,'職員情報（前年度からの既存職員）'!$A$3:$P$62,4,FALSE)+1</f>
        <v>1</v>
      </c>
      <c r="G23" s="149" t="s">
        <v>2</v>
      </c>
      <c r="H23" s="148">
        <f>VLOOKUP($C23,'職員情報（前年度からの既存職員）'!$A$3:$P$62,6,FALSE)</f>
        <v>0</v>
      </c>
      <c r="I23" s="149" t="s">
        <v>3</v>
      </c>
      <c r="J23" s="148">
        <f>VLOOKUP($C23,'職員情報（前年度からの既存職員）'!$A$3:$P$62,8,FALSE)</f>
        <v>0</v>
      </c>
      <c r="K23" s="149" t="s">
        <v>2</v>
      </c>
      <c r="L23" s="148">
        <f>VLOOKUP($C23,'職員情報（前年度からの既存職員）'!$A$3:$P$62,10,FALSE)</f>
        <v>0</v>
      </c>
      <c r="M23" s="149" t="s">
        <v>3</v>
      </c>
      <c r="N23" s="148">
        <f t="shared" si="1"/>
        <v>1</v>
      </c>
      <c r="O23" s="149" t="s">
        <v>2</v>
      </c>
      <c r="P23" s="148">
        <f t="shared" si="2"/>
        <v>0</v>
      </c>
      <c r="Q23" s="149" t="s">
        <v>3</v>
      </c>
      <c r="R23" s="150">
        <f>VLOOKUP($C23,'職員情報（前年度からの既存職員）'!$A$3:$P$62,12,FALSE)</f>
        <v>0</v>
      </c>
      <c r="S23" s="150">
        <f>VLOOKUP($C23,'職員情報（前年度からの既存職員）'!$A$3:$P$62,13,FALSE)</f>
        <v>0</v>
      </c>
      <c r="T23" s="151" t="s">
        <v>2</v>
      </c>
      <c r="U23" s="150">
        <f>VLOOKUP($C23,'職員情報（前年度からの既存職員）'!$A$3:$P$62,15,FALSE)</f>
        <v>0</v>
      </c>
      <c r="V23" s="118" t="s">
        <v>3</v>
      </c>
      <c r="W23" t="s">
        <v>60</v>
      </c>
    </row>
    <row r="24" spans="1:23" ht="18" customHeight="1">
      <c r="A24" s="5">
        <f t="shared" si="0"/>
        <v>0</v>
      </c>
      <c r="B24" s="5">
        <f>IF(A24=1,COUNTIF($A$4:A24,1),0)</f>
        <v>0</v>
      </c>
      <c r="C24" s="5">
        <v>21</v>
      </c>
      <c r="D24" s="102" t="str">
        <f>VLOOKUP($C24,'職員情報（前年度からの既存職員）'!$A$3:$P$62,2,FALSE)&amp;""</f>
        <v/>
      </c>
      <c r="E24" s="147">
        <f>VLOOKUP($C24,'職員情報（前年度からの既存職員）'!$A$3:$P$62,3,FALSE)</f>
        <v>0</v>
      </c>
      <c r="F24" s="148">
        <f>VLOOKUP($C24,'職員情報（前年度からの既存職員）'!$A$3:$P$62,4,FALSE)+1</f>
        <v>1</v>
      </c>
      <c r="G24" s="149" t="s">
        <v>2</v>
      </c>
      <c r="H24" s="148">
        <f>VLOOKUP($C24,'職員情報（前年度からの既存職員）'!$A$3:$P$62,6,FALSE)</f>
        <v>0</v>
      </c>
      <c r="I24" s="149" t="s">
        <v>3</v>
      </c>
      <c r="J24" s="148">
        <f>VLOOKUP($C24,'職員情報（前年度からの既存職員）'!$A$3:$P$62,8,FALSE)</f>
        <v>0</v>
      </c>
      <c r="K24" s="149" t="s">
        <v>2</v>
      </c>
      <c r="L24" s="148">
        <f>VLOOKUP($C24,'職員情報（前年度からの既存職員）'!$A$3:$P$62,10,FALSE)</f>
        <v>0</v>
      </c>
      <c r="M24" s="149" t="s">
        <v>3</v>
      </c>
      <c r="N24" s="148">
        <f t="shared" si="1"/>
        <v>1</v>
      </c>
      <c r="O24" s="149" t="s">
        <v>2</v>
      </c>
      <c r="P24" s="148">
        <f t="shared" si="2"/>
        <v>0</v>
      </c>
      <c r="Q24" s="149" t="s">
        <v>3</v>
      </c>
      <c r="R24" s="150">
        <f>VLOOKUP($C24,'職員情報（前年度からの既存職員）'!$A$3:$P$62,12,FALSE)</f>
        <v>0</v>
      </c>
      <c r="S24" s="150">
        <f>VLOOKUP($C24,'職員情報（前年度からの既存職員）'!$A$3:$P$62,13,FALSE)</f>
        <v>0</v>
      </c>
      <c r="T24" s="151" t="s">
        <v>2</v>
      </c>
      <c r="U24" s="150">
        <f>VLOOKUP($C24,'職員情報（前年度からの既存職員）'!$A$3:$P$62,15,FALSE)</f>
        <v>0</v>
      </c>
      <c r="V24" s="118" t="s">
        <v>3</v>
      </c>
      <c r="W24" t="s">
        <v>60</v>
      </c>
    </row>
    <row r="25" spans="1:23" ht="18" customHeight="1">
      <c r="A25" s="5">
        <f t="shared" si="0"/>
        <v>0</v>
      </c>
      <c r="B25" s="5">
        <f>IF(A25=1,COUNTIF($A$4:A25,1),0)</f>
        <v>0</v>
      </c>
      <c r="C25" s="5">
        <v>22</v>
      </c>
      <c r="D25" s="102" t="str">
        <f>VLOOKUP($C25,'職員情報（前年度からの既存職員）'!$A$3:$P$62,2,FALSE)&amp;""</f>
        <v/>
      </c>
      <c r="E25" s="147">
        <f>VLOOKUP($C25,'職員情報（前年度からの既存職員）'!$A$3:$P$62,3,FALSE)</f>
        <v>0</v>
      </c>
      <c r="F25" s="148">
        <f>VLOOKUP($C25,'職員情報（前年度からの既存職員）'!$A$3:$P$62,4,FALSE)+1</f>
        <v>1</v>
      </c>
      <c r="G25" s="149" t="s">
        <v>2</v>
      </c>
      <c r="H25" s="148">
        <f>VLOOKUP($C25,'職員情報（前年度からの既存職員）'!$A$3:$P$62,6,FALSE)</f>
        <v>0</v>
      </c>
      <c r="I25" s="149" t="s">
        <v>3</v>
      </c>
      <c r="J25" s="148">
        <f>VLOOKUP($C25,'職員情報（前年度からの既存職員）'!$A$3:$P$62,8,FALSE)</f>
        <v>0</v>
      </c>
      <c r="K25" s="149" t="s">
        <v>2</v>
      </c>
      <c r="L25" s="148">
        <f>VLOOKUP($C25,'職員情報（前年度からの既存職員）'!$A$3:$P$62,10,FALSE)</f>
        <v>0</v>
      </c>
      <c r="M25" s="149" t="s">
        <v>3</v>
      </c>
      <c r="N25" s="148">
        <f t="shared" si="1"/>
        <v>1</v>
      </c>
      <c r="O25" s="149" t="s">
        <v>2</v>
      </c>
      <c r="P25" s="148">
        <f t="shared" si="2"/>
        <v>0</v>
      </c>
      <c r="Q25" s="149" t="s">
        <v>3</v>
      </c>
      <c r="R25" s="150">
        <f>VLOOKUP($C25,'職員情報（前年度からの既存職員）'!$A$3:$P$62,12,FALSE)</f>
        <v>0</v>
      </c>
      <c r="S25" s="150">
        <f>VLOOKUP($C25,'職員情報（前年度からの既存職員）'!$A$3:$P$62,13,FALSE)</f>
        <v>0</v>
      </c>
      <c r="T25" s="151" t="s">
        <v>2</v>
      </c>
      <c r="U25" s="150">
        <f>VLOOKUP($C25,'職員情報（前年度からの既存職員）'!$A$3:$P$62,15,FALSE)</f>
        <v>0</v>
      </c>
      <c r="V25" s="118" t="s">
        <v>3</v>
      </c>
      <c r="W25" t="s">
        <v>60</v>
      </c>
    </row>
    <row r="26" spans="1:23" ht="18" customHeight="1">
      <c r="A26" s="5">
        <f t="shared" si="0"/>
        <v>0</v>
      </c>
      <c r="B26" s="5">
        <f>IF(A26=1,COUNTIF($A$4:A26,1),0)</f>
        <v>0</v>
      </c>
      <c r="C26" s="5">
        <v>23</v>
      </c>
      <c r="D26" s="102" t="str">
        <f>VLOOKUP($C26,'職員情報（前年度からの既存職員）'!$A$3:$P$62,2,FALSE)&amp;""</f>
        <v/>
      </c>
      <c r="E26" s="147">
        <f>VLOOKUP($C26,'職員情報（前年度からの既存職員）'!$A$3:$P$62,3,FALSE)</f>
        <v>0</v>
      </c>
      <c r="F26" s="148">
        <f>VLOOKUP($C26,'職員情報（前年度からの既存職員）'!$A$3:$P$62,4,FALSE)+1</f>
        <v>1</v>
      </c>
      <c r="G26" s="149" t="s">
        <v>2</v>
      </c>
      <c r="H26" s="148">
        <f>VLOOKUP($C26,'職員情報（前年度からの既存職員）'!$A$3:$P$62,6,FALSE)</f>
        <v>0</v>
      </c>
      <c r="I26" s="149" t="s">
        <v>3</v>
      </c>
      <c r="J26" s="148">
        <f>VLOOKUP($C26,'職員情報（前年度からの既存職員）'!$A$3:$P$62,8,FALSE)</f>
        <v>0</v>
      </c>
      <c r="K26" s="149" t="s">
        <v>2</v>
      </c>
      <c r="L26" s="148">
        <f>VLOOKUP($C26,'職員情報（前年度からの既存職員）'!$A$3:$P$62,10,FALSE)</f>
        <v>0</v>
      </c>
      <c r="M26" s="149" t="s">
        <v>3</v>
      </c>
      <c r="N26" s="148">
        <f t="shared" si="1"/>
        <v>1</v>
      </c>
      <c r="O26" s="149" t="s">
        <v>2</v>
      </c>
      <c r="P26" s="148">
        <f t="shared" si="2"/>
        <v>0</v>
      </c>
      <c r="Q26" s="149" t="s">
        <v>3</v>
      </c>
      <c r="R26" s="150">
        <f>VLOOKUP($C26,'職員情報（前年度からの既存職員）'!$A$3:$P$62,12,FALSE)</f>
        <v>0</v>
      </c>
      <c r="S26" s="150">
        <f>VLOOKUP($C26,'職員情報（前年度からの既存職員）'!$A$3:$P$62,13,FALSE)</f>
        <v>0</v>
      </c>
      <c r="T26" s="151" t="s">
        <v>2</v>
      </c>
      <c r="U26" s="150">
        <f>VLOOKUP($C26,'職員情報（前年度からの既存職員）'!$A$3:$P$62,15,FALSE)</f>
        <v>0</v>
      </c>
      <c r="V26" s="118" t="s">
        <v>3</v>
      </c>
      <c r="W26" t="s">
        <v>60</v>
      </c>
    </row>
    <row r="27" spans="1:23" ht="18" customHeight="1">
      <c r="A27" s="5">
        <f t="shared" si="0"/>
        <v>0</v>
      </c>
      <c r="B27" s="5">
        <f>IF(A27=1,COUNTIF($A$4:A27,1),0)</f>
        <v>0</v>
      </c>
      <c r="C27" s="5">
        <v>24</v>
      </c>
      <c r="D27" s="102" t="str">
        <f>VLOOKUP($C27,'職員情報（前年度からの既存職員）'!$A$3:$P$62,2,FALSE)&amp;""</f>
        <v/>
      </c>
      <c r="E27" s="147">
        <f>VLOOKUP($C27,'職員情報（前年度からの既存職員）'!$A$3:$P$62,3,FALSE)</f>
        <v>0</v>
      </c>
      <c r="F27" s="148">
        <f>VLOOKUP($C27,'職員情報（前年度からの既存職員）'!$A$3:$P$62,4,FALSE)+1</f>
        <v>1</v>
      </c>
      <c r="G27" s="149" t="s">
        <v>2</v>
      </c>
      <c r="H27" s="148">
        <f>VLOOKUP($C27,'職員情報（前年度からの既存職員）'!$A$3:$P$62,6,FALSE)</f>
        <v>0</v>
      </c>
      <c r="I27" s="149" t="s">
        <v>3</v>
      </c>
      <c r="J27" s="148">
        <f>VLOOKUP($C27,'職員情報（前年度からの既存職員）'!$A$3:$P$62,8,FALSE)</f>
        <v>0</v>
      </c>
      <c r="K27" s="149" t="s">
        <v>2</v>
      </c>
      <c r="L27" s="148">
        <f>VLOOKUP($C27,'職員情報（前年度からの既存職員）'!$A$3:$P$62,10,FALSE)</f>
        <v>0</v>
      </c>
      <c r="M27" s="149" t="s">
        <v>3</v>
      </c>
      <c r="N27" s="148">
        <f t="shared" si="1"/>
        <v>1</v>
      </c>
      <c r="O27" s="149" t="s">
        <v>2</v>
      </c>
      <c r="P27" s="148">
        <f t="shared" si="2"/>
        <v>0</v>
      </c>
      <c r="Q27" s="149" t="s">
        <v>3</v>
      </c>
      <c r="R27" s="150">
        <f>VLOOKUP($C27,'職員情報（前年度からの既存職員）'!$A$3:$P$62,12,FALSE)</f>
        <v>0</v>
      </c>
      <c r="S27" s="150">
        <f>VLOOKUP($C27,'職員情報（前年度からの既存職員）'!$A$3:$P$62,13,FALSE)</f>
        <v>0</v>
      </c>
      <c r="T27" s="151" t="s">
        <v>2</v>
      </c>
      <c r="U27" s="150">
        <f>VLOOKUP($C27,'職員情報（前年度からの既存職員）'!$A$3:$P$62,15,FALSE)</f>
        <v>0</v>
      </c>
      <c r="V27" s="118" t="s">
        <v>3</v>
      </c>
      <c r="W27" t="s">
        <v>60</v>
      </c>
    </row>
    <row r="28" spans="1:23" ht="18" customHeight="1">
      <c r="A28" s="5">
        <f t="shared" si="0"/>
        <v>0</v>
      </c>
      <c r="B28" s="5">
        <f>IF(A28=1,COUNTIF($A$4:A28,1),0)</f>
        <v>0</v>
      </c>
      <c r="C28" s="5">
        <v>25</v>
      </c>
      <c r="D28" s="102" t="str">
        <f>VLOOKUP($C28,'職員情報（前年度からの既存職員）'!$A$3:$P$62,2,FALSE)&amp;""</f>
        <v/>
      </c>
      <c r="E28" s="147">
        <f>VLOOKUP($C28,'職員情報（前年度からの既存職員）'!$A$3:$P$62,3,FALSE)</f>
        <v>0</v>
      </c>
      <c r="F28" s="148">
        <f>VLOOKUP($C28,'職員情報（前年度からの既存職員）'!$A$3:$P$62,4,FALSE)+1</f>
        <v>1</v>
      </c>
      <c r="G28" s="149" t="s">
        <v>2</v>
      </c>
      <c r="H28" s="148">
        <f>VLOOKUP($C28,'職員情報（前年度からの既存職員）'!$A$3:$P$62,6,FALSE)</f>
        <v>0</v>
      </c>
      <c r="I28" s="149" t="s">
        <v>3</v>
      </c>
      <c r="J28" s="148">
        <f>VLOOKUP($C28,'職員情報（前年度からの既存職員）'!$A$3:$P$62,8,FALSE)</f>
        <v>0</v>
      </c>
      <c r="K28" s="149" t="s">
        <v>2</v>
      </c>
      <c r="L28" s="148">
        <f>VLOOKUP($C28,'職員情報（前年度からの既存職員）'!$A$3:$P$62,10,FALSE)</f>
        <v>0</v>
      </c>
      <c r="M28" s="149" t="s">
        <v>3</v>
      </c>
      <c r="N28" s="148">
        <f t="shared" si="1"/>
        <v>1</v>
      </c>
      <c r="O28" s="149" t="s">
        <v>2</v>
      </c>
      <c r="P28" s="148">
        <f t="shared" si="2"/>
        <v>0</v>
      </c>
      <c r="Q28" s="149" t="s">
        <v>3</v>
      </c>
      <c r="R28" s="150">
        <f>VLOOKUP($C28,'職員情報（前年度からの既存職員）'!$A$3:$P$62,12,FALSE)</f>
        <v>0</v>
      </c>
      <c r="S28" s="150">
        <f>VLOOKUP($C28,'職員情報（前年度からの既存職員）'!$A$3:$P$62,13,FALSE)</f>
        <v>0</v>
      </c>
      <c r="T28" s="151" t="s">
        <v>2</v>
      </c>
      <c r="U28" s="150">
        <f>VLOOKUP($C28,'職員情報（前年度からの既存職員）'!$A$3:$P$62,15,FALSE)</f>
        <v>0</v>
      </c>
      <c r="V28" s="118" t="s">
        <v>3</v>
      </c>
      <c r="W28" t="s">
        <v>60</v>
      </c>
    </row>
    <row r="29" spans="1:23" ht="18" customHeight="1">
      <c r="A29" s="5">
        <f t="shared" si="0"/>
        <v>0</v>
      </c>
      <c r="B29" s="5">
        <f>IF(A29=1,COUNTIF($A$4:A29,1),0)</f>
        <v>0</v>
      </c>
      <c r="C29" s="5">
        <v>26</v>
      </c>
      <c r="D29" s="102" t="str">
        <f>VLOOKUP($C29,'職員情報（前年度からの既存職員）'!$A$3:$P$62,2,FALSE)&amp;""</f>
        <v/>
      </c>
      <c r="E29" s="147">
        <f>VLOOKUP($C29,'職員情報（前年度からの既存職員）'!$A$3:$P$62,3,FALSE)</f>
        <v>0</v>
      </c>
      <c r="F29" s="148">
        <f>VLOOKUP($C29,'職員情報（前年度からの既存職員）'!$A$3:$P$62,4,FALSE)+1</f>
        <v>1</v>
      </c>
      <c r="G29" s="149" t="s">
        <v>2</v>
      </c>
      <c r="H29" s="148">
        <f>VLOOKUP($C29,'職員情報（前年度からの既存職員）'!$A$3:$P$62,6,FALSE)</f>
        <v>0</v>
      </c>
      <c r="I29" s="149" t="s">
        <v>3</v>
      </c>
      <c r="J29" s="148">
        <f>VLOOKUP($C29,'職員情報（前年度からの既存職員）'!$A$3:$P$62,8,FALSE)</f>
        <v>0</v>
      </c>
      <c r="K29" s="149" t="s">
        <v>2</v>
      </c>
      <c r="L29" s="148">
        <f>VLOOKUP($C29,'職員情報（前年度からの既存職員）'!$A$3:$P$62,10,FALSE)</f>
        <v>0</v>
      </c>
      <c r="M29" s="149" t="s">
        <v>3</v>
      </c>
      <c r="N29" s="148">
        <f t="shared" si="1"/>
        <v>1</v>
      </c>
      <c r="O29" s="149" t="s">
        <v>2</v>
      </c>
      <c r="P29" s="148">
        <f t="shared" si="2"/>
        <v>0</v>
      </c>
      <c r="Q29" s="149" t="s">
        <v>3</v>
      </c>
      <c r="R29" s="150">
        <f>VLOOKUP($C29,'職員情報（前年度からの既存職員）'!$A$3:$P$62,12,FALSE)</f>
        <v>0</v>
      </c>
      <c r="S29" s="150">
        <f>VLOOKUP($C29,'職員情報（前年度からの既存職員）'!$A$3:$P$62,13,FALSE)</f>
        <v>0</v>
      </c>
      <c r="T29" s="151" t="s">
        <v>2</v>
      </c>
      <c r="U29" s="150">
        <f>VLOOKUP($C29,'職員情報（前年度からの既存職員）'!$A$3:$P$62,15,FALSE)</f>
        <v>0</v>
      </c>
      <c r="V29" s="118" t="s">
        <v>3</v>
      </c>
      <c r="W29" t="s">
        <v>60</v>
      </c>
    </row>
    <row r="30" spans="1:23" ht="18" customHeight="1">
      <c r="A30" s="5">
        <f t="shared" si="0"/>
        <v>0</v>
      </c>
      <c r="B30" s="5">
        <f>IF(A30=1,COUNTIF($A$4:A30,1),0)</f>
        <v>0</v>
      </c>
      <c r="C30" s="5">
        <v>27</v>
      </c>
      <c r="D30" s="102" t="str">
        <f>VLOOKUP($C30,'職員情報（前年度からの既存職員）'!$A$3:$P$62,2,FALSE)&amp;""</f>
        <v/>
      </c>
      <c r="E30" s="147">
        <f>VLOOKUP($C30,'職員情報（前年度からの既存職員）'!$A$3:$P$62,3,FALSE)</f>
        <v>0</v>
      </c>
      <c r="F30" s="148">
        <f>VLOOKUP($C30,'職員情報（前年度からの既存職員）'!$A$3:$P$62,4,FALSE)+1</f>
        <v>1</v>
      </c>
      <c r="G30" s="149" t="s">
        <v>2</v>
      </c>
      <c r="H30" s="148">
        <f>VLOOKUP($C30,'職員情報（前年度からの既存職員）'!$A$3:$P$62,6,FALSE)</f>
        <v>0</v>
      </c>
      <c r="I30" s="149" t="s">
        <v>3</v>
      </c>
      <c r="J30" s="148">
        <f>VLOOKUP($C30,'職員情報（前年度からの既存職員）'!$A$3:$P$62,8,FALSE)</f>
        <v>0</v>
      </c>
      <c r="K30" s="149" t="s">
        <v>2</v>
      </c>
      <c r="L30" s="148">
        <f>VLOOKUP($C30,'職員情報（前年度からの既存職員）'!$A$3:$P$62,10,FALSE)</f>
        <v>0</v>
      </c>
      <c r="M30" s="149" t="s">
        <v>3</v>
      </c>
      <c r="N30" s="148">
        <f t="shared" si="1"/>
        <v>1</v>
      </c>
      <c r="O30" s="149" t="s">
        <v>2</v>
      </c>
      <c r="P30" s="148">
        <f t="shared" si="2"/>
        <v>0</v>
      </c>
      <c r="Q30" s="149" t="s">
        <v>3</v>
      </c>
      <c r="R30" s="150">
        <f>VLOOKUP($C30,'職員情報（前年度からの既存職員）'!$A$3:$P$62,12,FALSE)</f>
        <v>0</v>
      </c>
      <c r="S30" s="150">
        <f>VLOOKUP($C30,'職員情報（前年度からの既存職員）'!$A$3:$P$62,13,FALSE)</f>
        <v>0</v>
      </c>
      <c r="T30" s="151" t="s">
        <v>2</v>
      </c>
      <c r="U30" s="150">
        <f>VLOOKUP($C30,'職員情報（前年度からの既存職員）'!$A$3:$P$62,15,FALSE)</f>
        <v>0</v>
      </c>
      <c r="V30" s="118" t="s">
        <v>3</v>
      </c>
      <c r="W30" t="s">
        <v>60</v>
      </c>
    </row>
    <row r="31" spans="1:23" ht="18" customHeight="1">
      <c r="A31" s="5">
        <f t="shared" si="0"/>
        <v>0</v>
      </c>
      <c r="B31" s="5">
        <f>IF(A31=1,COUNTIF($A$4:A31,1),0)</f>
        <v>0</v>
      </c>
      <c r="C31" s="5">
        <v>28</v>
      </c>
      <c r="D31" s="102" t="str">
        <f>VLOOKUP($C31,'職員情報（前年度からの既存職員）'!$A$3:$P$62,2,FALSE)&amp;""</f>
        <v/>
      </c>
      <c r="E31" s="147">
        <f>VLOOKUP($C31,'職員情報（前年度からの既存職員）'!$A$3:$P$62,3,FALSE)</f>
        <v>0</v>
      </c>
      <c r="F31" s="148">
        <f>VLOOKUP($C31,'職員情報（前年度からの既存職員）'!$A$3:$P$62,4,FALSE)+1</f>
        <v>1</v>
      </c>
      <c r="G31" s="149" t="s">
        <v>2</v>
      </c>
      <c r="H31" s="148">
        <f>VLOOKUP($C31,'職員情報（前年度からの既存職員）'!$A$3:$P$62,6,FALSE)</f>
        <v>0</v>
      </c>
      <c r="I31" s="149" t="s">
        <v>3</v>
      </c>
      <c r="J31" s="148">
        <f>VLOOKUP($C31,'職員情報（前年度からの既存職員）'!$A$3:$P$62,8,FALSE)</f>
        <v>0</v>
      </c>
      <c r="K31" s="149" t="s">
        <v>2</v>
      </c>
      <c r="L31" s="148">
        <f>VLOOKUP($C31,'職員情報（前年度からの既存職員）'!$A$3:$P$62,10,FALSE)</f>
        <v>0</v>
      </c>
      <c r="M31" s="149" t="s">
        <v>3</v>
      </c>
      <c r="N31" s="148">
        <f t="shared" si="1"/>
        <v>1</v>
      </c>
      <c r="O31" s="149" t="s">
        <v>2</v>
      </c>
      <c r="P31" s="148">
        <f t="shared" si="2"/>
        <v>0</v>
      </c>
      <c r="Q31" s="149" t="s">
        <v>3</v>
      </c>
      <c r="R31" s="150">
        <f>VLOOKUP($C31,'職員情報（前年度からの既存職員）'!$A$3:$P$62,12,FALSE)</f>
        <v>0</v>
      </c>
      <c r="S31" s="150">
        <f>VLOOKUP($C31,'職員情報（前年度からの既存職員）'!$A$3:$P$62,13,FALSE)</f>
        <v>0</v>
      </c>
      <c r="T31" s="151" t="s">
        <v>2</v>
      </c>
      <c r="U31" s="150">
        <f>VLOOKUP($C31,'職員情報（前年度からの既存職員）'!$A$3:$P$62,15,FALSE)</f>
        <v>0</v>
      </c>
      <c r="V31" s="118" t="s">
        <v>3</v>
      </c>
      <c r="W31" t="s">
        <v>60</v>
      </c>
    </row>
    <row r="32" spans="1:23" ht="18" customHeight="1">
      <c r="A32" s="5">
        <f t="shared" si="0"/>
        <v>0</v>
      </c>
      <c r="B32" s="5">
        <f>IF(A32=1,COUNTIF($A$4:A32,1),0)</f>
        <v>0</v>
      </c>
      <c r="C32" s="5">
        <v>29</v>
      </c>
      <c r="D32" s="102" t="str">
        <f>VLOOKUP($C32,'職員情報（前年度からの既存職員）'!$A$3:$P$62,2,FALSE)&amp;""</f>
        <v/>
      </c>
      <c r="E32" s="147">
        <f>VLOOKUP($C32,'職員情報（前年度からの既存職員）'!$A$3:$P$62,3,FALSE)</f>
        <v>0</v>
      </c>
      <c r="F32" s="148">
        <f>VLOOKUP($C32,'職員情報（前年度からの既存職員）'!$A$3:$P$62,4,FALSE)+1</f>
        <v>1</v>
      </c>
      <c r="G32" s="149" t="s">
        <v>2</v>
      </c>
      <c r="H32" s="148">
        <f>VLOOKUP($C32,'職員情報（前年度からの既存職員）'!$A$3:$P$62,6,FALSE)</f>
        <v>0</v>
      </c>
      <c r="I32" s="149" t="s">
        <v>3</v>
      </c>
      <c r="J32" s="148">
        <f>VLOOKUP($C32,'職員情報（前年度からの既存職員）'!$A$3:$P$62,8,FALSE)</f>
        <v>0</v>
      </c>
      <c r="K32" s="149" t="s">
        <v>2</v>
      </c>
      <c r="L32" s="148">
        <f>VLOOKUP($C32,'職員情報（前年度からの既存職員）'!$A$3:$P$62,10,FALSE)</f>
        <v>0</v>
      </c>
      <c r="M32" s="149" t="s">
        <v>3</v>
      </c>
      <c r="N32" s="148">
        <f t="shared" si="1"/>
        <v>1</v>
      </c>
      <c r="O32" s="149" t="s">
        <v>2</v>
      </c>
      <c r="P32" s="148">
        <f t="shared" si="2"/>
        <v>0</v>
      </c>
      <c r="Q32" s="149" t="s">
        <v>3</v>
      </c>
      <c r="R32" s="150">
        <f>VLOOKUP($C32,'職員情報（前年度からの既存職員）'!$A$3:$P$62,12,FALSE)</f>
        <v>0</v>
      </c>
      <c r="S32" s="150">
        <f>VLOOKUP($C32,'職員情報（前年度からの既存職員）'!$A$3:$P$62,13,FALSE)</f>
        <v>0</v>
      </c>
      <c r="T32" s="151" t="s">
        <v>2</v>
      </c>
      <c r="U32" s="150">
        <f>VLOOKUP($C32,'職員情報（前年度からの既存職員）'!$A$3:$P$62,15,FALSE)</f>
        <v>0</v>
      </c>
      <c r="V32" s="118" t="s">
        <v>3</v>
      </c>
      <c r="W32" t="s">
        <v>60</v>
      </c>
    </row>
    <row r="33" spans="1:23" ht="18" customHeight="1">
      <c r="A33" s="5">
        <f t="shared" si="0"/>
        <v>0</v>
      </c>
      <c r="B33" s="5">
        <f>IF(A33=1,COUNTIF($A$4:A33,1),0)</f>
        <v>0</v>
      </c>
      <c r="C33" s="5">
        <v>30</v>
      </c>
      <c r="D33" s="102" t="str">
        <f>VLOOKUP($C33,'職員情報（前年度からの既存職員）'!$A$3:$P$62,2,FALSE)&amp;""</f>
        <v/>
      </c>
      <c r="E33" s="147">
        <f>VLOOKUP($C33,'職員情報（前年度からの既存職員）'!$A$3:$P$62,3,FALSE)</f>
        <v>0</v>
      </c>
      <c r="F33" s="148">
        <f>VLOOKUP($C33,'職員情報（前年度からの既存職員）'!$A$3:$P$62,4,FALSE)+1</f>
        <v>1</v>
      </c>
      <c r="G33" s="149" t="s">
        <v>2</v>
      </c>
      <c r="H33" s="148">
        <f>VLOOKUP($C33,'職員情報（前年度からの既存職員）'!$A$3:$P$62,6,FALSE)</f>
        <v>0</v>
      </c>
      <c r="I33" s="149" t="s">
        <v>3</v>
      </c>
      <c r="J33" s="148">
        <f>VLOOKUP($C33,'職員情報（前年度からの既存職員）'!$A$3:$P$62,8,FALSE)</f>
        <v>0</v>
      </c>
      <c r="K33" s="149" t="s">
        <v>2</v>
      </c>
      <c r="L33" s="148">
        <f>VLOOKUP($C33,'職員情報（前年度からの既存職員）'!$A$3:$P$62,10,FALSE)</f>
        <v>0</v>
      </c>
      <c r="M33" s="149" t="s">
        <v>3</v>
      </c>
      <c r="N33" s="148">
        <f t="shared" si="1"/>
        <v>1</v>
      </c>
      <c r="O33" s="149" t="s">
        <v>2</v>
      </c>
      <c r="P33" s="148">
        <f t="shared" si="2"/>
        <v>0</v>
      </c>
      <c r="Q33" s="149" t="s">
        <v>3</v>
      </c>
      <c r="R33" s="150">
        <f>VLOOKUP($C33,'職員情報（前年度からの既存職員）'!$A$3:$P$62,12,FALSE)</f>
        <v>0</v>
      </c>
      <c r="S33" s="150">
        <f>VLOOKUP($C33,'職員情報（前年度からの既存職員）'!$A$3:$P$62,13,FALSE)</f>
        <v>0</v>
      </c>
      <c r="T33" s="151" t="s">
        <v>2</v>
      </c>
      <c r="U33" s="150">
        <f>VLOOKUP($C33,'職員情報（前年度からの既存職員）'!$A$3:$P$62,15,FALSE)</f>
        <v>0</v>
      </c>
      <c r="V33" s="118" t="s">
        <v>3</v>
      </c>
      <c r="W33" t="s">
        <v>60</v>
      </c>
    </row>
    <row r="34" spans="1:23" ht="18" customHeight="1">
      <c r="A34" s="5">
        <f t="shared" si="0"/>
        <v>0</v>
      </c>
      <c r="B34" s="5">
        <f>IF(A34=1,COUNTIF($A$4:A34,1),0)</f>
        <v>0</v>
      </c>
      <c r="C34" s="5">
        <v>31</v>
      </c>
      <c r="D34" s="102" t="str">
        <f>VLOOKUP($C34,'職員情報（前年度からの既存職員）'!$A$3:$P$62,2,FALSE)&amp;""</f>
        <v/>
      </c>
      <c r="E34" s="147">
        <f>VLOOKUP($C34,'職員情報（前年度からの既存職員）'!$A$3:$P$62,3,FALSE)</f>
        <v>0</v>
      </c>
      <c r="F34" s="148">
        <f>VLOOKUP($C34,'職員情報（前年度からの既存職員）'!$A$3:$P$62,4,FALSE)+1</f>
        <v>1</v>
      </c>
      <c r="G34" s="149" t="s">
        <v>2</v>
      </c>
      <c r="H34" s="148">
        <f>VLOOKUP($C34,'職員情報（前年度からの既存職員）'!$A$3:$P$62,6,FALSE)</f>
        <v>0</v>
      </c>
      <c r="I34" s="149" t="s">
        <v>3</v>
      </c>
      <c r="J34" s="148">
        <f>VLOOKUP($C34,'職員情報（前年度からの既存職員）'!$A$3:$P$62,8,FALSE)</f>
        <v>0</v>
      </c>
      <c r="K34" s="149" t="s">
        <v>2</v>
      </c>
      <c r="L34" s="148">
        <f>VLOOKUP($C34,'職員情報（前年度からの既存職員）'!$A$3:$P$62,10,FALSE)</f>
        <v>0</v>
      </c>
      <c r="M34" s="149" t="s">
        <v>3</v>
      </c>
      <c r="N34" s="148">
        <f t="shared" si="1"/>
        <v>1</v>
      </c>
      <c r="O34" s="149" t="s">
        <v>2</v>
      </c>
      <c r="P34" s="148">
        <f t="shared" si="2"/>
        <v>0</v>
      </c>
      <c r="Q34" s="149" t="s">
        <v>3</v>
      </c>
      <c r="R34" s="150">
        <f>VLOOKUP($C34,'職員情報（前年度からの既存職員）'!$A$3:$P$62,12,FALSE)</f>
        <v>0</v>
      </c>
      <c r="S34" s="150">
        <f>VLOOKUP($C34,'職員情報（前年度からの既存職員）'!$A$3:$P$62,13,FALSE)</f>
        <v>0</v>
      </c>
      <c r="T34" s="151" t="s">
        <v>2</v>
      </c>
      <c r="U34" s="150">
        <f>VLOOKUP($C34,'職員情報（前年度からの既存職員）'!$A$3:$P$62,15,FALSE)</f>
        <v>0</v>
      </c>
      <c r="V34" s="118" t="s">
        <v>3</v>
      </c>
      <c r="W34" t="s">
        <v>60</v>
      </c>
    </row>
    <row r="35" spans="1:23" ht="18" customHeight="1">
      <c r="A35" s="5">
        <f t="shared" si="0"/>
        <v>0</v>
      </c>
      <c r="B35" s="5">
        <f>IF(A35=1,COUNTIF($A$4:A35,1),0)</f>
        <v>0</v>
      </c>
      <c r="C35" s="5">
        <v>32</v>
      </c>
      <c r="D35" s="102" t="str">
        <f>VLOOKUP($C35,'職員情報（前年度からの既存職員）'!$A$3:$P$62,2,FALSE)&amp;""</f>
        <v/>
      </c>
      <c r="E35" s="147">
        <f>VLOOKUP($C35,'職員情報（前年度からの既存職員）'!$A$3:$P$62,3,FALSE)</f>
        <v>0</v>
      </c>
      <c r="F35" s="148">
        <f>VLOOKUP($C35,'職員情報（前年度からの既存職員）'!$A$3:$P$62,4,FALSE)+1</f>
        <v>1</v>
      </c>
      <c r="G35" s="149" t="s">
        <v>2</v>
      </c>
      <c r="H35" s="148">
        <f>VLOOKUP($C35,'職員情報（前年度からの既存職員）'!$A$3:$P$62,6,FALSE)</f>
        <v>0</v>
      </c>
      <c r="I35" s="149" t="s">
        <v>3</v>
      </c>
      <c r="J35" s="148">
        <f>VLOOKUP($C35,'職員情報（前年度からの既存職員）'!$A$3:$P$62,8,FALSE)</f>
        <v>0</v>
      </c>
      <c r="K35" s="149" t="s">
        <v>2</v>
      </c>
      <c r="L35" s="148">
        <f>VLOOKUP($C35,'職員情報（前年度からの既存職員）'!$A$3:$P$62,10,FALSE)</f>
        <v>0</v>
      </c>
      <c r="M35" s="149" t="s">
        <v>3</v>
      </c>
      <c r="N35" s="148">
        <f t="shared" si="1"/>
        <v>1</v>
      </c>
      <c r="O35" s="149" t="s">
        <v>2</v>
      </c>
      <c r="P35" s="148">
        <f t="shared" si="2"/>
        <v>0</v>
      </c>
      <c r="Q35" s="149" t="s">
        <v>3</v>
      </c>
      <c r="R35" s="150">
        <f>VLOOKUP($C35,'職員情報（前年度からの既存職員）'!$A$3:$P$62,12,FALSE)</f>
        <v>0</v>
      </c>
      <c r="S35" s="150">
        <f>VLOOKUP($C35,'職員情報（前年度からの既存職員）'!$A$3:$P$62,13,FALSE)</f>
        <v>0</v>
      </c>
      <c r="T35" s="151" t="s">
        <v>2</v>
      </c>
      <c r="U35" s="150">
        <f>VLOOKUP($C35,'職員情報（前年度からの既存職員）'!$A$3:$P$62,15,FALSE)</f>
        <v>0</v>
      </c>
      <c r="V35" s="118" t="s">
        <v>3</v>
      </c>
      <c r="W35" t="s">
        <v>60</v>
      </c>
    </row>
    <row r="36" spans="1:23" ht="18" customHeight="1">
      <c r="A36" s="5">
        <f t="shared" ref="A36:A67" si="3">IF(COUNTBLANK(D36)=1,0,1)</f>
        <v>0</v>
      </c>
      <c r="B36" s="5">
        <f>IF(A36=1,COUNTIF($A$4:A36,1),0)</f>
        <v>0</v>
      </c>
      <c r="C36" s="5">
        <v>33</v>
      </c>
      <c r="D36" s="102" t="str">
        <f>VLOOKUP($C36,'職員情報（前年度からの既存職員）'!$A$3:$P$62,2,FALSE)&amp;""</f>
        <v/>
      </c>
      <c r="E36" s="147">
        <f>VLOOKUP($C36,'職員情報（前年度からの既存職員）'!$A$3:$P$62,3,FALSE)</f>
        <v>0</v>
      </c>
      <c r="F36" s="148">
        <f>VLOOKUP($C36,'職員情報（前年度からの既存職員）'!$A$3:$P$62,4,FALSE)+1</f>
        <v>1</v>
      </c>
      <c r="G36" s="149" t="s">
        <v>2</v>
      </c>
      <c r="H36" s="148">
        <f>VLOOKUP($C36,'職員情報（前年度からの既存職員）'!$A$3:$P$62,6,FALSE)</f>
        <v>0</v>
      </c>
      <c r="I36" s="149" t="s">
        <v>3</v>
      </c>
      <c r="J36" s="148">
        <f>VLOOKUP($C36,'職員情報（前年度からの既存職員）'!$A$3:$P$62,8,FALSE)</f>
        <v>0</v>
      </c>
      <c r="K36" s="149" t="s">
        <v>2</v>
      </c>
      <c r="L36" s="148">
        <f>VLOOKUP($C36,'職員情報（前年度からの既存職員）'!$A$3:$P$62,10,FALSE)</f>
        <v>0</v>
      </c>
      <c r="M36" s="149" t="s">
        <v>3</v>
      </c>
      <c r="N36" s="148">
        <f t="shared" si="1"/>
        <v>1</v>
      </c>
      <c r="O36" s="149" t="s">
        <v>2</v>
      </c>
      <c r="P36" s="148">
        <f t="shared" si="2"/>
        <v>0</v>
      </c>
      <c r="Q36" s="149" t="s">
        <v>3</v>
      </c>
      <c r="R36" s="150">
        <f>VLOOKUP($C36,'職員情報（前年度からの既存職員）'!$A$3:$P$62,12,FALSE)</f>
        <v>0</v>
      </c>
      <c r="S36" s="150">
        <f>VLOOKUP($C36,'職員情報（前年度からの既存職員）'!$A$3:$P$62,13,FALSE)</f>
        <v>0</v>
      </c>
      <c r="T36" s="151" t="s">
        <v>2</v>
      </c>
      <c r="U36" s="150">
        <f>VLOOKUP($C36,'職員情報（前年度からの既存職員）'!$A$3:$P$62,15,FALSE)</f>
        <v>0</v>
      </c>
      <c r="V36" s="118" t="s">
        <v>3</v>
      </c>
      <c r="W36" t="s">
        <v>60</v>
      </c>
    </row>
    <row r="37" spans="1:23" ht="18" customHeight="1">
      <c r="A37" s="5">
        <f t="shared" si="3"/>
        <v>0</v>
      </c>
      <c r="B37" s="5">
        <f>IF(A37=1,COUNTIF($A$4:A37,1),0)</f>
        <v>0</v>
      </c>
      <c r="C37" s="5">
        <v>34</v>
      </c>
      <c r="D37" s="102" t="str">
        <f>VLOOKUP($C37,'職員情報（前年度からの既存職員）'!$A$3:$P$62,2,FALSE)&amp;""</f>
        <v/>
      </c>
      <c r="E37" s="147">
        <f>VLOOKUP($C37,'職員情報（前年度からの既存職員）'!$A$3:$P$62,3,FALSE)</f>
        <v>0</v>
      </c>
      <c r="F37" s="148">
        <f>VLOOKUP($C37,'職員情報（前年度からの既存職員）'!$A$3:$P$62,4,FALSE)+1</f>
        <v>1</v>
      </c>
      <c r="G37" s="149" t="s">
        <v>2</v>
      </c>
      <c r="H37" s="148">
        <f>VLOOKUP($C37,'職員情報（前年度からの既存職員）'!$A$3:$P$62,6,FALSE)</f>
        <v>0</v>
      </c>
      <c r="I37" s="149" t="s">
        <v>3</v>
      </c>
      <c r="J37" s="148">
        <f>VLOOKUP($C37,'職員情報（前年度からの既存職員）'!$A$3:$P$62,8,FALSE)</f>
        <v>0</v>
      </c>
      <c r="K37" s="149" t="s">
        <v>2</v>
      </c>
      <c r="L37" s="148">
        <f>VLOOKUP($C37,'職員情報（前年度からの既存職員）'!$A$3:$P$62,10,FALSE)</f>
        <v>0</v>
      </c>
      <c r="M37" s="149" t="s">
        <v>3</v>
      </c>
      <c r="N37" s="148">
        <f t="shared" si="1"/>
        <v>1</v>
      </c>
      <c r="O37" s="149" t="s">
        <v>2</v>
      </c>
      <c r="P37" s="148">
        <f t="shared" si="2"/>
        <v>0</v>
      </c>
      <c r="Q37" s="149" t="s">
        <v>3</v>
      </c>
      <c r="R37" s="150">
        <f>VLOOKUP($C37,'職員情報（前年度からの既存職員）'!$A$3:$P$62,12,FALSE)</f>
        <v>0</v>
      </c>
      <c r="S37" s="150">
        <f>VLOOKUP($C37,'職員情報（前年度からの既存職員）'!$A$3:$P$62,13,FALSE)</f>
        <v>0</v>
      </c>
      <c r="T37" s="151" t="s">
        <v>2</v>
      </c>
      <c r="U37" s="150">
        <f>VLOOKUP($C37,'職員情報（前年度からの既存職員）'!$A$3:$P$62,15,FALSE)</f>
        <v>0</v>
      </c>
      <c r="V37" s="118" t="s">
        <v>3</v>
      </c>
      <c r="W37" t="s">
        <v>60</v>
      </c>
    </row>
    <row r="38" spans="1:23" ht="18" customHeight="1">
      <c r="A38" s="5">
        <f t="shared" si="3"/>
        <v>0</v>
      </c>
      <c r="B38" s="5">
        <f>IF(A38=1,COUNTIF($A$4:A38,1),0)</f>
        <v>0</v>
      </c>
      <c r="C38" s="5">
        <v>35</v>
      </c>
      <c r="D38" s="102" t="str">
        <f>VLOOKUP($C38,'職員情報（前年度からの既存職員）'!$A$3:$P$62,2,FALSE)&amp;""</f>
        <v/>
      </c>
      <c r="E38" s="147">
        <f>VLOOKUP($C38,'職員情報（前年度からの既存職員）'!$A$3:$P$62,3,FALSE)</f>
        <v>0</v>
      </c>
      <c r="F38" s="148">
        <f>VLOOKUP($C38,'職員情報（前年度からの既存職員）'!$A$3:$P$62,4,FALSE)+1</f>
        <v>1</v>
      </c>
      <c r="G38" s="149" t="s">
        <v>2</v>
      </c>
      <c r="H38" s="148">
        <f>VLOOKUP($C38,'職員情報（前年度からの既存職員）'!$A$3:$P$62,6,FALSE)</f>
        <v>0</v>
      </c>
      <c r="I38" s="149" t="s">
        <v>3</v>
      </c>
      <c r="J38" s="148">
        <f>VLOOKUP($C38,'職員情報（前年度からの既存職員）'!$A$3:$P$62,8,FALSE)</f>
        <v>0</v>
      </c>
      <c r="K38" s="149" t="s">
        <v>2</v>
      </c>
      <c r="L38" s="148">
        <f>VLOOKUP($C38,'職員情報（前年度からの既存職員）'!$A$3:$P$62,10,FALSE)</f>
        <v>0</v>
      </c>
      <c r="M38" s="149" t="s">
        <v>3</v>
      </c>
      <c r="N38" s="148">
        <f t="shared" si="1"/>
        <v>1</v>
      </c>
      <c r="O38" s="149" t="s">
        <v>2</v>
      </c>
      <c r="P38" s="148">
        <f t="shared" si="2"/>
        <v>0</v>
      </c>
      <c r="Q38" s="149" t="s">
        <v>3</v>
      </c>
      <c r="R38" s="150">
        <f>VLOOKUP($C38,'職員情報（前年度からの既存職員）'!$A$3:$P$62,12,FALSE)</f>
        <v>0</v>
      </c>
      <c r="S38" s="150">
        <f>VLOOKUP($C38,'職員情報（前年度からの既存職員）'!$A$3:$P$62,13,FALSE)</f>
        <v>0</v>
      </c>
      <c r="T38" s="151" t="s">
        <v>2</v>
      </c>
      <c r="U38" s="150">
        <f>VLOOKUP($C38,'職員情報（前年度からの既存職員）'!$A$3:$P$62,15,FALSE)</f>
        <v>0</v>
      </c>
      <c r="V38" s="118" t="s">
        <v>3</v>
      </c>
      <c r="W38" t="s">
        <v>60</v>
      </c>
    </row>
    <row r="39" spans="1:23" ht="18" customHeight="1">
      <c r="A39" s="5">
        <f t="shared" si="3"/>
        <v>0</v>
      </c>
      <c r="B39" s="5">
        <f>IF(A39=1,COUNTIF($A$4:A39,1),0)</f>
        <v>0</v>
      </c>
      <c r="C39" s="5">
        <v>36</v>
      </c>
      <c r="D39" s="102" t="str">
        <f>VLOOKUP($C39,'職員情報（前年度からの既存職員）'!$A$3:$P$62,2,FALSE)&amp;""</f>
        <v/>
      </c>
      <c r="E39" s="147">
        <f>VLOOKUP($C39,'職員情報（前年度からの既存職員）'!$A$3:$P$62,3,FALSE)</f>
        <v>0</v>
      </c>
      <c r="F39" s="148">
        <f>VLOOKUP($C39,'職員情報（前年度からの既存職員）'!$A$3:$P$62,4,FALSE)+1</f>
        <v>1</v>
      </c>
      <c r="G39" s="149" t="s">
        <v>2</v>
      </c>
      <c r="H39" s="148">
        <f>VLOOKUP($C39,'職員情報（前年度からの既存職員）'!$A$3:$P$62,6,FALSE)</f>
        <v>0</v>
      </c>
      <c r="I39" s="149" t="s">
        <v>3</v>
      </c>
      <c r="J39" s="148">
        <f>VLOOKUP($C39,'職員情報（前年度からの既存職員）'!$A$3:$P$62,8,FALSE)</f>
        <v>0</v>
      </c>
      <c r="K39" s="149" t="s">
        <v>2</v>
      </c>
      <c r="L39" s="148">
        <f>VLOOKUP($C39,'職員情報（前年度からの既存職員）'!$A$3:$P$62,10,FALSE)</f>
        <v>0</v>
      </c>
      <c r="M39" s="149" t="s">
        <v>3</v>
      </c>
      <c r="N39" s="148">
        <f t="shared" si="1"/>
        <v>1</v>
      </c>
      <c r="O39" s="149" t="s">
        <v>2</v>
      </c>
      <c r="P39" s="148">
        <f t="shared" si="2"/>
        <v>0</v>
      </c>
      <c r="Q39" s="149" t="s">
        <v>3</v>
      </c>
      <c r="R39" s="150">
        <f>VLOOKUP($C39,'職員情報（前年度からの既存職員）'!$A$3:$P$62,12,FALSE)</f>
        <v>0</v>
      </c>
      <c r="S39" s="150">
        <f>VLOOKUP($C39,'職員情報（前年度からの既存職員）'!$A$3:$P$62,13,FALSE)</f>
        <v>0</v>
      </c>
      <c r="T39" s="151" t="s">
        <v>2</v>
      </c>
      <c r="U39" s="150">
        <f>VLOOKUP($C39,'職員情報（前年度からの既存職員）'!$A$3:$P$62,15,FALSE)</f>
        <v>0</v>
      </c>
      <c r="V39" s="118" t="s">
        <v>3</v>
      </c>
      <c r="W39" t="s">
        <v>60</v>
      </c>
    </row>
    <row r="40" spans="1:23" ht="18" customHeight="1">
      <c r="A40" s="5">
        <f t="shared" si="3"/>
        <v>0</v>
      </c>
      <c r="B40" s="5">
        <f>IF(A40=1,COUNTIF($A$4:A40,1),0)</f>
        <v>0</v>
      </c>
      <c r="C40" s="5">
        <v>37</v>
      </c>
      <c r="D40" s="102" t="str">
        <f>VLOOKUP($C40,'職員情報（前年度からの既存職員）'!$A$3:$P$62,2,FALSE)&amp;""</f>
        <v/>
      </c>
      <c r="E40" s="147">
        <f>VLOOKUP($C40,'職員情報（前年度からの既存職員）'!$A$3:$P$62,3,FALSE)</f>
        <v>0</v>
      </c>
      <c r="F40" s="148">
        <f>VLOOKUP($C40,'職員情報（前年度からの既存職員）'!$A$3:$P$62,4,FALSE)+1</f>
        <v>1</v>
      </c>
      <c r="G40" s="149" t="s">
        <v>2</v>
      </c>
      <c r="H40" s="148">
        <f>VLOOKUP($C40,'職員情報（前年度からの既存職員）'!$A$3:$P$62,6,FALSE)</f>
        <v>0</v>
      </c>
      <c r="I40" s="149" t="s">
        <v>3</v>
      </c>
      <c r="J40" s="148">
        <f>VLOOKUP($C40,'職員情報（前年度からの既存職員）'!$A$3:$P$62,8,FALSE)</f>
        <v>0</v>
      </c>
      <c r="K40" s="149" t="s">
        <v>2</v>
      </c>
      <c r="L40" s="148">
        <f>VLOOKUP($C40,'職員情報（前年度からの既存職員）'!$A$3:$P$62,10,FALSE)</f>
        <v>0</v>
      </c>
      <c r="M40" s="149" t="s">
        <v>3</v>
      </c>
      <c r="N40" s="148">
        <f t="shared" si="1"/>
        <v>1</v>
      </c>
      <c r="O40" s="149" t="s">
        <v>2</v>
      </c>
      <c r="P40" s="148">
        <f t="shared" si="2"/>
        <v>0</v>
      </c>
      <c r="Q40" s="149" t="s">
        <v>3</v>
      </c>
      <c r="R40" s="150">
        <f>VLOOKUP($C40,'職員情報（前年度からの既存職員）'!$A$3:$P$62,12,FALSE)</f>
        <v>0</v>
      </c>
      <c r="S40" s="150">
        <f>VLOOKUP($C40,'職員情報（前年度からの既存職員）'!$A$3:$P$62,13,FALSE)</f>
        <v>0</v>
      </c>
      <c r="T40" s="151" t="s">
        <v>2</v>
      </c>
      <c r="U40" s="150">
        <f>VLOOKUP($C40,'職員情報（前年度からの既存職員）'!$A$3:$P$62,15,FALSE)</f>
        <v>0</v>
      </c>
      <c r="V40" s="118" t="s">
        <v>3</v>
      </c>
      <c r="W40" t="s">
        <v>60</v>
      </c>
    </row>
    <row r="41" spans="1:23" ht="18" customHeight="1">
      <c r="A41" s="5">
        <f t="shared" si="3"/>
        <v>0</v>
      </c>
      <c r="B41" s="5">
        <f>IF(A41=1,COUNTIF($A$4:A41,1),0)</f>
        <v>0</v>
      </c>
      <c r="C41" s="5">
        <v>38</v>
      </c>
      <c r="D41" s="102" t="str">
        <f>VLOOKUP($C41,'職員情報（前年度からの既存職員）'!$A$3:$P$62,2,FALSE)&amp;""</f>
        <v/>
      </c>
      <c r="E41" s="147">
        <f>VLOOKUP($C41,'職員情報（前年度からの既存職員）'!$A$3:$P$62,3,FALSE)</f>
        <v>0</v>
      </c>
      <c r="F41" s="148">
        <f>VLOOKUP($C41,'職員情報（前年度からの既存職員）'!$A$3:$P$62,4,FALSE)+1</f>
        <v>1</v>
      </c>
      <c r="G41" s="149" t="s">
        <v>2</v>
      </c>
      <c r="H41" s="148">
        <f>VLOOKUP($C41,'職員情報（前年度からの既存職員）'!$A$3:$P$62,6,FALSE)</f>
        <v>0</v>
      </c>
      <c r="I41" s="149" t="s">
        <v>3</v>
      </c>
      <c r="J41" s="148">
        <f>VLOOKUP($C41,'職員情報（前年度からの既存職員）'!$A$3:$P$62,8,FALSE)</f>
        <v>0</v>
      </c>
      <c r="K41" s="149" t="s">
        <v>2</v>
      </c>
      <c r="L41" s="148">
        <f>VLOOKUP($C41,'職員情報（前年度からの既存職員）'!$A$3:$P$62,10,FALSE)</f>
        <v>0</v>
      </c>
      <c r="M41" s="149" t="s">
        <v>3</v>
      </c>
      <c r="N41" s="148">
        <f t="shared" si="1"/>
        <v>1</v>
      </c>
      <c r="O41" s="149" t="s">
        <v>2</v>
      </c>
      <c r="P41" s="148">
        <f t="shared" si="2"/>
        <v>0</v>
      </c>
      <c r="Q41" s="149" t="s">
        <v>3</v>
      </c>
      <c r="R41" s="150">
        <f>VLOOKUP($C41,'職員情報（前年度からの既存職員）'!$A$3:$P$62,12,FALSE)</f>
        <v>0</v>
      </c>
      <c r="S41" s="150">
        <f>VLOOKUP($C41,'職員情報（前年度からの既存職員）'!$A$3:$P$62,13,FALSE)</f>
        <v>0</v>
      </c>
      <c r="T41" s="151" t="s">
        <v>2</v>
      </c>
      <c r="U41" s="150">
        <f>VLOOKUP($C41,'職員情報（前年度からの既存職員）'!$A$3:$P$62,15,FALSE)</f>
        <v>0</v>
      </c>
      <c r="V41" s="118" t="s">
        <v>3</v>
      </c>
      <c r="W41" t="s">
        <v>60</v>
      </c>
    </row>
    <row r="42" spans="1:23" ht="18" customHeight="1">
      <c r="A42" s="5">
        <f t="shared" si="3"/>
        <v>0</v>
      </c>
      <c r="B42" s="5">
        <f>IF(A42=1,COUNTIF($A$4:A42,1),0)</f>
        <v>0</v>
      </c>
      <c r="C42" s="5">
        <v>39</v>
      </c>
      <c r="D42" s="102" t="str">
        <f>VLOOKUP($C42,'職員情報（前年度からの既存職員）'!$A$3:$P$62,2,FALSE)&amp;""</f>
        <v/>
      </c>
      <c r="E42" s="147">
        <f>VLOOKUP($C42,'職員情報（前年度からの既存職員）'!$A$3:$P$62,3,FALSE)</f>
        <v>0</v>
      </c>
      <c r="F42" s="148">
        <f>VLOOKUP($C42,'職員情報（前年度からの既存職員）'!$A$3:$P$62,4,FALSE)+1</f>
        <v>1</v>
      </c>
      <c r="G42" s="149" t="s">
        <v>2</v>
      </c>
      <c r="H42" s="148">
        <f>VLOOKUP($C42,'職員情報（前年度からの既存職員）'!$A$3:$P$62,6,FALSE)</f>
        <v>0</v>
      </c>
      <c r="I42" s="149" t="s">
        <v>3</v>
      </c>
      <c r="J42" s="148">
        <f>VLOOKUP($C42,'職員情報（前年度からの既存職員）'!$A$3:$P$62,8,FALSE)</f>
        <v>0</v>
      </c>
      <c r="K42" s="149" t="s">
        <v>2</v>
      </c>
      <c r="L42" s="148">
        <f>VLOOKUP($C42,'職員情報（前年度からの既存職員）'!$A$3:$P$62,10,FALSE)</f>
        <v>0</v>
      </c>
      <c r="M42" s="149" t="s">
        <v>3</v>
      </c>
      <c r="N42" s="148">
        <f t="shared" si="1"/>
        <v>1</v>
      </c>
      <c r="O42" s="149" t="s">
        <v>2</v>
      </c>
      <c r="P42" s="148">
        <f t="shared" si="2"/>
        <v>0</v>
      </c>
      <c r="Q42" s="149" t="s">
        <v>3</v>
      </c>
      <c r="R42" s="150">
        <f>VLOOKUP($C42,'職員情報（前年度からの既存職員）'!$A$3:$P$62,12,FALSE)</f>
        <v>0</v>
      </c>
      <c r="S42" s="150">
        <f>VLOOKUP($C42,'職員情報（前年度からの既存職員）'!$A$3:$P$62,13,FALSE)</f>
        <v>0</v>
      </c>
      <c r="T42" s="151" t="s">
        <v>2</v>
      </c>
      <c r="U42" s="150">
        <f>VLOOKUP($C42,'職員情報（前年度からの既存職員）'!$A$3:$P$62,15,FALSE)</f>
        <v>0</v>
      </c>
      <c r="V42" s="118" t="s">
        <v>3</v>
      </c>
      <c r="W42" t="s">
        <v>60</v>
      </c>
    </row>
    <row r="43" spans="1:23" ht="18" customHeight="1">
      <c r="A43" s="5">
        <f t="shared" si="3"/>
        <v>0</v>
      </c>
      <c r="B43" s="5">
        <f>IF(A43=1,COUNTIF($A$4:A43,1),0)</f>
        <v>0</v>
      </c>
      <c r="C43" s="5">
        <v>40</v>
      </c>
      <c r="D43" s="102" t="str">
        <f>VLOOKUP($C43,'職員情報（前年度からの既存職員）'!$A$3:$P$62,2,FALSE)&amp;""</f>
        <v/>
      </c>
      <c r="E43" s="147">
        <f>VLOOKUP($C43,'職員情報（前年度からの既存職員）'!$A$3:$P$62,3,FALSE)</f>
        <v>0</v>
      </c>
      <c r="F43" s="148">
        <f>VLOOKUP($C43,'職員情報（前年度からの既存職員）'!$A$3:$P$62,4,FALSE)+1</f>
        <v>1</v>
      </c>
      <c r="G43" s="149" t="s">
        <v>2</v>
      </c>
      <c r="H43" s="148">
        <f>VLOOKUP($C43,'職員情報（前年度からの既存職員）'!$A$3:$P$62,6,FALSE)</f>
        <v>0</v>
      </c>
      <c r="I43" s="149" t="s">
        <v>3</v>
      </c>
      <c r="J43" s="148">
        <f>VLOOKUP($C43,'職員情報（前年度からの既存職員）'!$A$3:$P$62,8,FALSE)</f>
        <v>0</v>
      </c>
      <c r="K43" s="149" t="s">
        <v>2</v>
      </c>
      <c r="L43" s="148">
        <f>VLOOKUP($C43,'職員情報（前年度からの既存職員）'!$A$3:$P$62,10,FALSE)</f>
        <v>0</v>
      </c>
      <c r="M43" s="149" t="s">
        <v>3</v>
      </c>
      <c r="N43" s="148">
        <f t="shared" si="1"/>
        <v>1</v>
      </c>
      <c r="O43" s="149" t="s">
        <v>2</v>
      </c>
      <c r="P43" s="148">
        <f t="shared" si="2"/>
        <v>0</v>
      </c>
      <c r="Q43" s="149" t="s">
        <v>3</v>
      </c>
      <c r="R43" s="150">
        <f>VLOOKUP($C43,'職員情報（前年度からの既存職員）'!$A$3:$P$62,12,FALSE)</f>
        <v>0</v>
      </c>
      <c r="S43" s="150">
        <f>VLOOKUP($C43,'職員情報（前年度からの既存職員）'!$A$3:$P$62,13,FALSE)</f>
        <v>0</v>
      </c>
      <c r="T43" s="151" t="s">
        <v>2</v>
      </c>
      <c r="U43" s="150">
        <f>VLOOKUP($C43,'職員情報（前年度からの既存職員）'!$A$3:$P$62,15,FALSE)</f>
        <v>0</v>
      </c>
      <c r="V43" s="118" t="s">
        <v>3</v>
      </c>
      <c r="W43" t="s">
        <v>60</v>
      </c>
    </row>
    <row r="44" spans="1:23" ht="18" customHeight="1">
      <c r="A44" s="5">
        <f t="shared" si="3"/>
        <v>0</v>
      </c>
      <c r="B44" s="5">
        <f>IF(A44=1,COUNTIF($A$4:A44,1),0)</f>
        <v>0</v>
      </c>
      <c r="C44" s="5">
        <v>41</v>
      </c>
      <c r="D44" s="102" t="str">
        <f>VLOOKUP($C44,'職員情報（前年度からの既存職員）'!$A$3:$P$62,2,FALSE)&amp;""</f>
        <v/>
      </c>
      <c r="E44" s="147">
        <f>VLOOKUP($C44,'職員情報（前年度からの既存職員）'!$A$3:$P$62,3,FALSE)</f>
        <v>0</v>
      </c>
      <c r="F44" s="148">
        <f>VLOOKUP($C44,'職員情報（前年度からの既存職員）'!$A$3:$P$62,4,FALSE)+1</f>
        <v>1</v>
      </c>
      <c r="G44" s="149" t="s">
        <v>2</v>
      </c>
      <c r="H44" s="148">
        <f>VLOOKUP($C44,'職員情報（前年度からの既存職員）'!$A$3:$P$62,6,FALSE)</f>
        <v>0</v>
      </c>
      <c r="I44" s="149" t="s">
        <v>3</v>
      </c>
      <c r="J44" s="148">
        <f>VLOOKUP($C44,'職員情報（前年度からの既存職員）'!$A$3:$P$62,8,FALSE)</f>
        <v>0</v>
      </c>
      <c r="K44" s="149" t="s">
        <v>2</v>
      </c>
      <c r="L44" s="148">
        <f>VLOOKUP($C44,'職員情報（前年度からの既存職員）'!$A$3:$P$62,10,FALSE)</f>
        <v>0</v>
      </c>
      <c r="M44" s="149" t="s">
        <v>3</v>
      </c>
      <c r="N44" s="148">
        <f t="shared" si="1"/>
        <v>1</v>
      </c>
      <c r="O44" s="149" t="s">
        <v>2</v>
      </c>
      <c r="P44" s="148">
        <f t="shared" si="2"/>
        <v>0</v>
      </c>
      <c r="Q44" s="149" t="s">
        <v>3</v>
      </c>
      <c r="R44" s="150">
        <f>VLOOKUP($C44,'職員情報（前年度からの既存職員）'!$A$3:$P$62,12,FALSE)</f>
        <v>0</v>
      </c>
      <c r="S44" s="150">
        <f>VLOOKUP($C44,'職員情報（前年度からの既存職員）'!$A$3:$P$62,13,FALSE)</f>
        <v>0</v>
      </c>
      <c r="T44" s="151" t="s">
        <v>2</v>
      </c>
      <c r="U44" s="150">
        <f>VLOOKUP($C44,'職員情報（前年度からの既存職員）'!$A$3:$P$62,15,FALSE)</f>
        <v>0</v>
      </c>
      <c r="V44" s="118" t="s">
        <v>3</v>
      </c>
      <c r="W44" t="s">
        <v>60</v>
      </c>
    </row>
    <row r="45" spans="1:23" ht="18" customHeight="1">
      <c r="A45" s="5">
        <f t="shared" si="3"/>
        <v>0</v>
      </c>
      <c r="B45" s="5">
        <f>IF(A45=1,COUNTIF($A$4:A45,1),0)</f>
        <v>0</v>
      </c>
      <c r="C45" s="5">
        <v>42</v>
      </c>
      <c r="D45" s="102" t="str">
        <f>VLOOKUP($C45,'職員情報（前年度からの既存職員）'!$A$3:$P$62,2,FALSE)&amp;""</f>
        <v/>
      </c>
      <c r="E45" s="147">
        <f>VLOOKUP($C45,'職員情報（前年度からの既存職員）'!$A$3:$P$62,3,FALSE)</f>
        <v>0</v>
      </c>
      <c r="F45" s="148">
        <f>VLOOKUP($C45,'職員情報（前年度からの既存職員）'!$A$3:$P$62,4,FALSE)+1</f>
        <v>1</v>
      </c>
      <c r="G45" s="149" t="s">
        <v>2</v>
      </c>
      <c r="H45" s="148">
        <f>VLOOKUP($C45,'職員情報（前年度からの既存職員）'!$A$3:$P$62,6,FALSE)</f>
        <v>0</v>
      </c>
      <c r="I45" s="149" t="s">
        <v>3</v>
      </c>
      <c r="J45" s="148">
        <f>VLOOKUP($C45,'職員情報（前年度からの既存職員）'!$A$3:$P$62,8,FALSE)</f>
        <v>0</v>
      </c>
      <c r="K45" s="149" t="s">
        <v>2</v>
      </c>
      <c r="L45" s="148">
        <f>VLOOKUP($C45,'職員情報（前年度からの既存職員）'!$A$3:$P$62,10,FALSE)</f>
        <v>0</v>
      </c>
      <c r="M45" s="149" t="s">
        <v>3</v>
      </c>
      <c r="N45" s="148">
        <f t="shared" si="1"/>
        <v>1</v>
      </c>
      <c r="O45" s="149" t="s">
        <v>2</v>
      </c>
      <c r="P45" s="148">
        <f t="shared" si="2"/>
        <v>0</v>
      </c>
      <c r="Q45" s="149" t="s">
        <v>3</v>
      </c>
      <c r="R45" s="150">
        <f>VLOOKUP($C45,'職員情報（前年度からの既存職員）'!$A$3:$P$62,12,FALSE)</f>
        <v>0</v>
      </c>
      <c r="S45" s="150">
        <f>VLOOKUP($C45,'職員情報（前年度からの既存職員）'!$A$3:$P$62,13,FALSE)</f>
        <v>0</v>
      </c>
      <c r="T45" s="151" t="s">
        <v>2</v>
      </c>
      <c r="U45" s="150">
        <f>VLOOKUP($C45,'職員情報（前年度からの既存職員）'!$A$3:$P$62,15,FALSE)</f>
        <v>0</v>
      </c>
      <c r="V45" s="118" t="s">
        <v>3</v>
      </c>
      <c r="W45" t="s">
        <v>60</v>
      </c>
    </row>
    <row r="46" spans="1:23" ht="18" customHeight="1">
      <c r="A46" s="5">
        <f t="shared" si="3"/>
        <v>0</v>
      </c>
      <c r="B46" s="5">
        <f>IF(A46=1,COUNTIF($A$4:A46,1),0)</f>
        <v>0</v>
      </c>
      <c r="C46" s="5">
        <v>43</v>
      </c>
      <c r="D46" s="102" t="str">
        <f>VLOOKUP($C46,'職員情報（前年度からの既存職員）'!$A$3:$P$62,2,FALSE)&amp;""</f>
        <v/>
      </c>
      <c r="E46" s="147">
        <f>VLOOKUP($C46,'職員情報（前年度からの既存職員）'!$A$3:$P$62,3,FALSE)</f>
        <v>0</v>
      </c>
      <c r="F46" s="148">
        <f>VLOOKUP($C46,'職員情報（前年度からの既存職員）'!$A$3:$P$62,4,FALSE)+1</f>
        <v>1</v>
      </c>
      <c r="G46" s="149" t="s">
        <v>2</v>
      </c>
      <c r="H46" s="148">
        <f>VLOOKUP($C46,'職員情報（前年度からの既存職員）'!$A$3:$P$62,6,FALSE)</f>
        <v>0</v>
      </c>
      <c r="I46" s="149" t="s">
        <v>3</v>
      </c>
      <c r="J46" s="148">
        <f>VLOOKUP($C46,'職員情報（前年度からの既存職員）'!$A$3:$P$62,8,FALSE)</f>
        <v>0</v>
      </c>
      <c r="K46" s="149" t="s">
        <v>2</v>
      </c>
      <c r="L46" s="148">
        <f>VLOOKUP($C46,'職員情報（前年度からの既存職員）'!$A$3:$P$62,10,FALSE)</f>
        <v>0</v>
      </c>
      <c r="M46" s="149" t="s">
        <v>3</v>
      </c>
      <c r="N46" s="148">
        <f t="shared" si="1"/>
        <v>1</v>
      </c>
      <c r="O46" s="149" t="s">
        <v>2</v>
      </c>
      <c r="P46" s="148">
        <f t="shared" si="2"/>
        <v>0</v>
      </c>
      <c r="Q46" s="149" t="s">
        <v>3</v>
      </c>
      <c r="R46" s="150">
        <f>VLOOKUP($C46,'職員情報（前年度からの既存職員）'!$A$3:$P$62,12,FALSE)</f>
        <v>0</v>
      </c>
      <c r="S46" s="150">
        <f>VLOOKUP($C46,'職員情報（前年度からの既存職員）'!$A$3:$P$62,13,FALSE)</f>
        <v>0</v>
      </c>
      <c r="T46" s="151" t="s">
        <v>2</v>
      </c>
      <c r="U46" s="150">
        <f>VLOOKUP($C46,'職員情報（前年度からの既存職員）'!$A$3:$P$62,15,FALSE)</f>
        <v>0</v>
      </c>
      <c r="V46" s="118" t="s">
        <v>3</v>
      </c>
      <c r="W46" t="s">
        <v>60</v>
      </c>
    </row>
    <row r="47" spans="1:23" ht="18" customHeight="1">
      <c r="A47" s="5">
        <f t="shared" si="3"/>
        <v>0</v>
      </c>
      <c r="B47" s="5">
        <f>IF(A47=1,COUNTIF($A$4:A47,1),0)</f>
        <v>0</v>
      </c>
      <c r="C47" s="5">
        <v>44</v>
      </c>
      <c r="D47" s="102" t="str">
        <f>VLOOKUP($C47,'職員情報（前年度からの既存職員）'!$A$3:$P$62,2,FALSE)&amp;""</f>
        <v/>
      </c>
      <c r="E47" s="147">
        <f>VLOOKUP($C47,'職員情報（前年度からの既存職員）'!$A$3:$P$62,3,FALSE)</f>
        <v>0</v>
      </c>
      <c r="F47" s="148">
        <f>VLOOKUP($C47,'職員情報（前年度からの既存職員）'!$A$3:$P$62,4,FALSE)+1</f>
        <v>1</v>
      </c>
      <c r="G47" s="149" t="s">
        <v>2</v>
      </c>
      <c r="H47" s="148">
        <f>VLOOKUP($C47,'職員情報（前年度からの既存職員）'!$A$3:$P$62,6,FALSE)</f>
        <v>0</v>
      </c>
      <c r="I47" s="149" t="s">
        <v>3</v>
      </c>
      <c r="J47" s="148">
        <f>VLOOKUP($C47,'職員情報（前年度からの既存職員）'!$A$3:$P$62,8,FALSE)</f>
        <v>0</v>
      </c>
      <c r="K47" s="149" t="s">
        <v>2</v>
      </c>
      <c r="L47" s="148">
        <f>VLOOKUP($C47,'職員情報（前年度からの既存職員）'!$A$3:$P$62,10,FALSE)</f>
        <v>0</v>
      </c>
      <c r="M47" s="149" t="s">
        <v>3</v>
      </c>
      <c r="N47" s="148">
        <f t="shared" si="1"/>
        <v>1</v>
      </c>
      <c r="O47" s="149" t="s">
        <v>2</v>
      </c>
      <c r="P47" s="148">
        <f t="shared" si="2"/>
        <v>0</v>
      </c>
      <c r="Q47" s="149" t="s">
        <v>3</v>
      </c>
      <c r="R47" s="150">
        <f>VLOOKUP($C47,'職員情報（前年度からの既存職員）'!$A$3:$P$62,12,FALSE)</f>
        <v>0</v>
      </c>
      <c r="S47" s="150">
        <f>VLOOKUP($C47,'職員情報（前年度からの既存職員）'!$A$3:$P$62,13,FALSE)</f>
        <v>0</v>
      </c>
      <c r="T47" s="151" t="s">
        <v>2</v>
      </c>
      <c r="U47" s="150">
        <f>VLOOKUP($C47,'職員情報（前年度からの既存職員）'!$A$3:$P$62,15,FALSE)</f>
        <v>0</v>
      </c>
      <c r="V47" s="118" t="s">
        <v>3</v>
      </c>
      <c r="W47" t="s">
        <v>60</v>
      </c>
    </row>
    <row r="48" spans="1:23" ht="18" customHeight="1">
      <c r="A48" s="5">
        <f t="shared" si="3"/>
        <v>0</v>
      </c>
      <c r="B48" s="5">
        <f>IF(A48=1,COUNTIF($A$4:A48,1),0)</f>
        <v>0</v>
      </c>
      <c r="C48" s="5">
        <v>45</v>
      </c>
      <c r="D48" s="102" t="str">
        <f>VLOOKUP($C48,'職員情報（前年度からの既存職員）'!$A$3:$P$62,2,FALSE)&amp;""</f>
        <v/>
      </c>
      <c r="E48" s="147">
        <f>VLOOKUP($C48,'職員情報（前年度からの既存職員）'!$A$3:$P$62,3,FALSE)</f>
        <v>0</v>
      </c>
      <c r="F48" s="148">
        <f>VLOOKUP($C48,'職員情報（前年度からの既存職員）'!$A$3:$P$62,4,FALSE)+1</f>
        <v>1</v>
      </c>
      <c r="G48" s="149" t="s">
        <v>2</v>
      </c>
      <c r="H48" s="148">
        <f>VLOOKUP($C48,'職員情報（前年度からの既存職員）'!$A$3:$P$62,6,FALSE)</f>
        <v>0</v>
      </c>
      <c r="I48" s="149" t="s">
        <v>3</v>
      </c>
      <c r="J48" s="148">
        <f>VLOOKUP($C48,'職員情報（前年度からの既存職員）'!$A$3:$P$62,8,FALSE)</f>
        <v>0</v>
      </c>
      <c r="K48" s="149" t="s">
        <v>2</v>
      </c>
      <c r="L48" s="148">
        <f>VLOOKUP($C48,'職員情報（前年度からの既存職員）'!$A$3:$P$62,10,FALSE)</f>
        <v>0</v>
      </c>
      <c r="M48" s="149" t="s">
        <v>3</v>
      </c>
      <c r="N48" s="148">
        <f t="shared" si="1"/>
        <v>1</v>
      </c>
      <c r="O48" s="149" t="s">
        <v>2</v>
      </c>
      <c r="P48" s="148">
        <f t="shared" si="2"/>
        <v>0</v>
      </c>
      <c r="Q48" s="149" t="s">
        <v>3</v>
      </c>
      <c r="R48" s="150">
        <f>VLOOKUP($C48,'職員情報（前年度からの既存職員）'!$A$3:$P$62,12,FALSE)</f>
        <v>0</v>
      </c>
      <c r="S48" s="150">
        <f>VLOOKUP($C48,'職員情報（前年度からの既存職員）'!$A$3:$P$62,13,FALSE)</f>
        <v>0</v>
      </c>
      <c r="T48" s="151" t="s">
        <v>2</v>
      </c>
      <c r="U48" s="150">
        <f>VLOOKUP($C48,'職員情報（前年度からの既存職員）'!$A$3:$P$62,15,FALSE)</f>
        <v>0</v>
      </c>
      <c r="V48" s="118" t="s">
        <v>3</v>
      </c>
      <c r="W48" t="s">
        <v>60</v>
      </c>
    </row>
    <row r="49" spans="1:23" ht="18" customHeight="1">
      <c r="A49" s="5">
        <f t="shared" si="3"/>
        <v>0</v>
      </c>
      <c r="B49" s="5">
        <f>IF(A49=1,COUNTIF($A$4:A49,1),0)</f>
        <v>0</v>
      </c>
      <c r="C49" s="5">
        <v>46</v>
      </c>
      <c r="D49" s="102" t="str">
        <f>VLOOKUP($C49,'職員情報（前年度からの既存職員）'!$A$3:$P$62,2,FALSE)&amp;""</f>
        <v/>
      </c>
      <c r="E49" s="147">
        <f>VLOOKUP($C49,'職員情報（前年度からの既存職員）'!$A$3:$P$62,3,FALSE)</f>
        <v>0</v>
      </c>
      <c r="F49" s="148">
        <f>VLOOKUP($C49,'職員情報（前年度からの既存職員）'!$A$3:$P$62,4,FALSE)+1</f>
        <v>1</v>
      </c>
      <c r="G49" s="149" t="s">
        <v>2</v>
      </c>
      <c r="H49" s="148">
        <f>VLOOKUP($C49,'職員情報（前年度からの既存職員）'!$A$3:$P$62,6,FALSE)</f>
        <v>0</v>
      </c>
      <c r="I49" s="149" t="s">
        <v>3</v>
      </c>
      <c r="J49" s="148">
        <f>VLOOKUP($C49,'職員情報（前年度からの既存職員）'!$A$3:$P$62,8,FALSE)</f>
        <v>0</v>
      </c>
      <c r="K49" s="149" t="s">
        <v>2</v>
      </c>
      <c r="L49" s="148">
        <f>VLOOKUP($C49,'職員情報（前年度からの既存職員）'!$A$3:$P$62,10,FALSE)</f>
        <v>0</v>
      </c>
      <c r="M49" s="149" t="s">
        <v>3</v>
      </c>
      <c r="N49" s="148">
        <f t="shared" si="1"/>
        <v>1</v>
      </c>
      <c r="O49" s="149" t="s">
        <v>2</v>
      </c>
      <c r="P49" s="148">
        <f t="shared" si="2"/>
        <v>0</v>
      </c>
      <c r="Q49" s="149" t="s">
        <v>3</v>
      </c>
      <c r="R49" s="150">
        <f>VLOOKUP($C49,'職員情報（前年度からの既存職員）'!$A$3:$P$62,12,FALSE)</f>
        <v>0</v>
      </c>
      <c r="S49" s="150">
        <f>VLOOKUP($C49,'職員情報（前年度からの既存職員）'!$A$3:$P$62,13,FALSE)</f>
        <v>0</v>
      </c>
      <c r="T49" s="151" t="s">
        <v>2</v>
      </c>
      <c r="U49" s="150">
        <f>VLOOKUP($C49,'職員情報（前年度からの既存職員）'!$A$3:$P$62,15,FALSE)</f>
        <v>0</v>
      </c>
      <c r="V49" s="118" t="s">
        <v>3</v>
      </c>
      <c r="W49" t="s">
        <v>60</v>
      </c>
    </row>
    <row r="50" spans="1:23" ht="18" customHeight="1">
      <c r="A50" s="5">
        <f t="shared" si="3"/>
        <v>0</v>
      </c>
      <c r="B50" s="5">
        <f>IF(A50=1,COUNTIF($A$4:A50,1),0)</f>
        <v>0</v>
      </c>
      <c r="C50" s="5">
        <v>47</v>
      </c>
      <c r="D50" s="102" t="str">
        <f>VLOOKUP($C50,'職員情報（前年度からの既存職員）'!$A$3:$P$62,2,FALSE)&amp;""</f>
        <v/>
      </c>
      <c r="E50" s="147">
        <f>VLOOKUP($C50,'職員情報（前年度からの既存職員）'!$A$3:$P$62,3,FALSE)</f>
        <v>0</v>
      </c>
      <c r="F50" s="148">
        <f>VLOOKUP($C50,'職員情報（前年度からの既存職員）'!$A$3:$P$62,4,FALSE)+1</f>
        <v>1</v>
      </c>
      <c r="G50" s="149" t="s">
        <v>2</v>
      </c>
      <c r="H50" s="148">
        <f>VLOOKUP($C50,'職員情報（前年度からの既存職員）'!$A$3:$P$62,6,FALSE)</f>
        <v>0</v>
      </c>
      <c r="I50" s="149" t="s">
        <v>3</v>
      </c>
      <c r="J50" s="148">
        <f>VLOOKUP($C50,'職員情報（前年度からの既存職員）'!$A$3:$P$62,8,FALSE)</f>
        <v>0</v>
      </c>
      <c r="K50" s="149" t="s">
        <v>2</v>
      </c>
      <c r="L50" s="148">
        <f>VLOOKUP($C50,'職員情報（前年度からの既存職員）'!$A$3:$P$62,10,FALSE)</f>
        <v>0</v>
      </c>
      <c r="M50" s="149" t="s">
        <v>3</v>
      </c>
      <c r="N50" s="148">
        <f t="shared" si="1"/>
        <v>1</v>
      </c>
      <c r="O50" s="149" t="s">
        <v>2</v>
      </c>
      <c r="P50" s="148">
        <f t="shared" si="2"/>
        <v>0</v>
      </c>
      <c r="Q50" s="149" t="s">
        <v>3</v>
      </c>
      <c r="R50" s="150">
        <f>VLOOKUP($C50,'職員情報（前年度からの既存職員）'!$A$3:$P$62,12,FALSE)</f>
        <v>0</v>
      </c>
      <c r="S50" s="150">
        <f>VLOOKUP($C50,'職員情報（前年度からの既存職員）'!$A$3:$P$62,13,FALSE)</f>
        <v>0</v>
      </c>
      <c r="T50" s="151" t="s">
        <v>2</v>
      </c>
      <c r="U50" s="150">
        <f>VLOOKUP($C50,'職員情報（前年度からの既存職員）'!$A$3:$P$62,15,FALSE)</f>
        <v>0</v>
      </c>
      <c r="V50" s="118" t="s">
        <v>3</v>
      </c>
      <c r="W50" t="s">
        <v>60</v>
      </c>
    </row>
    <row r="51" spans="1:23" ht="18" customHeight="1">
      <c r="A51" s="5">
        <f t="shared" si="3"/>
        <v>0</v>
      </c>
      <c r="B51" s="5">
        <f>IF(A51=1,COUNTIF($A$4:A51,1),0)</f>
        <v>0</v>
      </c>
      <c r="C51" s="5">
        <v>48</v>
      </c>
      <c r="D51" s="102" t="str">
        <f>VLOOKUP($C51,'職員情報（前年度からの既存職員）'!$A$3:$P$62,2,FALSE)&amp;""</f>
        <v/>
      </c>
      <c r="E51" s="147">
        <f>VLOOKUP($C51,'職員情報（前年度からの既存職員）'!$A$3:$P$62,3,FALSE)</f>
        <v>0</v>
      </c>
      <c r="F51" s="148">
        <f>VLOOKUP($C51,'職員情報（前年度からの既存職員）'!$A$3:$P$62,4,FALSE)+1</f>
        <v>1</v>
      </c>
      <c r="G51" s="149" t="s">
        <v>2</v>
      </c>
      <c r="H51" s="148">
        <f>VLOOKUP($C51,'職員情報（前年度からの既存職員）'!$A$3:$P$62,6,FALSE)</f>
        <v>0</v>
      </c>
      <c r="I51" s="149" t="s">
        <v>3</v>
      </c>
      <c r="J51" s="148">
        <f>VLOOKUP($C51,'職員情報（前年度からの既存職員）'!$A$3:$P$62,8,FALSE)</f>
        <v>0</v>
      </c>
      <c r="K51" s="149" t="s">
        <v>2</v>
      </c>
      <c r="L51" s="148">
        <f>VLOOKUP($C51,'職員情報（前年度からの既存職員）'!$A$3:$P$62,10,FALSE)</f>
        <v>0</v>
      </c>
      <c r="M51" s="149" t="s">
        <v>3</v>
      </c>
      <c r="N51" s="148">
        <f t="shared" si="1"/>
        <v>1</v>
      </c>
      <c r="O51" s="149" t="s">
        <v>2</v>
      </c>
      <c r="P51" s="148">
        <f t="shared" si="2"/>
        <v>0</v>
      </c>
      <c r="Q51" s="149" t="s">
        <v>3</v>
      </c>
      <c r="R51" s="150">
        <f>VLOOKUP($C51,'職員情報（前年度からの既存職員）'!$A$3:$P$62,12,FALSE)</f>
        <v>0</v>
      </c>
      <c r="S51" s="150">
        <f>VLOOKUP($C51,'職員情報（前年度からの既存職員）'!$A$3:$P$62,13,FALSE)</f>
        <v>0</v>
      </c>
      <c r="T51" s="151" t="s">
        <v>2</v>
      </c>
      <c r="U51" s="150">
        <f>VLOOKUP($C51,'職員情報（前年度からの既存職員）'!$A$3:$P$62,15,FALSE)</f>
        <v>0</v>
      </c>
      <c r="V51" s="118" t="s">
        <v>3</v>
      </c>
      <c r="W51" t="s">
        <v>60</v>
      </c>
    </row>
    <row r="52" spans="1:23" ht="18" customHeight="1">
      <c r="A52" s="5">
        <f t="shared" si="3"/>
        <v>0</v>
      </c>
      <c r="B52" s="5">
        <f>IF(A52=1,COUNTIF($A$4:A52,1),0)</f>
        <v>0</v>
      </c>
      <c r="C52" s="5">
        <v>49</v>
      </c>
      <c r="D52" s="102" t="str">
        <f>VLOOKUP($C52,'職員情報（前年度からの既存職員）'!$A$3:$P$62,2,FALSE)&amp;""</f>
        <v/>
      </c>
      <c r="E52" s="147">
        <f>VLOOKUP($C52,'職員情報（前年度からの既存職員）'!$A$3:$P$62,3,FALSE)</f>
        <v>0</v>
      </c>
      <c r="F52" s="148">
        <f>VLOOKUP($C52,'職員情報（前年度からの既存職員）'!$A$3:$P$62,4,FALSE)+1</f>
        <v>1</v>
      </c>
      <c r="G52" s="149" t="s">
        <v>2</v>
      </c>
      <c r="H52" s="148">
        <f>VLOOKUP($C52,'職員情報（前年度からの既存職員）'!$A$3:$P$62,6,FALSE)</f>
        <v>0</v>
      </c>
      <c r="I52" s="149" t="s">
        <v>3</v>
      </c>
      <c r="J52" s="148">
        <f>VLOOKUP($C52,'職員情報（前年度からの既存職員）'!$A$3:$P$62,8,FALSE)</f>
        <v>0</v>
      </c>
      <c r="K52" s="149" t="s">
        <v>2</v>
      </c>
      <c r="L52" s="148">
        <f>VLOOKUP($C52,'職員情報（前年度からの既存職員）'!$A$3:$P$62,10,FALSE)</f>
        <v>0</v>
      </c>
      <c r="M52" s="149" t="s">
        <v>3</v>
      </c>
      <c r="N52" s="148">
        <f t="shared" si="1"/>
        <v>1</v>
      </c>
      <c r="O52" s="149" t="s">
        <v>2</v>
      </c>
      <c r="P52" s="148">
        <f t="shared" si="2"/>
        <v>0</v>
      </c>
      <c r="Q52" s="149" t="s">
        <v>3</v>
      </c>
      <c r="R52" s="150">
        <f>VLOOKUP($C52,'職員情報（前年度からの既存職員）'!$A$3:$P$62,12,FALSE)</f>
        <v>0</v>
      </c>
      <c r="S52" s="150">
        <f>VLOOKUP($C52,'職員情報（前年度からの既存職員）'!$A$3:$P$62,13,FALSE)</f>
        <v>0</v>
      </c>
      <c r="T52" s="151" t="s">
        <v>2</v>
      </c>
      <c r="U52" s="150">
        <f>VLOOKUP($C52,'職員情報（前年度からの既存職員）'!$A$3:$P$62,15,FALSE)</f>
        <v>0</v>
      </c>
      <c r="V52" s="118" t="s">
        <v>3</v>
      </c>
      <c r="W52" t="s">
        <v>60</v>
      </c>
    </row>
    <row r="53" spans="1:23" ht="18" customHeight="1">
      <c r="A53" s="5">
        <f t="shared" si="3"/>
        <v>0</v>
      </c>
      <c r="B53" s="5">
        <f>IF(A53=1,COUNTIF($A$4:A53,1),0)</f>
        <v>0</v>
      </c>
      <c r="C53" s="5">
        <v>50</v>
      </c>
      <c r="D53" s="102" t="str">
        <f>VLOOKUP($C53,'職員情報（前年度からの既存職員）'!$A$3:$P$62,2,FALSE)&amp;""</f>
        <v/>
      </c>
      <c r="E53" s="147">
        <f>VLOOKUP($C53,'職員情報（前年度からの既存職員）'!$A$3:$P$62,3,FALSE)</f>
        <v>0</v>
      </c>
      <c r="F53" s="148">
        <f>VLOOKUP($C53,'職員情報（前年度からの既存職員）'!$A$3:$P$62,4,FALSE)+1</f>
        <v>1</v>
      </c>
      <c r="G53" s="149" t="s">
        <v>2</v>
      </c>
      <c r="H53" s="148">
        <f>VLOOKUP($C53,'職員情報（前年度からの既存職員）'!$A$3:$P$62,6,FALSE)</f>
        <v>0</v>
      </c>
      <c r="I53" s="149" t="s">
        <v>3</v>
      </c>
      <c r="J53" s="148">
        <f>VLOOKUP($C53,'職員情報（前年度からの既存職員）'!$A$3:$P$62,8,FALSE)</f>
        <v>0</v>
      </c>
      <c r="K53" s="149" t="s">
        <v>2</v>
      </c>
      <c r="L53" s="148">
        <f>VLOOKUP($C53,'職員情報（前年度からの既存職員）'!$A$3:$P$62,10,FALSE)</f>
        <v>0</v>
      </c>
      <c r="M53" s="149" t="s">
        <v>3</v>
      </c>
      <c r="N53" s="148">
        <f t="shared" si="1"/>
        <v>1</v>
      </c>
      <c r="O53" s="149" t="s">
        <v>2</v>
      </c>
      <c r="P53" s="148">
        <f t="shared" si="2"/>
        <v>0</v>
      </c>
      <c r="Q53" s="149" t="s">
        <v>3</v>
      </c>
      <c r="R53" s="150">
        <f>VLOOKUP($C53,'職員情報（前年度からの既存職員）'!$A$3:$P$62,12,FALSE)</f>
        <v>0</v>
      </c>
      <c r="S53" s="150">
        <f>VLOOKUP($C53,'職員情報（前年度からの既存職員）'!$A$3:$P$62,13,FALSE)</f>
        <v>0</v>
      </c>
      <c r="T53" s="151" t="s">
        <v>2</v>
      </c>
      <c r="U53" s="150">
        <f>VLOOKUP($C53,'職員情報（前年度からの既存職員）'!$A$3:$P$62,15,FALSE)</f>
        <v>0</v>
      </c>
      <c r="V53" s="118" t="s">
        <v>3</v>
      </c>
      <c r="W53" t="s">
        <v>60</v>
      </c>
    </row>
    <row r="54" spans="1:23" ht="18" customHeight="1">
      <c r="A54" s="5">
        <f t="shared" si="3"/>
        <v>0</v>
      </c>
      <c r="B54" s="5">
        <f>IF(A54=1,COUNTIF($A$4:A54,1),0)</f>
        <v>0</v>
      </c>
      <c r="C54" s="5">
        <v>51</v>
      </c>
      <c r="D54" s="102" t="str">
        <f>VLOOKUP($C54,'職員情報（前年度からの既存職員）'!$A$3:$P$62,2,FALSE)&amp;""</f>
        <v/>
      </c>
      <c r="E54" s="147">
        <f>VLOOKUP($C54,'職員情報（前年度からの既存職員）'!$A$3:$P$62,3,FALSE)</f>
        <v>0</v>
      </c>
      <c r="F54" s="148">
        <f>VLOOKUP($C54,'職員情報（前年度からの既存職員）'!$A$3:$P$62,4,FALSE)+1</f>
        <v>1</v>
      </c>
      <c r="G54" s="149" t="s">
        <v>2</v>
      </c>
      <c r="H54" s="148">
        <f>VLOOKUP($C54,'職員情報（前年度からの既存職員）'!$A$3:$P$62,6,FALSE)</f>
        <v>0</v>
      </c>
      <c r="I54" s="149" t="s">
        <v>3</v>
      </c>
      <c r="J54" s="148">
        <f>VLOOKUP($C54,'職員情報（前年度からの既存職員）'!$A$3:$P$62,8,FALSE)</f>
        <v>0</v>
      </c>
      <c r="K54" s="149" t="s">
        <v>2</v>
      </c>
      <c r="L54" s="148">
        <f>VLOOKUP($C54,'職員情報（前年度からの既存職員）'!$A$3:$P$62,10,FALSE)</f>
        <v>0</v>
      </c>
      <c r="M54" s="149" t="s">
        <v>3</v>
      </c>
      <c r="N54" s="148">
        <f t="shared" si="1"/>
        <v>1</v>
      </c>
      <c r="O54" s="149" t="s">
        <v>2</v>
      </c>
      <c r="P54" s="148">
        <f t="shared" si="2"/>
        <v>0</v>
      </c>
      <c r="Q54" s="149" t="s">
        <v>3</v>
      </c>
      <c r="R54" s="150">
        <f>VLOOKUP($C54,'職員情報（前年度からの既存職員）'!$A$3:$P$62,12,FALSE)</f>
        <v>0</v>
      </c>
      <c r="S54" s="150">
        <f>VLOOKUP($C54,'職員情報（前年度からの既存職員）'!$A$3:$P$62,13,FALSE)</f>
        <v>0</v>
      </c>
      <c r="T54" s="151" t="s">
        <v>2</v>
      </c>
      <c r="U54" s="150">
        <f>VLOOKUP($C54,'職員情報（前年度からの既存職員）'!$A$3:$P$62,15,FALSE)</f>
        <v>0</v>
      </c>
      <c r="V54" s="118" t="s">
        <v>3</v>
      </c>
      <c r="W54" t="s">
        <v>60</v>
      </c>
    </row>
    <row r="55" spans="1:23" ht="18" customHeight="1">
      <c r="A55" s="5">
        <f t="shared" si="3"/>
        <v>0</v>
      </c>
      <c r="B55" s="5">
        <f>IF(A55=1,COUNTIF($A$4:A55,1),0)</f>
        <v>0</v>
      </c>
      <c r="C55" s="5">
        <v>52</v>
      </c>
      <c r="D55" s="102" t="str">
        <f>VLOOKUP($C55,'職員情報（前年度からの既存職員）'!$A$3:$P$62,2,FALSE)&amp;""</f>
        <v/>
      </c>
      <c r="E55" s="147">
        <f>VLOOKUP($C55,'職員情報（前年度からの既存職員）'!$A$3:$P$62,3,FALSE)</f>
        <v>0</v>
      </c>
      <c r="F55" s="148">
        <f>VLOOKUP($C55,'職員情報（前年度からの既存職員）'!$A$3:$P$62,4,FALSE)+1</f>
        <v>1</v>
      </c>
      <c r="G55" s="149" t="s">
        <v>2</v>
      </c>
      <c r="H55" s="148">
        <f>VLOOKUP($C55,'職員情報（前年度からの既存職員）'!$A$3:$P$62,6,FALSE)</f>
        <v>0</v>
      </c>
      <c r="I55" s="149" t="s">
        <v>3</v>
      </c>
      <c r="J55" s="148">
        <f>VLOOKUP($C55,'職員情報（前年度からの既存職員）'!$A$3:$P$62,8,FALSE)</f>
        <v>0</v>
      </c>
      <c r="K55" s="149" t="s">
        <v>2</v>
      </c>
      <c r="L55" s="148">
        <f>VLOOKUP($C55,'職員情報（前年度からの既存職員）'!$A$3:$P$62,10,FALSE)</f>
        <v>0</v>
      </c>
      <c r="M55" s="149" t="s">
        <v>3</v>
      </c>
      <c r="N55" s="148">
        <f t="shared" si="1"/>
        <v>1</v>
      </c>
      <c r="O55" s="149" t="s">
        <v>2</v>
      </c>
      <c r="P55" s="148">
        <f t="shared" si="2"/>
        <v>0</v>
      </c>
      <c r="Q55" s="149" t="s">
        <v>3</v>
      </c>
      <c r="R55" s="150">
        <f>VLOOKUP($C55,'職員情報（前年度からの既存職員）'!$A$3:$P$62,12,FALSE)</f>
        <v>0</v>
      </c>
      <c r="S55" s="150">
        <f>VLOOKUP($C55,'職員情報（前年度からの既存職員）'!$A$3:$P$62,13,FALSE)</f>
        <v>0</v>
      </c>
      <c r="T55" s="151" t="s">
        <v>2</v>
      </c>
      <c r="U55" s="150">
        <f>VLOOKUP($C55,'職員情報（前年度からの既存職員）'!$A$3:$P$62,15,FALSE)</f>
        <v>0</v>
      </c>
      <c r="V55" s="118" t="s">
        <v>3</v>
      </c>
      <c r="W55" t="s">
        <v>60</v>
      </c>
    </row>
    <row r="56" spans="1:23" ht="18" customHeight="1">
      <c r="A56" s="5">
        <f t="shared" si="3"/>
        <v>0</v>
      </c>
      <c r="B56" s="5">
        <f>IF(A56=1,COUNTIF($A$4:A56,1),0)</f>
        <v>0</v>
      </c>
      <c r="C56" s="5">
        <v>53</v>
      </c>
      <c r="D56" s="102" t="str">
        <f>VLOOKUP($C56,'職員情報（前年度からの既存職員）'!$A$3:$P$62,2,FALSE)&amp;""</f>
        <v/>
      </c>
      <c r="E56" s="147">
        <f>VLOOKUP($C56,'職員情報（前年度からの既存職員）'!$A$3:$P$62,3,FALSE)</f>
        <v>0</v>
      </c>
      <c r="F56" s="148">
        <f>VLOOKUP($C56,'職員情報（前年度からの既存職員）'!$A$3:$P$62,4,FALSE)+1</f>
        <v>1</v>
      </c>
      <c r="G56" s="149" t="s">
        <v>2</v>
      </c>
      <c r="H56" s="148">
        <f>VLOOKUP($C56,'職員情報（前年度からの既存職員）'!$A$3:$P$62,6,FALSE)</f>
        <v>0</v>
      </c>
      <c r="I56" s="149" t="s">
        <v>3</v>
      </c>
      <c r="J56" s="148">
        <f>VLOOKUP($C56,'職員情報（前年度からの既存職員）'!$A$3:$P$62,8,FALSE)</f>
        <v>0</v>
      </c>
      <c r="K56" s="149" t="s">
        <v>2</v>
      </c>
      <c r="L56" s="148">
        <f>VLOOKUP($C56,'職員情報（前年度からの既存職員）'!$A$3:$P$62,10,FALSE)</f>
        <v>0</v>
      </c>
      <c r="M56" s="149" t="s">
        <v>3</v>
      </c>
      <c r="N56" s="148">
        <f t="shared" si="1"/>
        <v>1</v>
      </c>
      <c r="O56" s="149" t="s">
        <v>2</v>
      </c>
      <c r="P56" s="148">
        <f t="shared" si="2"/>
        <v>0</v>
      </c>
      <c r="Q56" s="149" t="s">
        <v>3</v>
      </c>
      <c r="R56" s="150">
        <f>VLOOKUP($C56,'職員情報（前年度からの既存職員）'!$A$3:$P$62,12,FALSE)</f>
        <v>0</v>
      </c>
      <c r="S56" s="150">
        <f>VLOOKUP($C56,'職員情報（前年度からの既存職員）'!$A$3:$P$62,13,FALSE)</f>
        <v>0</v>
      </c>
      <c r="T56" s="151" t="s">
        <v>2</v>
      </c>
      <c r="U56" s="150">
        <f>VLOOKUP($C56,'職員情報（前年度からの既存職員）'!$A$3:$P$62,15,FALSE)</f>
        <v>0</v>
      </c>
      <c r="V56" s="118" t="s">
        <v>3</v>
      </c>
      <c r="W56" t="s">
        <v>60</v>
      </c>
    </row>
    <row r="57" spans="1:23" ht="18" customHeight="1">
      <c r="A57" s="5">
        <f t="shared" si="3"/>
        <v>0</v>
      </c>
      <c r="B57" s="5">
        <f>IF(A57=1,COUNTIF($A$4:A57,1),0)</f>
        <v>0</v>
      </c>
      <c r="C57" s="5">
        <v>54</v>
      </c>
      <c r="D57" s="102" t="str">
        <f>VLOOKUP($C57,'職員情報（前年度からの既存職員）'!$A$3:$P$62,2,FALSE)&amp;""</f>
        <v/>
      </c>
      <c r="E57" s="147">
        <f>VLOOKUP($C57,'職員情報（前年度からの既存職員）'!$A$3:$P$62,3,FALSE)</f>
        <v>0</v>
      </c>
      <c r="F57" s="148">
        <f>VLOOKUP($C57,'職員情報（前年度からの既存職員）'!$A$3:$P$62,4,FALSE)+1</f>
        <v>1</v>
      </c>
      <c r="G57" s="149" t="s">
        <v>2</v>
      </c>
      <c r="H57" s="148">
        <f>VLOOKUP($C57,'職員情報（前年度からの既存職員）'!$A$3:$P$62,6,FALSE)</f>
        <v>0</v>
      </c>
      <c r="I57" s="149" t="s">
        <v>3</v>
      </c>
      <c r="J57" s="148">
        <f>VLOOKUP($C57,'職員情報（前年度からの既存職員）'!$A$3:$P$62,8,FALSE)</f>
        <v>0</v>
      </c>
      <c r="K57" s="149" t="s">
        <v>2</v>
      </c>
      <c r="L57" s="148">
        <f>VLOOKUP($C57,'職員情報（前年度からの既存職員）'!$A$3:$P$62,10,FALSE)</f>
        <v>0</v>
      </c>
      <c r="M57" s="149" t="s">
        <v>3</v>
      </c>
      <c r="N57" s="148">
        <f t="shared" si="1"/>
        <v>1</v>
      </c>
      <c r="O57" s="149" t="s">
        <v>2</v>
      </c>
      <c r="P57" s="148">
        <f t="shared" si="2"/>
        <v>0</v>
      </c>
      <c r="Q57" s="149" t="s">
        <v>3</v>
      </c>
      <c r="R57" s="150">
        <f>VLOOKUP($C57,'職員情報（前年度からの既存職員）'!$A$3:$P$62,12,FALSE)</f>
        <v>0</v>
      </c>
      <c r="S57" s="150">
        <f>VLOOKUP($C57,'職員情報（前年度からの既存職員）'!$A$3:$P$62,13,FALSE)</f>
        <v>0</v>
      </c>
      <c r="T57" s="151" t="s">
        <v>2</v>
      </c>
      <c r="U57" s="150">
        <f>VLOOKUP($C57,'職員情報（前年度からの既存職員）'!$A$3:$P$62,15,FALSE)</f>
        <v>0</v>
      </c>
      <c r="V57" s="118" t="s">
        <v>3</v>
      </c>
      <c r="W57" t="s">
        <v>60</v>
      </c>
    </row>
    <row r="58" spans="1:23" ht="18" customHeight="1">
      <c r="A58" s="5">
        <f t="shared" si="3"/>
        <v>0</v>
      </c>
      <c r="B58" s="5">
        <f>IF(A58=1,COUNTIF($A$4:A58,1),0)</f>
        <v>0</v>
      </c>
      <c r="C58" s="5">
        <v>55</v>
      </c>
      <c r="D58" s="102" t="str">
        <f>VLOOKUP($C58,'職員情報（前年度からの既存職員）'!$A$3:$P$62,2,FALSE)&amp;""</f>
        <v/>
      </c>
      <c r="E58" s="147">
        <f>VLOOKUP($C58,'職員情報（前年度からの既存職員）'!$A$3:$P$62,3,FALSE)</f>
        <v>0</v>
      </c>
      <c r="F58" s="148">
        <f>VLOOKUP($C58,'職員情報（前年度からの既存職員）'!$A$3:$P$62,4,FALSE)+1</f>
        <v>1</v>
      </c>
      <c r="G58" s="149" t="s">
        <v>2</v>
      </c>
      <c r="H58" s="148">
        <f>VLOOKUP($C58,'職員情報（前年度からの既存職員）'!$A$3:$P$62,6,FALSE)</f>
        <v>0</v>
      </c>
      <c r="I58" s="149" t="s">
        <v>3</v>
      </c>
      <c r="J58" s="148">
        <f>VLOOKUP($C58,'職員情報（前年度からの既存職員）'!$A$3:$P$62,8,FALSE)</f>
        <v>0</v>
      </c>
      <c r="K58" s="149" t="s">
        <v>2</v>
      </c>
      <c r="L58" s="148">
        <f>VLOOKUP($C58,'職員情報（前年度からの既存職員）'!$A$3:$P$62,10,FALSE)</f>
        <v>0</v>
      </c>
      <c r="M58" s="149" t="s">
        <v>3</v>
      </c>
      <c r="N58" s="148">
        <f t="shared" si="1"/>
        <v>1</v>
      </c>
      <c r="O58" s="149" t="s">
        <v>2</v>
      </c>
      <c r="P58" s="148">
        <f t="shared" si="2"/>
        <v>0</v>
      </c>
      <c r="Q58" s="149" t="s">
        <v>3</v>
      </c>
      <c r="R58" s="150">
        <f>VLOOKUP($C58,'職員情報（前年度からの既存職員）'!$A$3:$P$62,12,FALSE)</f>
        <v>0</v>
      </c>
      <c r="S58" s="150">
        <f>VLOOKUP($C58,'職員情報（前年度からの既存職員）'!$A$3:$P$62,13,FALSE)</f>
        <v>0</v>
      </c>
      <c r="T58" s="151" t="s">
        <v>2</v>
      </c>
      <c r="U58" s="150">
        <f>VLOOKUP($C58,'職員情報（前年度からの既存職員）'!$A$3:$P$62,15,FALSE)</f>
        <v>0</v>
      </c>
      <c r="V58" s="118" t="s">
        <v>3</v>
      </c>
      <c r="W58" t="s">
        <v>60</v>
      </c>
    </row>
    <row r="59" spans="1:23" ht="18" customHeight="1">
      <c r="A59" s="5">
        <f t="shared" si="3"/>
        <v>0</v>
      </c>
      <c r="B59" s="5">
        <f>IF(A59=1,COUNTIF($A$4:A59,1),0)</f>
        <v>0</v>
      </c>
      <c r="C59" s="5">
        <v>56</v>
      </c>
      <c r="D59" s="102" t="str">
        <f>VLOOKUP($C59,'職員情報（前年度からの既存職員）'!$A$3:$P$62,2,FALSE)&amp;""</f>
        <v/>
      </c>
      <c r="E59" s="147">
        <f>VLOOKUP($C59,'職員情報（前年度からの既存職員）'!$A$3:$P$62,3,FALSE)</f>
        <v>0</v>
      </c>
      <c r="F59" s="148">
        <f>VLOOKUP($C59,'職員情報（前年度からの既存職員）'!$A$3:$P$62,4,FALSE)+1</f>
        <v>1</v>
      </c>
      <c r="G59" s="149" t="s">
        <v>2</v>
      </c>
      <c r="H59" s="148">
        <f>VLOOKUP($C59,'職員情報（前年度からの既存職員）'!$A$3:$P$62,6,FALSE)</f>
        <v>0</v>
      </c>
      <c r="I59" s="149" t="s">
        <v>3</v>
      </c>
      <c r="J59" s="148">
        <f>VLOOKUP($C59,'職員情報（前年度からの既存職員）'!$A$3:$P$62,8,FALSE)</f>
        <v>0</v>
      </c>
      <c r="K59" s="149" t="s">
        <v>2</v>
      </c>
      <c r="L59" s="148">
        <f>VLOOKUP($C59,'職員情報（前年度からの既存職員）'!$A$3:$P$62,10,FALSE)</f>
        <v>0</v>
      </c>
      <c r="M59" s="149" t="s">
        <v>3</v>
      </c>
      <c r="N59" s="148">
        <f t="shared" si="1"/>
        <v>1</v>
      </c>
      <c r="O59" s="149" t="s">
        <v>2</v>
      </c>
      <c r="P59" s="148">
        <f t="shared" si="2"/>
        <v>0</v>
      </c>
      <c r="Q59" s="149" t="s">
        <v>3</v>
      </c>
      <c r="R59" s="150">
        <f>VLOOKUP($C59,'職員情報（前年度からの既存職員）'!$A$3:$P$62,12,FALSE)</f>
        <v>0</v>
      </c>
      <c r="S59" s="150">
        <f>VLOOKUP($C59,'職員情報（前年度からの既存職員）'!$A$3:$P$62,13,FALSE)</f>
        <v>0</v>
      </c>
      <c r="T59" s="151" t="s">
        <v>2</v>
      </c>
      <c r="U59" s="150">
        <f>VLOOKUP($C59,'職員情報（前年度からの既存職員）'!$A$3:$P$62,15,FALSE)</f>
        <v>0</v>
      </c>
      <c r="V59" s="118" t="s">
        <v>3</v>
      </c>
      <c r="W59" t="s">
        <v>60</v>
      </c>
    </row>
    <row r="60" spans="1:23" ht="18" customHeight="1">
      <c r="A60" s="5">
        <f t="shared" si="3"/>
        <v>0</v>
      </c>
      <c r="B60" s="5">
        <f>IF(A60=1,COUNTIF($A$4:A60,1),0)</f>
        <v>0</v>
      </c>
      <c r="C60" s="5">
        <v>57</v>
      </c>
      <c r="D60" s="102" t="str">
        <f>VLOOKUP($C60,'職員情報（前年度からの既存職員）'!$A$3:$P$62,2,FALSE)&amp;""</f>
        <v/>
      </c>
      <c r="E60" s="147">
        <f>VLOOKUP($C60,'職員情報（前年度からの既存職員）'!$A$3:$P$62,3,FALSE)</f>
        <v>0</v>
      </c>
      <c r="F60" s="148">
        <f>VLOOKUP($C60,'職員情報（前年度からの既存職員）'!$A$3:$P$62,4,FALSE)+1</f>
        <v>1</v>
      </c>
      <c r="G60" s="149" t="s">
        <v>2</v>
      </c>
      <c r="H60" s="148">
        <f>VLOOKUP($C60,'職員情報（前年度からの既存職員）'!$A$3:$P$62,6,FALSE)</f>
        <v>0</v>
      </c>
      <c r="I60" s="149" t="s">
        <v>3</v>
      </c>
      <c r="J60" s="148">
        <f>VLOOKUP($C60,'職員情報（前年度からの既存職員）'!$A$3:$P$62,8,FALSE)</f>
        <v>0</v>
      </c>
      <c r="K60" s="149" t="s">
        <v>2</v>
      </c>
      <c r="L60" s="148">
        <f>VLOOKUP($C60,'職員情報（前年度からの既存職員）'!$A$3:$P$62,10,FALSE)</f>
        <v>0</v>
      </c>
      <c r="M60" s="149" t="s">
        <v>3</v>
      </c>
      <c r="N60" s="148">
        <f t="shared" si="1"/>
        <v>1</v>
      </c>
      <c r="O60" s="149" t="s">
        <v>2</v>
      </c>
      <c r="P60" s="148">
        <f t="shared" si="2"/>
        <v>0</v>
      </c>
      <c r="Q60" s="149" t="s">
        <v>3</v>
      </c>
      <c r="R60" s="150">
        <f>VLOOKUP($C60,'職員情報（前年度からの既存職員）'!$A$3:$P$62,12,FALSE)</f>
        <v>0</v>
      </c>
      <c r="S60" s="150">
        <f>VLOOKUP($C60,'職員情報（前年度からの既存職員）'!$A$3:$P$62,13,FALSE)</f>
        <v>0</v>
      </c>
      <c r="T60" s="151" t="s">
        <v>2</v>
      </c>
      <c r="U60" s="150">
        <f>VLOOKUP($C60,'職員情報（前年度からの既存職員）'!$A$3:$P$62,15,FALSE)</f>
        <v>0</v>
      </c>
      <c r="V60" s="118" t="s">
        <v>3</v>
      </c>
      <c r="W60" t="s">
        <v>60</v>
      </c>
    </row>
    <row r="61" spans="1:23" ht="18" customHeight="1">
      <c r="A61" s="5">
        <f t="shared" si="3"/>
        <v>0</v>
      </c>
      <c r="B61" s="5">
        <f>IF(A61=1,COUNTIF($A$4:A61,1),0)</f>
        <v>0</v>
      </c>
      <c r="C61" s="5">
        <v>58</v>
      </c>
      <c r="D61" s="102" t="str">
        <f>VLOOKUP($C61,'職員情報（前年度からの既存職員）'!$A$3:$P$62,2,FALSE)&amp;""</f>
        <v/>
      </c>
      <c r="E61" s="147">
        <f>VLOOKUP($C61,'職員情報（前年度からの既存職員）'!$A$3:$P$62,3,FALSE)</f>
        <v>0</v>
      </c>
      <c r="F61" s="148">
        <f>VLOOKUP($C61,'職員情報（前年度からの既存職員）'!$A$3:$P$62,4,FALSE)+1</f>
        <v>1</v>
      </c>
      <c r="G61" s="149" t="s">
        <v>2</v>
      </c>
      <c r="H61" s="148">
        <f>VLOOKUP($C61,'職員情報（前年度からの既存職員）'!$A$3:$P$62,6,FALSE)</f>
        <v>0</v>
      </c>
      <c r="I61" s="149" t="s">
        <v>3</v>
      </c>
      <c r="J61" s="148">
        <f>VLOOKUP($C61,'職員情報（前年度からの既存職員）'!$A$3:$P$62,8,FALSE)</f>
        <v>0</v>
      </c>
      <c r="K61" s="149" t="s">
        <v>2</v>
      </c>
      <c r="L61" s="148">
        <f>VLOOKUP($C61,'職員情報（前年度からの既存職員）'!$A$3:$P$62,10,FALSE)</f>
        <v>0</v>
      </c>
      <c r="M61" s="149" t="s">
        <v>3</v>
      </c>
      <c r="N61" s="148">
        <f t="shared" si="1"/>
        <v>1</v>
      </c>
      <c r="O61" s="149" t="s">
        <v>2</v>
      </c>
      <c r="P61" s="148">
        <f t="shared" si="2"/>
        <v>0</v>
      </c>
      <c r="Q61" s="149" t="s">
        <v>3</v>
      </c>
      <c r="R61" s="150">
        <f>VLOOKUP($C61,'職員情報（前年度からの既存職員）'!$A$3:$P$62,12,FALSE)</f>
        <v>0</v>
      </c>
      <c r="S61" s="150">
        <f>VLOOKUP($C61,'職員情報（前年度からの既存職員）'!$A$3:$P$62,13,FALSE)</f>
        <v>0</v>
      </c>
      <c r="T61" s="151" t="s">
        <v>2</v>
      </c>
      <c r="U61" s="150">
        <f>VLOOKUP($C61,'職員情報（前年度からの既存職員）'!$A$3:$P$62,15,FALSE)</f>
        <v>0</v>
      </c>
      <c r="V61" s="118" t="s">
        <v>3</v>
      </c>
      <c r="W61" t="s">
        <v>60</v>
      </c>
    </row>
    <row r="62" spans="1:23" ht="18" customHeight="1">
      <c r="A62" s="5">
        <f t="shared" si="3"/>
        <v>0</v>
      </c>
      <c r="B62" s="5">
        <f>IF(A62=1,COUNTIF($A$4:A62,1),0)</f>
        <v>0</v>
      </c>
      <c r="C62" s="5">
        <v>59</v>
      </c>
      <c r="D62" s="102" t="str">
        <f>VLOOKUP($C62,'職員情報（前年度からの既存職員）'!$A$3:$P$62,2,FALSE)&amp;""</f>
        <v/>
      </c>
      <c r="E62" s="147">
        <f>VLOOKUP($C62,'職員情報（前年度からの既存職員）'!$A$3:$P$62,3,FALSE)</f>
        <v>0</v>
      </c>
      <c r="F62" s="148">
        <f>VLOOKUP($C62,'職員情報（前年度からの既存職員）'!$A$3:$P$62,4,FALSE)+1</f>
        <v>1</v>
      </c>
      <c r="G62" s="149" t="s">
        <v>2</v>
      </c>
      <c r="H62" s="148">
        <f>VLOOKUP($C62,'職員情報（前年度からの既存職員）'!$A$3:$P$62,6,FALSE)</f>
        <v>0</v>
      </c>
      <c r="I62" s="149" t="s">
        <v>3</v>
      </c>
      <c r="J62" s="148">
        <f>VLOOKUP($C62,'職員情報（前年度からの既存職員）'!$A$3:$P$62,8,FALSE)</f>
        <v>0</v>
      </c>
      <c r="K62" s="149" t="s">
        <v>2</v>
      </c>
      <c r="L62" s="148">
        <f>VLOOKUP($C62,'職員情報（前年度からの既存職員）'!$A$3:$P$62,10,FALSE)</f>
        <v>0</v>
      </c>
      <c r="M62" s="149" t="s">
        <v>3</v>
      </c>
      <c r="N62" s="148">
        <f t="shared" si="1"/>
        <v>1</v>
      </c>
      <c r="O62" s="149" t="s">
        <v>2</v>
      </c>
      <c r="P62" s="148">
        <f t="shared" si="2"/>
        <v>0</v>
      </c>
      <c r="Q62" s="149" t="s">
        <v>3</v>
      </c>
      <c r="R62" s="150">
        <f>VLOOKUP($C62,'職員情報（前年度からの既存職員）'!$A$3:$P$62,12,FALSE)</f>
        <v>0</v>
      </c>
      <c r="S62" s="150">
        <f>VLOOKUP($C62,'職員情報（前年度からの既存職員）'!$A$3:$P$62,13,FALSE)</f>
        <v>0</v>
      </c>
      <c r="T62" s="151" t="s">
        <v>2</v>
      </c>
      <c r="U62" s="150">
        <f>VLOOKUP($C62,'職員情報（前年度からの既存職員）'!$A$3:$P$62,15,FALSE)</f>
        <v>0</v>
      </c>
      <c r="V62" s="118" t="s">
        <v>3</v>
      </c>
      <c r="W62" t="s">
        <v>60</v>
      </c>
    </row>
    <row r="63" spans="1:23" ht="18" customHeight="1">
      <c r="A63" s="5">
        <f t="shared" si="3"/>
        <v>0</v>
      </c>
      <c r="B63" s="5">
        <f>IF(A63=1,COUNTIF($A$4:A63,1),0)</f>
        <v>0</v>
      </c>
      <c r="C63" s="5">
        <v>60</v>
      </c>
      <c r="D63" s="102" t="str">
        <f>VLOOKUP($C63,'職員情報（前年度からの既存職員）'!$A$3:$P$62,2,FALSE)&amp;""</f>
        <v/>
      </c>
      <c r="E63" s="147">
        <f>VLOOKUP($C63,'職員情報（前年度からの既存職員）'!$A$3:$P$62,3,FALSE)</f>
        <v>0</v>
      </c>
      <c r="F63" s="148">
        <f>VLOOKUP($C63,'職員情報（前年度からの既存職員）'!$A$3:$P$62,4,FALSE)+1</f>
        <v>1</v>
      </c>
      <c r="G63" s="149" t="s">
        <v>2</v>
      </c>
      <c r="H63" s="148">
        <f>VLOOKUP($C63,'職員情報（前年度からの既存職員）'!$A$3:$P$62,6,FALSE)</f>
        <v>0</v>
      </c>
      <c r="I63" s="149" t="s">
        <v>3</v>
      </c>
      <c r="J63" s="148">
        <f>VLOOKUP($C63,'職員情報（前年度からの既存職員）'!$A$3:$P$62,8,FALSE)</f>
        <v>0</v>
      </c>
      <c r="K63" s="149" t="s">
        <v>2</v>
      </c>
      <c r="L63" s="148">
        <f>VLOOKUP($C63,'職員情報（前年度からの既存職員）'!$A$3:$P$62,10,FALSE)</f>
        <v>0</v>
      </c>
      <c r="M63" s="149" t="s">
        <v>3</v>
      </c>
      <c r="N63" s="148">
        <f t="shared" si="1"/>
        <v>1</v>
      </c>
      <c r="O63" s="149" t="s">
        <v>2</v>
      </c>
      <c r="P63" s="148">
        <f t="shared" si="2"/>
        <v>0</v>
      </c>
      <c r="Q63" s="149" t="s">
        <v>3</v>
      </c>
      <c r="R63" s="150">
        <f>VLOOKUP($C63,'職員情報（前年度からの既存職員）'!$A$3:$P$62,12,FALSE)</f>
        <v>0</v>
      </c>
      <c r="S63" s="150">
        <f>VLOOKUP($C63,'職員情報（前年度からの既存職員）'!$A$3:$P$62,13,FALSE)</f>
        <v>0</v>
      </c>
      <c r="T63" s="151" t="s">
        <v>2</v>
      </c>
      <c r="U63" s="150">
        <f>VLOOKUP($C63,'職員情報（前年度からの既存職員）'!$A$3:$P$62,15,FALSE)</f>
        <v>0</v>
      </c>
      <c r="V63" s="118" t="s">
        <v>3</v>
      </c>
      <c r="W63" t="s">
        <v>60</v>
      </c>
    </row>
    <row r="64" spans="1:23" ht="18" customHeight="1">
      <c r="A64" s="5">
        <f t="shared" si="3"/>
        <v>0</v>
      </c>
      <c r="B64" s="5">
        <f>IF(A64=1,COUNTIF($A$4:A64,1),0)</f>
        <v>0</v>
      </c>
      <c r="C64" s="5">
        <v>1</v>
      </c>
      <c r="D64" s="102" t="str">
        <f>VLOOKUP($C64,'職員情報（今年度からの新規職員）'!$A$3:$Q$22,2,FALSE)&amp;""</f>
        <v/>
      </c>
      <c r="E64" s="147">
        <f>VLOOKUP($C64,'職員情報（今年度からの新規職員）'!$A$3:$Q$22,4,FALSE)</f>
        <v>0</v>
      </c>
      <c r="F64" s="148">
        <f>IF(VLOOKUP($C64,'職員情報（今年度からの新規職員）'!$A$3:$Q$22,5,FALSE)="",0,VLOOKUP($C64,'職員情報（今年度からの新規職員）'!$A$3:$Q$22,5,FALSE))</f>
        <v>0</v>
      </c>
      <c r="G64" s="149" t="s">
        <v>2</v>
      </c>
      <c r="H64" s="148">
        <f>IF(VLOOKUP($C64,'職員情報（今年度からの新規職員）'!$A$3:$Q$22,7,FALSE)="",0,VLOOKUP($C64,'職員情報（今年度からの新規職員）'!$A$3:$Q$22,7,FALSE))</f>
        <v>0</v>
      </c>
      <c r="I64" s="149" t="s">
        <v>3</v>
      </c>
      <c r="J64" s="148">
        <f>IF(VLOOKUP($C64,'職員情報（今年度からの新規職員）'!$A$3:$Q$22,9,FALSE)="",0,VLOOKUP($C64,'職員情報（今年度からの新規職員）'!$A$3:$Q$22,9,FALSE))</f>
        <v>0</v>
      </c>
      <c r="K64" s="149" t="s">
        <v>2</v>
      </c>
      <c r="L64" s="148">
        <f>IF(VLOOKUP($C64,'職員情報（今年度からの新規職員）'!$A$3:$Q$22,11,FALSE)="",0,VLOOKUP($C64,'職員情報（今年度からの新規職員）'!$A$3:$Q$22,11,FALSE))</f>
        <v>0</v>
      </c>
      <c r="M64" s="149" t="s">
        <v>3</v>
      </c>
      <c r="N64" s="148">
        <f t="shared" si="1"/>
        <v>0</v>
      </c>
      <c r="O64" s="149" t="s">
        <v>2</v>
      </c>
      <c r="P64" s="148">
        <f t="shared" si="2"/>
        <v>0</v>
      </c>
      <c r="Q64" s="149" t="s">
        <v>3</v>
      </c>
      <c r="R64" s="150">
        <f>VLOOKUP($C64,'職員情報（今年度からの新規職員）'!$A$3:$Q$22,13,FALSE)</f>
        <v>0</v>
      </c>
      <c r="S64" s="150">
        <f>VLOOKUP($C64,'職員情報（今年度からの新規職員）'!$A$3:$Q$22,14,FALSE)</f>
        <v>0</v>
      </c>
      <c r="T64" s="151" t="s">
        <v>2</v>
      </c>
      <c r="U64" s="150">
        <f>VLOOKUP($C64,'職員情報（今年度からの新規職員）'!$A$3:$Q$22,16,FALSE)</f>
        <v>0</v>
      </c>
      <c r="V64" s="118" t="s">
        <v>3</v>
      </c>
      <c r="W64" s="130" t="s">
        <v>59</v>
      </c>
    </row>
    <row r="65" spans="1:23" ht="18" customHeight="1">
      <c r="A65" s="5">
        <f t="shared" si="3"/>
        <v>0</v>
      </c>
      <c r="B65" s="5">
        <f>IF(A65=1,COUNTIF($A$4:A65,1),0)</f>
        <v>0</v>
      </c>
      <c r="C65" s="5">
        <v>2</v>
      </c>
      <c r="D65" s="102" t="str">
        <f>VLOOKUP($C65,'職員情報（今年度からの新規職員）'!$A$3:$Q$22,2,FALSE)&amp;""</f>
        <v/>
      </c>
      <c r="E65" s="147">
        <f>VLOOKUP($C65,'職員情報（今年度からの新規職員）'!$A$3:$Q$22,4,FALSE)</f>
        <v>0</v>
      </c>
      <c r="F65" s="148">
        <f>IF(VLOOKUP($C65,'職員情報（今年度からの新規職員）'!$A$3:$Q$22,5,FALSE)="",0,VLOOKUP($C65,'職員情報（今年度からの新規職員）'!$A$3:$Q$22,5,FALSE))</f>
        <v>0</v>
      </c>
      <c r="G65" s="149" t="s">
        <v>2</v>
      </c>
      <c r="H65" s="148">
        <f>IF(VLOOKUP($C65,'職員情報（今年度からの新規職員）'!$A$3:$Q$22,7,FALSE)="",0,VLOOKUP($C65,'職員情報（今年度からの新規職員）'!$A$3:$Q$22,7,FALSE))</f>
        <v>0</v>
      </c>
      <c r="I65" s="149" t="s">
        <v>3</v>
      </c>
      <c r="J65" s="148">
        <f>IF(VLOOKUP($C65,'職員情報（今年度からの新規職員）'!$A$3:$Q$22,9,FALSE)="",0,VLOOKUP($C65,'職員情報（今年度からの新規職員）'!$A$3:$Q$22,9,FALSE))</f>
        <v>0</v>
      </c>
      <c r="K65" s="149" t="s">
        <v>2</v>
      </c>
      <c r="L65" s="148">
        <f>IF(VLOOKUP($C65,'職員情報（今年度からの新規職員）'!$A$3:$Q$22,11,FALSE)="",0,VLOOKUP($C65,'職員情報（今年度からの新規職員）'!$A$3:$Q$22,11,FALSE))</f>
        <v>0</v>
      </c>
      <c r="M65" s="149" t="s">
        <v>3</v>
      </c>
      <c r="N65" s="148">
        <f t="shared" si="1"/>
        <v>0</v>
      </c>
      <c r="O65" s="149" t="s">
        <v>2</v>
      </c>
      <c r="P65" s="148">
        <f t="shared" si="2"/>
        <v>0</v>
      </c>
      <c r="Q65" s="149" t="s">
        <v>3</v>
      </c>
      <c r="R65" s="150">
        <f>VLOOKUP($C65,'職員情報（今年度からの新規職員）'!$A$3:$Q$22,13,FALSE)</f>
        <v>0</v>
      </c>
      <c r="S65" s="150">
        <f>VLOOKUP($C65,'職員情報（今年度からの新規職員）'!$A$3:$Q$22,14,FALSE)</f>
        <v>0</v>
      </c>
      <c r="T65" s="151" t="s">
        <v>2</v>
      </c>
      <c r="U65" s="150">
        <f>VLOOKUP($C65,'職員情報（今年度からの新規職員）'!$A$3:$Q$22,16,FALSE)</f>
        <v>0</v>
      </c>
      <c r="V65" s="118" t="s">
        <v>3</v>
      </c>
      <c r="W65" s="130" t="s">
        <v>59</v>
      </c>
    </row>
    <row r="66" spans="1:23" ht="18" customHeight="1">
      <c r="A66" s="5">
        <f t="shared" si="3"/>
        <v>0</v>
      </c>
      <c r="B66" s="5">
        <f>IF(A66=1,COUNTIF($A$4:A66,1),0)</f>
        <v>0</v>
      </c>
      <c r="C66" s="5">
        <v>3</v>
      </c>
      <c r="D66" s="102" t="str">
        <f>VLOOKUP($C66,'職員情報（今年度からの新規職員）'!$A$3:$Q$22,2,FALSE)&amp;""</f>
        <v/>
      </c>
      <c r="E66" s="147">
        <f>VLOOKUP($C66,'職員情報（今年度からの新規職員）'!$A$3:$Q$22,4,FALSE)</f>
        <v>0</v>
      </c>
      <c r="F66" s="148">
        <f>IF(VLOOKUP($C66,'職員情報（今年度からの新規職員）'!$A$3:$Q$22,5,FALSE)="",0,VLOOKUP($C66,'職員情報（今年度からの新規職員）'!$A$3:$Q$22,5,FALSE))</f>
        <v>0</v>
      </c>
      <c r="G66" s="149" t="s">
        <v>2</v>
      </c>
      <c r="H66" s="148">
        <f>IF(VLOOKUP($C66,'職員情報（今年度からの新規職員）'!$A$3:$Q$22,7,FALSE)="",0,VLOOKUP($C66,'職員情報（今年度からの新規職員）'!$A$3:$Q$22,7,FALSE))</f>
        <v>0</v>
      </c>
      <c r="I66" s="149" t="s">
        <v>3</v>
      </c>
      <c r="J66" s="148">
        <f>IF(VLOOKUP($C66,'職員情報（今年度からの新規職員）'!$A$3:$Q$22,9,FALSE)="",0,VLOOKUP($C66,'職員情報（今年度からの新規職員）'!$A$3:$Q$22,9,FALSE))</f>
        <v>0</v>
      </c>
      <c r="K66" s="149" t="s">
        <v>2</v>
      </c>
      <c r="L66" s="148">
        <f>IF(VLOOKUP($C66,'職員情報（今年度からの新規職員）'!$A$3:$Q$22,11,FALSE)="",0,VLOOKUP($C66,'職員情報（今年度からの新規職員）'!$A$3:$Q$22,11,FALSE))</f>
        <v>0</v>
      </c>
      <c r="M66" s="149" t="s">
        <v>3</v>
      </c>
      <c r="N66" s="148">
        <f t="shared" si="1"/>
        <v>0</v>
      </c>
      <c r="O66" s="149" t="s">
        <v>2</v>
      </c>
      <c r="P66" s="148">
        <f t="shared" si="2"/>
        <v>0</v>
      </c>
      <c r="Q66" s="149" t="s">
        <v>3</v>
      </c>
      <c r="R66" s="150">
        <f>VLOOKUP($C66,'職員情報（今年度からの新規職員）'!$A$3:$Q$22,13,FALSE)</f>
        <v>0</v>
      </c>
      <c r="S66" s="150">
        <f>VLOOKUP($C66,'職員情報（今年度からの新規職員）'!$A$3:$Q$22,14,FALSE)</f>
        <v>0</v>
      </c>
      <c r="T66" s="151" t="s">
        <v>2</v>
      </c>
      <c r="U66" s="150">
        <f>VLOOKUP($C66,'職員情報（今年度からの新規職員）'!$A$3:$Q$22,16,FALSE)</f>
        <v>0</v>
      </c>
      <c r="V66" s="118" t="s">
        <v>3</v>
      </c>
      <c r="W66" s="130" t="s">
        <v>59</v>
      </c>
    </row>
    <row r="67" spans="1:23" ht="18" customHeight="1">
      <c r="A67" s="5">
        <f t="shared" si="3"/>
        <v>0</v>
      </c>
      <c r="B67" s="5">
        <f>IF(A67=1,COUNTIF($A$4:A67,1),0)</f>
        <v>0</v>
      </c>
      <c r="C67" s="5">
        <v>4</v>
      </c>
      <c r="D67" s="102" t="str">
        <f>VLOOKUP($C67,'職員情報（今年度からの新規職員）'!$A$3:$Q$22,2,FALSE)&amp;""</f>
        <v/>
      </c>
      <c r="E67" s="147">
        <f>VLOOKUP($C67,'職員情報（今年度からの新規職員）'!$A$3:$Q$22,4,FALSE)</f>
        <v>0</v>
      </c>
      <c r="F67" s="148">
        <f>IF(VLOOKUP($C67,'職員情報（今年度からの新規職員）'!$A$3:$Q$22,5,FALSE)="",0,VLOOKUP($C67,'職員情報（今年度からの新規職員）'!$A$3:$Q$22,5,FALSE))</f>
        <v>0</v>
      </c>
      <c r="G67" s="149" t="s">
        <v>2</v>
      </c>
      <c r="H67" s="148">
        <f>IF(VLOOKUP($C67,'職員情報（今年度からの新規職員）'!$A$3:$Q$22,7,FALSE)="",0,VLOOKUP($C67,'職員情報（今年度からの新規職員）'!$A$3:$Q$22,7,FALSE))</f>
        <v>0</v>
      </c>
      <c r="I67" s="149" t="s">
        <v>3</v>
      </c>
      <c r="J67" s="148">
        <f>IF(VLOOKUP($C67,'職員情報（今年度からの新規職員）'!$A$3:$Q$22,9,FALSE)="",0,VLOOKUP($C67,'職員情報（今年度からの新規職員）'!$A$3:$Q$22,9,FALSE))</f>
        <v>0</v>
      </c>
      <c r="K67" s="149" t="s">
        <v>2</v>
      </c>
      <c r="L67" s="148">
        <f>IF(VLOOKUP($C67,'職員情報（今年度からの新規職員）'!$A$3:$Q$22,11,FALSE)="",0,VLOOKUP($C67,'職員情報（今年度からの新規職員）'!$A$3:$Q$22,11,FALSE))</f>
        <v>0</v>
      </c>
      <c r="M67" s="149" t="s">
        <v>3</v>
      </c>
      <c r="N67" s="148">
        <f t="shared" si="1"/>
        <v>0</v>
      </c>
      <c r="O67" s="149" t="s">
        <v>2</v>
      </c>
      <c r="P67" s="148">
        <f t="shared" si="2"/>
        <v>0</v>
      </c>
      <c r="Q67" s="149" t="s">
        <v>3</v>
      </c>
      <c r="R67" s="150">
        <f>VLOOKUP($C67,'職員情報（今年度からの新規職員）'!$A$3:$Q$22,13,FALSE)</f>
        <v>0</v>
      </c>
      <c r="S67" s="150">
        <f>VLOOKUP($C67,'職員情報（今年度からの新規職員）'!$A$3:$Q$22,14,FALSE)</f>
        <v>0</v>
      </c>
      <c r="T67" s="151" t="s">
        <v>2</v>
      </c>
      <c r="U67" s="150">
        <f>VLOOKUP($C67,'職員情報（今年度からの新規職員）'!$A$3:$Q$22,16,FALSE)</f>
        <v>0</v>
      </c>
      <c r="V67" s="118" t="s">
        <v>3</v>
      </c>
      <c r="W67" s="130" t="s">
        <v>59</v>
      </c>
    </row>
    <row r="68" spans="1:23" ht="18" customHeight="1">
      <c r="A68" s="5">
        <f t="shared" ref="A68:A83" si="4">IF(COUNTBLANK(D68)=1,0,1)</f>
        <v>0</v>
      </c>
      <c r="B68" s="5">
        <f>IF(A68=1,COUNTIF($A$4:A68,1),0)</f>
        <v>0</v>
      </c>
      <c r="C68" s="5">
        <v>5</v>
      </c>
      <c r="D68" s="102" t="str">
        <f>VLOOKUP($C68,'職員情報（今年度からの新規職員）'!$A$3:$Q$22,2,FALSE)&amp;""</f>
        <v/>
      </c>
      <c r="E68" s="147">
        <f>VLOOKUP($C68,'職員情報（今年度からの新規職員）'!$A$3:$Q$22,4,FALSE)</f>
        <v>0</v>
      </c>
      <c r="F68" s="148">
        <f>IF(VLOOKUP($C68,'職員情報（今年度からの新規職員）'!$A$3:$Q$22,5,FALSE)="",0,VLOOKUP($C68,'職員情報（今年度からの新規職員）'!$A$3:$Q$22,5,FALSE))</f>
        <v>0</v>
      </c>
      <c r="G68" s="149" t="s">
        <v>2</v>
      </c>
      <c r="H68" s="148">
        <f>IF(VLOOKUP($C68,'職員情報（今年度からの新規職員）'!$A$3:$Q$22,7,FALSE)="",0,VLOOKUP($C68,'職員情報（今年度からの新規職員）'!$A$3:$Q$22,7,FALSE))</f>
        <v>0</v>
      </c>
      <c r="I68" s="149" t="s">
        <v>3</v>
      </c>
      <c r="J68" s="148">
        <f>IF(VLOOKUP($C68,'職員情報（今年度からの新規職員）'!$A$3:$Q$22,9,FALSE)="",0,VLOOKUP($C68,'職員情報（今年度からの新規職員）'!$A$3:$Q$22,9,FALSE))</f>
        <v>0</v>
      </c>
      <c r="K68" s="149" t="s">
        <v>2</v>
      </c>
      <c r="L68" s="148">
        <f>IF(VLOOKUP($C68,'職員情報（今年度からの新規職員）'!$A$3:$Q$22,11,FALSE)="",0,VLOOKUP($C68,'職員情報（今年度からの新規職員）'!$A$3:$Q$22,11,FALSE))</f>
        <v>0</v>
      </c>
      <c r="M68" s="149" t="s">
        <v>3</v>
      </c>
      <c r="N68" s="148">
        <f t="shared" si="1"/>
        <v>0</v>
      </c>
      <c r="O68" s="149" t="s">
        <v>2</v>
      </c>
      <c r="P68" s="148">
        <f t="shared" si="2"/>
        <v>0</v>
      </c>
      <c r="Q68" s="149" t="s">
        <v>3</v>
      </c>
      <c r="R68" s="150">
        <f>VLOOKUP($C68,'職員情報（今年度からの新規職員）'!$A$3:$Q$22,13,FALSE)</f>
        <v>0</v>
      </c>
      <c r="S68" s="150">
        <f>VLOOKUP($C68,'職員情報（今年度からの新規職員）'!$A$3:$Q$22,14,FALSE)</f>
        <v>0</v>
      </c>
      <c r="T68" s="151" t="s">
        <v>2</v>
      </c>
      <c r="U68" s="150">
        <f>VLOOKUP($C68,'職員情報（今年度からの新規職員）'!$A$3:$Q$22,16,FALSE)</f>
        <v>0</v>
      </c>
      <c r="V68" s="118" t="s">
        <v>3</v>
      </c>
      <c r="W68" s="130" t="s">
        <v>59</v>
      </c>
    </row>
    <row r="69" spans="1:23" ht="18" customHeight="1">
      <c r="A69" s="5">
        <f t="shared" si="4"/>
        <v>0</v>
      </c>
      <c r="B69" s="5">
        <f>IF(A69=1,COUNTIF($A$4:A69,1),0)</f>
        <v>0</v>
      </c>
      <c r="C69" s="5">
        <v>6</v>
      </c>
      <c r="D69" s="102" t="str">
        <f>VLOOKUP($C69,'職員情報（今年度からの新規職員）'!$A$3:$Q$22,2,FALSE)&amp;""</f>
        <v/>
      </c>
      <c r="E69" s="147">
        <f>VLOOKUP($C69,'職員情報（今年度からの新規職員）'!$A$3:$Q$22,4,FALSE)</f>
        <v>0</v>
      </c>
      <c r="F69" s="148">
        <f>IF(VLOOKUP($C69,'職員情報（今年度からの新規職員）'!$A$3:$Q$22,5,FALSE)="",0,VLOOKUP($C69,'職員情報（今年度からの新規職員）'!$A$3:$Q$22,5,FALSE))</f>
        <v>0</v>
      </c>
      <c r="G69" s="149" t="s">
        <v>2</v>
      </c>
      <c r="H69" s="148">
        <f>IF(VLOOKUP($C69,'職員情報（今年度からの新規職員）'!$A$3:$Q$22,7,FALSE)="",0,VLOOKUP($C69,'職員情報（今年度からの新規職員）'!$A$3:$Q$22,7,FALSE))</f>
        <v>0</v>
      </c>
      <c r="I69" s="149" t="s">
        <v>3</v>
      </c>
      <c r="J69" s="148">
        <f>IF(VLOOKUP($C69,'職員情報（今年度からの新規職員）'!$A$3:$Q$22,9,FALSE)="",0,VLOOKUP($C69,'職員情報（今年度からの新規職員）'!$A$3:$Q$22,9,FALSE))</f>
        <v>0</v>
      </c>
      <c r="K69" s="149" t="s">
        <v>2</v>
      </c>
      <c r="L69" s="148">
        <f>IF(VLOOKUP($C69,'職員情報（今年度からの新規職員）'!$A$3:$Q$22,11,FALSE)="",0,VLOOKUP($C69,'職員情報（今年度からの新規職員）'!$A$3:$Q$22,11,FALSE))</f>
        <v>0</v>
      </c>
      <c r="M69" s="149" t="s">
        <v>3</v>
      </c>
      <c r="N69" s="148">
        <f t="shared" ref="N69:N83" si="5">$F69+$J69</f>
        <v>0</v>
      </c>
      <c r="O69" s="149" t="s">
        <v>2</v>
      </c>
      <c r="P69" s="148">
        <f t="shared" ref="P69:P83" si="6">$H69+$L69</f>
        <v>0</v>
      </c>
      <c r="Q69" s="149" t="s">
        <v>3</v>
      </c>
      <c r="R69" s="150">
        <f>VLOOKUP($C69,'職員情報（今年度からの新規職員）'!$A$3:$Q$22,13,FALSE)</f>
        <v>0</v>
      </c>
      <c r="S69" s="150">
        <f>VLOOKUP($C69,'職員情報（今年度からの新規職員）'!$A$3:$Q$22,14,FALSE)</f>
        <v>0</v>
      </c>
      <c r="T69" s="151" t="s">
        <v>2</v>
      </c>
      <c r="U69" s="150">
        <f>VLOOKUP($C69,'職員情報（今年度からの新規職員）'!$A$3:$Q$22,16,FALSE)</f>
        <v>0</v>
      </c>
      <c r="V69" s="118" t="s">
        <v>3</v>
      </c>
      <c r="W69" s="130" t="s">
        <v>59</v>
      </c>
    </row>
    <row r="70" spans="1:23" ht="18" customHeight="1">
      <c r="A70" s="5">
        <f t="shared" si="4"/>
        <v>0</v>
      </c>
      <c r="B70" s="5">
        <f>IF(A70=1,COUNTIF($A$4:A70,1),0)</f>
        <v>0</v>
      </c>
      <c r="C70" s="5">
        <v>7</v>
      </c>
      <c r="D70" s="102" t="str">
        <f>VLOOKUP($C70,'職員情報（今年度からの新規職員）'!$A$3:$Q$22,2,FALSE)&amp;""</f>
        <v/>
      </c>
      <c r="E70" s="147">
        <f>VLOOKUP($C70,'職員情報（今年度からの新規職員）'!$A$3:$Q$22,4,FALSE)</f>
        <v>0</v>
      </c>
      <c r="F70" s="148">
        <f>IF(VLOOKUP($C70,'職員情報（今年度からの新規職員）'!$A$3:$Q$22,5,FALSE)="",0,VLOOKUP($C70,'職員情報（今年度からの新規職員）'!$A$3:$Q$22,5,FALSE))</f>
        <v>0</v>
      </c>
      <c r="G70" s="149" t="s">
        <v>2</v>
      </c>
      <c r="H70" s="148">
        <f>IF(VLOOKUP($C70,'職員情報（今年度からの新規職員）'!$A$3:$Q$22,7,FALSE)="",0,VLOOKUP($C70,'職員情報（今年度からの新規職員）'!$A$3:$Q$22,7,FALSE))</f>
        <v>0</v>
      </c>
      <c r="I70" s="149" t="s">
        <v>3</v>
      </c>
      <c r="J70" s="148">
        <f>IF(VLOOKUP($C70,'職員情報（今年度からの新規職員）'!$A$3:$Q$22,9,FALSE)="",0,VLOOKUP($C70,'職員情報（今年度からの新規職員）'!$A$3:$Q$22,9,FALSE))</f>
        <v>0</v>
      </c>
      <c r="K70" s="149" t="s">
        <v>2</v>
      </c>
      <c r="L70" s="148">
        <f>IF(VLOOKUP($C70,'職員情報（今年度からの新規職員）'!$A$3:$Q$22,11,FALSE)="",0,VLOOKUP($C70,'職員情報（今年度からの新規職員）'!$A$3:$Q$22,11,FALSE))</f>
        <v>0</v>
      </c>
      <c r="M70" s="149" t="s">
        <v>3</v>
      </c>
      <c r="N70" s="148">
        <f t="shared" si="5"/>
        <v>0</v>
      </c>
      <c r="O70" s="149" t="s">
        <v>2</v>
      </c>
      <c r="P70" s="148">
        <f t="shared" si="6"/>
        <v>0</v>
      </c>
      <c r="Q70" s="149" t="s">
        <v>3</v>
      </c>
      <c r="R70" s="150">
        <f>VLOOKUP($C70,'職員情報（今年度からの新規職員）'!$A$3:$Q$22,13,FALSE)</f>
        <v>0</v>
      </c>
      <c r="S70" s="150">
        <f>VLOOKUP($C70,'職員情報（今年度からの新規職員）'!$A$3:$Q$22,14,FALSE)</f>
        <v>0</v>
      </c>
      <c r="T70" s="151" t="s">
        <v>2</v>
      </c>
      <c r="U70" s="150">
        <f>VLOOKUP($C70,'職員情報（今年度からの新規職員）'!$A$3:$Q$22,16,FALSE)</f>
        <v>0</v>
      </c>
      <c r="V70" s="118" t="s">
        <v>3</v>
      </c>
      <c r="W70" s="130" t="s">
        <v>59</v>
      </c>
    </row>
    <row r="71" spans="1:23" ht="18" customHeight="1">
      <c r="A71" s="5">
        <f t="shared" si="4"/>
        <v>0</v>
      </c>
      <c r="B71" s="5">
        <f>IF(A71=1,COUNTIF($A$4:A71,1),0)</f>
        <v>0</v>
      </c>
      <c r="C71" s="5">
        <v>8</v>
      </c>
      <c r="D71" s="102" t="str">
        <f>VLOOKUP($C71,'職員情報（今年度からの新規職員）'!$A$3:$Q$22,2,FALSE)&amp;""</f>
        <v/>
      </c>
      <c r="E71" s="147">
        <f>VLOOKUP($C71,'職員情報（今年度からの新規職員）'!$A$3:$Q$22,4,FALSE)</f>
        <v>0</v>
      </c>
      <c r="F71" s="148">
        <f>IF(VLOOKUP($C71,'職員情報（今年度からの新規職員）'!$A$3:$Q$22,5,FALSE)="",0,VLOOKUP($C71,'職員情報（今年度からの新規職員）'!$A$3:$Q$22,5,FALSE))</f>
        <v>0</v>
      </c>
      <c r="G71" s="149" t="s">
        <v>2</v>
      </c>
      <c r="H71" s="148">
        <f>IF(VLOOKUP($C71,'職員情報（今年度からの新規職員）'!$A$3:$Q$22,7,FALSE)="",0,VLOOKUP($C71,'職員情報（今年度からの新規職員）'!$A$3:$Q$22,7,FALSE))</f>
        <v>0</v>
      </c>
      <c r="I71" s="149" t="s">
        <v>3</v>
      </c>
      <c r="J71" s="148">
        <f>IF(VLOOKUP($C71,'職員情報（今年度からの新規職員）'!$A$3:$Q$22,9,FALSE)="",0,VLOOKUP($C71,'職員情報（今年度からの新規職員）'!$A$3:$Q$22,9,FALSE))</f>
        <v>0</v>
      </c>
      <c r="K71" s="149" t="s">
        <v>2</v>
      </c>
      <c r="L71" s="148">
        <f>IF(VLOOKUP($C71,'職員情報（今年度からの新規職員）'!$A$3:$Q$22,11,FALSE)="",0,VLOOKUP($C71,'職員情報（今年度からの新規職員）'!$A$3:$Q$22,11,FALSE))</f>
        <v>0</v>
      </c>
      <c r="M71" s="149" t="s">
        <v>3</v>
      </c>
      <c r="N71" s="148">
        <f t="shared" si="5"/>
        <v>0</v>
      </c>
      <c r="O71" s="149" t="s">
        <v>2</v>
      </c>
      <c r="P71" s="148">
        <f t="shared" si="6"/>
        <v>0</v>
      </c>
      <c r="Q71" s="149" t="s">
        <v>3</v>
      </c>
      <c r="R71" s="150">
        <f>VLOOKUP($C71,'職員情報（今年度からの新規職員）'!$A$3:$Q$22,13,FALSE)</f>
        <v>0</v>
      </c>
      <c r="S71" s="150">
        <f>VLOOKUP($C71,'職員情報（今年度からの新規職員）'!$A$3:$Q$22,14,FALSE)</f>
        <v>0</v>
      </c>
      <c r="T71" s="151" t="s">
        <v>2</v>
      </c>
      <c r="U71" s="150">
        <f>VLOOKUP($C71,'職員情報（今年度からの新規職員）'!$A$3:$Q$22,16,FALSE)</f>
        <v>0</v>
      </c>
      <c r="V71" s="118" t="s">
        <v>3</v>
      </c>
      <c r="W71" s="130" t="s">
        <v>59</v>
      </c>
    </row>
    <row r="72" spans="1:23" ht="18" customHeight="1">
      <c r="A72" s="5">
        <f t="shared" si="4"/>
        <v>0</v>
      </c>
      <c r="B72" s="5">
        <f>IF(A72=1,COUNTIF($A$4:A72,1),0)</f>
        <v>0</v>
      </c>
      <c r="C72" s="5">
        <v>9</v>
      </c>
      <c r="D72" s="102" t="str">
        <f>VLOOKUP($C72,'職員情報（今年度からの新規職員）'!$A$3:$Q$22,2,FALSE)&amp;""</f>
        <v/>
      </c>
      <c r="E72" s="147">
        <f>VLOOKUP($C72,'職員情報（今年度からの新規職員）'!$A$3:$Q$22,4,FALSE)</f>
        <v>0</v>
      </c>
      <c r="F72" s="148">
        <f>IF(VLOOKUP($C72,'職員情報（今年度からの新規職員）'!$A$3:$Q$22,5,FALSE)="",0,VLOOKUP($C72,'職員情報（今年度からの新規職員）'!$A$3:$Q$22,5,FALSE))</f>
        <v>0</v>
      </c>
      <c r="G72" s="149" t="s">
        <v>2</v>
      </c>
      <c r="H72" s="148">
        <f>IF(VLOOKUP($C72,'職員情報（今年度からの新規職員）'!$A$3:$Q$22,7,FALSE)="",0,VLOOKUP($C72,'職員情報（今年度からの新規職員）'!$A$3:$Q$22,7,FALSE))</f>
        <v>0</v>
      </c>
      <c r="I72" s="149" t="s">
        <v>3</v>
      </c>
      <c r="J72" s="148">
        <f>IF(VLOOKUP($C72,'職員情報（今年度からの新規職員）'!$A$3:$Q$22,9,FALSE)="",0,VLOOKUP($C72,'職員情報（今年度からの新規職員）'!$A$3:$Q$22,9,FALSE))</f>
        <v>0</v>
      </c>
      <c r="K72" s="149" t="s">
        <v>2</v>
      </c>
      <c r="L72" s="148">
        <f>IF(VLOOKUP($C72,'職員情報（今年度からの新規職員）'!$A$3:$Q$22,11,FALSE)="",0,VLOOKUP($C72,'職員情報（今年度からの新規職員）'!$A$3:$Q$22,11,FALSE))</f>
        <v>0</v>
      </c>
      <c r="M72" s="149" t="s">
        <v>3</v>
      </c>
      <c r="N72" s="148">
        <f t="shared" si="5"/>
        <v>0</v>
      </c>
      <c r="O72" s="149" t="s">
        <v>2</v>
      </c>
      <c r="P72" s="148">
        <f t="shared" si="6"/>
        <v>0</v>
      </c>
      <c r="Q72" s="149" t="s">
        <v>3</v>
      </c>
      <c r="R72" s="150">
        <f>VLOOKUP($C72,'職員情報（今年度からの新規職員）'!$A$3:$Q$22,13,FALSE)</f>
        <v>0</v>
      </c>
      <c r="S72" s="150">
        <f>VLOOKUP($C72,'職員情報（今年度からの新規職員）'!$A$3:$Q$22,14,FALSE)</f>
        <v>0</v>
      </c>
      <c r="T72" s="151" t="s">
        <v>2</v>
      </c>
      <c r="U72" s="150">
        <f>VLOOKUP($C72,'職員情報（今年度からの新規職員）'!$A$3:$Q$22,16,FALSE)</f>
        <v>0</v>
      </c>
      <c r="V72" s="118" t="s">
        <v>3</v>
      </c>
      <c r="W72" s="130" t="s">
        <v>59</v>
      </c>
    </row>
    <row r="73" spans="1:23" ht="18" customHeight="1">
      <c r="A73" s="5">
        <f t="shared" si="4"/>
        <v>0</v>
      </c>
      <c r="B73" s="5">
        <f>IF(A73=1,COUNTIF($A$4:A73,1),0)</f>
        <v>0</v>
      </c>
      <c r="C73" s="5">
        <v>10</v>
      </c>
      <c r="D73" s="102" t="str">
        <f>VLOOKUP($C73,'職員情報（今年度からの新規職員）'!$A$3:$Q$22,2,FALSE)&amp;""</f>
        <v/>
      </c>
      <c r="E73" s="147">
        <f>VLOOKUP($C73,'職員情報（今年度からの新規職員）'!$A$3:$Q$22,4,FALSE)</f>
        <v>0</v>
      </c>
      <c r="F73" s="148">
        <f>IF(VLOOKUP($C73,'職員情報（今年度からの新規職員）'!$A$3:$Q$22,5,FALSE)="",0,VLOOKUP($C73,'職員情報（今年度からの新規職員）'!$A$3:$Q$22,5,FALSE))</f>
        <v>0</v>
      </c>
      <c r="G73" s="149" t="s">
        <v>2</v>
      </c>
      <c r="H73" s="148">
        <f>IF(VLOOKUP($C73,'職員情報（今年度からの新規職員）'!$A$3:$Q$22,7,FALSE)="",0,VLOOKUP($C73,'職員情報（今年度からの新規職員）'!$A$3:$Q$22,7,FALSE))</f>
        <v>0</v>
      </c>
      <c r="I73" s="149" t="s">
        <v>3</v>
      </c>
      <c r="J73" s="148">
        <f>IF(VLOOKUP($C73,'職員情報（今年度からの新規職員）'!$A$3:$Q$22,9,FALSE)="",0,VLOOKUP($C73,'職員情報（今年度からの新規職員）'!$A$3:$Q$22,9,FALSE))</f>
        <v>0</v>
      </c>
      <c r="K73" s="149" t="s">
        <v>2</v>
      </c>
      <c r="L73" s="148">
        <f>IF(VLOOKUP($C73,'職員情報（今年度からの新規職員）'!$A$3:$Q$22,11,FALSE)="",0,VLOOKUP($C73,'職員情報（今年度からの新規職員）'!$A$3:$Q$22,11,FALSE))</f>
        <v>0</v>
      </c>
      <c r="M73" s="149" t="s">
        <v>3</v>
      </c>
      <c r="N73" s="148">
        <f t="shared" si="5"/>
        <v>0</v>
      </c>
      <c r="O73" s="149" t="s">
        <v>2</v>
      </c>
      <c r="P73" s="148">
        <f t="shared" si="6"/>
        <v>0</v>
      </c>
      <c r="Q73" s="149" t="s">
        <v>3</v>
      </c>
      <c r="R73" s="150">
        <f>VLOOKUP($C73,'職員情報（今年度からの新規職員）'!$A$3:$Q$22,13,FALSE)</f>
        <v>0</v>
      </c>
      <c r="S73" s="150">
        <f>VLOOKUP($C73,'職員情報（今年度からの新規職員）'!$A$3:$Q$22,14,FALSE)</f>
        <v>0</v>
      </c>
      <c r="T73" s="151" t="s">
        <v>2</v>
      </c>
      <c r="U73" s="150">
        <f>VLOOKUP($C73,'職員情報（今年度からの新規職員）'!$A$3:$Q$22,16,FALSE)</f>
        <v>0</v>
      </c>
      <c r="V73" s="118" t="s">
        <v>3</v>
      </c>
      <c r="W73" s="130" t="s">
        <v>59</v>
      </c>
    </row>
    <row r="74" spans="1:23" ht="18" customHeight="1">
      <c r="A74" s="5">
        <f t="shared" si="4"/>
        <v>0</v>
      </c>
      <c r="B74" s="5">
        <f>IF(A74=1,COUNTIF($A$4:A74,1),0)</f>
        <v>0</v>
      </c>
      <c r="C74" s="5">
        <v>11</v>
      </c>
      <c r="D74" s="102" t="str">
        <f>VLOOKUP($C74,'職員情報（今年度からの新規職員）'!$A$3:$Q$22,2,FALSE)&amp;""</f>
        <v/>
      </c>
      <c r="E74" s="147">
        <f>VLOOKUP($C74,'職員情報（今年度からの新規職員）'!$A$3:$Q$22,4,FALSE)</f>
        <v>0</v>
      </c>
      <c r="F74" s="148">
        <f>IF(VLOOKUP($C74,'職員情報（今年度からの新規職員）'!$A$3:$Q$22,5,FALSE)="",0,VLOOKUP($C74,'職員情報（今年度からの新規職員）'!$A$3:$Q$22,5,FALSE))</f>
        <v>0</v>
      </c>
      <c r="G74" s="149" t="s">
        <v>2</v>
      </c>
      <c r="H74" s="148">
        <f>IF(VLOOKUP($C74,'職員情報（今年度からの新規職員）'!$A$3:$Q$22,7,FALSE)="",0,VLOOKUP($C74,'職員情報（今年度からの新規職員）'!$A$3:$Q$22,7,FALSE))</f>
        <v>0</v>
      </c>
      <c r="I74" s="149" t="s">
        <v>3</v>
      </c>
      <c r="J74" s="148">
        <f>IF(VLOOKUP($C74,'職員情報（今年度からの新規職員）'!$A$3:$Q$22,9,FALSE)="",0,VLOOKUP($C74,'職員情報（今年度からの新規職員）'!$A$3:$Q$22,9,FALSE))</f>
        <v>0</v>
      </c>
      <c r="K74" s="149" t="s">
        <v>2</v>
      </c>
      <c r="L74" s="148">
        <f>IF(VLOOKUP($C74,'職員情報（今年度からの新規職員）'!$A$3:$Q$22,11,FALSE)="",0,VLOOKUP($C74,'職員情報（今年度からの新規職員）'!$A$3:$Q$22,11,FALSE))</f>
        <v>0</v>
      </c>
      <c r="M74" s="149" t="s">
        <v>3</v>
      </c>
      <c r="N74" s="148">
        <f t="shared" si="5"/>
        <v>0</v>
      </c>
      <c r="O74" s="149" t="s">
        <v>2</v>
      </c>
      <c r="P74" s="148">
        <f t="shared" si="6"/>
        <v>0</v>
      </c>
      <c r="Q74" s="149" t="s">
        <v>3</v>
      </c>
      <c r="R74" s="150">
        <f>VLOOKUP($C74,'職員情報（今年度からの新規職員）'!$A$3:$Q$22,13,FALSE)</f>
        <v>0</v>
      </c>
      <c r="S74" s="150">
        <f>VLOOKUP($C74,'職員情報（今年度からの新規職員）'!$A$3:$Q$22,14,FALSE)</f>
        <v>0</v>
      </c>
      <c r="T74" s="151" t="s">
        <v>2</v>
      </c>
      <c r="U74" s="150">
        <f>VLOOKUP($C74,'職員情報（今年度からの新規職員）'!$A$3:$Q$22,16,FALSE)</f>
        <v>0</v>
      </c>
      <c r="V74" s="118" t="s">
        <v>3</v>
      </c>
      <c r="W74" s="130" t="s">
        <v>59</v>
      </c>
    </row>
    <row r="75" spans="1:23" ht="18" customHeight="1">
      <c r="A75" s="5">
        <f t="shared" si="4"/>
        <v>0</v>
      </c>
      <c r="B75" s="5">
        <f>IF(A75=1,COUNTIF($A$4:A75,1),0)</f>
        <v>0</v>
      </c>
      <c r="C75" s="5">
        <v>12</v>
      </c>
      <c r="D75" s="102" t="str">
        <f>VLOOKUP($C75,'職員情報（今年度からの新規職員）'!$A$3:$Q$22,2,FALSE)&amp;""</f>
        <v/>
      </c>
      <c r="E75" s="147">
        <f>VLOOKUP($C75,'職員情報（今年度からの新規職員）'!$A$3:$Q$22,4,FALSE)</f>
        <v>0</v>
      </c>
      <c r="F75" s="148">
        <f>IF(VLOOKUP($C75,'職員情報（今年度からの新規職員）'!$A$3:$Q$22,5,FALSE)="",0,VLOOKUP($C75,'職員情報（今年度からの新規職員）'!$A$3:$Q$22,5,FALSE))</f>
        <v>0</v>
      </c>
      <c r="G75" s="149" t="s">
        <v>2</v>
      </c>
      <c r="H75" s="148">
        <f>IF(VLOOKUP($C75,'職員情報（今年度からの新規職員）'!$A$3:$Q$22,7,FALSE)="",0,VLOOKUP($C75,'職員情報（今年度からの新規職員）'!$A$3:$Q$22,7,FALSE))</f>
        <v>0</v>
      </c>
      <c r="I75" s="149" t="s">
        <v>3</v>
      </c>
      <c r="J75" s="148">
        <f>IF(VLOOKUP($C75,'職員情報（今年度からの新規職員）'!$A$3:$Q$22,9,FALSE)="",0,VLOOKUP($C75,'職員情報（今年度からの新規職員）'!$A$3:$Q$22,9,FALSE))</f>
        <v>0</v>
      </c>
      <c r="K75" s="149" t="s">
        <v>2</v>
      </c>
      <c r="L75" s="148">
        <f>IF(VLOOKUP($C75,'職員情報（今年度からの新規職員）'!$A$3:$Q$22,11,FALSE)="",0,VLOOKUP($C75,'職員情報（今年度からの新規職員）'!$A$3:$Q$22,11,FALSE))</f>
        <v>0</v>
      </c>
      <c r="M75" s="149" t="s">
        <v>3</v>
      </c>
      <c r="N75" s="148">
        <f t="shared" si="5"/>
        <v>0</v>
      </c>
      <c r="O75" s="149" t="s">
        <v>2</v>
      </c>
      <c r="P75" s="148">
        <f t="shared" si="6"/>
        <v>0</v>
      </c>
      <c r="Q75" s="149" t="s">
        <v>3</v>
      </c>
      <c r="R75" s="150">
        <f>VLOOKUP($C75,'職員情報（今年度からの新規職員）'!$A$3:$Q$22,13,FALSE)</f>
        <v>0</v>
      </c>
      <c r="S75" s="150">
        <f>VLOOKUP($C75,'職員情報（今年度からの新規職員）'!$A$3:$Q$22,14,FALSE)</f>
        <v>0</v>
      </c>
      <c r="T75" s="151" t="s">
        <v>2</v>
      </c>
      <c r="U75" s="150">
        <f>VLOOKUP($C75,'職員情報（今年度からの新規職員）'!$A$3:$Q$22,16,FALSE)</f>
        <v>0</v>
      </c>
      <c r="V75" s="118" t="s">
        <v>3</v>
      </c>
      <c r="W75" s="130" t="s">
        <v>59</v>
      </c>
    </row>
    <row r="76" spans="1:23" ht="18" customHeight="1">
      <c r="A76" s="5">
        <f t="shared" si="4"/>
        <v>0</v>
      </c>
      <c r="B76" s="5">
        <f>IF(A76=1,COUNTIF($A$4:A76,1),0)</f>
        <v>0</v>
      </c>
      <c r="C76" s="5">
        <v>13</v>
      </c>
      <c r="D76" s="102" t="str">
        <f>VLOOKUP($C76,'職員情報（今年度からの新規職員）'!$A$3:$Q$22,2,FALSE)&amp;""</f>
        <v/>
      </c>
      <c r="E76" s="147">
        <f>VLOOKUP($C76,'職員情報（今年度からの新規職員）'!$A$3:$Q$22,4,FALSE)</f>
        <v>0</v>
      </c>
      <c r="F76" s="148">
        <f>IF(VLOOKUP($C76,'職員情報（今年度からの新規職員）'!$A$3:$Q$22,5,FALSE)="",0,VLOOKUP($C76,'職員情報（今年度からの新規職員）'!$A$3:$Q$22,5,FALSE))</f>
        <v>0</v>
      </c>
      <c r="G76" s="149" t="s">
        <v>2</v>
      </c>
      <c r="H76" s="148">
        <f>IF(VLOOKUP($C76,'職員情報（今年度からの新規職員）'!$A$3:$Q$22,7,FALSE)="",0,VLOOKUP($C76,'職員情報（今年度からの新規職員）'!$A$3:$Q$22,7,FALSE))</f>
        <v>0</v>
      </c>
      <c r="I76" s="149" t="s">
        <v>3</v>
      </c>
      <c r="J76" s="148">
        <f>IF(VLOOKUP($C76,'職員情報（今年度からの新規職員）'!$A$3:$Q$22,9,FALSE)="",0,VLOOKUP($C76,'職員情報（今年度からの新規職員）'!$A$3:$Q$22,9,FALSE))</f>
        <v>0</v>
      </c>
      <c r="K76" s="149" t="s">
        <v>2</v>
      </c>
      <c r="L76" s="148">
        <f>IF(VLOOKUP($C76,'職員情報（今年度からの新規職員）'!$A$3:$Q$22,11,FALSE)="",0,VLOOKUP($C76,'職員情報（今年度からの新規職員）'!$A$3:$Q$22,11,FALSE))</f>
        <v>0</v>
      </c>
      <c r="M76" s="149" t="s">
        <v>3</v>
      </c>
      <c r="N76" s="148">
        <f t="shared" si="5"/>
        <v>0</v>
      </c>
      <c r="O76" s="149" t="s">
        <v>2</v>
      </c>
      <c r="P76" s="148">
        <f t="shared" si="6"/>
        <v>0</v>
      </c>
      <c r="Q76" s="149" t="s">
        <v>3</v>
      </c>
      <c r="R76" s="150">
        <f>VLOOKUP($C76,'職員情報（今年度からの新規職員）'!$A$3:$Q$22,13,FALSE)</f>
        <v>0</v>
      </c>
      <c r="S76" s="150">
        <f>VLOOKUP($C76,'職員情報（今年度からの新規職員）'!$A$3:$Q$22,14,FALSE)</f>
        <v>0</v>
      </c>
      <c r="T76" s="151" t="s">
        <v>2</v>
      </c>
      <c r="U76" s="150">
        <f>VLOOKUP($C76,'職員情報（今年度からの新規職員）'!$A$3:$Q$22,16,FALSE)</f>
        <v>0</v>
      </c>
      <c r="V76" s="118" t="s">
        <v>3</v>
      </c>
      <c r="W76" s="130" t="s">
        <v>59</v>
      </c>
    </row>
    <row r="77" spans="1:23" ht="18" customHeight="1">
      <c r="A77" s="5">
        <f t="shared" si="4"/>
        <v>0</v>
      </c>
      <c r="B77" s="5">
        <f>IF(A77=1,COUNTIF($A$4:A77,1),0)</f>
        <v>0</v>
      </c>
      <c r="C77" s="5">
        <v>14</v>
      </c>
      <c r="D77" s="102" t="str">
        <f>VLOOKUP($C77,'職員情報（今年度からの新規職員）'!$A$3:$Q$22,2,FALSE)&amp;""</f>
        <v/>
      </c>
      <c r="E77" s="147">
        <f>VLOOKUP($C77,'職員情報（今年度からの新規職員）'!$A$3:$Q$22,4,FALSE)</f>
        <v>0</v>
      </c>
      <c r="F77" s="148">
        <f>IF(VLOOKUP($C77,'職員情報（今年度からの新規職員）'!$A$3:$Q$22,5,FALSE)="",0,VLOOKUP($C77,'職員情報（今年度からの新規職員）'!$A$3:$Q$22,5,FALSE))</f>
        <v>0</v>
      </c>
      <c r="G77" s="149" t="s">
        <v>2</v>
      </c>
      <c r="H77" s="148">
        <f>IF(VLOOKUP($C77,'職員情報（今年度からの新規職員）'!$A$3:$Q$22,7,FALSE)="",0,VLOOKUP($C77,'職員情報（今年度からの新規職員）'!$A$3:$Q$22,7,FALSE))</f>
        <v>0</v>
      </c>
      <c r="I77" s="149" t="s">
        <v>3</v>
      </c>
      <c r="J77" s="148">
        <f>IF(VLOOKUP($C77,'職員情報（今年度からの新規職員）'!$A$3:$Q$22,9,FALSE)="",0,VLOOKUP($C77,'職員情報（今年度からの新規職員）'!$A$3:$Q$22,9,FALSE))</f>
        <v>0</v>
      </c>
      <c r="K77" s="149" t="s">
        <v>2</v>
      </c>
      <c r="L77" s="148">
        <f>IF(VLOOKUP($C77,'職員情報（今年度からの新規職員）'!$A$3:$Q$22,11,FALSE)="",0,VLOOKUP($C77,'職員情報（今年度からの新規職員）'!$A$3:$Q$22,11,FALSE))</f>
        <v>0</v>
      </c>
      <c r="M77" s="149" t="s">
        <v>3</v>
      </c>
      <c r="N77" s="148">
        <f t="shared" si="5"/>
        <v>0</v>
      </c>
      <c r="O77" s="149" t="s">
        <v>2</v>
      </c>
      <c r="P77" s="148">
        <f t="shared" si="6"/>
        <v>0</v>
      </c>
      <c r="Q77" s="149" t="s">
        <v>3</v>
      </c>
      <c r="R77" s="150">
        <f>VLOOKUP($C77,'職員情報（今年度からの新規職員）'!$A$3:$Q$22,13,FALSE)</f>
        <v>0</v>
      </c>
      <c r="S77" s="150">
        <f>VLOOKUP($C77,'職員情報（今年度からの新規職員）'!$A$3:$Q$22,14,FALSE)</f>
        <v>0</v>
      </c>
      <c r="T77" s="151" t="s">
        <v>2</v>
      </c>
      <c r="U77" s="150">
        <f>VLOOKUP($C77,'職員情報（今年度からの新規職員）'!$A$3:$Q$22,16,FALSE)</f>
        <v>0</v>
      </c>
      <c r="V77" s="118" t="s">
        <v>3</v>
      </c>
      <c r="W77" s="130" t="s">
        <v>59</v>
      </c>
    </row>
    <row r="78" spans="1:23" ht="18" customHeight="1">
      <c r="A78" s="5">
        <f t="shared" si="4"/>
        <v>0</v>
      </c>
      <c r="B78" s="5">
        <f>IF(A78=1,COUNTIF($A$4:A78,1),0)</f>
        <v>0</v>
      </c>
      <c r="C78" s="5">
        <v>15</v>
      </c>
      <c r="D78" s="102" t="str">
        <f>VLOOKUP($C78,'職員情報（今年度からの新規職員）'!$A$3:$Q$22,2,FALSE)&amp;""</f>
        <v/>
      </c>
      <c r="E78" s="147">
        <f>VLOOKUP($C78,'職員情報（今年度からの新規職員）'!$A$3:$Q$22,4,FALSE)</f>
        <v>0</v>
      </c>
      <c r="F78" s="148">
        <f>IF(VLOOKUP($C78,'職員情報（今年度からの新規職員）'!$A$3:$Q$22,5,FALSE)="",0,VLOOKUP($C78,'職員情報（今年度からの新規職員）'!$A$3:$Q$22,5,FALSE))</f>
        <v>0</v>
      </c>
      <c r="G78" s="149" t="s">
        <v>2</v>
      </c>
      <c r="H78" s="148">
        <f>IF(VLOOKUP($C78,'職員情報（今年度からの新規職員）'!$A$3:$Q$22,7,FALSE)="",0,VLOOKUP($C78,'職員情報（今年度からの新規職員）'!$A$3:$Q$22,7,FALSE))</f>
        <v>0</v>
      </c>
      <c r="I78" s="149" t="s">
        <v>3</v>
      </c>
      <c r="J78" s="148">
        <f>IF(VLOOKUP($C78,'職員情報（今年度からの新規職員）'!$A$3:$Q$22,9,FALSE)="",0,VLOOKUP($C78,'職員情報（今年度からの新規職員）'!$A$3:$Q$22,9,FALSE))</f>
        <v>0</v>
      </c>
      <c r="K78" s="149" t="s">
        <v>2</v>
      </c>
      <c r="L78" s="148">
        <f>IF(VLOOKUP($C78,'職員情報（今年度からの新規職員）'!$A$3:$Q$22,11,FALSE)="",0,VLOOKUP($C78,'職員情報（今年度からの新規職員）'!$A$3:$Q$22,11,FALSE))</f>
        <v>0</v>
      </c>
      <c r="M78" s="149" t="s">
        <v>3</v>
      </c>
      <c r="N78" s="148">
        <f t="shared" si="5"/>
        <v>0</v>
      </c>
      <c r="O78" s="149" t="s">
        <v>2</v>
      </c>
      <c r="P78" s="148">
        <f t="shared" si="6"/>
        <v>0</v>
      </c>
      <c r="Q78" s="149" t="s">
        <v>3</v>
      </c>
      <c r="R78" s="150">
        <f>VLOOKUP($C78,'職員情報（今年度からの新規職員）'!$A$3:$Q$22,13,FALSE)</f>
        <v>0</v>
      </c>
      <c r="S78" s="150">
        <f>VLOOKUP($C78,'職員情報（今年度からの新規職員）'!$A$3:$Q$22,14,FALSE)</f>
        <v>0</v>
      </c>
      <c r="T78" s="151" t="s">
        <v>2</v>
      </c>
      <c r="U78" s="150">
        <f>VLOOKUP($C78,'職員情報（今年度からの新規職員）'!$A$3:$Q$22,16,FALSE)</f>
        <v>0</v>
      </c>
      <c r="V78" s="118" t="s">
        <v>3</v>
      </c>
      <c r="W78" s="130" t="s">
        <v>59</v>
      </c>
    </row>
    <row r="79" spans="1:23" ht="18" customHeight="1">
      <c r="A79" s="5">
        <f t="shared" si="4"/>
        <v>0</v>
      </c>
      <c r="B79" s="5">
        <f>IF(A79=1,COUNTIF($A$4:A79,1),0)</f>
        <v>0</v>
      </c>
      <c r="C79" s="5">
        <v>16</v>
      </c>
      <c r="D79" s="102" t="str">
        <f>VLOOKUP($C79,'職員情報（今年度からの新規職員）'!$A$3:$Q$22,2,FALSE)&amp;""</f>
        <v/>
      </c>
      <c r="E79" s="147">
        <f>VLOOKUP($C79,'職員情報（今年度からの新規職員）'!$A$3:$Q$22,4,FALSE)</f>
        <v>0</v>
      </c>
      <c r="F79" s="148">
        <f>IF(VLOOKUP($C79,'職員情報（今年度からの新規職員）'!$A$3:$Q$22,5,FALSE)="",0,VLOOKUP($C79,'職員情報（今年度からの新規職員）'!$A$3:$Q$22,5,FALSE))</f>
        <v>0</v>
      </c>
      <c r="G79" s="149" t="s">
        <v>2</v>
      </c>
      <c r="H79" s="148">
        <f>IF(VLOOKUP($C79,'職員情報（今年度からの新規職員）'!$A$3:$Q$22,7,FALSE)="",0,VLOOKUP($C79,'職員情報（今年度からの新規職員）'!$A$3:$Q$22,7,FALSE))</f>
        <v>0</v>
      </c>
      <c r="I79" s="149" t="s">
        <v>3</v>
      </c>
      <c r="J79" s="148">
        <f>IF(VLOOKUP($C79,'職員情報（今年度からの新規職員）'!$A$3:$Q$22,9,FALSE)="",0,VLOOKUP($C79,'職員情報（今年度からの新規職員）'!$A$3:$Q$22,9,FALSE))</f>
        <v>0</v>
      </c>
      <c r="K79" s="149" t="s">
        <v>2</v>
      </c>
      <c r="L79" s="148">
        <f>IF(VLOOKUP($C79,'職員情報（今年度からの新規職員）'!$A$3:$Q$22,11,FALSE)="",0,VLOOKUP($C79,'職員情報（今年度からの新規職員）'!$A$3:$Q$22,11,FALSE))</f>
        <v>0</v>
      </c>
      <c r="M79" s="149" t="s">
        <v>3</v>
      </c>
      <c r="N79" s="148">
        <f t="shared" si="5"/>
        <v>0</v>
      </c>
      <c r="O79" s="149" t="s">
        <v>2</v>
      </c>
      <c r="P79" s="148">
        <f t="shared" si="6"/>
        <v>0</v>
      </c>
      <c r="Q79" s="149" t="s">
        <v>3</v>
      </c>
      <c r="R79" s="150">
        <f>VLOOKUP($C79,'職員情報（今年度からの新規職員）'!$A$3:$Q$22,13,FALSE)</f>
        <v>0</v>
      </c>
      <c r="S79" s="150">
        <f>VLOOKUP($C79,'職員情報（今年度からの新規職員）'!$A$3:$Q$22,14,FALSE)</f>
        <v>0</v>
      </c>
      <c r="T79" s="151" t="s">
        <v>2</v>
      </c>
      <c r="U79" s="150">
        <f>VLOOKUP($C79,'職員情報（今年度からの新規職員）'!$A$3:$Q$22,16,FALSE)</f>
        <v>0</v>
      </c>
      <c r="V79" s="118" t="s">
        <v>3</v>
      </c>
      <c r="W79" s="130" t="s">
        <v>59</v>
      </c>
    </row>
    <row r="80" spans="1:23" ht="18" customHeight="1">
      <c r="A80" s="5">
        <f t="shared" si="4"/>
        <v>0</v>
      </c>
      <c r="B80" s="5">
        <f>IF(A80=1,COUNTIF($A$4:A80,1),0)</f>
        <v>0</v>
      </c>
      <c r="C80" s="5">
        <v>17</v>
      </c>
      <c r="D80" s="102" t="str">
        <f>VLOOKUP($C80,'職員情報（今年度からの新規職員）'!$A$3:$Q$22,2,FALSE)&amp;""</f>
        <v/>
      </c>
      <c r="E80" s="147">
        <f>VLOOKUP($C80,'職員情報（今年度からの新規職員）'!$A$3:$Q$22,4,FALSE)</f>
        <v>0</v>
      </c>
      <c r="F80" s="148">
        <f>IF(VLOOKUP($C80,'職員情報（今年度からの新規職員）'!$A$3:$Q$22,5,FALSE)="",0,VLOOKUP($C80,'職員情報（今年度からの新規職員）'!$A$3:$Q$22,5,FALSE))</f>
        <v>0</v>
      </c>
      <c r="G80" s="149" t="s">
        <v>2</v>
      </c>
      <c r="H80" s="148">
        <f>IF(VLOOKUP($C80,'職員情報（今年度からの新規職員）'!$A$3:$Q$22,7,FALSE)="",0,VLOOKUP($C80,'職員情報（今年度からの新規職員）'!$A$3:$Q$22,7,FALSE))</f>
        <v>0</v>
      </c>
      <c r="I80" s="149" t="s">
        <v>3</v>
      </c>
      <c r="J80" s="148">
        <f>IF(VLOOKUP($C80,'職員情報（今年度からの新規職員）'!$A$3:$Q$22,9,FALSE)="",0,VLOOKUP($C80,'職員情報（今年度からの新規職員）'!$A$3:$Q$22,9,FALSE))</f>
        <v>0</v>
      </c>
      <c r="K80" s="149" t="s">
        <v>2</v>
      </c>
      <c r="L80" s="148">
        <f>IF(VLOOKUP($C80,'職員情報（今年度からの新規職員）'!$A$3:$Q$22,11,FALSE)="",0,VLOOKUP($C80,'職員情報（今年度からの新規職員）'!$A$3:$Q$22,11,FALSE))</f>
        <v>0</v>
      </c>
      <c r="M80" s="149" t="s">
        <v>3</v>
      </c>
      <c r="N80" s="148">
        <f t="shared" si="5"/>
        <v>0</v>
      </c>
      <c r="O80" s="149" t="s">
        <v>2</v>
      </c>
      <c r="P80" s="148">
        <f t="shared" si="6"/>
        <v>0</v>
      </c>
      <c r="Q80" s="149" t="s">
        <v>3</v>
      </c>
      <c r="R80" s="150">
        <f>VLOOKUP($C80,'職員情報（今年度からの新規職員）'!$A$3:$Q$22,13,FALSE)</f>
        <v>0</v>
      </c>
      <c r="S80" s="150">
        <f>VLOOKUP($C80,'職員情報（今年度からの新規職員）'!$A$3:$Q$22,14,FALSE)</f>
        <v>0</v>
      </c>
      <c r="T80" s="151" t="s">
        <v>2</v>
      </c>
      <c r="U80" s="150">
        <f>VLOOKUP($C80,'職員情報（今年度からの新規職員）'!$A$3:$Q$22,16,FALSE)</f>
        <v>0</v>
      </c>
      <c r="V80" s="118" t="s">
        <v>3</v>
      </c>
      <c r="W80" s="130" t="s">
        <v>59</v>
      </c>
    </row>
    <row r="81" spans="1:23" ht="18" customHeight="1">
      <c r="A81" s="5">
        <f t="shared" si="4"/>
        <v>0</v>
      </c>
      <c r="B81" s="5">
        <f>IF(A81=1,COUNTIF($A$4:A81,1),0)</f>
        <v>0</v>
      </c>
      <c r="C81" s="5">
        <v>18</v>
      </c>
      <c r="D81" s="102" t="str">
        <f>VLOOKUP($C81,'職員情報（今年度からの新規職員）'!$A$3:$Q$22,2,FALSE)&amp;""</f>
        <v/>
      </c>
      <c r="E81" s="147">
        <f>VLOOKUP($C81,'職員情報（今年度からの新規職員）'!$A$3:$Q$22,4,FALSE)</f>
        <v>0</v>
      </c>
      <c r="F81" s="148">
        <f>IF(VLOOKUP($C81,'職員情報（今年度からの新規職員）'!$A$3:$Q$22,5,FALSE)="",0,VLOOKUP($C81,'職員情報（今年度からの新規職員）'!$A$3:$Q$22,5,FALSE))</f>
        <v>0</v>
      </c>
      <c r="G81" s="149" t="s">
        <v>2</v>
      </c>
      <c r="H81" s="148">
        <f>IF(VLOOKUP($C81,'職員情報（今年度からの新規職員）'!$A$3:$Q$22,7,FALSE)="",0,VLOOKUP($C81,'職員情報（今年度からの新規職員）'!$A$3:$Q$22,7,FALSE))</f>
        <v>0</v>
      </c>
      <c r="I81" s="149" t="s">
        <v>3</v>
      </c>
      <c r="J81" s="148">
        <f>IF(VLOOKUP($C81,'職員情報（今年度からの新規職員）'!$A$3:$Q$22,9,FALSE)="",0,VLOOKUP($C81,'職員情報（今年度からの新規職員）'!$A$3:$Q$22,9,FALSE))</f>
        <v>0</v>
      </c>
      <c r="K81" s="149" t="s">
        <v>2</v>
      </c>
      <c r="L81" s="148">
        <f>IF(VLOOKUP($C81,'職員情報（今年度からの新規職員）'!$A$3:$Q$22,11,FALSE)="",0,VLOOKUP($C81,'職員情報（今年度からの新規職員）'!$A$3:$Q$22,11,FALSE))</f>
        <v>0</v>
      </c>
      <c r="M81" s="149" t="s">
        <v>3</v>
      </c>
      <c r="N81" s="148">
        <f t="shared" si="5"/>
        <v>0</v>
      </c>
      <c r="O81" s="149" t="s">
        <v>2</v>
      </c>
      <c r="P81" s="148">
        <f t="shared" si="6"/>
        <v>0</v>
      </c>
      <c r="Q81" s="149" t="s">
        <v>3</v>
      </c>
      <c r="R81" s="150">
        <f>VLOOKUP($C81,'職員情報（今年度からの新規職員）'!$A$3:$Q$22,13,FALSE)</f>
        <v>0</v>
      </c>
      <c r="S81" s="150">
        <f>VLOOKUP($C81,'職員情報（今年度からの新規職員）'!$A$3:$Q$22,14,FALSE)</f>
        <v>0</v>
      </c>
      <c r="T81" s="151" t="s">
        <v>2</v>
      </c>
      <c r="U81" s="150">
        <f>VLOOKUP($C81,'職員情報（今年度からの新規職員）'!$A$3:$Q$22,16,FALSE)</f>
        <v>0</v>
      </c>
      <c r="V81" s="118" t="s">
        <v>3</v>
      </c>
      <c r="W81" s="130" t="s">
        <v>59</v>
      </c>
    </row>
    <row r="82" spans="1:23" ht="18" customHeight="1">
      <c r="A82" s="5">
        <f t="shared" si="4"/>
        <v>0</v>
      </c>
      <c r="B82" s="5">
        <f>IF(A82=1,COUNTIF($A$4:A82,1),0)</f>
        <v>0</v>
      </c>
      <c r="C82" s="5">
        <v>19</v>
      </c>
      <c r="D82" s="102" t="str">
        <f>VLOOKUP($C82,'職員情報（今年度からの新規職員）'!$A$3:$Q$22,2,FALSE)&amp;""</f>
        <v/>
      </c>
      <c r="E82" s="147">
        <f>VLOOKUP($C82,'職員情報（今年度からの新規職員）'!$A$3:$Q$22,4,FALSE)</f>
        <v>0</v>
      </c>
      <c r="F82" s="148">
        <f>IF(VLOOKUP($C82,'職員情報（今年度からの新規職員）'!$A$3:$Q$22,5,FALSE)="",0,VLOOKUP($C82,'職員情報（今年度からの新規職員）'!$A$3:$Q$22,5,FALSE))</f>
        <v>0</v>
      </c>
      <c r="G82" s="149" t="s">
        <v>2</v>
      </c>
      <c r="H82" s="148">
        <f>IF(VLOOKUP($C82,'職員情報（今年度からの新規職員）'!$A$3:$Q$22,7,FALSE)="",0,VLOOKUP($C82,'職員情報（今年度からの新規職員）'!$A$3:$Q$22,7,FALSE))</f>
        <v>0</v>
      </c>
      <c r="I82" s="149" t="s">
        <v>3</v>
      </c>
      <c r="J82" s="148">
        <f>IF(VLOOKUP($C82,'職員情報（今年度からの新規職員）'!$A$3:$Q$22,9,FALSE)="",0,VLOOKUP($C82,'職員情報（今年度からの新規職員）'!$A$3:$Q$22,9,FALSE))</f>
        <v>0</v>
      </c>
      <c r="K82" s="149" t="s">
        <v>2</v>
      </c>
      <c r="L82" s="148">
        <f>IF(VLOOKUP($C82,'職員情報（今年度からの新規職員）'!$A$3:$Q$22,11,FALSE)="",0,VLOOKUP($C82,'職員情報（今年度からの新規職員）'!$A$3:$Q$22,11,FALSE))</f>
        <v>0</v>
      </c>
      <c r="M82" s="149" t="s">
        <v>3</v>
      </c>
      <c r="N82" s="148">
        <f t="shared" si="5"/>
        <v>0</v>
      </c>
      <c r="O82" s="149" t="s">
        <v>2</v>
      </c>
      <c r="P82" s="148">
        <f t="shared" si="6"/>
        <v>0</v>
      </c>
      <c r="Q82" s="149" t="s">
        <v>3</v>
      </c>
      <c r="R82" s="150">
        <f>VLOOKUP($C82,'職員情報（今年度からの新規職員）'!$A$3:$Q$22,13,FALSE)</f>
        <v>0</v>
      </c>
      <c r="S82" s="150">
        <f>VLOOKUP($C82,'職員情報（今年度からの新規職員）'!$A$3:$Q$22,14,FALSE)</f>
        <v>0</v>
      </c>
      <c r="T82" s="151" t="s">
        <v>2</v>
      </c>
      <c r="U82" s="150">
        <f>VLOOKUP($C82,'職員情報（今年度からの新規職員）'!$A$3:$Q$22,16,FALSE)</f>
        <v>0</v>
      </c>
      <c r="V82" s="118" t="s">
        <v>3</v>
      </c>
      <c r="W82" s="130" t="s">
        <v>59</v>
      </c>
    </row>
    <row r="83" spans="1:23" ht="18" customHeight="1" thickBot="1">
      <c r="A83" s="5">
        <f t="shared" si="4"/>
        <v>0</v>
      </c>
      <c r="B83" s="5">
        <f>IF(A83=1,COUNTIF($A$4:A83,1),0)</f>
        <v>0</v>
      </c>
      <c r="C83" s="5">
        <v>20</v>
      </c>
      <c r="D83" s="110" t="str">
        <f>VLOOKUP($C83,'職員情報（今年度からの新規職員）'!$A$3:$Q$22,2,FALSE)&amp;""</f>
        <v/>
      </c>
      <c r="E83" s="147">
        <f>VLOOKUP($C83,'職員情報（今年度からの新規職員）'!$A$3:$Q$22,4,FALSE)</f>
        <v>0</v>
      </c>
      <c r="F83" s="148">
        <f>IF(VLOOKUP($C83,'職員情報（今年度からの新規職員）'!$A$3:$Q$22,5,FALSE)="",0,VLOOKUP($C83,'職員情報（今年度からの新規職員）'!$A$3:$Q$22,5,FALSE))</f>
        <v>0</v>
      </c>
      <c r="G83" s="152" t="s">
        <v>2</v>
      </c>
      <c r="H83" s="148">
        <f>IF(VLOOKUP($C83,'職員情報（今年度からの新規職員）'!$A$3:$Q$22,7,FALSE)="",0,VLOOKUP($C83,'職員情報（今年度からの新規職員）'!$A$3:$Q$22,7,FALSE))</f>
        <v>0</v>
      </c>
      <c r="I83" s="152" t="s">
        <v>3</v>
      </c>
      <c r="J83" s="148">
        <f>IF(VLOOKUP($C83,'職員情報（今年度からの新規職員）'!$A$3:$Q$22,9,FALSE)="",0,VLOOKUP($C83,'職員情報（今年度からの新規職員）'!$A$3:$Q$22,9,FALSE))</f>
        <v>0</v>
      </c>
      <c r="K83" s="152" t="s">
        <v>2</v>
      </c>
      <c r="L83" s="148">
        <f>IF(VLOOKUP($C83,'職員情報（今年度からの新規職員）'!$A$3:$Q$22,11,FALSE)="",0,VLOOKUP($C83,'職員情報（今年度からの新規職員）'!$A$3:$Q$22,11,FALSE))</f>
        <v>0</v>
      </c>
      <c r="M83" s="152" t="s">
        <v>3</v>
      </c>
      <c r="N83" s="148">
        <f t="shared" si="5"/>
        <v>0</v>
      </c>
      <c r="O83" s="152" t="s">
        <v>2</v>
      </c>
      <c r="P83" s="148">
        <f t="shared" si="6"/>
        <v>0</v>
      </c>
      <c r="Q83" s="152" t="s">
        <v>3</v>
      </c>
      <c r="R83" s="150">
        <f>VLOOKUP($C83,'職員情報（今年度からの新規職員）'!$A$3:$Q$22,13,FALSE)</f>
        <v>0</v>
      </c>
      <c r="S83" s="150">
        <f>VLOOKUP($C83,'職員情報（今年度からの新規職員）'!$A$3:$Q$22,14,FALSE)</f>
        <v>0</v>
      </c>
      <c r="T83" s="153" t="s">
        <v>2</v>
      </c>
      <c r="U83" s="150">
        <f>VLOOKUP($C83,'職員情報（今年度からの新規職員）'!$A$3:$Q$22,16,FALSE)</f>
        <v>0</v>
      </c>
      <c r="V83" s="119" t="s">
        <v>3</v>
      </c>
      <c r="W83" s="130" t="s">
        <v>59</v>
      </c>
    </row>
    <row r="84" spans="1:23">
      <c r="D84" s="8"/>
      <c r="E84" s="8"/>
      <c r="F84" s="8"/>
      <c r="G84" s="8"/>
      <c r="H84" s="8"/>
      <c r="I84" s="8"/>
      <c r="J84" s="8"/>
      <c r="K84" s="8"/>
      <c r="L84" s="8"/>
      <c r="M84" s="8"/>
      <c r="N84" s="8"/>
      <c r="O84" s="8"/>
      <c r="P84" s="8"/>
      <c r="Q84" s="8"/>
      <c r="R84" s="8"/>
      <c r="S84" s="8"/>
      <c r="T84" s="8"/>
      <c r="U84" s="8"/>
      <c r="V84" s="8"/>
    </row>
    <row r="85" spans="1:23">
      <c r="D85" s="8"/>
      <c r="E85" s="8"/>
      <c r="F85" s="8"/>
      <c r="G85" s="8"/>
      <c r="H85" s="8"/>
      <c r="I85" s="8"/>
      <c r="J85" s="8"/>
    </row>
  </sheetData>
  <sheetProtection algorithmName="SHA-512" hashValue="eVEwvy9JI14X9/Z9AhEJcQSTIIjHJXNmMsYt/UDJGhqd5pwxfqF3IZpOaSS+OpGGjLmr8SZykfa3gtP7InhvBA==" saltValue="7ztXsd5at2WxJ8NDtNhzFw==" spinCount="100000" sheet="1" objects="1" scenarios="1"/>
  <mergeCells count="14">
    <mergeCell ref="E1:E3"/>
    <mergeCell ref="D1:D3"/>
    <mergeCell ref="F1:I1"/>
    <mergeCell ref="F2:I2"/>
    <mergeCell ref="J3:M3"/>
    <mergeCell ref="J1:M1"/>
    <mergeCell ref="F3:I3"/>
    <mergeCell ref="J2:M2"/>
    <mergeCell ref="N2:Q2"/>
    <mergeCell ref="N3:Q3"/>
    <mergeCell ref="R1:V1"/>
    <mergeCell ref="R2:V2"/>
    <mergeCell ref="R3:V3"/>
    <mergeCell ref="N1:Q1"/>
  </mergeCells>
  <phoneticPr fontId="1"/>
  <printOptions horizontalCentered="1"/>
  <pageMargins left="0.59055118110236227" right="0.59055118110236227" top="0.59055118110236227" bottom="0.39370078740157483" header="0.39370078740157483" footer="0.39370078740157483"/>
  <pageSetup paperSize="9" scale="77" orientation="portrait" horizontalDpi="300" verticalDpi="300" r:id="rId1"/>
  <rowBreaks count="1" manualBreakCount="1">
    <brk id="38" min="2" max="2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A0F2D-9277-48B3-9577-2B5AD10BE38E}">
  <sheetPr>
    <pageSetUpPr fitToPage="1"/>
  </sheetPr>
  <dimension ref="A1:W100"/>
  <sheetViews>
    <sheetView tabSelected="1" view="pageBreakPreview" zoomScaleNormal="100" zoomScaleSheetLayoutView="100" workbookViewId="0">
      <selection activeCell="Q1" sqref="Q1:T1"/>
    </sheetView>
  </sheetViews>
  <sheetFormatPr defaultColWidth="1.625" defaultRowHeight="12.75"/>
  <cols>
    <col min="1" max="1" width="2.375" style="5" bestFit="1" customWidth="1"/>
    <col min="2" max="2" width="15.625" style="1" customWidth="1"/>
    <col min="3" max="3" width="9.625" style="1" customWidth="1"/>
    <col min="4" max="4" width="4.125" style="1" customWidth="1"/>
    <col min="5" max="5" width="3.125" style="1" customWidth="1"/>
    <col min="6" max="6" width="4.125" style="1" customWidth="1"/>
    <col min="7" max="7" width="3.125" style="1" customWidth="1"/>
    <col min="8" max="8" width="7.5" style="1" customWidth="1"/>
    <col min="9" max="9" width="3.125" style="1" customWidth="1"/>
    <col min="10" max="10" width="4.125" style="1" customWidth="1"/>
    <col min="11" max="11" width="3.125" style="1" customWidth="1"/>
    <col min="12" max="12" width="5" style="1" customWidth="1"/>
    <col min="13" max="13" width="3.125" style="1" customWidth="1"/>
    <col min="14" max="14" width="4.125" style="1" customWidth="1"/>
    <col min="15" max="15" width="4" style="1" customWidth="1"/>
    <col min="16" max="16" width="3.25" style="1" bestFit="1" customWidth="1"/>
    <col min="17" max="17" width="4.125" style="1" customWidth="1"/>
    <col min="18" max="18" width="3.125" style="1" customWidth="1"/>
    <col min="19" max="19" width="4.125" style="1" customWidth="1"/>
    <col min="20" max="20" width="3.125" style="1" customWidth="1"/>
    <col min="21" max="21" width="7.5" style="5" bestFit="1" customWidth="1"/>
    <col min="22" max="22" width="2.375" style="1" bestFit="1" customWidth="1"/>
    <col min="23" max="23" width="25.875" style="1" bestFit="1" customWidth="1"/>
    <col min="24" max="16384" width="1.625" style="1"/>
  </cols>
  <sheetData>
    <row r="1" spans="1:23" ht="21.75" customHeight="1" thickBot="1">
      <c r="N1" s="212" t="s">
        <v>30</v>
      </c>
      <c r="O1" s="213"/>
      <c r="P1" s="213"/>
      <c r="Q1" s="213" t="str">
        <f>基礎情報!E52&amp;""</f>
        <v/>
      </c>
      <c r="R1" s="213"/>
      <c r="S1" s="213"/>
      <c r="T1" s="214"/>
    </row>
    <row r="2" spans="1:23" ht="14.25" customHeight="1">
      <c r="B2" s="21" t="s">
        <v>33</v>
      </c>
      <c r="C2" s="22" t="str">
        <f>基礎情報!C46&amp;""</f>
        <v/>
      </c>
      <c r="D2" s="12" t="s">
        <v>66</v>
      </c>
      <c r="E2" s="12"/>
      <c r="F2" s="12"/>
      <c r="G2" s="12"/>
      <c r="H2" s="12"/>
      <c r="I2" s="12"/>
      <c r="J2" s="12"/>
      <c r="K2" s="12"/>
      <c r="L2" s="12"/>
      <c r="M2" s="12"/>
      <c r="N2" s="12"/>
      <c r="O2" s="12"/>
      <c r="P2" s="12"/>
      <c r="Q2" s="13"/>
      <c r="R2" s="13"/>
      <c r="S2" s="13"/>
      <c r="T2" s="13"/>
    </row>
    <row r="4" spans="1:23">
      <c r="B4" s="215" t="s">
        <v>57</v>
      </c>
      <c r="C4" s="215"/>
      <c r="O4" s="5" t="str">
        <f>基礎情報!C49&amp;""</f>
        <v/>
      </c>
      <c r="P4" s="5" t="s">
        <v>2</v>
      </c>
      <c r="Q4" s="5" t="str">
        <f>基礎情報!E49&amp;""</f>
        <v/>
      </c>
      <c r="R4" s="5" t="s">
        <v>32</v>
      </c>
      <c r="S4" s="5" t="str">
        <f>基礎情報!G49&amp;""</f>
        <v/>
      </c>
      <c r="T4" s="5" t="s">
        <v>31</v>
      </c>
    </row>
    <row r="5" spans="1:23" ht="13.5" thickBot="1"/>
    <row r="6" spans="1:23" ht="21" customHeight="1">
      <c r="D6" s="216" t="s">
        <v>13</v>
      </c>
      <c r="E6" s="217"/>
      <c r="F6" s="217"/>
      <c r="G6" s="217"/>
      <c r="H6" s="217"/>
      <c r="I6" s="218"/>
      <c r="J6" s="219" t="str">
        <f>基礎情報!E53&amp;""</f>
        <v/>
      </c>
      <c r="K6" s="220"/>
      <c r="L6" s="220"/>
      <c r="M6" s="220"/>
      <c r="N6" s="220"/>
      <c r="O6" s="220"/>
      <c r="P6" s="220"/>
      <c r="Q6" s="220"/>
      <c r="R6" s="220"/>
      <c r="S6" s="220"/>
      <c r="T6" s="221"/>
    </row>
    <row r="7" spans="1:23" ht="21" customHeight="1" thickBot="1">
      <c r="D7" s="206" t="s">
        <v>14</v>
      </c>
      <c r="E7" s="207"/>
      <c r="F7" s="207"/>
      <c r="G7" s="207"/>
      <c r="H7" s="207"/>
      <c r="I7" s="208"/>
      <c r="J7" s="209" t="str">
        <f>基礎情報!E54&amp;""</f>
        <v/>
      </c>
      <c r="K7" s="210"/>
      <c r="L7" s="210"/>
      <c r="M7" s="210"/>
      <c r="N7" s="210"/>
      <c r="O7" s="210"/>
      <c r="P7" s="210"/>
      <c r="Q7" s="210"/>
      <c r="R7" s="210"/>
      <c r="S7" s="210"/>
      <c r="T7" s="211"/>
    </row>
    <row r="8" spans="1:23" ht="13.5" thickBot="1">
      <c r="D8" s="9"/>
      <c r="E8" s="9"/>
      <c r="F8" s="9"/>
      <c r="G8" s="9"/>
      <c r="H8" s="9"/>
      <c r="I8" s="9"/>
      <c r="J8" s="99"/>
      <c r="K8" s="99"/>
      <c r="L8" s="99"/>
      <c r="M8" s="99"/>
      <c r="N8" s="99"/>
      <c r="O8" s="99"/>
      <c r="P8" s="99"/>
      <c r="Q8" s="99"/>
      <c r="R8" s="99"/>
      <c r="S8" s="99"/>
      <c r="T8" s="99"/>
    </row>
    <row r="9" spans="1:23" ht="12.75" customHeight="1">
      <c r="B9" s="198" t="s">
        <v>0</v>
      </c>
      <c r="C9" s="195" t="s">
        <v>1</v>
      </c>
      <c r="D9" s="192" t="s">
        <v>18</v>
      </c>
      <c r="E9" s="193"/>
      <c r="F9" s="193"/>
      <c r="G9" s="194"/>
      <c r="H9" s="192" t="s">
        <v>15</v>
      </c>
      <c r="I9" s="193"/>
      <c r="J9" s="193"/>
      <c r="K9" s="194"/>
      <c r="L9" s="192" t="s">
        <v>16</v>
      </c>
      <c r="M9" s="193"/>
      <c r="N9" s="193"/>
      <c r="O9" s="194"/>
      <c r="P9" s="183" t="s">
        <v>6</v>
      </c>
      <c r="Q9" s="184"/>
      <c r="R9" s="184"/>
      <c r="S9" s="184"/>
      <c r="T9" s="185"/>
      <c r="U9" s="203" t="s">
        <v>58</v>
      </c>
    </row>
    <row r="10" spans="1:23">
      <c r="B10" s="199"/>
      <c r="C10" s="196"/>
      <c r="D10" s="177" t="s">
        <v>4</v>
      </c>
      <c r="E10" s="178"/>
      <c r="F10" s="178"/>
      <c r="G10" s="179"/>
      <c r="H10" s="177" t="s">
        <v>4</v>
      </c>
      <c r="I10" s="178"/>
      <c r="J10" s="178"/>
      <c r="K10" s="179"/>
      <c r="L10" s="177" t="s">
        <v>12</v>
      </c>
      <c r="M10" s="178"/>
      <c r="N10" s="178"/>
      <c r="O10" s="179"/>
      <c r="P10" s="186" t="s">
        <v>7</v>
      </c>
      <c r="Q10" s="187"/>
      <c r="R10" s="187"/>
      <c r="S10" s="187"/>
      <c r="T10" s="188"/>
      <c r="U10" s="204"/>
    </row>
    <row r="11" spans="1:23" ht="13.5" thickBot="1">
      <c r="B11" s="199"/>
      <c r="C11" s="196"/>
      <c r="D11" s="177" t="s">
        <v>19</v>
      </c>
      <c r="E11" s="178"/>
      <c r="F11" s="178"/>
      <c r="G11" s="179"/>
      <c r="H11" s="177" t="s">
        <v>20</v>
      </c>
      <c r="I11" s="178"/>
      <c r="J11" s="178"/>
      <c r="K11" s="179"/>
      <c r="L11" s="177"/>
      <c r="M11" s="178"/>
      <c r="N11" s="178"/>
      <c r="O11" s="179"/>
      <c r="P11" s="186" t="s">
        <v>8</v>
      </c>
      <c r="Q11" s="187"/>
      <c r="R11" s="187"/>
      <c r="S11" s="187"/>
      <c r="T11" s="188"/>
      <c r="U11" s="205"/>
      <c r="W11" s="100" t="s">
        <v>53</v>
      </c>
    </row>
    <row r="12" spans="1:23" ht="18" customHeight="1">
      <c r="A12" s="5">
        <v>1</v>
      </c>
      <c r="B12" s="2" t="str">
        <f>IFERROR(VLOOKUP(A12,整列作業!$B:$V,3,FALSE),"")</f>
        <v/>
      </c>
      <c r="C12" s="3" t="str">
        <f>IFERROR(VLOOKUP(A12,整列作業!$B:$V,4,FALSE),"")</f>
        <v/>
      </c>
      <c r="D12" s="28" t="str">
        <f>IFERROR(VLOOKUP(A12,整列作業!$B:$V,5,FALSE),"")</f>
        <v/>
      </c>
      <c r="E12" s="29" t="s">
        <v>2</v>
      </c>
      <c r="F12" s="30" t="str">
        <f>IFERROR(VLOOKUP(A12,整列作業!$B:$V,7,FALSE),"")</f>
        <v/>
      </c>
      <c r="G12" s="31" t="s">
        <v>3</v>
      </c>
      <c r="H12" s="28" t="str">
        <f>IFERROR(VLOOKUP(A12,整列作業!$B:$V,9,FALSE),"")</f>
        <v/>
      </c>
      <c r="I12" s="29" t="s">
        <v>2</v>
      </c>
      <c r="J12" s="30" t="str">
        <f>IFERROR(VLOOKUP(A12,整列作業!$B:$V,11,FALSE),"")</f>
        <v/>
      </c>
      <c r="K12" s="31" t="s">
        <v>3</v>
      </c>
      <c r="L12" s="28" t="str">
        <f>IFERROR(VLOOKUP(A12,整列作業!$B:$V,13,FALSE),"")</f>
        <v/>
      </c>
      <c r="M12" s="29" t="s">
        <v>2</v>
      </c>
      <c r="N12" s="30" t="str">
        <f>IFERROR(VLOOKUP(A12,整列作業!$B:$V,15,FALSE),"")</f>
        <v/>
      </c>
      <c r="O12" s="31" t="s">
        <v>3</v>
      </c>
      <c r="P12" s="97" t="str">
        <f>IFERROR(VLOOKUP(A12,整列作業!$B:$V,17,FALSE),"")</f>
        <v/>
      </c>
      <c r="Q12" s="98" t="str">
        <f>IFERROR(VLOOKUP(A12,整列作業!$B:$V,18,FALSE),"")</f>
        <v/>
      </c>
      <c r="R12" s="19" t="s">
        <v>2</v>
      </c>
      <c r="S12" s="98" t="str">
        <f>IFERROR(VLOOKUP(A12,整列作業!$B:$V,20,FALSE),"")</f>
        <v/>
      </c>
      <c r="T12" s="19" t="s">
        <v>3</v>
      </c>
      <c r="U12" s="127" t="str">
        <f>IFERROR(VLOOKUP(A12,整列作業!$B:$W,22,FALSE),"")</f>
        <v/>
      </c>
      <c r="W12" s="100" t="str">
        <f>$Q$1&amp;"-"&amp;A12</f>
        <v>-1</v>
      </c>
    </row>
    <row r="13" spans="1:23" ht="18" customHeight="1">
      <c r="A13" s="5">
        <v>2</v>
      </c>
      <c r="B13" s="102" t="str">
        <f>IFERROR(VLOOKUP(A13,整列作業!$B:$V,3,FALSE),"")</f>
        <v/>
      </c>
      <c r="C13" s="101" t="str">
        <f>IFERROR(VLOOKUP(A13,整列作業!$B:$V,4,FALSE),"")</f>
        <v/>
      </c>
      <c r="D13" s="103" t="str">
        <f>IFERROR(VLOOKUP(A13,整列作業!$B:$V,5,FALSE),"")</f>
        <v/>
      </c>
      <c r="E13" s="104" t="s">
        <v>2</v>
      </c>
      <c r="F13" s="105" t="str">
        <f>IFERROR(VLOOKUP(A13,整列作業!$B:$V,7,FALSE),"")</f>
        <v/>
      </c>
      <c r="G13" s="106" t="s">
        <v>3</v>
      </c>
      <c r="H13" s="103" t="str">
        <f>IFERROR(VLOOKUP(A13,整列作業!$B:$V,9,FALSE),"")</f>
        <v/>
      </c>
      <c r="I13" s="104" t="s">
        <v>2</v>
      </c>
      <c r="J13" s="105" t="str">
        <f>IFERROR(VLOOKUP(A13,整列作業!$B:$V,11,FALSE),"")</f>
        <v/>
      </c>
      <c r="K13" s="106" t="s">
        <v>3</v>
      </c>
      <c r="L13" s="103" t="str">
        <f>IFERROR(VLOOKUP(A13,整列作業!$B:$V,13,FALSE),"")</f>
        <v/>
      </c>
      <c r="M13" s="104" t="s">
        <v>2</v>
      </c>
      <c r="N13" s="105" t="str">
        <f>IFERROR(VLOOKUP(A13,整列作業!$B:$V,15,FALSE),"")</f>
        <v/>
      </c>
      <c r="O13" s="106" t="s">
        <v>3</v>
      </c>
      <c r="P13" s="107" t="str">
        <f>IFERROR(VLOOKUP(A13,整列作業!$B:$V,17,FALSE),"")</f>
        <v/>
      </c>
      <c r="Q13" s="108" t="str">
        <f>IFERROR(VLOOKUP(A13,整列作業!$B:$V,18,FALSE),"")</f>
        <v/>
      </c>
      <c r="R13" s="109" t="s">
        <v>2</v>
      </c>
      <c r="S13" s="108" t="str">
        <f>IFERROR(VLOOKUP(A13,整列作業!$B:$V,20,FALSE),"")</f>
        <v/>
      </c>
      <c r="T13" s="109" t="s">
        <v>3</v>
      </c>
      <c r="U13" s="128" t="str">
        <f>IFERROR(VLOOKUP(A13,整列作業!$B:$W,22,FALSE),"")</f>
        <v/>
      </c>
      <c r="W13" s="100" t="str">
        <f t="shared" ref="W13:W76" si="0">$Q$1&amp;"-"&amp;A13</f>
        <v>-2</v>
      </c>
    </row>
    <row r="14" spans="1:23" ht="18" customHeight="1">
      <c r="A14" s="5">
        <v>3</v>
      </c>
      <c r="B14" s="102" t="str">
        <f>IFERROR(VLOOKUP(A14,整列作業!$B:$V,3,FALSE),"")</f>
        <v/>
      </c>
      <c r="C14" s="101" t="str">
        <f>IFERROR(VLOOKUP(A14,整列作業!$B:$V,4,FALSE),"")</f>
        <v/>
      </c>
      <c r="D14" s="103" t="str">
        <f>IFERROR(VLOOKUP(A14,整列作業!$B:$V,5,FALSE),"")</f>
        <v/>
      </c>
      <c r="E14" s="104" t="s">
        <v>2</v>
      </c>
      <c r="F14" s="105" t="str">
        <f>IFERROR(VLOOKUP(A14,整列作業!$B:$V,7,FALSE),"")</f>
        <v/>
      </c>
      <c r="G14" s="106" t="s">
        <v>3</v>
      </c>
      <c r="H14" s="103" t="str">
        <f>IFERROR(VLOOKUP(A14,整列作業!$B:$V,9,FALSE),"")</f>
        <v/>
      </c>
      <c r="I14" s="104" t="s">
        <v>2</v>
      </c>
      <c r="J14" s="105" t="str">
        <f>IFERROR(VLOOKUP(A14,整列作業!$B:$V,11,FALSE),"")</f>
        <v/>
      </c>
      <c r="K14" s="106" t="s">
        <v>3</v>
      </c>
      <c r="L14" s="103" t="str">
        <f>IFERROR(VLOOKUP(A14,整列作業!$B:$V,13,FALSE),"")</f>
        <v/>
      </c>
      <c r="M14" s="104" t="s">
        <v>2</v>
      </c>
      <c r="N14" s="105" t="str">
        <f>IFERROR(VLOOKUP(A14,整列作業!$B:$V,15,FALSE),"")</f>
        <v/>
      </c>
      <c r="O14" s="106" t="s">
        <v>3</v>
      </c>
      <c r="P14" s="107" t="str">
        <f>IFERROR(VLOOKUP(A14,整列作業!$B:$V,17,FALSE),"")</f>
        <v/>
      </c>
      <c r="Q14" s="108" t="str">
        <f>IFERROR(VLOOKUP(A14,整列作業!$B:$V,18,FALSE),"")</f>
        <v/>
      </c>
      <c r="R14" s="109" t="s">
        <v>2</v>
      </c>
      <c r="S14" s="108" t="str">
        <f>IFERROR(VLOOKUP(A14,整列作業!$B:$V,20,FALSE),"")</f>
        <v/>
      </c>
      <c r="T14" s="109" t="s">
        <v>3</v>
      </c>
      <c r="U14" s="128" t="str">
        <f>IFERROR(VLOOKUP(A14,整列作業!$B:$W,22,FALSE),"")</f>
        <v/>
      </c>
      <c r="W14" s="100" t="str">
        <f t="shared" si="0"/>
        <v>-3</v>
      </c>
    </row>
    <row r="15" spans="1:23" ht="18" customHeight="1">
      <c r="A15" s="5">
        <v>4</v>
      </c>
      <c r="B15" s="102" t="str">
        <f>IFERROR(VLOOKUP(A15,整列作業!$B:$V,3,FALSE),"")</f>
        <v/>
      </c>
      <c r="C15" s="101" t="str">
        <f>IFERROR(VLOOKUP(A15,整列作業!$B:$V,4,FALSE),"")</f>
        <v/>
      </c>
      <c r="D15" s="103" t="str">
        <f>IFERROR(VLOOKUP(A15,整列作業!$B:$V,5,FALSE),"")</f>
        <v/>
      </c>
      <c r="E15" s="104" t="s">
        <v>2</v>
      </c>
      <c r="F15" s="105" t="str">
        <f>IFERROR(VLOOKUP(A15,整列作業!$B:$V,7,FALSE),"")</f>
        <v/>
      </c>
      <c r="G15" s="106" t="s">
        <v>3</v>
      </c>
      <c r="H15" s="103" t="str">
        <f>IFERROR(VLOOKUP(A15,整列作業!$B:$V,9,FALSE),"")</f>
        <v/>
      </c>
      <c r="I15" s="104" t="s">
        <v>2</v>
      </c>
      <c r="J15" s="105" t="str">
        <f>IFERROR(VLOOKUP(A15,整列作業!$B:$V,11,FALSE),"")</f>
        <v/>
      </c>
      <c r="K15" s="106" t="s">
        <v>3</v>
      </c>
      <c r="L15" s="103" t="str">
        <f>IFERROR(VLOOKUP(A15,整列作業!$B:$V,13,FALSE),"")</f>
        <v/>
      </c>
      <c r="M15" s="104" t="s">
        <v>2</v>
      </c>
      <c r="N15" s="105" t="str">
        <f>IFERROR(VLOOKUP(A15,整列作業!$B:$V,15,FALSE),"")</f>
        <v/>
      </c>
      <c r="O15" s="106" t="s">
        <v>3</v>
      </c>
      <c r="P15" s="107" t="str">
        <f>IFERROR(VLOOKUP(A15,整列作業!$B:$V,17,FALSE),"")</f>
        <v/>
      </c>
      <c r="Q15" s="108" t="str">
        <f>IFERROR(VLOOKUP(A15,整列作業!$B:$V,18,FALSE),"")</f>
        <v/>
      </c>
      <c r="R15" s="109" t="s">
        <v>2</v>
      </c>
      <c r="S15" s="108" t="str">
        <f>IFERROR(VLOOKUP(A15,整列作業!$B:$V,20,FALSE),"")</f>
        <v/>
      </c>
      <c r="T15" s="109" t="s">
        <v>3</v>
      </c>
      <c r="U15" s="128" t="str">
        <f>IFERROR(VLOOKUP(A15,整列作業!$B:$W,22,FALSE),"")</f>
        <v/>
      </c>
      <c r="W15" s="100" t="str">
        <f t="shared" si="0"/>
        <v>-4</v>
      </c>
    </row>
    <row r="16" spans="1:23" ht="18" customHeight="1">
      <c r="A16" s="5">
        <v>5</v>
      </c>
      <c r="B16" s="102" t="str">
        <f>IFERROR(VLOOKUP(A16,整列作業!$B:$V,3,FALSE),"")</f>
        <v/>
      </c>
      <c r="C16" s="101" t="str">
        <f>IFERROR(VLOOKUP(A16,整列作業!$B:$V,4,FALSE),"")</f>
        <v/>
      </c>
      <c r="D16" s="103" t="str">
        <f>IFERROR(VLOOKUP(A16,整列作業!$B:$V,5,FALSE),"")</f>
        <v/>
      </c>
      <c r="E16" s="104" t="s">
        <v>2</v>
      </c>
      <c r="F16" s="105" t="str">
        <f>IFERROR(VLOOKUP(A16,整列作業!$B:$V,7,FALSE),"")</f>
        <v/>
      </c>
      <c r="G16" s="106" t="s">
        <v>3</v>
      </c>
      <c r="H16" s="103" t="str">
        <f>IFERROR(VLOOKUP(A16,整列作業!$B:$V,9,FALSE),"")</f>
        <v/>
      </c>
      <c r="I16" s="104" t="s">
        <v>2</v>
      </c>
      <c r="J16" s="105" t="str">
        <f>IFERROR(VLOOKUP(A16,整列作業!$B:$V,11,FALSE),"")</f>
        <v/>
      </c>
      <c r="K16" s="106" t="s">
        <v>3</v>
      </c>
      <c r="L16" s="103" t="str">
        <f>IFERROR(VLOOKUP(A16,整列作業!$B:$V,13,FALSE),"")</f>
        <v/>
      </c>
      <c r="M16" s="104" t="s">
        <v>2</v>
      </c>
      <c r="N16" s="105" t="str">
        <f>IFERROR(VLOOKUP(A16,整列作業!$B:$V,15,FALSE),"")</f>
        <v/>
      </c>
      <c r="O16" s="106" t="s">
        <v>3</v>
      </c>
      <c r="P16" s="107" t="str">
        <f>IFERROR(VLOOKUP(A16,整列作業!$B:$V,17,FALSE),"")</f>
        <v/>
      </c>
      <c r="Q16" s="108" t="str">
        <f>IFERROR(VLOOKUP(A16,整列作業!$B:$V,18,FALSE),"")</f>
        <v/>
      </c>
      <c r="R16" s="109" t="s">
        <v>2</v>
      </c>
      <c r="S16" s="108" t="str">
        <f>IFERROR(VLOOKUP(A16,整列作業!$B:$V,20,FALSE),"")</f>
        <v/>
      </c>
      <c r="T16" s="109" t="s">
        <v>3</v>
      </c>
      <c r="U16" s="128" t="str">
        <f>IFERROR(VLOOKUP(A16,整列作業!$B:$W,22,FALSE),"")</f>
        <v/>
      </c>
      <c r="W16" s="100" t="str">
        <f t="shared" si="0"/>
        <v>-5</v>
      </c>
    </row>
    <row r="17" spans="1:23" ht="18" customHeight="1">
      <c r="A17" s="5">
        <v>6</v>
      </c>
      <c r="B17" s="102" t="str">
        <f>IFERROR(VLOOKUP(A17,整列作業!$B:$V,3,FALSE),"")</f>
        <v/>
      </c>
      <c r="C17" s="101" t="str">
        <f>IFERROR(VLOOKUP(A17,整列作業!$B:$V,4,FALSE),"")</f>
        <v/>
      </c>
      <c r="D17" s="103" t="str">
        <f>IFERROR(VLOOKUP(A17,整列作業!$B:$V,5,FALSE),"")</f>
        <v/>
      </c>
      <c r="E17" s="104" t="s">
        <v>2</v>
      </c>
      <c r="F17" s="105" t="str">
        <f>IFERROR(VLOOKUP(A17,整列作業!$B:$V,7,FALSE),"")</f>
        <v/>
      </c>
      <c r="G17" s="106" t="s">
        <v>3</v>
      </c>
      <c r="H17" s="103" t="str">
        <f>IFERROR(VLOOKUP(A17,整列作業!$B:$V,9,FALSE),"")</f>
        <v/>
      </c>
      <c r="I17" s="104" t="s">
        <v>2</v>
      </c>
      <c r="J17" s="105" t="str">
        <f>IFERROR(VLOOKUP(A17,整列作業!$B:$V,11,FALSE),"")</f>
        <v/>
      </c>
      <c r="K17" s="106" t="s">
        <v>3</v>
      </c>
      <c r="L17" s="103" t="str">
        <f>IFERROR(VLOOKUP(A17,整列作業!$B:$V,13,FALSE),"")</f>
        <v/>
      </c>
      <c r="M17" s="104" t="s">
        <v>2</v>
      </c>
      <c r="N17" s="105" t="str">
        <f>IFERROR(VLOOKUP(A17,整列作業!$B:$V,15,FALSE),"")</f>
        <v/>
      </c>
      <c r="O17" s="106" t="s">
        <v>3</v>
      </c>
      <c r="P17" s="107" t="str">
        <f>IFERROR(VLOOKUP(A17,整列作業!$B:$V,17,FALSE),"")</f>
        <v/>
      </c>
      <c r="Q17" s="108" t="str">
        <f>IFERROR(VLOOKUP(A17,整列作業!$B:$V,18,FALSE),"")</f>
        <v/>
      </c>
      <c r="R17" s="109" t="s">
        <v>2</v>
      </c>
      <c r="S17" s="108" t="str">
        <f>IFERROR(VLOOKUP(A17,整列作業!$B:$V,20,FALSE),"")</f>
        <v/>
      </c>
      <c r="T17" s="109" t="s">
        <v>3</v>
      </c>
      <c r="U17" s="128" t="str">
        <f>IFERROR(VLOOKUP(A17,整列作業!$B:$W,22,FALSE),"")</f>
        <v/>
      </c>
      <c r="W17" s="100" t="str">
        <f t="shared" si="0"/>
        <v>-6</v>
      </c>
    </row>
    <row r="18" spans="1:23" ht="18" customHeight="1">
      <c r="A18" s="5">
        <v>7</v>
      </c>
      <c r="B18" s="102" t="str">
        <f>IFERROR(VLOOKUP(A18,整列作業!$B:$V,3,FALSE),"")</f>
        <v/>
      </c>
      <c r="C18" s="101" t="str">
        <f>IFERROR(VLOOKUP(A18,整列作業!$B:$V,4,FALSE),"")</f>
        <v/>
      </c>
      <c r="D18" s="103" t="str">
        <f>IFERROR(VLOOKUP(A18,整列作業!$B:$V,5,FALSE),"")</f>
        <v/>
      </c>
      <c r="E18" s="104" t="s">
        <v>2</v>
      </c>
      <c r="F18" s="105" t="str">
        <f>IFERROR(VLOOKUP(A18,整列作業!$B:$V,7,FALSE),"")</f>
        <v/>
      </c>
      <c r="G18" s="106" t="s">
        <v>3</v>
      </c>
      <c r="H18" s="103" t="str">
        <f>IFERROR(VLOOKUP(A18,整列作業!$B:$V,9,FALSE),"")</f>
        <v/>
      </c>
      <c r="I18" s="104" t="s">
        <v>2</v>
      </c>
      <c r="J18" s="105" t="str">
        <f>IFERROR(VLOOKUP(A18,整列作業!$B:$V,11,FALSE),"")</f>
        <v/>
      </c>
      <c r="K18" s="106" t="s">
        <v>3</v>
      </c>
      <c r="L18" s="103" t="str">
        <f>IFERROR(VLOOKUP(A18,整列作業!$B:$V,13,FALSE),"")</f>
        <v/>
      </c>
      <c r="M18" s="104" t="s">
        <v>2</v>
      </c>
      <c r="N18" s="105" t="str">
        <f>IFERROR(VLOOKUP(A18,整列作業!$B:$V,15,FALSE),"")</f>
        <v/>
      </c>
      <c r="O18" s="106" t="s">
        <v>3</v>
      </c>
      <c r="P18" s="107" t="str">
        <f>IFERROR(VLOOKUP(A18,整列作業!$B:$V,17,FALSE),"")</f>
        <v/>
      </c>
      <c r="Q18" s="108" t="str">
        <f>IFERROR(VLOOKUP(A18,整列作業!$B:$V,18,FALSE),"")</f>
        <v/>
      </c>
      <c r="R18" s="109" t="s">
        <v>2</v>
      </c>
      <c r="S18" s="108" t="str">
        <f>IFERROR(VLOOKUP(A18,整列作業!$B:$V,20,FALSE),"")</f>
        <v/>
      </c>
      <c r="T18" s="109" t="s">
        <v>3</v>
      </c>
      <c r="U18" s="128" t="str">
        <f>IFERROR(VLOOKUP(A18,整列作業!$B:$W,22,FALSE),"")</f>
        <v/>
      </c>
      <c r="W18" s="100" t="str">
        <f t="shared" si="0"/>
        <v>-7</v>
      </c>
    </row>
    <row r="19" spans="1:23" ht="18" customHeight="1">
      <c r="A19" s="5">
        <v>8</v>
      </c>
      <c r="B19" s="102" t="str">
        <f>IFERROR(VLOOKUP(A19,整列作業!$B:$V,3,FALSE),"")</f>
        <v/>
      </c>
      <c r="C19" s="101" t="str">
        <f>IFERROR(VLOOKUP(A19,整列作業!$B:$V,4,FALSE),"")</f>
        <v/>
      </c>
      <c r="D19" s="103" t="str">
        <f>IFERROR(VLOOKUP(A19,整列作業!$B:$V,5,FALSE),"")</f>
        <v/>
      </c>
      <c r="E19" s="104" t="s">
        <v>2</v>
      </c>
      <c r="F19" s="105" t="str">
        <f>IFERROR(VLOOKUP(A19,整列作業!$B:$V,7,FALSE),"")</f>
        <v/>
      </c>
      <c r="G19" s="106" t="s">
        <v>3</v>
      </c>
      <c r="H19" s="103" t="str">
        <f>IFERROR(VLOOKUP(A19,整列作業!$B:$V,9,FALSE),"")</f>
        <v/>
      </c>
      <c r="I19" s="104" t="s">
        <v>2</v>
      </c>
      <c r="J19" s="105" t="str">
        <f>IFERROR(VLOOKUP(A19,整列作業!$B:$V,11,FALSE),"")</f>
        <v/>
      </c>
      <c r="K19" s="106" t="s">
        <v>3</v>
      </c>
      <c r="L19" s="103" t="str">
        <f>IFERROR(VLOOKUP(A19,整列作業!$B:$V,13,FALSE),"")</f>
        <v/>
      </c>
      <c r="M19" s="104" t="s">
        <v>2</v>
      </c>
      <c r="N19" s="105" t="str">
        <f>IFERROR(VLOOKUP(A19,整列作業!$B:$V,15,FALSE),"")</f>
        <v/>
      </c>
      <c r="O19" s="106" t="s">
        <v>3</v>
      </c>
      <c r="P19" s="107" t="str">
        <f>IFERROR(VLOOKUP(A19,整列作業!$B:$V,17,FALSE),"")</f>
        <v/>
      </c>
      <c r="Q19" s="108" t="str">
        <f>IFERROR(VLOOKUP(A19,整列作業!$B:$V,18,FALSE),"")</f>
        <v/>
      </c>
      <c r="R19" s="109" t="s">
        <v>2</v>
      </c>
      <c r="S19" s="108" t="str">
        <f>IFERROR(VLOOKUP(A19,整列作業!$B:$V,20,FALSE),"")</f>
        <v/>
      </c>
      <c r="T19" s="109" t="s">
        <v>3</v>
      </c>
      <c r="U19" s="128" t="str">
        <f>IFERROR(VLOOKUP(A19,整列作業!$B:$W,22,FALSE),"")</f>
        <v/>
      </c>
      <c r="W19" s="100" t="str">
        <f t="shared" si="0"/>
        <v>-8</v>
      </c>
    </row>
    <row r="20" spans="1:23" ht="18" customHeight="1">
      <c r="A20" s="5">
        <v>9</v>
      </c>
      <c r="B20" s="102" t="str">
        <f>IFERROR(VLOOKUP(A20,整列作業!$B:$V,3,FALSE),"")</f>
        <v/>
      </c>
      <c r="C20" s="101" t="str">
        <f>IFERROR(VLOOKUP(A20,整列作業!$B:$V,4,FALSE),"")</f>
        <v/>
      </c>
      <c r="D20" s="103" t="str">
        <f>IFERROR(VLOOKUP(A20,整列作業!$B:$V,5,FALSE),"")</f>
        <v/>
      </c>
      <c r="E20" s="104" t="s">
        <v>2</v>
      </c>
      <c r="F20" s="105" t="str">
        <f>IFERROR(VLOOKUP(A20,整列作業!$B:$V,7,FALSE),"")</f>
        <v/>
      </c>
      <c r="G20" s="106" t="s">
        <v>3</v>
      </c>
      <c r="H20" s="103" t="str">
        <f>IFERROR(VLOOKUP(A20,整列作業!$B:$V,9,FALSE),"")</f>
        <v/>
      </c>
      <c r="I20" s="104" t="s">
        <v>2</v>
      </c>
      <c r="J20" s="105" t="str">
        <f>IFERROR(VLOOKUP(A20,整列作業!$B:$V,11,FALSE),"")</f>
        <v/>
      </c>
      <c r="K20" s="106" t="s">
        <v>3</v>
      </c>
      <c r="L20" s="103" t="str">
        <f>IFERROR(VLOOKUP(A20,整列作業!$B:$V,13,FALSE),"")</f>
        <v/>
      </c>
      <c r="M20" s="104" t="s">
        <v>2</v>
      </c>
      <c r="N20" s="105" t="str">
        <f>IFERROR(VLOOKUP(A20,整列作業!$B:$V,15,FALSE),"")</f>
        <v/>
      </c>
      <c r="O20" s="106" t="s">
        <v>3</v>
      </c>
      <c r="P20" s="107" t="str">
        <f>IFERROR(VLOOKUP(A20,整列作業!$B:$V,17,FALSE),"")</f>
        <v/>
      </c>
      <c r="Q20" s="108" t="str">
        <f>IFERROR(VLOOKUP(A20,整列作業!$B:$V,18,FALSE),"")</f>
        <v/>
      </c>
      <c r="R20" s="109" t="s">
        <v>2</v>
      </c>
      <c r="S20" s="108" t="str">
        <f>IFERROR(VLOOKUP(A20,整列作業!$B:$V,20,FALSE),"")</f>
        <v/>
      </c>
      <c r="T20" s="109" t="s">
        <v>3</v>
      </c>
      <c r="U20" s="128" t="str">
        <f>IFERROR(VLOOKUP(A20,整列作業!$B:$W,22,FALSE),"")</f>
        <v/>
      </c>
      <c r="W20" s="100" t="str">
        <f t="shared" si="0"/>
        <v>-9</v>
      </c>
    </row>
    <row r="21" spans="1:23" ht="18" customHeight="1">
      <c r="A21" s="5">
        <v>10</v>
      </c>
      <c r="B21" s="102" t="str">
        <f>IFERROR(VLOOKUP(A21,整列作業!$B:$V,3,FALSE),"")</f>
        <v/>
      </c>
      <c r="C21" s="101" t="str">
        <f>IFERROR(VLOOKUP(A21,整列作業!$B:$V,4,FALSE),"")</f>
        <v/>
      </c>
      <c r="D21" s="103" t="str">
        <f>IFERROR(VLOOKUP(A21,整列作業!$B:$V,5,FALSE),"")</f>
        <v/>
      </c>
      <c r="E21" s="104" t="s">
        <v>2</v>
      </c>
      <c r="F21" s="105" t="str">
        <f>IFERROR(VLOOKUP(A21,整列作業!$B:$V,7,FALSE),"")</f>
        <v/>
      </c>
      <c r="G21" s="106" t="s">
        <v>3</v>
      </c>
      <c r="H21" s="103" t="str">
        <f>IFERROR(VLOOKUP(A21,整列作業!$B:$V,9,FALSE),"")</f>
        <v/>
      </c>
      <c r="I21" s="104" t="s">
        <v>2</v>
      </c>
      <c r="J21" s="105" t="str">
        <f>IFERROR(VLOOKUP(A21,整列作業!$B:$V,11,FALSE),"")</f>
        <v/>
      </c>
      <c r="K21" s="106" t="s">
        <v>3</v>
      </c>
      <c r="L21" s="103" t="str">
        <f>IFERROR(VLOOKUP(A21,整列作業!$B:$V,13,FALSE),"")</f>
        <v/>
      </c>
      <c r="M21" s="104" t="s">
        <v>2</v>
      </c>
      <c r="N21" s="105" t="str">
        <f>IFERROR(VLOOKUP(A21,整列作業!$B:$V,15,FALSE),"")</f>
        <v/>
      </c>
      <c r="O21" s="106" t="s">
        <v>3</v>
      </c>
      <c r="P21" s="107" t="str">
        <f>IFERROR(VLOOKUP(A21,整列作業!$B:$V,17,FALSE),"")</f>
        <v/>
      </c>
      <c r="Q21" s="108" t="str">
        <f>IFERROR(VLOOKUP(A21,整列作業!$B:$V,18,FALSE),"")</f>
        <v/>
      </c>
      <c r="R21" s="109" t="s">
        <v>2</v>
      </c>
      <c r="S21" s="108" t="str">
        <f>IFERROR(VLOOKUP(A21,整列作業!$B:$V,20,FALSE),"")</f>
        <v/>
      </c>
      <c r="T21" s="109" t="s">
        <v>3</v>
      </c>
      <c r="U21" s="128" t="str">
        <f>IFERROR(VLOOKUP(A21,整列作業!$B:$W,22,FALSE),"")</f>
        <v/>
      </c>
      <c r="W21" s="100" t="str">
        <f t="shared" si="0"/>
        <v>-10</v>
      </c>
    </row>
    <row r="22" spans="1:23" ht="18" customHeight="1">
      <c r="A22" s="5">
        <v>11</v>
      </c>
      <c r="B22" s="102" t="str">
        <f>IFERROR(VLOOKUP(A22,整列作業!$B:$V,3,FALSE),"")</f>
        <v/>
      </c>
      <c r="C22" s="101" t="str">
        <f>IFERROR(VLOOKUP(A22,整列作業!$B:$V,4,FALSE),"")</f>
        <v/>
      </c>
      <c r="D22" s="103" t="str">
        <f>IFERROR(VLOOKUP(A22,整列作業!$B:$V,5,FALSE),"")</f>
        <v/>
      </c>
      <c r="E22" s="104" t="s">
        <v>2</v>
      </c>
      <c r="F22" s="105" t="str">
        <f>IFERROR(VLOOKUP(A22,整列作業!$B:$V,7,FALSE),"")</f>
        <v/>
      </c>
      <c r="G22" s="106" t="s">
        <v>3</v>
      </c>
      <c r="H22" s="103" t="str">
        <f>IFERROR(VLOOKUP(A22,整列作業!$B:$V,9,FALSE),"")</f>
        <v/>
      </c>
      <c r="I22" s="104" t="s">
        <v>2</v>
      </c>
      <c r="J22" s="105" t="str">
        <f>IFERROR(VLOOKUP(A22,整列作業!$B:$V,11,FALSE),"")</f>
        <v/>
      </c>
      <c r="K22" s="106" t="s">
        <v>3</v>
      </c>
      <c r="L22" s="103" t="str">
        <f>IFERROR(VLOOKUP(A22,整列作業!$B:$V,13,FALSE),"")</f>
        <v/>
      </c>
      <c r="M22" s="104" t="s">
        <v>2</v>
      </c>
      <c r="N22" s="105" t="str">
        <f>IFERROR(VLOOKUP(A22,整列作業!$B:$V,15,FALSE),"")</f>
        <v/>
      </c>
      <c r="O22" s="106" t="s">
        <v>3</v>
      </c>
      <c r="P22" s="107" t="str">
        <f>IFERROR(VLOOKUP(A22,整列作業!$B:$V,17,FALSE),"")</f>
        <v/>
      </c>
      <c r="Q22" s="108" t="str">
        <f>IFERROR(VLOOKUP(A22,整列作業!$B:$V,18,FALSE),"")</f>
        <v/>
      </c>
      <c r="R22" s="109" t="s">
        <v>2</v>
      </c>
      <c r="S22" s="108" t="str">
        <f>IFERROR(VLOOKUP(A22,整列作業!$B:$V,20,FALSE),"")</f>
        <v/>
      </c>
      <c r="T22" s="109" t="s">
        <v>3</v>
      </c>
      <c r="U22" s="128" t="str">
        <f>IFERROR(VLOOKUP(A22,整列作業!$B:$W,22,FALSE),"")</f>
        <v/>
      </c>
      <c r="W22" s="100" t="str">
        <f t="shared" si="0"/>
        <v>-11</v>
      </c>
    </row>
    <row r="23" spans="1:23" ht="18" customHeight="1">
      <c r="A23" s="5">
        <v>12</v>
      </c>
      <c r="B23" s="102" t="str">
        <f>IFERROR(VLOOKUP(A23,整列作業!$B:$V,3,FALSE),"")</f>
        <v/>
      </c>
      <c r="C23" s="101" t="str">
        <f>IFERROR(VLOOKUP(A23,整列作業!$B:$V,4,FALSE),"")</f>
        <v/>
      </c>
      <c r="D23" s="103" t="str">
        <f>IFERROR(VLOOKUP(A23,整列作業!$B:$V,5,FALSE),"")</f>
        <v/>
      </c>
      <c r="E23" s="104" t="s">
        <v>2</v>
      </c>
      <c r="F23" s="105" t="str">
        <f>IFERROR(VLOOKUP(A23,整列作業!$B:$V,7,FALSE),"")</f>
        <v/>
      </c>
      <c r="G23" s="106" t="s">
        <v>3</v>
      </c>
      <c r="H23" s="103" t="str">
        <f>IFERROR(VLOOKUP(A23,整列作業!$B:$V,9,FALSE),"")</f>
        <v/>
      </c>
      <c r="I23" s="104" t="s">
        <v>2</v>
      </c>
      <c r="J23" s="105" t="str">
        <f>IFERROR(VLOOKUP(A23,整列作業!$B:$V,11,FALSE),"")</f>
        <v/>
      </c>
      <c r="K23" s="106" t="s">
        <v>3</v>
      </c>
      <c r="L23" s="103" t="str">
        <f>IFERROR(VLOOKUP(A23,整列作業!$B:$V,13,FALSE),"")</f>
        <v/>
      </c>
      <c r="M23" s="104" t="s">
        <v>2</v>
      </c>
      <c r="N23" s="105" t="str">
        <f>IFERROR(VLOOKUP(A23,整列作業!$B:$V,15,FALSE),"")</f>
        <v/>
      </c>
      <c r="O23" s="106" t="s">
        <v>3</v>
      </c>
      <c r="P23" s="107" t="str">
        <f>IFERROR(VLOOKUP(A23,整列作業!$B:$V,17,FALSE),"")</f>
        <v/>
      </c>
      <c r="Q23" s="108" t="str">
        <f>IFERROR(VLOOKUP(A23,整列作業!$B:$V,18,FALSE),"")</f>
        <v/>
      </c>
      <c r="R23" s="109" t="s">
        <v>2</v>
      </c>
      <c r="S23" s="108" t="str">
        <f>IFERROR(VLOOKUP(A23,整列作業!$B:$V,20,FALSE),"")</f>
        <v/>
      </c>
      <c r="T23" s="109" t="s">
        <v>3</v>
      </c>
      <c r="U23" s="128" t="str">
        <f>IFERROR(VLOOKUP(A23,整列作業!$B:$W,22,FALSE),"")</f>
        <v/>
      </c>
      <c r="W23" s="100" t="str">
        <f t="shared" si="0"/>
        <v>-12</v>
      </c>
    </row>
    <row r="24" spans="1:23" ht="18" customHeight="1">
      <c r="A24" s="5">
        <v>13</v>
      </c>
      <c r="B24" s="102" t="str">
        <f>IFERROR(VLOOKUP(A24,整列作業!$B:$V,3,FALSE),"")</f>
        <v/>
      </c>
      <c r="C24" s="101" t="str">
        <f>IFERROR(VLOOKUP(A24,整列作業!$B:$V,4,FALSE),"")</f>
        <v/>
      </c>
      <c r="D24" s="103" t="str">
        <f>IFERROR(VLOOKUP(A24,整列作業!$B:$V,5,FALSE),"")</f>
        <v/>
      </c>
      <c r="E24" s="104" t="s">
        <v>2</v>
      </c>
      <c r="F24" s="105" t="str">
        <f>IFERROR(VLOOKUP(A24,整列作業!$B:$V,7,FALSE),"")</f>
        <v/>
      </c>
      <c r="G24" s="106" t="s">
        <v>3</v>
      </c>
      <c r="H24" s="103" t="str">
        <f>IFERROR(VLOOKUP(A24,整列作業!$B:$V,9,FALSE),"")</f>
        <v/>
      </c>
      <c r="I24" s="104" t="s">
        <v>2</v>
      </c>
      <c r="J24" s="105" t="str">
        <f>IFERROR(VLOOKUP(A24,整列作業!$B:$V,11,FALSE),"")</f>
        <v/>
      </c>
      <c r="K24" s="106" t="s">
        <v>3</v>
      </c>
      <c r="L24" s="103" t="str">
        <f>IFERROR(VLOOKUP(A24,整列作業!$B:$V,13,FALSE),"")</f>
        <v/>
      </c>
      <c r="M24" s="104" t="s">
        <v>2</v>
      </c>
      <c r="N24" s="105" t="str">
        <f>IFERROR(VLOOKUP(A24,整列作業!$B:$V,15,FALSE),"")</f>
        <v/>
      </c>
      <c r="O24" s="106" t="s">
        <v>3</v>
      </c>
      <c r="P24" s="107" t="str">
        <f>IFERROR(VLOOKUP(A24,整列作業!$B:$V,17,FALSE),"")</f>
        <v/>
      </c>
      <c r="Q24" s="108" t="str">
        <f>IFERROR(VLOOKUP(A24,整列作業!$B:$V,18,FALSE),"")</f>
        <v/>
      </c>
      <c r="R24" s="109" t="s">
        <v>2</v>
      </c>
      <c r="S24" s="108" t="str">
        <f>IFERROR(VLOOKUP(A24,整列作業!$B:$V,20,FALSE),"")</f>
        <v/>
      </c>
      <c r="T24" s="109" t="s">
        <v>3</v>
      </c>
      <c r="U24" s="128" t="str">
        <f>IFERROR(VLOOKUP(A24,整列作業!$B:$W,22,FALSE),"")</f>
        <v/>
      </c>
      <c r="W24" s="100" t="str">
        <f t="shared" si="0"/>
        <v>-13</v>
      </c>
    </row>
    <row r="25" spans="1:23" ht="18" customHeight="1">
      <c r="A25" s="5">
        <v>14</v>
      </c>
      <c r="B25" s="102" t="str">
        <f>IFERROR(VLOOKUP(A25,整列作業!$B:$V,3,FALSE),"")</f>
        <v/>
      </c>
      <c r="C25" s="101" t="str">
        <f>IFERROR(VLOOKUP(A25,整列作業!$B:$V,4,FALSE),"")</f>
        <v/>
      </c>
      <c r="D25" s="103" t="str">
        <f>IFERROR(VLOOKUP(A25,整列作業!$B:$V,5,FALSE),"")</f>
        <v/>
      </c>
      <c r="E25" s="104" t="s">
        <v>2</v>
      </c>
      <c r="F25" s="105" t="str">
        <f>IFERROR(VLOOKUP(A25,整列作業!$B:$V,7,FALSE),"")</f>
        <v/>
      </c>
      <c r="G25" s="106" t="s">
        <v>3</v>
      </c>
      <c r="H25" s="103" t="str">
        <f>IFERROR(VLOOKUP(A25,整列作業!$B:$V,9,FALSE),"")</f>
        <v/>
      </c>
      <c r="I25" s="104" t="s">
        <v>2</v>
      </c>
      <c r="J25" s="105" t="str">
        <f>IFERROR(VLOOKUP(A25,整列作業!$B:$V,11,FALSE),"")</f>
        <v/>
      </c>
      <c r="K25" s="106" t="s">
        <v>3</v>
      </c>
      <c r="L25" s="103" t="str">
        <f>IFERROR(VLOOKUP(A25,整列作業!$B:$V,13,FALSE),"")</f>
        <v/>
      </c>
      <c r="M25" s="104" t="s">
        <v>2</v>
      </c>
      <c r="N25" s="105" t="str">
        <f>IFERROR(VLOOKUP(A25,整列作業!$B:$V,15,FALSE),"")</f>
        <v/>
      </c>
      <c r="O25" s="106" t="s">
        <v>3</v>
      </c>
      <c r="P25" s="107" t="str">
        <f>IFERROR(VLOOKUP(A25,整列作業!$B:$V,17,FALSE),"")</f>
        <v/>
      </c>
      <c r="Q25" s="108" t="str">
        <f>IFERROR(VLOOKUP(A25,整列作業!$B:$V,18,FALSE),"")</f>
        <v/>
      </c>
      <c r="R25" s="109" t="s">
        <v>2</v>
      </c>
      <c r="S25" s="108" t="str">
        <f>IFERROR(VLOOKUP(A25,整列作業!$B:$V,20,FALSE),"")</f>
        <v/>
      </c>
      <c r="T25" s="109" t="s">
        <v>3</v>
      </c>
      <c r="U25" s="128" t="str">
        <f>IFERROR(VLOOKUP(A25,整列作業!$B:$W,22,FALSE),"")</f>
        <v/>
      </c>
      <c r="W25" s="100" t="str">
        <f t="shared" si="0"/>
        <v>-14</v>
      </c>
    </row>
    <row r="26" spans="1:23" ht="18" customHeight="1">
      <c r="A26" s="5">
        <v>15</v>
      </c>
      <c r="B26" s="102" t="str">
        <f>IFERROR(VLOOKUP(A26,整列作業!$B:$V,3,FALSE),"")</f>
        <v/>
      </c>
      <c r="C26" s="101" t="str">
        <f>IFERROR(VLOOKUP(A26,整列作業!$B:$V,4,FALSE),"")</f>
        <v/>
      </c>
      <c r="D26" s="103" t="str">
        <f>IFERROR(VLOOKUP(A26,整列作業!$B:$V,5,FALSE),"")</f>
        <v/>
      </c>
      <c r="E26" s="104" t="s">
        <v>2</v>
      </c>
      <c r="F26" s="105" t="str">
        <f>IFERROR(VLOOKUP(A26,整列作業!$B:$V,7,FALSE),"")</f>
        <v/>
      </c>
      <c r="G26" s="106" t="s">
        <v>3</v>
      </c>
      <c r="H26" s="103" t="str">
        <f>IFERROR(VLOOKUP(A26,整列作業!$B:$V,9,FALSE),"")</f>
        <v/>
      </c>
      <c r="I26" s="104" t="s">
        <v>2</v>
      </c>
      <c r="J26" s="105" t="str">
        <f>IFERROR(VLOOKUP(A26,整列作業!$B:$V,11,FALSE),"")</f>
        <v/>
      </c>
      <c r="K26" s="106" t="s">
        <v>3</v>
      </c>
      <c r="L26" s="103" t="str">
        <f>IFERROR(VLOOKUP(A26,整列作業!$B:$V,13,FALSE),"")</f>
        <v/>
      </c>
      <c r="M26" s="104" t="s">
        <v>2</v>
      </c>
      <c r="N26" s="105" t="str">
        <f>IFERROR(VLOOKUP(A26,整列作業!$B:$V,15,FALSE),"")</f>
        <v/>
      </c>
      <c r="O26" s="106" t="s">
        <v>3</v>
      </c>
      <c r="P26" s="107" t="str">
        <f>IFERROR(VLOOKUP(A26,整列作業!$B:$V,17,FALSE),"")</f>
        <v/>
      </c>
      <c r="Q26" s="108" t="str">
        <f>IFERROR(VLOOKUP(A26,整列作業!$B:$V,18,FALSE),"")</f>
        <v/>
      </c>
      <c r="R26" s="109" t="s">
        <v>2</v>
      </c>
      <c r="S26" s="108" t="str">
        <f>IFERROR(VLOOKUP(A26,整列作業!$B:$V,20,FALSE),"")</f>
        <v/>
      </c>
      <c r="T26" s="109" t="s">
        <v>3</v>
      </c>
      <c r="U26" s="128" t="str">
        <f>IFERROR(VLOOKUP(A26,整列作業!$B:$W,22,FALSE),"")</f>
        <v/>
      </c>
      <c r="W26" s="100" t="str">
        <f t="shared" si="0"/>
        <v>-15</v>
      </c>
    </row>
    <row r="27" spans="1:23" ht="18" customHeight="1">
      <c r="A27" s="5">
        <v>16</v>
      </c>
      <c r="B27" s="102" t="str">
        <f>IFERROR(VLOOKUP(A27,整列作業!$B:$V,3,FALSE),"")</f>
        <v/>
      </c>
      <c r="C27" s="101" t="str">
        <f>IFERROR(VLOOKUP(A27,整列作業!$B:$V,4,FALSE),"")</f>
        <v/>
      </c>
      <c r="D27" s="103" t="str">
        <f>IFERROR(VLOOKUP(A27,整列作業!$B:$V,5,FALSE),"")</f>
        <v/>
      </c>
      <c r="E27" s="104" t="s">
        <v>2</v>
      </c>
      <c r="F27" s="105" t="str">
        <f>IFERROR(VLOOKUP(A27,整列作業!$B:$V,7,FALSE),"")</f>
        <v/>
      </c>
      <c r="G27" s="106" t="s">
        <v>3</v>
      </c>
      <c r="H27" s="103" t="str">
        <f>IFERROR(VLOOKUP(A27,整列作業!$B:$V,9,FALSE),"")</f>
        <v/>
      </c>
      <c r="I27" s="104" t="s">
        <v>2</v>
      </c>
      <c r="J27" s="105" t="str">
        <f>IFERROR(VLOOKUP(A27,整列作業!$B:$V,11,FALSE),"")</f>
        <v/>
      </c>
      <c r="K27" s="106" t="s">
        <v>3</v>
      </c>
      <c r="L27" s="103" t="str">
        <f>IFERROR(VLOOKUP(A27,整列作業!$B:$V,13,FALSE),"")</f>
        <v/>
      </c>
      <c r="M27" s="104" t="s">
        <v>2</v>
      </c>
      <c r="N27" s="105" t="str">
        <f>IFERROR(VLOOKUP(A27,整列作業!$B:$V,15,FALSE),"")</f>
        <v/>
      </c>
      <c r="O27" s="106" t="s">
        <v>3</v>
      </c>
      <c r="P27" s="107" t="str">
        <f>IFERROR(VLOOKUP(A27,整列作業!$B:$V,17,FALSE),"")</f>
        <v/>
      </c>
      <c r="Q27" s="108" t="str">
        <f>IFERROR(VLOOKUP(A27,整列作業!$B:$V,18,FALSE),"")</f>
        <v/>
      </c>
      <c r="R27" s="109" t="s">
        <v>2</v>
      </c>
      <c r="S27" s="108" t="str">
        <f>IFERROR(VLOOKUP(A27,整列作業!$B:$V,20,FALSE),"")</f>
        <v/>
      </c>
      <c r="T27" s="109" t="s">
        <v>3</v>
      </c>
      <c r="U27" s="128" t="str">
        <f>IFERROR(VLOOKUP(A27,整列作業!$B:$W,22,FALSE),"")</f>
        <v/>
      </c>
      <c r="W27" s="100" t="str">
        <f t="shared" si="0"/>
        <v>-16</v>
      </c>
    </row>
    <row r="28" spans="1:23" ht="18" customHeight="1">
      <c r="A28" s="5">
        <v>17</v>
      </c>
      <c r="B28" s="102" t="str">
        <f>IFERROR(VLOOKUP(A28,整列作業!$B:$V,3,FALSE),"")</f>
        <v/>
      </c>
      <c r="C28" s="101" t="str">
        <f>IFERROR(VLOOKUP(A28,整列作業!$B:$V,4,FALSE),"")</f>
        <v/>
      </c>
      <c r="D28" s="103" t="str">
        <f>IFERROR(VLOOKUP(A28,整列作業!$B:$V,5,FALSE),"")</f>
        <v/>
      </c>
      <c r="E28" s="104" t="s">
        <v>2</v>
      </c>
      <c r="F28" s="105" t="str">
        <f>IFERROR(VLOOKUP(A28,整列作業!$B:$V,7,FALSE),"")</f>
        <v/>
      </c>
      <c r="G28" s="106" t="s">
        <v>3</v>
      </c>
      <c r="H28" s="103" t="str">
        <f>IFERROR(VLOOKUP(A28,整列作業!$B:$V,9,FALSE),"")</f>
        <v/>
      </c>
      <c r="I28" s="104" t="s">
        <v>2</v>
      </c>
      <c r="J28" s="105" t="str">
        <f>IFERROR(VLOOKUP(A28,整列作業!$B:$V,11,FALSE),"")</f>
        <v/>
      </c>
      <c r="K28" s="106" t="s">
        <v>3</v>
      </c>
      <c r="L28" s="103" t="str">
        <f>IFERROR(VLOOKUP(A28,整列作業!$B:$V,13,FALSE),"")</f>
        <v/>
      </c>
      <c r="M28" s="104" t="s">
        <v>2</v>
      </c>
      <c r="N28" s="105" t="str">
        <f>IFERROR(VLOOKUP(A28,整列作業!$B:$V,15,FALSE),"")</f>
        <v/>
      </c>
      <c r="O28" s="106" t="s">
        <v>3</v>
      </c>
      <c r="P28" s="107" t="str">
        <f>IFERROR(VLOOKUP(A28,整列作業!$B:$V,17,FALSE),"")</f>
        <v/>
      </c>
      <c r="Q28" s="108" t="str">
        <f>IFERROR(VLOOKUP(A28,整列作業!$B:$V,18,FALSE),"")</f>
        <v/>
      </c>
      <c r="R28" s="109" t="s">
        <v>2</v>
      </c>
      <c r="S28" s="108" t="str">
        <f>IFERROR(VLOOKUP(A28,整列作業!$B:$V,20,FALSE),"")</f>
        <v/>
      </c>
      <c r="T28" s="109" t="s">
        <v>3</v>
      </c>
      <c r="U28" s="128" t="str">
        <f>IFERROR(VLOOKUP(A28,整列作業!$B:$W,22,FALSE),"")</f>
        <v/>
      </c>
      <c r="W28" s="100" t="str">
        <f t="shared" si="0"/>
        <v>-17</v>
      </c>
    </row>
    <row r="29" spans="1:23" ht="18" customHeight="1">
      <c r="A29" s="5">
        <v>18</v>
      </c>
      <c r="B29" s="102" t="str">
        <f>IFERROR(VLOOKUP(A29,整列作業!$B:$V,3,FALSE),"")</f>
        <v/>
      </c>
      <c r="C29" s="101" t="str">
        <f>IFERROR(VLOOKUP(A29,整列作業!$B:$V,4,FALSE),"")</f>
        <v/>
      </c>
      <c r="D29" s="103" t="str">
        <f>IFERROR(VLOOKUP(A29,整列作業!$B:$V,5,FALSE),"")</f>
        <v/>
      </c>
      <c r="E29" s="104" t="s">
        <v>2</v>
      </c>
      <c r="F29" s="105" t="str">
        <f>IFERROR(VLOOKUP(A29,整列作業!$B:$V,7,FALSE),"")</f>
        <v/>
      </c>
      <c r="G29" s="106" t="s">
        <v>3</v>
      </c>
      <c r="H29" s="103" t="str">
        <f>IFERROR(VLOOKUP(A29,整列作業!$B:$V,9,FALSE),"")</f>
        <v/>
      </c>
      <c r="I29" s="104" t="s">
        <v>2</v>
      </c>
      <c r="J29" s="105" t="str">
        <f>IFERROR(VLOOKUP(A29,整列作業!$B:$V,11,FALSE),"")</f>
        <v/>
      </c>
      <c r="K29" s="106" t="s">
        <v>3</v>
      </c>
      <c r="L29" s="103" t="str">
        <f>IFERROR(VLOOKUP(A29,整列作業!$B:$V,13,FALSE),"")</f>
        <v/>
      </c>
      <c r="M29" s="104" t="s">
        <v>2</v>
      </c>
      <c r="N29" s="105" t="str">
        <f>IFERROR(VLOOKUP(A29,整列作業!$B:$V,15,FALSE),"")</f>
        <v/>
      </c>
      <c r="O29" s="106" t="s">
        <v>3</v>
      </c>
      <c r="P29" s="107" t="str">
        <f>IFERROR(VLOOKUP(A29,整列作業!$B:$V,17,FALSE),"")</f>
        <v/>
      </c>
      <c r="Q29" s="108" t="str">
        <f>IFERROR(VLOOKUP(A29,整列作業!$B:$V,18,FALSE),"")</f>
        <v/>
      </c>
      <c r="R29" s="109" t="s">
        <v>2</v>
      </c>
      <c r="S29" s="108" t="str">
        <f>IFERROR(VLOOKUP(A29,整列作業!$B:$V,20,FALSE),"")</f>
        <v/>
      </c>
      <c r="T29" s="109" t="s">
        <v>3</v>
      </c>
      <c r="U29" s="128" t="str">
        <f>IFERROR(VLOOKUP(A29,整列作業!$B:$W,22,FALSE),"")</f>
        <v/>
      </c>
      <c r="W29" s="100" t="str">
        <f t="shared" si="0"/>
        <v>-18</v>
      </c>
    </row>
    <row r="30" spans="1:23" ht="18" customHeight="1">
      <c r="A30" s="5">
        <v>19</v>
      </c>
      <c r="B30" s="102" t="str">
        <f>IFERROR(VLOOKUP(A30,整列作業!$B:$V,3,FALSE),"")</f>
        <v/>
      </c>
      <c r="C30" s="101" t="str">
        <f>IFERROR(VLOOKUP(A30,整列作業!$B:$V,4,FALSE),"")</f>
        <v/>
      </c>
      <c r="D30" s="103" t="str">
        <f>IFERROR(VLOOKUP(A30,整列作業!$B:$V,5,FALSE),"")</f>
        <v/>
      </c>
      <c r="E30" s="104" t="s">
        <v>2</v>
      </c>
      <c r="F30" s="105" t="str">
        <f>IFERROR(VLOOKUP(A30,整列作業!$B:$V,7,FALSE),"")</f>
        <v/>
      </c>
      <c r="G30" s="106" t="s">
        <v>3</v>
      </c>
      <c r="H30" s="103" t="str">
        <f>IFERROR(VLOOKUP(A30,整列作業!$B:$V,9,FALSE),"")</f>
        <v/>
      </c>
      <c r="I30" s="104" t="s">
        <v>2</v>
      </c>
      <c r="J30" s="105" t="str">
        <f>IFERROR(VLOOKUP(A30,整列作業!$B:$V,11,FALSE),"")</f>
        <v/>
      </c>
      <c r="K30" s="106" t="s">
        <v>3</v>
      </c>
      <c r="L30" s="103" t="str">
        <f>IFERROR(VLOOKUP(A30,整列作業!$B:$V,13,FALSE),"")</f>
        <v/>
      </c>
      <c r="M30" s="104" t="s">
        <v>2</v>
      </c>
      <c r="N30" s="105" t="str">
        <f>IFERROR(VLOOKUP(A30,整列作業!$B:$V,15,FALSE),"")</f>
        <v/>
      </c>
      <c r="O30" s="106" t="s">
        <v>3</v>
      </c>
      <c r="P30" s="107" t="str">
        <f>IFERROR(VLOOKUP(A30,整列作業!$B:$V,17,FALSE),"")</f>
        <v/>
      </c>
      <c r="Q30" s="108" t="str">
        <f>IFERROR(VLOOKUP(A30,整列作業!$B:$V,18,FALSE),"")</f>
        <v/>
      </c>
      <c r="R30" s="109" t="s">
        <v>2</v>
      </c>
      <c r="S30" s="108" t="str">
        <f>IFERROR(VLOOKUP(A30,整列作業!$B:$V,20,FALSE),"")</f>
        <v/>
      </c>
      <c r="T30" s="109" t="s">
        <v>3</v>
      </c>
      <c r="U30" s="128" t="str">
        <f>IFERROR(VLOOKUP(A30,整列作業!$B:$W,22,FALSE),"")</f>
        <v/>
      </c>
      <c r="W30" s="100" t="str">
        <f t="shared" si="0"/>
        <v>-19</v>
      </c>
    </row>
    <row r="31" spans="1:23" ht="18" customHeight="1">
      <c r="A31" s="5">
        <v>20</v>
      </c>
      <c r="B31" s="102" t="str">
        <f>IFERROR(VLOOKUP(A31,整列作業!$B:$V,3,FALSE),"")</f>
        <v/>
      </c>
      <c r="C31" s="101" t="str">
        <f>IFERROR(VLOOKUP(A31,整列作業!$B:$V,4,FALSE),"")</f>
        <v/>
      </c>
      <c r="D31" s="103" t="str">
        <f>IFERROR(VLOOKUP(A31,整列作業!$B:$V,5,FALSE),"")</f>
        <v/>
      </c>
      <c r="E31" s="104" t="s">
        <v>2</v>
      </c>
      <c r="F31" s="105" t="str">
        <f>IFERROR(VLOOKUP(A31,整列作業!$B:$V,7,FALSE),"")</f>
        <v/>
      </c>
      <c r="G31" s="106" t="s">
        <v>3</v>
      </c>
      <c r="H31" s="103" t="str">
        <f>IFERROR(VLOOKUP(A31,整列作業!$B:$V,9,FALSE),"")</f>
        <v/>
      </c>
      <c r="I31" s="104" t="s">
        <v>2</v>
      </c>
      <c r="J31" s="105" t="str">
        <f>IFERROR(VLOOKUP(A31,整列作業!$B:$V,11,FALSE),"")</f>
        <v/>
      </c>
      <c r="K31" s="106" t="s">
        <v>3</v>
      </c>
      <c r="L31" s="103" t="str">
        <f>IFERROR(VLOOKUP(A31,整列作業!$B:$V,13,FALSE),"")</f>
        <v/>
      </c>
      <c r="M31" s="104" t="s">
        <v>2</v>
      </c>
      <c r="N31" s="105" t="str">
        <f>IFERROR(VLOOKUP(A31,整列作業!$B:$V,15,FALSE),"")</f>
        <v/>
      </c>
      <c r="O31" s="106" t="s">
        <v>3</v>
      </c>
      <c r="P31" s="107" t="str">
        <f>IFERROR(VLOOKUP(A31,整列作業!$B:$V,17,FALSE),"")</f>
        <v/>
      </c>
      <c r="Q31" s="108" t="str">
        <f>IFERROR(VLOOKUP(A31,整列作業!$B:$V,18,FALSE),"")</f>
        <v/>
      </c>
      <c r="R31" s="109" t="s">
        <v>2</v>
      </c>
      <c r="S31" s="108" t="str">
        <f>IFERROR(VLOOKUP(A31,整列作業!$B:$V,20,FALSE),"")</f>
        <v/>
      </c>
      <c r="T31" s="109" t="s">
        <v>3</v>
      </c>
      <c r="U31" s="128" t="str">
        <f>IFERROR(VLOOKUP(A31,整列作業!$B:$W,22,FALSE),"")</f>
        <v/>
      </c>
      <c r="W31" s="100" t="str">
        <f t="shared" si="0"/>
        <v>-20</v>
      </c>
    </row>
    <row r="32" spans="1:23" ht="18" customHeight="1">
      <c r="A32" s="5">
        <v>21</v>
      </c>
      <c r="B32" s="102" t="str">
        <f>IFERROR(VLOOKUP(A32,整列作業!$B:$V,3,FALSE),"")</f>
        <v/>
      </c>
      <c r="C32" s="101" t="str">
        <f>IFERROR(VLOOKUP(A32,整列作業!$B:$V,4,FALSE),"")</f>
        <v/>
      </c>
      <c r="D32" s="103" t="str">
        <f>IFERROR(VLOOKUP(A32,整列作業!$B:$V,5,FALSE),"")</f>
        <v/>
      </c>
      <c r="E32" s="104" t="s">
        <v>2</v>
      </c>
      <c r="F32" s="105" t="str">
        <f>IFERROR(VLOOKUP(A32,整列作業!$B:$V,7,FALSE),"")</f>
        <v/>
      </c>
      <c r="G32" s="106" t="s">
        <v>3</v>
      </c>
      <c r="H32" s="103" t="str">
        <f>IFERROR(VLOOKUP(A32,整列作業!$B:$V,9,FALSE),"")</f>
        <v/>
      </c>
      <c r="I32" s="104" t="s">
        <v>2</v>
      </c>
      <c r="J32" s="105" t="str">
        <f>IFERROR(VLOOKUP(A32,整列作業!$B:$V,11,FALSE),"")</f>
        <v/>
      </c>
      <c r="K32" s="106" t="s">
        <v>3</v>
      </c>
      <c r="L32" s="103" t="str">
        <f>IFERROR(VLOOKUP(A32,整列作業!$B:$V,13,FALSE),"")</f>
        <v/>
      </c>
      <c r="M32" s="104" t="s">
        <v>2</v>
      </c>
      <c r="N32" s="105" t="str">
        <f>IFERROR(VLOOKUP(A32,整列作業!$B:$V,15,FALSE),"")</f>
        <v/>
      </c>
      <c r="O32" s="106" t="s">
        <v>3</v>
      </c>
      <c r="P32" s="107" t="str">
        <f>IFERROR(VLOOKUP(A32,整列作業!$B:$V,17,FALSE),"")</f>
        <v/>
      </c>
      <c r="Q32" s="108" t="str">
        <f>IFERROR(VLOOKUP(A32,整列作業!$B:$V,18,FALSE),"")</f>
        <v/>
      </c>
      <c r="R32" s="109" t="s">
        <v>2</v>
      </c>
      <c r="S32" s="108" t="str">
        <f>IFERROR(VLOOKUP(A32,整列作業!$B:$V,20,FALSE),"")</f>
        <v/>
      </c>
      <c r="T32" s="109" t="s">
        <v>3</v>
      </c>
      <c r="U32" s="128" t="str">
        <f>IFERROR(VLOOKUP(A32,整列作業!$B:$W,22,FALSE),"")</f>
        <v/>
      </c>
      <c r="W32" s="100" t="str">
        <f t="shared" si="0"/>
        <v>-21</v>
      </c>
    </row>
    <row r="33" spans="1:23" ht="18" customHeight="1">
      <c r="A33" s="5">
        <v>22</v>
      </c>
      <c r="B33" s="102" t="str">
        <f>IFERROR(VLOOKUP(A33,整列作業!$B:$V,3,FALSE),"")</f>
        <v/>
      </c>
      <c r="C33" s="101" t="str">
        <f>IFERROR(VLOOKUP(A33,整列作業!$B:$V,4,FALSE),"")</f>
        <v/>
      </c>
      <c r="D33" s="103" t="str">
        <f>IFERROR(VLOOKUP(A33,整列作業!$B:$V,5,FALSE),"")</f>
        <v/>
      </c>
      <c r="E33" s="104" t="s">
        <v>2</v>
      </c>
      <c r="F33" s="105" t="str">
        <f>IFERROR(VLOOKUP(A33,整列作業!$B:$V,7,FALSE),"")</f>
        <v/>
      </c>
      <c r="G33" s="106" t="s">
        <v>3</v>
      </c>
      <c r="H33" s="103" t="str">
        <f>IFERROR(VLOOKUP(A33,整列作業!$B:$V,9,FALSE),"")</f>
        <v/>
      </c>
      <c r="I33" s="104" t="s">
        <v>2</v>
      </c>
      <c r="J33" s="105" t="str">
        <f>IFERROR(VLOOKUP(A33,整列作業!$B:$V,11,FALSE),"")</f>
        <v/>
      </c>
      <c r="K33" s="106" t="s">
        <v>3</v>
      </c>
      <c r="L33" s="103" t="str">
        <f>IFERROR(VLOOKUP(A33,整列作業!$B:$V,13,FALSE),"")</f>
        <v/>
      </c>
      <c r="M33" s="104" t="s">
        <v>2</v>
      </c>
      <c r="N33" s="105" t="str">
        <f>IFERROR(VLOOKUP(A33,整列作業!$B:$V,15,FALSE),"")</f>
        <v/>
      </c>
      <c r="O33" s="106" t="s">
        <v>3</v>
      </c>
      <c r="P33" s="107" t="str">
        <f>IFERROR(VLOOKUP(A33,整列作業!$B:$V,17,FALSE),"")</f>
        <v/>
      </c>
      <c r="Q33" s="108" t="str">
        <f>IFERROR(VLOOKUP(A33,整列作業!$B:$V,18,FALSE),"")</f>
        <v/>
      </c>
      <c r="R33" s="109" t="s">
        <v>2</v>
      </c>
      <c r="S33" s="108" t="str">
        <f>IFERROR(VLOOKUP(A33,整列作業!$B:$V,20,FALSE),"")</f>
        <v/>
      </c>
      <c r="T33" s="109" t="s">
        <v>3</v>
      </c>
      <c r="U33" s="128" t="str">
        <f>IFERROR(VLOOKUP(A33,整列作業!$B:$W,22,FALSE),"")</f>
        <v/>
      </c>
      <c r="W33" s="100" t="str">
        <f t="shared" si="0"/>
        <v>-22</v>
      </c>
    </row>
    <row r="34" spans="1:23" ht="18" customHeight="1">
      <c r="A34" s="5">
        <v>23</v>
      </c>
      <c r="B34" s="102" t="str">
        <f>IFERROR(VLOOKUP(A34,整列作業!$B:$V,3,FALSE),"")</f>
        <v/>
      </c>
      <c r="C34" s="101" t="str">
        <f>IFERROR(VLOOKUP(A34,整列作業!$B:$V,4,FALSE),"")</f>
        <v/>
      </c>
      <c r="D34" s="103" t="str">
        <f>IFERROR(VLOOKUP(A34,整列作業!$B:$V,5,FALSE),"")</f>
        <v/>
      </c>
      <c r="E34" s="104" t="s">
        <v>2</v>
      </c>
      <c r="F34" s="105" t="str">
        <f>IFERROR(VLOOKUP(A34,整列作業!$B:$V,7,FALSE),"")</f>
        <v/>
      </c>
      <c r="G34" s="106" t="s">
        <v>3</v>
      </c>
      <c r="H34" s="103" t="str">
        <f>IFERROR(VLOOKUP(A34,整列作業!$B:$V,9,FALSE),"")</f>
        <v/>
      </c>
      <c r="I34" s="104" t="s">
        <v>2</v>
      </c>
      <c r="J34" s="105" t="str">
        <f>IFERROR(VLOOKUP(A34,整列作業!$B:$V,11,FALSE),"")</f>
        <v/>
      </c>
      <c r="K34" s="106" t="s">
        <v>3</v>
      </c>
      <c r="L34" s="103" t="str">
        <f>IFERROR(VLOOKUP(A34,整列作業!$B:$V,13,FALSE),"")</f>
        <v/>
      </c>
      <c r="M34" s="104" t="s">
        <v>2</v>
      </c>
      <c r="N34" s="105" t="str">
        <f>IFERROR(VLOOKUP(A34,整列作業!$B:$V,15,FALSE),"")</f>
        <v/>
      </c>
      <c r="O34" s="106" t="s">
        <v>3</v>
      </c>
      <c r="P34" s="107" t="str">
        <f>IFERROR(VLOOKUP(A34,整列作業!$B:$V,17,FALSE),"")</f>
        <v/>
      </c>
      <c r="Q34" s="108" t="str">
        <f>IFERROR(VLOOKUP(A34,整列作業!$B:$V,18,FALSE),"")</f>
        <v/>
      </c>
      <c r="R34" s="109" t="s">
        <v>2</v>
      </c>
      <c r="S34" s="108" t="str">
        <f>IFERROR(VLOOKUP(A34,整列作業!$B:$V,20,FALSE),"")</f>
        <v/>
      </c>
      <c r="T34" s="109" t="s">
        <v>3</v>
      </c>
      <c r="U34" s="128" t="str">
        <f>IFERROR(VLOOKUP(A34,整列作業!$B:$W,22,FALSE),"")</f>
        <v/>
      </c>
      <c r="W34" s="100" t="str">
        <f t="shared" si="0"/>
        <v>-23</v>
      </c>
    </row>
    <row r="35" spans="1:23" ht="18" customHeight="1">
      <c r="A35" s="5">
        <v>24</v>
      </c>
      <c r="B35" s="102" t="str">
        <f>IFERROR(VLOOKUP(A35,整列作業!$B:$V,3,FALSE),"")</f>
        <v/>
      </c>
      <c r="C35" s="101" t="str">
        <f>IFERROR(VLOOKUP(A35,整列作業!$B:$V,4,FALSE),"")</f>
        <v/>
      </c>
      <c r="D35" s="103" t="str">
        <f>IFERROR(VLOOKUP(A35,整列作業!$B:$V,5,FALSE),"")</f>
        <v/>
      </c>
      <c r="E35" s="104" t="s">
        <v>2</v>
      </c>
      <c r="F35" s="105" t="str">
        <f>IFERROR(VLOOKUP(A35,整列作業!$B:$V,7,FALSE),"")</f>
        <v/>
      </c>
      <c r="G35" s="106" t="s">
        <v>3</v>
      </c>
      <c r="H35" s="103" t="str">
        <f>IFERROR(VLOOKUP(A35,整列作業!$B:$V,9,FALSE),"")</f>
        <v/>
      </c>
      <c r="I35" s="104" t="s">
        <v>2</v>
      </c>
      <c r="J35" s="105" t="str">
        <f>IFERROR(VLOOKUP(A35,整列作業!$B:$V,11,FALSE),"")</f>
        <v/>
      </c>
      <c r="K35" s="106" t="s">
        <v>3</v>
      </c>
      <c r="L35" s="103" t="str">
        <f>IFERROR(VLOOKUP(A35,整列作業!$B:$V,13,FALSE),"")</f>
        <v/>
      </c>
      <c r="M35" s="104" t="s">
        <v>2</v>
      </c>
      <c r="N35" s="105" t="str">
        <f>IFERROR(VLOOKUP(A35,整列作業!$B:$V,15,FALSE),"")</f>
        <v/>
      </c>
      <c r="O35" s="106" t="s">
        <v>3</v>
      </c>
      <c r="P35" s="107" t="str">
        <f>IFERROR(VLOOKUP(A35,整列作業!$B:$V,17,FALSE),"")</f>
        <v/>
      </c>
      <c r="Q35" s="108" t="str">
        <f>IFERROR(VLOOKUP(A35,整列作業!$B:$V,18,FALSE),"")</f>
        <v/>
      </c>
      <c r="R35" s="109" t="s">
        <v>2</v>
      </c>
      <c r="S35" s="108" t="str">
        <f>IFERROR(VLOOKUP(A35,整列作業!$B:$V,20,FALSE),"")</f>
        <v/>
      </c>
      <c r="T35" s="109" t="s">
        <v>3</v>
      </c>
      <c r="U35" s="128" t="str">
        <f>IFERROR(VLOOKUP(A35,整列作業!$B:$W,22,FALSE),"")</f>
        <v/>
      </c>
      <c r="W35" s="100" t="str">
        <f t="shared" si="0"/>
        <v>-24</v>
      </c>
    </row>
    <row r="36" spans="1:23" ht="18" customHeight="1">
      <c r="A36" s="5">
        <v>25</v>
      </c>
      <c r="B36" s="102" t="str">
        <f>IFERROR(VLOOKUP(A36,整列作業!$B:$V,3,FALSE),"")</f>
        <v/>
      </c>
      <c r="C36" s="101" t="str">
        <f>IFERROR(VLOOKUP(A36,整列作業!$B:$V,4,FALSE),"")</f>
        <v/>
      </c>
      <c r="D36" s="103" t="str">
        <f>IFERROR(VLOOKUP(A36,整列作業!$B:$V,5,FALSE),"")</f>
        <v/>
      </c>
      <c r="E36" s="104" t="s">
        <v>2</v>
      </c>
      <c r="F36" s="105" t="str">
        <f>IFERROR(VLOOKUP(A36,整列作業!$B:$V,7,FALSE),"")</f>
        <v/>
      </c>
      <c r="G36" s="106" t="s">
        <v>3</v>
      </c>
      <c r="H36" s="103" t="str">
        <f>IFERROR(VLOOKUP(A36,整列作業!$B:$V,9,FALSE),"")</f>
        <v/>
      </c>
      <c r="I36" s="104" t="s">
        <v>2</v>
      </c>
      <c r="J36" s="105" t="str">
        <f>IFERROR(VLOOKUP(A36,整列作業!$B:$V,11,FALSE),"")</f>
        <v/>
      </c>
      <c r="K36" s="106" t="s">
        <v>3</v>
      </c>
      <c r="L36" s="103" t="str">
        <f>IFERROR(VLOOKUP(A36,整列作業!$B:$V,13,FALSE),"")</f>
        <v/>
      </c>
      <c r="M36" s="104" t="s">
        <v>2</v>
      </c>
      <c r="N36" s="105" t="str">
        <f>IFERROR(VLOOKUP(A36,整列作業!$B:$V,15,FALSE),"")</f>
        <v/>
      </c>
      <c r="O36" s="106" t="s">
        <v>3</v>
      </c>
      <c r="P36" s="107" t="str">
        <f>IFERROR(VLOOKUP(A36,整列作業!$B:$V,17,FALSE),"")</f>
        <v/>
      </c>
      <c r="Q36" s="108" t="str">
        <f>IFERROR(VLOOKUP(A36,整列作業!$B:$V,18,FALSE),"")</f>
        <v/>
      </c>
      <c r="R36" s="109" t="s">
        <v>2</v>
      </c>
      <c r="S36" s="108" t="str">
        <f>IFERROR(VLOOKUP(A36,整列作業!$B:$V,20,FALSE),"")</f>
        <v/>
      </c>
      <c r="T36" s="109" t="s">
        <v>3</v>
      </c>
      <c r="U36" s="128" t="str">
        <f>IFERROR(VLOOKUP(A36,整列作業!$B:$W,22,FALSE),"")</f>
        <v/>
      </c>
      <c r="W36" s="100" t="str">
        <f t="shared" si="0"/>
        <v>-25</v>
      </c>
    </row>
    <row r="37" spans="1:23" ht="18" customHeight="1">
      <c r="A37" s="5">
        <v>26</v>
      </c>
      <c r="B37" s="102" t="str">
        <f>IFERROR(VLOOKUP(A37,整列作業!$B:$V,3,FALSE),"")</f>
        <v/>
      </c>
      <c r="C37" s="101" t="str">
        <f>IFERROR(VLOOKUP(A37,整列作業!$B:$V,4,FALSE),"")</f>
        <v/>
      </c>
      <c r="D37" s="103" t="str">
        <f>IFERROR(VLOOKUP(A37,整列作業!$B:$V,5,FALSE),"")</f>
        <v/>
      </c>
      <c r="E37" s="104" t="s">
        <v>2</v>
      </c>
      <c r="F37" s="105" t="str">
        <f>IFERROR(VLOOKUP(A37,整列作業!$B:$V,7,FALSE),"")</f>
        <v/>
      </c>
      <c r="G37" s="106" t="s">
        <v>3</v>
      </c>
      <c r="H37" s="103" t="str">
        <f>IFERROR(VLOOKUP(A37,整列作業!$B:$V,9,FALSE),"")</f>
        <v/>
      </c>
      <c r="I37" s="104" t="s">
        <v>2</v>
      </c>
      <c r="J37" s="105" t="str">
        <f>IFERROR(VLOOKUP(A37,整列作業!$B:$V,11,FALSE),"")</f>
        <v/>
      </c>
      <c r="K37" s="106" t="s">
        <v>3</v>
      </c>
      <c r="L37" s="103" t="str">
        <f>IFERROR(VLOOKUP(A37,整列作業!$B:$V,13,FALSE),"")</f>
        <v/>
      </c>
      <c r="M37" s="104" t="s">
        <v>2</v>
      </c>
      <c r="N37" s="105" t="str">
        <f>IFERROR(VLOOKUP(A37,整列作業!$B:$V,15,FALSE),"")</f>
        <v/>
      </c>
      <c r="O37" s="106" t="s">
        <v>3</v>
      </c>
      <c r="P37" s="107" t="str">
        <f>IFERROR(VLOOKUP(A37,整列作業!$B:$V,17,FALSE),"")</f>
        <v/>
      </c>
      <c r="Q37" s="108" t="str">
        <f>IFERROR(VLOOKUP(A37,整列作業!$B:$V,18,FALSE),"")</f>
        <v/>
      </c>
      <c r="R37" s="109" t="s">
        <v>2</v>
      </c>
      <c r="S37" s="108" t="str">
        <f>IFERROR(VLOOKUP(A37,整列作業!$B:$V,20,FALSE),"")</f>
        <v/>
      </c>
      <c r="T37" s="109" t="s">
        <v>3</v>
      </c>
      <c r="U37" s="128" t="str">
        <f>IFERROR(VLOOKUP(A37,整列作業!$B:$W,22,FALSE),"")</f>
        <v/>
      </c>
      <c r="W37" s="100" t="str">
        <f t="shared" si="0"/>
        <v>-26</v>
      </c>
    </row>
    <row r="38" spans="1:23" ht="18" customHeight="1">
      <c r="A38" s="5">
        <v>27</v>
      </c>
      <c r="B38" s="102" t="str">
        <f>IFERROR(VLOOKUP(A38,整列作業!$B:$V,3,FALSE),"")</f>
        <v/>
      </c>
      <c r="C38" s="101" t="str">
        <f>IFERROR(VLOOKUP(A38,整列作業!$B:$V,4,FALSE),"")</f>
        <v/>
      </c>
      <c r="D38" s="103" t="str">
        <f>IFERROR(VLOOKUP(A38,整列作業!$B:$V,5,FALSE),"")</f>
        <v/>
      </c>
      <c r="E38" s="104" t="s">
        <v>2</v>
      </c>
      <c r="F38" s="105" t="str">
        <f>IFERROR(VLOOKUP(A38,整列作業!$B:$V,7,FALSE),"")</f>
        <v/>
      </c>
      <c r="G38" s="106" t="s">
        <v>3</v>
      </c>
      <c r="H38" s="103" t="str">
        <f>IFERROR(VLOOKUP(A38,整列作業!$B:$V,9,FALSE),"")</f>
        <v/>
      </c>
      <c r="I38" s="104" t="s">
        <v>2</v>
      </c>
      <c r="J38" s="105" t="str">
        <f>IFERROR(VLOOKUP(A38,整列作業!$B:$V,11,FALSE),"")</f>
        <v/>
      </c>
      <c r="K38" s="106" t="s">
        <v>3</v>
      </c>
      <c r="L38" s="103" t="str">
        <f>IFERROR(VLOOKUP(A38,整列作業!$B:$V,13,FALSE),"")</f>
        <v/>
      </c>
      <c r="M38" s="104" t="s">
        <v>2</v>
      </c>
      <c r="N38" s="105" t="str">
        <f>IFERROR(VLOOKUP(A38,整列作業!$B:$V,15,FALSE),"")</f>
        <v/>
      </c>
      <c r="O38" s="106" t="s">
        <v>3</v>
      </c>
      <c r="P38" s="107" t="str">
        <f>IFERROR(VLOOKUP(A38,整列作業!$B:$V,17,FALSE),"")</f>
        <v/>
      </c>
      <c r="Q38" s="108" t="str">
        <f>IFERROR(VLOOKUP(A38,整列作業!$B:$V,18,FALSE),"")</f>
        <v/>
      </c>
      <c r="R38" s="109" t="s">
        <v>2</v>
      </c>
      <c r="S38" s="108" t="str">
        <f>IFERROR(VLOOKUP(A38,整列作業!$B:$V,20,FALSE),"")</f>
        <v/>
      </c>
      <c r="T38" s="109" t="s">
        <v>3</v>
      </c>
      <c r="U38" s="128" t="str">
        <f>IFERROR(VLOOKUP(A38,整列作業!$B:$W,22,FALSE),"")</f>
        <v/>
      </c>
      <c r="W38" s="100" t="str">
        <f t="shared" si="0"/>
        <v>-27</v>
      </c>
    </row>
    <row r="39" spans="1:23" ht="18" customHeight="1">
      <c r="A39" s="5">
        <v>28</v>
      </c>
      <c r="B39" s="102" t="str">
        <f>IFERROR(VLOOKUP(A39,整列作業!$B:$V,3,FALSE),"")</f>
        <v/>
      </c>
      <c r="C39" s="101" t="str">
        <f>IFERROR(VLOOKUP(A39,整列作業!$B:$V,4,FALSE),"")</f>
        <v/>
      </c>
      <c r="D39" s="103" t="str">
        <f>IFERROR(VLOOKUP(A39,整列作業!$B:$V,5,FALSE),"")</f>
        <v/>
      </c>
      <c r="E39" s="104" t="s">
        <v>2</v>
      </c>
      <c r="F39" s="105" t="str">
        <f>IFERROR(VLOOKUP(A39,整列作業!$B:$V,7,FALSE),"")</f>
        <v/>
      </c>
      <c r="G39" s="106" t="s">
        <v>3</v>
      </c>
      <c r="H39" s="103" t="str">
        <f>IFERROR(VLOOKUP(A39,整列作業!$B:$V,9,FALSE),"")</f>
        <v/>
      </c>
      <c r="I39" s="104" t="s">
        <v>2</v>
      </c>
      <c r="J39" s="105" t="str">
        <f>IFERROR(VLOOKUP(A39,整列作業!$B:$V,11,FALSE),"")</f>
        <v/>
      </c>
      <c r="K39" s="106" t="s">
        <v>3</v>
      </c>
      <c r="L39" s="103" t="str">
        <f>IFERROR(VLOOKUP(A39,整列作業!$B:$V,13,FALSE),"")</f>
        <v/>
      </c>
      <c r="M39" s="104" t="s">
        <v>2</v>
      </c>
      <c r="N39" s="105" t="str">
        <f>IFERROR(VLOOKUP(A39,整列作業!$B:$V,15,FALSE),"")</f>
        <v/>
      </c>
      <c r="O39" s="106" t="s">
        <v>3</v>
      </c>
      <c r="P39" s="107" t="str">
        <f>IFERROR(VLOOKUP(A39,整列作業!$B:$V,17,FALSE),"")</f>
        <v/>
      </c>
      <c r="Q39" s="108" t="str">
        <f>IFERROR(VLOOKUP(A39,整列作業!$B:$V,18,FALSE),"")</f>
        <v/>
      </c>
      <c r="R39" s="109" t="s">
        <v>2</v>
      </c>
      <c r="S39" s="108" t="str">
        <f>IFERROR(VLOOKUP(A39,整列作業!$B:$V,20,FALSE),"")</f>
        <v/>
      </c>
      <c r="T39" s="109" t="s">
        <v>3</v>
      </c>
      <c r="U39" s="128" t="str">
        <f>IFERROR(VLOOKUP(A39,整列作業!$B:$W,22,FALSE),"")</f>
        <v/>
      </c>
      <c r="W39" s="100" t="str">
        <f t="shared" si="0"/>
        <v>-28</v>
      </c>
    </row>
    <row r="40" spans="1:23" ht="18" customHeight="1">
      <c r="A40" s="5">
        <v>29</v>
      </c>
      <c r="B40" s="102" t="str">
        <f>IFERROR(VLOOKUP(A40,整列作業!$B:$V,3,FALSE),"")</f>
        <v/>
      </c>
      <c r="C40" s="101" t="str">
        <f>IFERROR(VLOOKUP(A40,整列作業!$B:$V,4,FALSE),"")</f>
        <v/>
      </c>
      <c r="D40" s="103" t="str">
        <f>IFERROR(VLOOKUP(A40,整列作業!$B:$V,5,FALSE),"")</f>
        <v/>
      </c>
      <c r="E40" s="104" t="s">
        <v>2</v>
      </c>
      <c r="F40" s="105" t="str">
        <f>IFERROR(VLOOKUP(A40,整列作業!$B:$V,7,FALSE),"")</f>
        <v/>
      </c>
      <c r="G40" s="106" t="s">
        <v>3</v>
      </c>
      <c r="H40" s="103" t="str">
        <f>IFERROR(VLOOKUP(A40,整列作業!$B:$V,9,FALSE),"")</f>
        <v/>
      </c>
      <c r="I40" s="104" t="s">
        <v>2</v>
      </c>
      <c r="J40" s="105" t="str">
        <f>IFERROR(VLOOKUP(A40,整列作業!$B:$V,11,FALSE),"")</f>
        <v/>
      </c>
      <c r="K40" s="106" t="s">
        <v>3</v>
      </c>
      <c r="L40" s="103" t="str">
        <f>IFERROR(VLOOKUP(A40,整列作業!$B:$V,13,FALSE),"")</f>
        <v/>
      </c>
      <c r="M40" s="104" t="s">
        <v>2</v>
      </c>
      <c r="N40" s="105" t="str">
        <f>IFERROR(VLOOKUP(A40,整列作業!$B:$V,15,FALSE),"")</f>
        <v/>
      </c>
      <c r="O40" s="106" t="s">
        <v>3</v>
      </c>
      <c r="P40" s="107" t="str">
        <f>IFERROR(VLOOKUP(A40,整列作業!$B:$V,17,FALSE),"")</f>
        <v/>
      </c>
      <c r="Q40" s="108" t="str">
        <f>IFERROR(VLOOKUP(A40,整列作業!$B:$V,18,FALSE),"")</f>
        <v/>
      </c>
      <c r="R40" s="109" t="s">
        <v>2</v>
      </c>
      <c r="S40" s="108" t="str">
        <f>IFERROR(VLOOKUP(A40,整列作業!$B:$V,20,FALSE),"")</f>
        <v/>
      </c>
      <c r="T40" s="109" t="s">
        <v>3</v>
      </c>
      <c r="U40" s="128" t="str">
        <f>IFERROR(VLOOKUP(A40,整列作業!$B:$W,22,FALSE),"")</f>
        <v/>
      </c>
      <c r="W40" s="100" t="str">
        <f t="shared" si="0"/>
        <v>-29</v>
      </c>
    </row>
    <row r="41" spans="1:23" ht="18" customHeight="1">
      <c r="A41" s="5">
        <v>30</v>
      </c>
      <c r="B41" s="102" t="str">
        <f>IFERROR(VLOOKUP(A41,整列作業!$B:$V,3,FALSE),"")</f>
        <v/>
      </c>
      <c r="C41" s="101" t="str">
        <f>IFERROR(VLOOKUP(A41,整列作業!$B:$V,4,FALSE),"")</f>
        <v/>
      </c>
      <c r="D41" s="103" t="str">
        <f>IFERROR(VLOOKUP(A41,整列作業!$B:$V,5,FALSE),"")</f>
        <v/>
      </c>
      <c r="E41" s="104" t="s">
        <v>2</v>
      </c>
      <c r="F41" s="105" t="str">
        <f>IFERROR(VLOOKUP(A41,整列作業!$B:$V,7,FALSE),"")</f>
        <v/>
      </c>
      <c r="G41" s="106" t="s">
        <v>3</v>
      </c>
      <c r="H41" s="103" t="str">
        <f>IFERROR(VLOOKUP(A41,整列作業!$B:$V,9,FALSE),"")</f>
        <v/>
      </c>
      <c r="I41" s="104" t="s">
        <v>2</v>
      </c>
      <c r="J41" s="105" t="str">
        <f>IFERROR(VLOOKUP(A41,整列作業!$B:$V,11,FALSE),"")</f>
        <v/>
      </c>
      <c r="K41" s="106" t="s">
        <v>3</v>
      </c>
      <c r="L41" s="103" t="str">
        <f>IFERROR(VLOOKUP(A41,整列作業!$B:$V,13,FALSE),"")</f>
        <v/>
      </c>
      <c r="M41" s="104" t="s">
        <v>2</v>
      </c>
      <c r="N41" s="105" t="str">
        <f>IFERROR(VLOOKUP(A41,整列作業!$B:$V,15,FALSE),"")</f>
        <v/>
      </c>
      <c r="O41" s="106" t="s">
        <v>3</v>
      </c>
      <c r="P41" s="107" t="str">
        <f>IFERROR(VLOOKUP(A41,整列作業!$B:$V,17,FALSE),"")</f>
        <v/>
      </c>
      <c r="Q41" s="108" t="str">
        <f>IFERROR(VLOOKUP(A41,整列作業!$B:$V,18,FALSE),"")</f>
        <v/>
      </c>
      <c r="R41" s="109" t="s">
        <v>2</v>
      </c>
      <c r="S41" s="108" t="str">
        <f>IFERROR(VLOOKUP(A41,整列作業!$B:$V,20,FALSE),"")</f>
        <v/>
      </c>
      <c r="T41" s="109" t="s">
        <v>3</v>
      </c>
      <c r="U41" s="128" t="str">
        <f>IFERROR(VLOOKUP(A41,整列作業!$B:$W,22,FALSE),"")</f>
        <v/>
      </c>
      <c r="W41" s="100" t="str">
        <f t="shared" si="0"/>
        <v>-30</v>
      </c>
    </row>
    <row r="42" spans="1:23" ht="18" customHeight="1">
      <c r="A42" s="5">
        <v>31</v>
      </c>
      <c r="B42" s="102" t="str">
        <f>IFERROR(VLOOKUP(A42,整列作業!$B:$V,3,FALSE),"")</f>
        <v/>
      </c>
      <c r="C42" s="101" t="str">
        <f>IFERROR(VLOOKUP(A42,整列作業!$B:$V,4,FALSE),"")</f>
        <v/>
      </c>
      <c r="D42" s="103" t="str">
        <f>IFERROR(VLOOKUP(A42,整列作業!$B:$V,5,FALSE),"")</f>
        <v/>
      </c>
      <c r="E42" s="104" t="s">
        <v>2</v>
      </c>
      <c r="F42" s="105" t="str">
        <f>IFERROR(VLOOKUP(A42,整列作業!$B:$V,7,FALSE),"")</f>
        <v/>
      </c>
      <c r="G42" s="106" t="s">
        <v>3</v>
      </c>
      <c r="H42" s="103" t="str">
        <f>IFERROR(VLOOKUP(A42,整列作業!$B:$V,9,FALSE),"")</f>
        <v/>
      </c>
      <c r="I42" s="104" t="s">
        <v>2</v>
      </c>
      <c r="J42" s="105" t="str">
        <f>IFERROR(VLOOKUP(A42,整列作業!$B:$V,11,FALSE),"")</f>
        <v/>
      </c>
      <c r="K42" s="106" t="s">
        <v>3</v>
      </c>
      <c r="L42" s="103" t="str">
        <f>IFERROR(VLOOKUP(A42,整列作業!$B:$V,13,FALSE),"")</f>
        <v/>
      </c>
      <c r="M42" s="104" t="s">
        <v>2</v>
      </c>
      <c r="N42" s="105" t="str">
        <f>IFERROR(VLOOKUP(A42,整列作業!$B:$V,15,FALSE),"")</f>
        <v/>
      </c>
      <c r="O42" s="106" t="s">
        <v>3</v>
      </c>
      <c r="P42" s="107" t="str">
        <f>IFERROR(VLOOKUP(A42,整列作業!$B:$V,17,FALSE),"")</f>
        <v/>
      </c>
      <c r="Q42" s="108" t="str">
        <f>IFERROR(VLOOKUP(A42,整列作業!$B:$V,18,FALSE),"")</f>
        <v/>
      </c>
      <c r="R42" s="109" t="s">
        <v>2</v>
      </c>
      <c r="S42" s="108" t="str">
        <f>IFERROR(VLOOKUP(A42,整列作業!$B:$V,20,FALSE),"")</f>
        <v/>
      </c>
      <c r="T42" s="109" t="s">
        <v>3</v>
      </c>
      <c r="U42" s="128" t="str">
        <f>IFERROR(VLOOKUP(A42,整列作業!$B:$W,22,FALSE),"")</f>
        <v/>
      </c>
      <c r="W42" s="100" t="str">
        <f t="shared" si="0"/>
        <v>-31</v>
      </c>
    </row>
    <row r="43" spans="1:23" ht="18" customHeight="1">
      <c r="A43" s="5">
        <v>32</v>
      </c>
      <c r="B43" s="102" t="str">
        <f>IFERROR(VLOOKUP(A43,整列作業!$B:$V,3,FALSE),"")</f>
        <v/>
      </c>
      <c r="C43" s="101" t="str">
        <f>IFERROR(VLOOKUP(A43,整列作業!$B:$V,4,FALSE),"")</f>
        <v/>
      </c>
      <c r="D43" s="103" t="str">
        <f>IFERROR(VLOOKUP(A43,整列作業!$B:$V,5,FALSE),"")</f>
        <v/>
      </c>
      <c r="E43" s="104" t="s">
        <v>2</v>
      </c>
      <c r="F43" s="105" t="str">
        <f>IFERROR(VLOOKUP(A43,整列作業!$B:$V,7,FALSE),"")</f>
        <v/>
      </c>
      <c r="G43" s="106" t="s">
        <v>3</v>
      </c>
      <c r="H43" s="103" t="str">
        <f>IFERROR(VLOOKUP(A43,整列作業!$B:$V,9,FALSE),"")</f>
        <v/>
      </c>
      <c r="I43" s="104" t="s">
        <v>2</v>
      </c>
      <c r="J43" s="105" t="str">
        <f>IFERROR(VLOOKUP(A43,整列作業!$B:$V,11,FALSE),"")</f>
        <v/>
      </c>
      <c r="K43" s="106" t="s">
        <v>3</v>
      </c>
      <c r="L43" s="103" t="str">
        <f>IFERROR(VLOOKUP(A43,整列作業!$B:$V,13,FALSE),"")</f>
        <v/>
      </c>
      <c r="M43" s="104" t="s">
        <v>2</v>
      </c>
      <c r="N43" s="105" t="str">
        <f>IFERROR(VLOOKUP(A43,整列作業!$B:$V,15,FALSE),"")</f>
        <v/>
      </c>
      <c r="O43" s="106" t="s">
        <v>3</v>
      </c>
      <c r="P43" s="107" t="str">
        <f>IFERROR(VLOOKUP(A43,整列作業!$B:$V,17,FALSE),"")</f>
        <v/>
      </c>
      <c r="Q43" s="108" t="str">
        <f>IFERROR(VLOOKUP(A43,整列作業!$B:$V,18,FALSE),"")</f>
        <v/>
      </c>
      <c r="R43" s="109" t="s">
        <v>2</v>
      </c>
      <c r="S43" s="108" t="str">
        <f>IFERROR(VLOOKUP(A43,整列作業!$B:$V,20,FALSE),"")</f>
        <v/>
      </c>
      <c r="T43" s="109" t="s">
        <v>3</v>
      </c>
      <c r="U43" s="128" t="str">
        <f>IFERROR(VLOOKUP(A43,整列作業!$B:$W,22,FALSE),"")</f>
        <v/>
      </c>
      <c r="W43" s="100" t="str">
        <f t="shared" si="0"/>
        <v>-32</v>
      </c>
    </row>
    <row r="44" spans="1:23" ht="18" customHeight="1">
      <c r="A44" s="5">
        <v>33</v>
      </c>
      <c r="B44" s="102" t="str">
        <f>IFERROR(VLOOKUP(A44,整列作業!$B:$V,3,FALSE),"")</f>
        <v/>
      </c>
      <c r="C44" s="101" t="str">
        <f>IFERROR(VLOOKUP(A44,整列作業!$B:$V,4,FALSE),"")</f>
        <v/>
      </c>
      <c r="D44" s="103" t="str">
        <f>IFERROR(VLOOKUP(A44,整列作業!$B:$V,5,FALSE),"")</f>
        <v/>
      </c>
      <c r="E44" s="104" t="s">
        <v>2</v>
      </c>
      <c r="F44" s="105" t="str">
        <f>IFERROR(VLOOKUP(A44,整列作業!$B:$V,7,FALSE),"")</f>
        <v/>
      </c>
      <c r="G44" s="106" t="s">
        <v>3</v>
      </c>
      <c r="H44" s="103" t="str">
        <f>IFERROR(VLOOKUP(A44,整列作業!$B:$V,9,FALSE),"")</f>
        <v/>
      </c>
      <c r="I44" s="104" t="s">
        <v>2</v>
      </c>
      <c r="J44" s="105" t="str">
        <f>IFERROR(VLOOKUP(A44,整列作業!$B:$V,11,FALSE),"")</f>
        <v/>
      </c>
      <c r="K44" s="106" t="s">
        <v>3</v>
      </c>
      <c r="L44" s="103" t="str">
        <f>IFERROR(VLOOKUP(A44,整列作業!$B:$V,13,FALSE),"")</f>
        <v/>
      </c>
      <c r="M44" s="104" t="s">
        <v>2</v>
      </c>
      <c r="N44" s="105" t="str">
        <f>IFERROR(VLOOKUP(A44,整列作業!$B:$V,15,FALSE),"")</f>
        <v/>
      </c>
      <c r="O44" s="106" t="s">
        <v>3</v>
      </c>
      <c r="P44" s="107" t="str">
        <f>IFERROR(VLOOKUP(A44,整列作業!$B:$V,17,FALSE),"")</f>
        <v/>
      </c>
      <c r="Q44" s="108" t="str">
        <f>IFERROR(VLOOKUP(A44,整列作業!$B:$V,18,FALSE),"")</f>
        <v/>
      </c>
      <c r="R44" s="109" t="s">
        <v>2</v>
      </c>
      <c r="S44" s="108" t="str">
        <f>IFERROR(VLOOKUP(A44,整列作業!$B:$V,20,FALSE),"")</f>
        <v/>
      </c>
      <c r="T44" s="109" t="s">
        <v>3</v>
      </c>
      <c r="U44" s="128" t="str">
        <f>IFERROR(VLOOKUP(A44,整列作業!$B:$W,22,FALSE),"")</f>
        <v/>
      </c>
      <c r="W44" s="100" t="str">
        <f t="shared" si="0"/>
        <v>-33</v>
      </c>
    </row>
    <row r="45" spans="1:23" ht="18" customHeight="1">
      <c r="A45" s="5">
        <v>34</v>
      </c>
      <c r="B45" s="102" t="str">
        <f>IFERROR(VLOOKUP(A45,整列作業!$B:$V,3,FALSE),"")</f>
        <v/>
      </c>
      <c r="C45" s="101" t="str">
        <f>IFERROR(VLOOKUP(A45,整列作業!$B:$V,4,FALSE),"")</f>
        <v/>
      </c>
      <c r="D45" s="103" t="str">
        <f>IFERROR(VLOOKUP(A45,整列作業!$B:$V,5,FALSE),"")</f>
        <v/>
      </c>
      <c r="E45" s="104" t="s">
        <v>2</v>
      </c>
      <c r="F45" s="105" t="str">
        <f>IFERROR(VLOOKUP(A45,整列作業!$B:$V,7,FALSE),"")</f>
        <v/>
      </c>
      <c r="G45" s="106" t="s">
        <v>3</v>
      </c>
      <c r="H45" s="103" t="str">
        <f>IFERROR(VLOOKUP(A45,整列作業!$B:$V,9,FALSE),"")</f>
        <v/>
      </c>
      <c r="I45" s="104" t="s">
        <v>2</v>
      </c>
      <c r="J45" s="105" t="str">
        <f>IFERROR(VLOOKUP(A45,整列作業!$B:$V,11,FALSE),"")</f>
        <v/>
      </c>
      <c r="K45" s="106" t="s">
        <v>3</v>
      </c>
      <c r="L45" s="103" t="str">
        <f>IFERROR(VLOOKUP(A45,整列作業!$B:$V,13,FALSE),"")</f>
        <v/>
      </c>
      <c r="M45" s="104" t="s">
        <v>2</v>
      </c>
      <c r="N45" s="105" t="str">
        <f>IFERROR(VLOOKUP(A45,整列作業!$B:$V,15,FALSE),"")</f>
        <v/>
      </c>
      <c r="O45" s="106" t="s">
        <v>3</v>
      </c>
      <c r="P45" s="107" t="str">
        <f>IFERROR(VLOOKUP(A45,整列作業!$B:$V,17,FALSE),"")</f>
        <v/>
      </c>
      <c r="Q45" s="108" t="str">
        <f>IFERROR(VLOOKUP(A45,整列作業!$B:$V,18,FALSE),"")</f>
        <v/>
      </c>
      <c r="R45" s="109" t="s">
        <v>2</v>
      </c>
      <c r="S45" s="108" t="str">
        <f>IFERROR(VLOOKUP(A45,整列作業!$B:$V,20,FALSE),"")</f>
        <v/>
      </c>
      <c r="T45" s="109" t="s">
        <v>3</v>
      </c>
      <c r="U45" s="128" t="str">
        <f>IFERROR(VLOOKUP(A45,整列作業!$B:$W,22,FALSE),"")</f>
        <v/>
      </c>
      <c r="W45" s="100" t="str">
        <f t="shared" si="0"/>
        <v>-34</v>
      </c>
    </row>
    <row r="46" spans="1:23" ht="18" customHeight="1">
      <c r="A46" s="5">
        <v>35</v>
      </c>
      <c r="B46" s="102" t="str">
        <f>IFERROR(VLOOKUP(A46,整列作業!$B:$V,3,FALSE),"")</f>
        <v/>
      </c>
      <c r="C46" s="101" t="str">
        <f>IFERROR(VLOOKUP(A46,整列作業!$B:$V,4,FALSE),"")</f>
        <v/>
      </c>
      <c r="D46" s="103" t="str">
        <f>IFERROR(VLOOKUP(A46,整列作業!$B:$V,5,FALSE),"")</f>
        <v/>
      </c>
      <c r="E46" s="104" t="s">
        <v>2</v>
      </c>
      <c r="F46" s="105" t="str">
        <f>IFERROR(VLOOKUP(A46,整列作業!$B:$V,7,FALSE),"")</f>
        <v/>
      </c>
      <c r="G46" s="106" t="s">
        <v>3</v>
      </c>
      <c r="H46" s="103" t="str">
        <f>IFERROR(VLOOKUP(A46,整列作業!$B:$V,9,FALSE),"")</f>
        <v/>
      </c>
      <c r="I46" s="104" t="s">
        <v>2</v>
      </c>
      <c r="J46" s="105" t="str">
        <f>IFERROR(VLOOKUP(A46,整列作業!$B:$V,11,FALSE),"")</f>
        <v/>
      </c>
      <c r="K46" s="106" t="s">
        <v>3</v>
      </c>
      <c r="L46" s="103" t="str">
        <f>IFERROR(VLOOKUP(A46,整列作業!$B:$V,13,FALSE),"")</f>
        <v/>
      </c>
      <c r="M46" s="104" t="s">
        <v>2</v>
      </c>
      <c r="N46" s="105" t="str">
        <f>IFERROR(VLOOKUP(A46,整列作業!$B:$V,15,FALSE),"")</f>
        <v/>
      </c>
      <c r="O46" s="106" t="s">
        <v>3</v>
      </c>
      <c r="P46" s="107" t="str">
        <f>IFERROR(VLOOKUP(A46,整列作業!$B:$V,17,FALSE),"")</f>
        <v/>
      </c>
      <c r="Q46" s="108" t="str">
        <f>IFERROR(VLOOKUP(A46,整列作業!$B:$V,18,FALSE),"")</f>
        <v/>
      </c>
      <c r="R46" s="109" t="s">
        <v>2</v>
      </c>
      <c r="S46" s="108" t="str">
        <f>IFERROR(VLOOKUP(A46,整列作業!$B:$V,20,FALSE),"")</f>
        <v/>
      </c>
      <c r="T46" s="109" t="s">
        <v>3</v>
      </c>
      <c r="U46" s="128" t="str">
        <f>IFERROR(VLOOKUP(A46,整列作業!$B:$W,22,FALSE),"")</f>
        <v/>
      </c>
      <c r="W46" s="100" t="str">
        <f t="shared" si="0"/>
        <v>-35</v>
      </c>
    </row>
    <row r="47" spans="1:23" ht="18" customHeight="1">
      <c r="A47" s="5">
        <v>36</v>
      </c>
      <c r="B47" s="102" t="str">
        <f>IFERROR(VLOOKUP(A47,整列作業!$B:$V,3,FALSE),"")</f>
        <v/>
      </c>
      <c r="C47" s="101" t="str">
        <f>IFERROR(VLOOKUP(A47,整列作業!$B:$V,4,FALSE),"")</f>
        <v/>
      </c>
      <c r="D47" s="103" t="str">
        <f>IFERROR(VLOOKUP(A47,整列作業!$B:$V,5,FALSE),"")</f>
        <v/>
      </c>
      <c r="E47" s="104" t="s">
        <v>2</v>
      </c>
      <c r="F47" s="105" t="str">
        <f>IFERROR(VLOOKUP(A47,整列作業!$B:$V,7,FALSE),"")</f>
        <v/>
      </c>
      <c r="G47" s="106" t="s">
        <v>3</v>
      </c>
      <c r="H47" s="103" t="str">
        <f>IFERROR(VLOOKUP(A47,整列作業!$B:$V,9,FALSE),"")</f>
        <v/>
      </c>
      <c r="I47" s="104" t="s">
        <v>2</v>
      </c>
      <c r="J47" s="105" t="str">
        <f>IFERROR(VLOOKUP(A47,整列作業!$B:$V,11,FALSE),"")</f>
        <v/>
      </c>
      <c r="K47" s="106" t="s">
        <v>3</v>
      </c>
      <c r="L47" s="103" t="str">
        <f>IFERROR(VLOOKUP(A47,整列作業!$B:$V,13,FALSE),"")</f>
        <v/>
      </c>
      <c r="M47" s="104" t="s">
        <v>2</v>
      </c>
      <c r="N47" s="105" t="str">
        <f>IFERROR(VLOOKUP(A47,整列作業!$B:$V,15,FALSE),"")</f>
        <v/>
      </c>
      <c r="O47" s="106" t="s">
        <v>3</v>
      </c>
      <c r="P47" s="107" t="str">
        <f>IFERROR(VLOOKUP(A47,整列作業!$B:$V,17,FALSE),"")</f>
        <v/>
      </c>
      <c r="Q47" s="108" t="str">
        <f>IFERROR(VLOOKUP(A47,整列作業!$B:$V,18,FALSE),"")</f>
        <v/>
      </c>
      <c r="R47" s="109" t="s">
        <v>2</v>
      </c>
      <c r="S47" s="108" t="str">
        <f>IFERROR(VLOOKUP(A47,整列作業!$B:$V,20,FALSE),"")</f>
        <v/>
      </c>
      <c r="T47" s="109" t="s">
        <v>3</v>
      </c>
      <c r="U47" s="128" t="str">
        <f>IFERROR(VLOOKUP(A47,整列作業!$B:$W,22,FALSE),"")</f>
        <v/>
      </c>
      <c r="W47" s="100" t="str">
        <f t="shared" si="0"/>
        <v>-36</v>
      </c>
    </row>
    <row r="48" spans="1:23" ht="18" customHeight="1">
      <c r="A48" s="5">
        <v>37</v>
      </c>
      <c r="B48" s="102" t="str">
        <f>IFERROR(VLOOKUP(A48,整列作業!$B:$V,3,FALSE),"")</f>
        <v/>
      </c>
      <c r="C48" s="101" t="str">
        <f>IFERROR(VLOOKUP(A48,整列作業!$B:$V,4,FALSE),"")</f>
        <v/>
      </c>
      <c r="D48" s="103" t="str">
        <f>IFERROR(VLOOKUP(A48,整列作業!$B:$V,5,FALSE),"")</f>
        <v/>
      </c>
      <c r="E48" s="104" t="s">
        <v>2</v>
      </c>
      <c r="F48" s="105" t="str">
        <f>IFERROR(VLOOKUP(A48,整列作業!$B:$V,7,FALSE),"")</f>
        <v/>
      </c>
      <c r="G48" s="106" t="s">
        <v>3</v>
      </c>
      <c r="H48" s="103" t="str">
        <f>IFERROR(VLOOKUP(A48,整列作業!$B:$V,9,FALSE),"")</f>
        <v/>
      </c>
      <c r="I48" s="104" t="s">
        <v>2</v>
      </c>
      <c r="J48" s="105" t="str">
        <f>IFERROR(VLOOKUP(A48,整列作業!$B:$V,11,FALSE),"")</f>
        <v/>
      </c>
      <c r="K48" s="106" t="s">
        <v>3</v>
      </c>
      <c r="L48" s="103" t="str">
        <f>IFERROR(VLOOKUP(A48,整列作業!$B:$V,13,FALSE),"")</f>
        <v/>
      </c>
      <c r="M48" s="104" t="s">
        <v>2</v>
      </c>
      <c r="N48" s="105" t="str">
        <f>IFERROR(VLOOKUP(A48,整列作業!$B:$V,15,FALSE),"")</f>
        <v/>
      </c>
      <c r="O48" s="106" t="s">
        <v>3</v>
      </c>
      <c r="P48" s="107" t="str">
        <f>IFERROR(VLOOKUP(A48,整列作業!$B:$V,17,FALSE),"")</f>
        <v/>
      </c>
      <c r="Q48" s="108" t="str">
        <f>IFERROR(VLOOKUP(A48,整列作業!$B:$V,18,FALSE),"")</f>
        <v/>
      </c>
      <c r="R48" s="109" t="s">
        <v>2</v>
      </c>
      <c r="S48" s="108" t="str">
        <f>IFERROR(VLOOKUP(A48,整列作業!$B:$V,20,FALSE),"")</f>
        <v/>
      </c>
      <c r="T48" s="109" t="s">
        <v>3</v>
      </c>
      <c r="U48" s="128" t="str">
        <f>IFERROR(VLOOKUP(A48,整列作業!$B:$W,22,FALSE),"")</f>
        <v/>
      </c>
      <c r="W48" s="100" t="str">
        <f t="shared" si="0"/>
        <v>-37</v>
      </c>
    </row>
    <row r="49" spans="1:23" ht="18" customHeight="1">
      <c r="A49" s="5">
        <v>38</v>
      </c>
      <c r="B49" s="102" t="str">
        <f>IFERROR(VLOOKUP(A49,整列作業!$B:$V,3,FALSE),"")</f>
        <v/>
      </c>
      <c r="C49" s="101" t="str">
        <f>IFERROR(VLOOKUP(A49,整列作業!$B:$V,4,FALSE),"")</f>
        <v/>
      </c>
      <c r="D49" s="103" t="str">
        <f>IFERROR(VLOOKUP(A49,整列作業!$B:$V,5,FALSE),"")</f>
        <v/>
      </c>
      <c r="E49" s="104" t="s">
        <v>2</v>
      </c>
      <c r="F49" s="105" t="str">
        <f>IFERROR(VLOOKUP(A49,整列作業!$B:$V,7,FALSE),"")</f>
        <v/>
      </c>
      <c r="G49" s="106" t="s">
        <v>3</v>
      </c>
      <c r="H49" s="103" t="str">
        <f>IFERROR(VLOOKUP(A49,整列作業!$B:$V,9,FALSE),"")</f>
        <v/>
      </c>
      <c r="I49" s="104" t="s">
        <v>2</v>
      </c>
      <c r="J49" s="105" t="str">
        <f>IFERROR(VLOOKUP(A49,整列作業!$B:$V,11,FALSE),"")</f>
        <v/>
      </c>
      <c r="K49" s="106" t="s">
        <v>3</v>
      </c>
      <c r="L49" s="103" t="str">
        <f>IFERROR(VLOOKUP(A49,整列作業!$B:$V,13,FALSE),"")</f>
        <v/>
      </c>
      <c r="M49" s="104" t="s">
        <v>2</v>
      </c>
      <c r="N49" s="105" t="str">
        <f>IFERROR(VLOOKUP(A49,整列作業!$B:$V,15,FALSE),"")</f>
        <v/>
      </c>
      <c r="O49" s="106" t="s">
        <v>3</v>
      </c>
      <c r="P49" s="107" t="str">
        <f>IFERROR(VLOOKUP(A49,整列作業!$B:$V,17,FALSE),"")</f>
        <v/>
      </c>
      <c r="Q49" s="108" t="str">
        <f>IFERROR(VLOOKUP(A49,整列作業!$B:$V,18,FALSE),"")</f>
        <v/>
      </c>
      <c r="R49" s="109" t="s">
        <v>2</v>
      </c>
      <c r="S49" s="108" t="str">
        <f>IFERROR(VLOOKUP(A49,整列作業!$B:$V,20,FALSE),"")</f>
        <v/>
      </c>
      <c r="T49" s="109" t="s">
        <v>3</v>
      </c>
      <c r="U49" s="128" t="str">
        <f>IFERROR(VLOOKUP(A49,整列作業!$B:$W,22,FALSE),"")</f>
        <v/>
      </c>
      <c r="W49" s="100" t="str">
        <f t="shared" si="0"/>
        <v>-38</v>
      </c>
    </row>
    <row r="50" spans="1:23" ht="18" customHeight="1">
      <c r="A50" s="5">
        <v>39</v>
      </c>
      <c r="B50" s="102" t="str">
        <f>IFERROR(VLOOKUP(A50,整列作業!$B:$V,3,FALSE),"")</f>
        <v/>
      </c>
      <c r="C50" s="101" t="str">
        <f>IFERROR(VLOOKUP(A50,整列作業!$B:$V,4,FALSE),"")</f>
        <v/>
      </c>
      <c r="D50" s="103" t="str">
        <f>IFERROR(VLOOKUP(A50,整列作業!$B:$V,5,FALSE),"")</f>
        <v/>
      </c>
      <c r="E50" s="104" t="s">
        <v>2</v>
      </c>
      <c r="F50" s="105" t="str">
        <f>IFERROR(VLOOKUP(A50,整列作業!$B:$V,7,FALSE),"")</f>
        <v/>
      </c>
      <c r="G50" s="106" t="s">
        <v>3</v>
      </c>
      <c r="H50" s="103" t="str">
        <f>IFERROR(VLOOKUP(A50,整列作業!$B:$V,9,FALSE),"")</f>
        <v/>
      </c>
      <c r="I50" s="104" t="s">
        <v>2</v>
      </c>
      <c r="J50" s="105" t="str">
        <f>IFERROR(VLOOKUP(A50,整列作業!$B:$V,11,FALSE),"")</f>
        <v/>
      </c>
      <c r="K50" s="106" t="s">
        <v>3</v>
      </c>
      <c r="L50" s="103" t="str">
        <f>IFERROR(VLOOKUP(A50,整列作業!$B:$V,13,FALSE),"")</f>
        <v/>
      </c>
      <c r="M50" s="104" t="s">
        <v>2</v>
      </c>
      <c r="N50" s="105" t="str">
        <f>IFERROR(VLOOKUP(A50,整列作業!$B:$V,15,FALSE),"")</f>
        <v/>
      </c>
      <c r="O50" s="106" t="s">
        <v>3</v>
      </c>
      <c r="P50" s="107" t="str">
        <f>IFERROR(VLOOKUP(A50,整列作業!$B:$V,17,FALSE),"")</f>
        <v/>
      </c>
      <c r="Q50" s="108" t="str">
        <f>IFERROR(VLOOKUP(A50,整列作業!$B:$V,18,FALSE),"")</f>
        <v/>
      </c>
      <c r="R50" s="109" t="s">
        <v>2</v>
      </c>
      <c r="S50" s="108" t="str">
        <f>IFERROR(VLOOKUP(A50,整列作業!$B:$V,20,FALSE),"")</f>
        <v/>
      </c>
      <c r="T50" s="109" t="s">
        <v>3</v>
      </c>
      <c r="U50" s="128" t="str">
        <f>IFERROR(VLOOKUP(A50,整列作業!$B:$W,22,FALSE),"")</f>
        <v/>
      </c>
      <c r="W50" s="100" t="str">
        <f t="shared" si="0"/>
        <v>-39</v>
      </c>
    </row>
    <row r="51" spans="1:23" ht="18" customHeight="1">
      <c r="A51" s="5">
        <v>40</v>
      </c>
      <c r="B51" s="102" t="str">
        <f>IFERROR(VLOOKUP(A51,整列作業!$B:$V,3,FALSE),"")</f>
        <v/>
      </c>
      <c r="C51" s="101" t="str">
        <f>IFERROR(VLOOKUP(A51,整列作業!$B:$V,4,FALSE),"")</f>
        <v/>
      </c>
      <c r="D51" s="103" t="str">
        <f>IFERROR(VLOOKUP(A51,整列作業!$B:$V,5,FALSE),"")</f>
        <v/>
      </c>
      <c r="E51" s="104" t="s">
        <v>2</v>
      </c>
      <c r="F51" s="105" t="str">
        <f>IFERROR(VLOOKUP(A51,整列作業!$B:$V,7,FALSE),"")</f>
        <v/>
      </c>
      <c r="G51" s="106" t="s">
        <v>3</v>
      </c>
      <c r="H51" s="103" t="str">
        <f>IFERROR(VLOOKUP(A51,整列作業!$B:$V,9,FALSE),"")</f>
        <v/>
      </c>
      <c r="I51" s="104" t="s">
        <v>2</v>
      </c>
      <c r="J51" s="105" t="str">
        <f>IFERROR(VLOOKUP(A51,整列作業!$B:$V,11,FALSE),"")</f>
        <v/>
      </c>
      <c r="K51" s="106" t="s">
        <v>3</v>
      </c>
      <c r="L51" s="103" t="str">
        <f>IFERROR(VLOOKUP(A51,整列作業!$B:$V,13,FALSE),"")</f>
        <v/>
      </c>
      <c r="M51" s="104" t="s">
        <v>2</v>
      </c>
      <c r="N51" s="105" t="str">
        <f>IFERROR(VLOOKUP(A51,整列作業!$B:$V,15,FALSE),"")</f>
        <v/>
      </c>
      <c r="O51" s="106" t="s">
        <v>3</v>
      </c>
      <c r="P51" s="107" t="str">
        <f>IFERROR(VLOOKUP(A51,整列作業!$B:$V,17,FALSE),"")</f>
        <v/>
      </c>
      <c r="Q51" s="108" t="str">
        <f>IFERROR(VLOOKUP(A51,整列作業!$B:$V,18,FALSE),"")</f>
        <v/>
      </c>
      <c r="R51" s="109" t="s">
        <v>2</v>
      </c>
      <c r="S51" s="108" t="str">
        <f>IFERROR(VLOOKUP(A51,整列作業!$B:$V,20,FALSE),"")</f>
        <v/>
      </c>
      <c r="T51" s="109" t="s">
        <v>3</v>
      </c>
      <c r="U51" s="128" t="str">
        <f>IFERROR(VLOOKUP(A51,整列作業!$B:$W,22,FALSE),"")</f>
        <v/>
      </c>
      <c r="W51" s="100" t="str">
        <f t="shared" si="0"/>
        <v>-40</v>
      </c>
    </row>
    <row r="52" spans="1:23" ht="18" customHeight="1">
      <c r="A52" s="5">
        <v>41</v>
      </c>
      <c r="B52" s="102" t="str">
        <f>IFERROR(VLOOKUP(A52,整列作業!$B:$V,3,FALSE),"")</f>
        <v/>
      </c>
      <c r="C52" s="101" t="str">
        <f>IFERROR(VLOOKUP(A52,整列作業!$B:$V,4,FALSE),"")</f>
        <v/>
      </c>
      <c r="D52" s="103" t="str">
        <f>IFERROR(VLOOKUP(A52,整列作業!$B:$V,5,FALSE),"")</f>
        <v/>
      </c>
      <c r="E52" s="104" t="s">
        <v>2</v>
      </c>
      <c r="F52" s="105" t="str">
        <f>IFERROR(VLOOKUP(A52,整列作業!$B:$V,7,FALSE),"")</f>
        <v/>
      </c>
      <c r="G52" s="106" t="s">
        <v>3</v>
      </c>
      <c r="H52" s="103" t="str">
        <f>IFERROR(VLOOKUP(A52,整列作業!$B:$V,9,FALSE),"")</f>
        <v/>
      </c>
      <c r="I52" s="104" t="s">
        <v>2</v>
      </c>
      <c r="J52" s="105" t="str">
        <f>IFERROR(VLOOKUP(A52,整列作業!$B:$V,11,FALSE),"")</f>
        <v/>
      </c>
      <c r="K52" s="106" t="s">
        <v>3</v>
      </c>
      <c r="L52" s="103" t="str">
        <f>IFERROR(VLOOKUP(A52,整列作業!$B:$V,13,FALSE),"")</f>
        <v/>
      </c>
      <c r="M52" s="104" t="s">
        <v>2</v>
      </c>
      <c r="N52" s="105" t="str">
        <f>IFERROR(VLOOKUP(A52,整列作業!$B:$V,15,FALSE),"")</f>
        <v/>
      </c>
      <c r="O52" s="106" t="s">
        <v>3</v>
      </c>
      <c r="P52" s="107" t="str">
        <f>IFERROR(VLOOKUP(A52,整列作業!$B:$V,17,FALSE),"")</f>
        <v/>
      </c>
      <c r="Q52" s="108" t="str">
        <f>IFERROR(VLOOKUP(A52,整列作業!$B:$V,18,FALSE),"")</f>
        <v/>
      </c>
      <c r="R52" s="109" t="s">
        <v>2</v>
      </c>
      <c r="S52" s="108" t="str">
        <f>IFERROR(VLOOKUP(A52,整列作業!$B:$V,20,FALSE),"")</f>
        <v/>
      </c>
      <c r="T52" s="109" t="s">
        <v>3</v>
      </c>
      <c r="U52" s="128" t="str">
        <f>IFERROR(VLOOKUP(A52,整列作業!$B:$W,22,FALSE),"")</f>
        <v/>
      </c>
      <c r="W52" s="100" t="str">
        <f t="shared" si="0"/>
        <v>-41</v>
      </c>
    </row>
    <row r="53" spans="1:23" ht="18" customHeight="1">
      <c r="A53" s="5">
        <v>42</v>
      </c>
      <c r="B53" s="102" t="str">
        <f>IFERROR(VLOOKUP(A53,整列作業!$B:$V,3,FALSE),"")</f>
        <v/>
      </c>
      <c r="C53" s="101" t="str">
        <f>IFERROR(VLOOKUP(A53,整列作業!$B:$V,4,FALSE),"")</f>
        <v/>
      </c>
      <c r="D53" s="103" t="str">
        <f>IFERROR(VLOOKUP(A53,整列作業!$B:$V,5,FALSE),"")</f>
        <v/>
      </c>
      <c r="E53" s="104" t="s">
        <v>2</v>
      </c>
      <c r="F53" s="105" t="str">
        <f>IFERROR(VLOOKUP(A53,整列作業!$B:$V,7,FALSE),"")</f>
        <v/>
      </c>
      <c r="G53" s="106" t="s">
        <v>3</v>
      </c>
      <c r="H53" s="103" t="str">
        <f>IFERROR(VLOOKUP(A53,整列作業!$B:$V,9,FALSE),"")</f>
        <v/>
      </c>
      <c r="I53" s="104" t="s">
        <v>2</v>
      </c>
      <c r="J53" s="105" t="str">
        <f>IFERROR(VLOOKUP(A53,整列作業!$B:$V,11,FALSE),"")</f>
        <v/>
      </c>
      <c r="K53" s="106" t="s">
        <v>3</v>
      </c>
      <c r="L53" s="103" t="str">
        <f>IFERROR(VLOOKUP(A53,整列作業!$B:$V,13,FALSE),"")</f>
        <v/>
      </c>
      <c r="M53" s="104" t="s">
        <v>2</v>
      </c>
      <c r="N53" s="105" t="str">
        <f>IFERROR(VLOOKUP(A53,整列作業!$B:$V,15,FALSE),"")</f>
        <v/>
      </c>
      <c r="O53" s="106" t="s">
        <v>3</v>
      </c>
      <c r="P53" s="107" t="str">
        <f>IFERROR(VLOOKUP(A53,整列作業!$B:$V,17,FALSE),"")</f>
        <v/>
      </c>
      <c r="Q53" s="108" t="str">
        <f>IFERROR(VLOOKUP(A53,整列作業!$B:$V,18,FALSE),"")</f>
        <v/>
      </c>
      <c r="R53" s="109" t="s">
        <v>2</v>
      </c>
      <c r="S53" s="108" t="str">
        <f>IFERROR(VLOOKUP(A53,整列作業!$B:$V,20,FALSE),"")</f>
        <v/>
      </c>
      <c r="T53" s="109" t="s">
        <v>3</v>
      </c>
      <c r="U53" s="128" t="str">
        <f>IFERROR(VLOOKUP(A53,整列作業!$B:$W,22,FALSE),"")</f>
        <v/>
      </c>
      <c r="W53" s="100" t="str">
        <f t="shared" si="0"/>
        <v>-42</v>
      </c>
    </row>
    <row r="54" spans="1:23" ht="18" customHeight="1">
      <c r="A54" s="5">
        <v>43</v>
      </c>
      <c r="B54" s="102" t="str">
        <f>IFERROR(VLOOKUP(A54,整列作業!$B:$V,3,FALSE),"")</f>
        <v/>
      </c>
      <c r="C54" s="101" t="str">
        <f>IFERROR(VLOOKUP(A54,整列作業!$B:$V,4,FALSE),"")</f>
        <v/>
      </c>
      <c r="D54" s="103" t="str">
        <f>IFERROR(VLOOKUP(A54,整列作業!$B:$V,5,FALSE),"")</f>
        <v/>
      </c>
      <c r="E54" s="104" t="s">
        <v>2</v>
      </c>
      <c r="F54" s="105" t="str">
        <f>IFERROR(VLOOKUP(A54,整列作業!$B:$V,7,FALSE),"")</f>
        <v/>
      </c>
      <c r="G54" s="106" t="s">
        <v>3</v>
      </c>
      <c r="H54" s="103" t="str">
        <f>IFERROR(VLOOKUP(A54,整列作業!$B:$V,9,FALSE),"")</f>
        <v/>
      </c>
      <c r="I54" s="104" t="s">
        <v>2</v>
      </c>
      <c r="J54" s="105" t="str">
        <f>IFERROR(VLOOKUP(A54,整列作業!$B:$V,11,FALSE),"")</f>
        <v/>
      </c>
      <c r="K54" s="106" t="s">
        <v>3</v>
      </c>
      <c r="L54" s="103" t="str">
        <f>IFERROR(VLOOKUP(A54,整列作業!$B:$V,13,FALSE),"")</f>
        <v/>
      </c>
      <c r="M54" s="104" t="s">
        <v>2</v>
      </c>
      <c r="N54" s="105" t="str">
        <f>IFERROR(VLOOKUP(A54,整列作業!$B:$V,15,FALSE),"")</f>
        <v/>
      </c>
      <c r="O54" s="106" t="s">
        <v>3</v>
      </c>
      <c r="P54" s="107" t="str">
        <f>IFERROR(VLOOKUP(A54,整列作業!$B:$V,17,FALSE),"")</f>
        <v/>
      </c>
      <c r="Q54" s="108" t="str">
        <f>IFERROR(VLOOKUP(A54,整列作業!$B:$V,18,FALSE),"")</f>
        <v/>
      </c>
      <c r="R54" s="109" t="s">
        <v>2</v>
      </c>
      <c r="S54" s="108" t="str">
        <f>IFERROR(VLOOKUP(A54,整列作業!$B:$V,20,FALSE),"")</f>
        <v/>
      </c>
      <c r="T54" s="109" t="s">
        <v>3</v>
      </c>
      <c r="U54" s="128" t="str">
        <f>IFERROR(VLOOKUP(A54,整列作業!$B:$W,22,FALSE),"")</f>
        <v/>
      </c>
      <c r="W54" s="100" t="str">
        <f t="shared" si="0"/>
        <v>-43</v>
      </c>
    </row>
    <row r="55" spans="1:23" ht="18" customHeight="1">
      <c r="A55" s="5">
        <v>44</v>
      </c>
      <c r="B55" s="102" t="str">
        <f>IFERROR(VLOOKUP(A55,整列作業!$B:$V,3,FALSE),"")</f>
        <v/>
      </c>
      <c r="C55" s="101" t="str">
        <f>IFERROR(VLOOKUP(A55,整列作業!$B:$V,4,FALSE),"")</f>
        <v/>
      </c>
      <c r="D55" s="103" t="str">
        <f>IFERROR(VLOOKUP(A55,整列作業!$B:$V,5,FALSE),"")</f>
        <v/>
      </c>
      <c r="E55" s="104" t="s">
        <v>2</v>
      </c>
      <c r="F55" s="105" t="str">
        <f>IFERROR(VLOOKUP(A55,整列作業!$B:$V,7,FALSE),"")</f>
        <v/>
      </c>
      <c r="G55" s="106" t="s">
        <v>3</v>
      </c>
      <c r="H55" s="103" t="str">
        <f>IFERROR(VLOOKUP(A55,整列作業!$B:$V,9,FALSE),"")</f>
        <v/>
      </c>
      <c r="I55" s="104" t="s">
        <v>2</v>
      </c>
      <c r="J55" s="105" t="str">
        <f>IFERROR(VLOOKUP(A55,整列作業!$B:$V,11,FALSE),"")</f>
        <v/>
      </c>
      <c r="K55" s="106" t="s">
        <v>3</v>
      </c>
      <c r="L55" s="103" t="str">
        <f>IFERROR(VLOOKUP(A55,整列作業!$B:$V,13,FALSE),"")</f>
        <v/>
      </c>
      <c r="M55" s="104" t="s">
        <v>2</v>
      </c>
      <c r="N55" s="105" t="str">
        <f>IFERROR(VLOOKUP(A55,整列作業!$B:$V,15,FALSE),"")</f>
        <v/>
      </c>
      <c r="O55" s="106" t="s">
        <v>3</v>
      </c>
      <c r="P55" s="107" t="str">
        <f>IFERROR(VLOOKUP(A55,整列作業!$B:$V,17,FALSE),"")</f>
        <v/>
      </c>
      <c r="Q55" s="108" t="str">
        <f>IFERROR(VLOOKUP(A55,整列作業!$B:$V,18,FALSE),"")</f>
        <v/>
      </c>
      <c r="R55" s="109" t="s">
        <v>2</v>
      </c>
      <c r="S55" s="108" t="str">
        <f>IFERROR(VLOOKUP(A55,整列作業!$B:$V,20,FALSE),"")</f>
        <v/>
      </c>
      <c r="T55" s="109" t="s">
        <v>3</v>
      </c>
      <c r="U55" s="128" t="str">
        <f>IFERROR(VLOOKUP(A55,整列作業!$B:$W,22,FALSE),"")</f>
        <v/>
      </c>
      <c r="W55" s="100" t="str">
        <f t="shared" si="0"/>
        <v>-44</v>
      </c>
    </row>
    <row r="56" spans="1:23" ht="18" customHeight="1">
      <c r="A56" s="5">
        <v>45</v>
      </c>
      <c r="B56" s="102" t="str">
        <f>IFERROR(VLOOKUP(A56,整列作業!$B:$V,3,FALSE),"")</f>
        <v/>
      </c>
      <c r="C56" s="101" t="str">
        <f>IFERROR(VLOOKUP(A56,整列作業!$B:$V,4,FALSE),"")</f>
        <v/>
      </c>
      <c r="D56" s="103" t="str">
        <f>IFERROR(VLOOKUP(A56,整列作業!$B:$V,5,FALSE),"")</f>
        <v/>
      </c>
      <c r="E56" s="104" t="s">
        <v>2</v>
      </c>
      <c r="F56" s="105" t="str">
        <f>IFERROR(VLOOKUP(A56,整列作業!$B:$V,7,FALSE),"")</f>
        <v/>
      </c>
      <c r="G56" s="106" t="s">
        <v>3</v>
      </c>
      <c r="H56" s="103" t="str">
        <f>IFERROR(VLOOKUP(A56,整列作業!$B:$V,9,FALSE),"")</f>
        <v/>
      </c>
      <c r="I56" s="104" t="s">
        <v>2</v>
      </c>
      <c r="J56" s="105" t="str">
        <f>IFERROR(VLOOKUP(A56,整列作業!$B:$V,11,FALSE),"")</f>
        <v/>
      </c>
      <c r="K56" s="106" t="s">
        <v>3</v>
      </c>
      <c r="L56" s="103" t="str">
        <f>IFERROR(VLOOKUP(A56,整列作業!$B:$V,13,FALSE),"")</f>
        <v/>
      </c>
      <c r="M56" s="104" t="s">
        <v>2</v>
      </c>
      <c r="N56" s="105" t="str">
        <f>IFERROR(VLOOKUP(A56,整列作業!$B:$V,15,FALSE),"")</f>
        <v/>
      </c>
      <c r="O56" s="106" t="s">
        <v>3</v>
      </c>
      <c r="P56" s="107" t="str">
        <f>IFERROR(VLOOKUP(A56,整列作業!$B:$V,17,FALSE),"")</f>
        <v/>
      </c>
      <c r="Q56" s="108" t="str">
        <f>IFERROR(VLOOKUP(A56,整列作業!$B:$V,18,FALSE),"")</f>
        <v/>
      </c>
      <c r="R56" s="109" t="s">
        <v>2</v>
      </c>
      <c r="S56" s="108" t="str">
        <f>IFERROR(VLOOKUP(A56,整列作業!$B:$V,20,FALSE),"")</f>
        <v/>
      </c>
      <c r="T56" s="109" t="s">
        <v>3</v>
      </c>
      <c r="U56" s="128" t="str">
        <f>IFERROR(VLOOKUP(A56,整列作業!$B:$W,22,FALSE),"")</f>
        <v/>
      </c>
      <c r="W56" s="100" t="str">
        <f t="shared" si="0"/>
        <v>-45</v>
      </c>
    </row>
    <row r="57" spans="1:23" ht="18" customHeight="1">
      <c r="A57" s="5">
        <v>46</v>
      </c>
      <c r="B57" s="102" t="str">
        <f>IFERROR(VLOOKUP(A57,整列作業!$B:$V,3,FALSE),"")</f>
        <v/>
      </c>
      <c r="C57" s="101" t="str">
        <f>IFERROR(VLOOKUP(A57,整列作業!$B:$V,4,FALSE),"")</f>
        <v/>
      </c>
      <c r="D57" s="103" t="str">
        <f>IFERROR(VLOOKUP(A57,整列作業!$B:$V,5,FALSE),"")</f>
        <v/>
      </c>
      <c r="E57" s="104" t="s">
        <v>2</v>
      </c>
      <c r="F57" s="105" t="str">
        <f>IFERROR(VLOOKUP(A57,整列作業!$B:$V,7,FALSE),"")</f>
        <v/>
      </c>
      <c r="G57" s="106" t="s">
        <v>3</v>
      </c>
      <c r="H57" s="103" t="str">
        <f>IFERROR(VLOOKUP(A57,整列作業!$B:$V,9,FALSE),"")</f>
        <v/>
      </c>
      <c r="I57" s="104" t="s">
        <v>2</v>
      </c>
      <c r="J57" s="105" t="str">
        <f>IFERROR(VLOOKUP(A57,整列作業!$B:$V,11,FALSE),"")</f>
        <v/>
      </c>
      <c r="K57" s="106" t="s">
        <v>3</v>
      </c>
      <c r="L57" s="103" t="str">
        <f>IFERROR(VLOOKUP(A57,整列作業!$B:$V,13,FALSE),"")</f>
        <v/>
      </c>
      <c r="M57" s="104" t="s">
        <v>2</v>
      </c>
      <c r="N57" s="105" t="str">
        <f>IFERROR(VLOOKUP(A57,整列作業!$B:$V,15,FALSE),"")</f>
        <v/>
      </c>
      <c r="O57" s="106" t="s">
        <v>3</v>
      </c>
      <c r="P57" s="107" t="str">
        <f>IFERROR(VLOOKUP(A57,整列作業!$B:$V,17,FALSE),"")</f>
        <v/>
      </c>
      <c r="Q57" s="108" t="str">
        <f>IFERROR(VLOOKUP(A57,整列作業!$B:$V,18,FALSE),"")</f>
        <v/>
      </c>
      <c r="R57" s="109" t="s">
        <v>2</v>
      </c>
      <c r="S57" s="108" t="str">
        <f>IFERROR(VLOOKUP(A57,整列作業!$B:$V,20,FALSE),"")</f>
        <v/>
      </c>
      <c r="T57" s="109" t="s">
        <v>3</v>
      </c>
      <c r="U57" s="128" t="str">
        <f>IFERROR(VLOOKUP(A57,整列作業!$B:$W,22,FALSE),"")</f>
        <v/>
      </c>
      <c r="W57" s="100" t="str">
        <f t="shared" si="0"/>
        <v>-46</v>
      </c>
    </row>
    <row r="58" spans="1:23" ht="18" customHeight="1">
      <c r="A58" s="5">
        <v>47</v>
      </c>
      <c r="B58" s="102" t="str">
        <f>IFERROR(VLOOKUP(A58,整列作業!$B:$V,3,FALSE),"")</f>
        <v/>
      </c>
      <c r="C58" s="101" t="str">
        <f>IFERROR(VLOOKUP(A58,整列作業!$B:$V,4,FALSE),"")</f>
        <v/>
      </c>
      <c r="D58" s="103" t="str">
        <f>IFERROR(VLOOKUP(A58,整列作業!$B:$V,5,FALSE),"")</f>
        <v/>
      </c>
      <c r="E58" s="104" t="s">
        <v>2</v>
      </c>
      <c r="F58" s="105" t="str">
        <f>IFERROR(VLOOKUP(A58,整列作業!$B:$V,7,FALSE),"")</f>
        <v/>
      </c>
      <c r="G58" s="106" t="s">
        <v>3</v>
      </c>
      <c r="H58" s="103" t="str">
        <f>IFERROR(VLOOKUP(A58,整列作業!$B:$V,9,FALSE),"")</f>
        <v/>
      </c>
      <c r="I58" s="104" t="s">
        <v>2</v>
      </c>
      <c r="J58" s="105" t="str">
        <f>IFERROR(VLOOKUP(A58,整列作業!$B:$V,11,FALSE),"")</f>
        <v/>
      </c>
      <c r="K58" s="106" t="s">
        <v>3</v>
      </c>
      <c r="L58" s="103" t="str">
        <f>IFERROR(VLOOKUP(A58,整列作業!$B:$V,13,FALSE),"")</f>
        <v/>
      </c>
      <c r="M58" s="104" t="s">
        <v>2</v>
      </c>
      <c r="N58" s="105" t="str">
        <f>IFERROR(VLOOKUP(A58,整列作業!$B:$V,15,FALSE),"")</f>
        <v/>
      </c>
      <c r="O58" s="106" t="s">
        <v>3</v>
      </c>
      <c r="P58" s="107" t="str">
        <f>IFERROR(VLOOKUP(A58,整列作業!$B:$V,17,FALSE),"")</f>
        <v/>
      </c>
      <c r="Q58" s="108" t="str">
        <f>IFERROR(VLOOKUP(A58,整列作業!$B:$V,18,FALSE),"")</f>
        <v/>
      </c>
      <c r="R58" s="109" t="s">
        <v>2</v>
      </c>
      <c r="S58" s="108" t="str">
        <f>IFERROR(VLOOKUP(A58,整列作業!$B:$V,20,FALSE),"")</f>
        <v/>
      </c>
      <c r="T58" s="109" t="s">
        <v>3</v>
      </c>
      <c r="U58" s="128" t="str">
        <f>IFERROR(VLOOKUP(A58,整列作業!$B:$W,22,FALSE),"")</f>
        <v/>
      </c>
      <c r="W58" s="100" t="str">
        <f t="shared" si="0"/>
        <v>-47</v>
      </c>
    </row>
    <row r="59" spans="1:23" ht="18" customHeight="1">
      <c r="A59" s="5">
        <v>48</v>
      </c>
      <c r="B59" s="102" t="str">
        <f>IFERROR(VLOOKUP(A59,整列作業!$B:$V,3,FALSE),"")</f>
        <v/>
      </c>
      <c r="C59" s="101" t="str">
        <f>IFERROR(VLOOKUP(A59,整列作業!$B:$V,4,FALSE),"")</f>
        <v/>
      </c>
      <c r="D59" s="103" t="str">
        <f>IFERROR(VLOOKUP(A59,整列作業!$B:$V,5,FALSE),"")</f>
        <v/>
      </c>
      <c r="E59" s="104" t="s">
        <v>2</v>
      </c>
      <c r="F59" s="105" t="str">
        <f>IFERROR(VLOOKUP(A59,整列作業!$B:$V,7,FALSE),"")</f>
        <v/>
      </c>
      <c r="G59" s="106" t="s">
        <v>3</v>
      </c>
      <c r="H59" s="103" t="str">
        <f>IFERROR(VLOOKUP(A59,整列作業!$B:$V,9,FALSE),"")</f>
        <v/>
      </c>
      <c r="I59" s="104" t="s">
        <v>2</v>
      </c>
      <c r="J59" s="105" t="str">
        <f>IFERROR(VLOOKUP(A59,整列作業!$B:$V,11,FALSE),"")</f>
        <v/>
      </c>
      <c r="K59" s="106" t="s">
        <v>3</v>
      </c>
      <c r="L59" s="103" t="str">
        <f>IFERROR(VLOOKUP(A59,整列作業!$B:$V,13,FALSE),"")</f>
        <v/>
      </c>
      <c r="M59" s="104" t="s">
        <v>2</v>
      </c>
      <c r="N59" s="105" t="str">
        <f>IFERROR(VLOOKUP(A59,整列作業!$B:$V,15,FALSE),"")</f>
        <v/>
      </c>
      <c r="O59" s="106" t="s">
        <v>3</v>
      </c>
      <c r="P59" s="107" t="str">
        <f>IFERROR(VLOOKUP(A59,整列作業!$B:$V,17,FALSE),"")</f>
        <v/>
      </c>
      <c r="Q59" s="108" t="str">
        <f>IFERROR(VLOOKUP(A59,整列作業!$B:$V,18,FALSE),"")</f>
        <v/>
      </c>
      <c r="R59" s="109" t="s">
        <v>2</v>
      </c>
      <c r="S59" s="108" t="str">
        <f>IFERROR(VLOOKUP(A59,整列作業!$B:$V,20,FALSE),"")</f>
        <v/>
      </c>
      <c r="T59" s="109" t="s">
        <v>3</v>
      </c>
      <c r="U59" s="128" t="str">
        <f>IFERROR(VLOOKUP(A59,整列作業!$B:$W,22,FALSE),"")</f>
        <v/>
      </c>
      <c r="W59" s="100" t="str">
        <f t="shared" si="0"/>
        <v>-48</v>
      </c>
    </row>
    <row r="60" spans="1:23" ht="18" customHeight="1">
      <c r="A60" s="5">
        <v>49</v>
      </c>
      <c r="B60" s="102" t="str">
        <f>IFERROR(VLOOKUP(A60,整列作業!$B:$V,3,FALSE),"")</f>
        <v/>
      </c>
      <c r="C60" s="101" t="str">
        <f>IFERROR(VLOOKUP(A60,整列作業!$B:$V,4,FALSE),"")</f>
        <v/>
      </c>
      <c r="D60" s="103" t="str">
        <f>IFERROR(VLOOKUP(A60,整列作業!$B:$V,5,FALSE),"")</f>
        <v/>
      </c>
      <c r="E60" s="104" t="s">
        <v>2</v>
      </c>
      <c r="F60" s="105" t="str">
        <f>IFERROR(VLOOKUP(A60,整列作業!$B:$V,7,FALSE),"")</f>
        <v/>
      </c>
      <c r="G60" s="106" t="s">
        <v>3</v>
      </c>
      <c r="H60" s="103" t="str">
        <f>IFERROR(VLOOKUP(A60,整列作業!$B:$V,9,FALSE),"")</f>
        <v/>
      </c>
      <c r="I60" s="104" t="s">
        <v>2</v>
      </c>
      <c r="J60" s="105" t="str">
        <f>IFERROR(VLOOKUP(A60,整列作業!$B:$V,11,FALSE),"")</f>
        <v/>
      </c>
      <c r="K60" s="106" t="s">
        <v>3</v>
      </c>
      <c r="L60" s="103" t="str">
        <f>IFERROR(VLOOKUP(A60,整列作業!$B:$V,13,FALSE),"")</f>
        <v/>
      </c>
      <c r="M60" s="104" t="s">
        <v>2</v>
      </c>
      <c r="N60" s="105" t="str">
        <f>IFERROR(VLOOKUP(A60,整列作業!$B:$V,15,FALSE),"")</f>
        <v/>
      </c>
      <c r="O60" s="106" t="s">
        <v>3</v>
      </c>
      <c r="P60" s="107" t="str">
        <f>IFERROR(VLOOKUP(A60,整列作業!$B:$V,17,FALSE),"")</f>
        <v/>
      </c>
      <c r="Q60" s="108" t="str">
        <f>IFERROR(VLOOKUP(A60,整列作業!$B:$V,18,FALSE),"")</f>
        <v/>
      </c>
      <c r="R60" s="109" t="s">
        <v>2</v>
      </c>
      <c r="S60" s="108" t="str">
        <f>IFERROR(VLOOKUP(A60,整列作業!$B:$V,20,FALSE),"")</f>
        <v/>
      </c>
      <c r="T60" s="109" t="s">
        <v>3</v>
      </c>
      <c r="U60" s="128" t="str">
        <f>IFERROR(VLOOKUP(A60,整列作業!$B:$W,22,FALSE),"")</f>
        <v/>
      </c>
      <c r="W60" s="100" t="str">
        <f t="shared" si="0"/>
        <v>-49</v>
      </c>
    </row>
    <row r="61" spans="1:23" ht="18" customHeight="1">
      <c r="A61" s="5">
        <v>50</v>
      </c>
      <c r="B61" s="102" t="str">
        <f>IFERROR(VLOOKUP(A61,整列作業!$B:$V,3,FALSE),"")</f>
        <v/>
      </c>
      <c r="C61" s="101" t="str">
        <f>IFERROR(VLOOKUP(A61,整列作業!$B:$V,4,FALSE),"")</f>
        <v/>
      </c>
      <c r="D61" s="103" t="str">
        <f>IFERROR(VLOOKUP(A61,整列作業!$B:$V,5,FALSE),"")</f>
        <v/>
      </c>
      <c r="E61" s="104" t="s">
        <v>2</v>
      </c>
      <c r="F61" s="105" t="str">
        <f>IFERROR(VLOOKUP(A61,整列作業!$B:$V,7,FALSE),"")</f>
        <v/>
      </c>
      <c r="G61" s="106" t="s">
        <v>3</v>
      </c>
      <c r="H61" s="103" t="str">
        <f>IFERROR(VLOOKUP(A61,整列作業!$B:$V,9,FALSE),"")</f>
        <v/>
      </c>
      <c r="I61" s="104" t="s">
        <v>2</v>
      </c>
      <c r="J61" s="105" t="str">
        <f>IFERROR(VLOOKUP(A61,整列作業!$B:$V,11,FALSE),"")</f>
        <v/>
      </c>
      <c r="K61" s="106" t="s">
        <v>3</v>
      </c>
      <c r="L61" s="103" t="str">
        <f>IFERROR(VLOOKUP(A61,整列作業!$B:$V,13,FALSE),"")</f>
        <v/>
      </c>
      <c r="M61" s="104" t="s">
        <v>2</v>
      </c>
      <c r="N61" s="105" t="str">
        <f>IFERROR(VLOOKUP(A61,整列作業!$B:$V,15,FALSE),"")</f>
        <v/>
      </c>
      <c r="O61" s="106" t="s">
        <v>3</v>
      </c>
      <c r="P61" s="107" t="str">
        <f>IFERROR(VLOOKUP(A61,整列作業!$B:$V,17,FALSE),"")</f>
        <v/>
      </c>
      <c r="Q61" s="108" t="str">
        <f>IFERROR(VLOOKUP(A61,整列作業!$B:$V,18,FALSE),"")</f>
        <v/>
      </c>
      <c r="R61" s="109" t="s">
        <v>2</v>
      </c>
      <c r="S61" s="108" t="str">
        <f>IFERROR(VLOOKUP(A61,整列作業!$B:$V,20,FALSE),"")</f>
        <v/>
      </c>
      <c r="T61" s="109" t="s">
        <v>3</v>
      </c>
      <c r="U61" s="128" t="str">
        <f>IFERROR(VLOOKUP(A61,整列作業!$B:$W,22,FALSE),"")</f>
        <v/>
      </c>
      <c r="W61" s="100" t="str">
        <f t="shared" si="0"/>
        <v>-50</v>
      </c>
    </row>
    <row r="62" spans="1:23" ht="18" customHeight="1">
      <c r="A62" s="5">
        <v>51</v>
      </c>
      <c r="B62" s="102" t="str">
        <f>IFERROR(VLOOKUP(A62,整列作業!$B:$V,3,FALSE),"")</f>
        <v/>
      </c>
      <c r="C62" s="101" t="str">
        <f>IFERROR(VLOOKUP(A62,整列作業!$B:$V,4,FALSE),"")</f>
        <v/>
      </c>
      <c r="D62" s="103" t="str">
        <f>IFERROR(VLOOKUP(A62,整列作業!$B:$V,5,FALSE),"")</f>
        <v/>
      </c>
      <c r="E62" s="104" t="s">
        <v>2</v>
      </c>
      <c r="F62" s="105" t="str">
        <f>IFERROR(VLOOKUP(A62,整列作業!$B:$V,7,FALSE),"")</f>
        <v/>
      </c>
      <c r="G62" s="106" t="s">
        <v>3</v>
      </c>
      <c r="H62" s="103" t="str">
        <f>IFERROR(VLOOKUP(A62,整列作業!$B:$V,9,FALSE),"")</f>
        <v/>
      </c>
      <c r="I62" s="104" t="s">
        <v>2</v>
      </c>
      <c r="J62" s="105" t="str">
        <f>IFERROR(VLOOKUP(A62,整列作業!$B:$V,11,FALSE),"")</f>
        <v/>
      </c>
      <c r="K62" s="106" t="s">
        <v>3</v>
      </c>
      <c r="L62" s="103" t="str">
        <f>IFERROR(VLOOKUP(A62,整列作業!$B:$V,13,FALSE),"")</f>
        <v/>
      </c>
      <c r="M62" s="104" t="s">
        <v>2</v>
      </c>
      <c r="N62" s="105" t="str">
        <f>IFERROR(VLOOKUP(A62,整列作業!$B:$V,15,FALSE),"")</f>
        <v/>
      </c>
      <c r="O62" s="106" t="s">
        <v>3</v>
      </c>
      <c r="P62" s="107" t="str">
        <f>IFERROR(VLOOKUP(A62,整列作業!$B:$V,17,FALSE),"")</f>
        <v/>
      </c>
      <c r="Q62" s="108" t="str">
        <f>IFERROR(VLOOKUP(A62,整列作業!$B:$V,18,FALSE),"")</f>
        <v/>
      </c>
      <c r="R62" s="109" t="s">
        <v>2</v>
      </c>
      <c r="S62" s="108" t="str">
        <f>IFERROR(VLOOKUP(A62,整列作業!$B:$V,20,FALSE),"")</f>
        <v/>
      </c>
      <c r="T62" s="109" t="s">
        <v>3</v>
      </c>
      <c r="U62" s="128" t="str">
        <f>IFERROR(VLOOKUP(A62,整列作業!$B:$W,22,FALSE),"")</f>
        <v/>
      </c>
      <c r="W62" s="100" t="str">
        <f t="shared" si="0"/>
        <v>-51</v>
      </c>
    </row>
    <row r="63" spans="1:23" ht="18" customHeight="1">
      <c r="A63" s="5">
        <v>52</v>
      </c>
      <c r="B63" s="102" t="str">
        <f>IFERROR(VLOOKUP(A63,整列作業!$B:$V,3,FALSE),"")</f>
        <v/>
      </c>
      <c r="C63" s="101" t="str">
        <f>IFERROR(VLOOKUP(A63,整列作業!$B:$V,4,FALSE),"")</f>
        <v/>
      </c>
      <c r="D63" s="103" t="str">
        <f>IFERROR(VLOOKUP(A63,整列作業!$B:$V,5,FALSE),"")</f>
        <v/>
      </c>
      <c r="E63" s="104" t="s">
        <v>2</v>
      </c>
      <c r="F63" s="105" t="str">
        <f>IFERROR(VLOOKUP(A63,整列作業!$B:$V,7,FALSE),"")</f>
        <v/>
      </c>
      <c r="G63" s="106" t="s">
        <v>3</v>
      </c>
      <c r="H63" s="103" t="str">
        <f>IFERROR(VLOOKUP(A63,整列作業!$B:$V,9,FALSE),"")</f>
        <v/>
      </c>
      <c r="I63" s="104" t="s">
        <v>2</v>
      </c>
      <c r="J63" s="105" t="str">
        <f>IFERROR(VLOOKUP(A63,整列作業!$B:$V,11,FALSE),"")</f>
        <v/>
      </c>
      <c r="K63" s="106" t="s">
        <v>3</v>
      </c>
      <c r="L63" s="103" t="str">
        <f>IFERROR(VLOOKUP(A63,整列作業!$B:$V,13,FALSE),"")</f>
        <v/>
      </c>
      <c r="M63" s="104" t="s">
        <v>2</v>
      </c>
      <c r="N63" s="105" t="str">
        <f>IFERROR(VLOOKUP(A63,整列作業!$B:$V,15,FALSE),"")</f>
        <v/>
      </c>
      <c r="O63" s="106" t="s">
        <v>3</v>
      </c>
      <c r="P63" s="107" t="str">
        <f>IFERROR(VLOOKUP(A63,整列作業!$B:$V,17,FALSE),"")</f>
        <v/>
      </c>
      <c r="Q63" s="108" t="str">
        <f>IFERROR(VLOOKUP(A63,整列作業!$B:$V,18,FALSE),"")</f>
        <v/>
      </c>
      <c r="R63" s="109" t="s">
        <v>2</v>
      </c>
      <c r="S63" s="108" t="str">
        <f>IFERROR(VLOOKUP(A63,整列作業!$B:$V,20,FALSE),"")</f>
        <v/>
      </c>
      <c r="T63" s="109" t="s">
        <v>3</v>
      </c>
      <c r="U63" s="128" t="str">
        <f>IFERROR(VLOOKUP(A63,整列作業!$B:$W,22,FALSE),"")</f>
        <v/>
      </c>
      <c r="W63" s="100" t="str">
        <f t="shared" si="0"/>
        <v>-52</v>
      </c>
    </row>
    <row r="64" spans="1:23" ht="18" customHeight="1">
      <c r="A64" s="5">
        <v>53</v>
      </c>
      <c r="B64" s="102" t="str">
        <f>IFERROR(VLOOKUP(A64,整列作業!$B:$V,3,FALSE),"")</f>
        <v/>
      </c>
      <c r="C64" s="101" t="str">
        <f>IFERROR(VLOOKUP(A64,整列作業!$B:$V,4,FALSE),"")</f>
        <v/>
      </c>
      <c r="D64" s="103" t="str">
        <f>IFERROR(VLOOKUP(A64,整列作業!$B:$V,5,FALSE),"")</f>
        <v/>
      </c>
      <c r="E64" s="104" t="s">
        <v>2</v>
      </c>
      <c r="F64" s="105" t="str">
        <f>IFERROR(VLOOKUP(A64,整列作業!$B:$V,7,FALSE),"")</f>
        <v/>
      </c>
      <c r="G64" s="106" t="s">
        <v>3</v>
      </c>
      <c r="H64" s="103" t="str">
        <f>IFERROR(VLOOKUP(A64,整列作業!$B:$V,9,FALSE),"")</f>
        <v/>
      </c>
      <c r="I64" s="104" t="s">
        <v>2</v>
      </c>
      <c r="J64" s="105" t="str">
        <f>IFERROR(VLOOKUP(A64,整列作業!$B:$V,11,FALSE),"")</f>
        <v/>
      </c>
      <c r="K64" s="106" t="s">
        <v>3</v>
      </c>
      <c r="L64" s="103" t="str">
        <f>IFERROR(VLOOKUP(A64,整列作業!$B:$V,13,FALSE),"")</f>
        <v/>
      </c>
      <c r="M64" s="104" t="s">
        <v>2</v>
      </c>
      <c r="N64" s="105" t="str">
        <f>IFERROR(VLOOKUP(A64,整列作業!$B:$V,15,FALSE),"")</f>
        <v/>
      </c>
      <c r="O64" s="106" t="s">
        <v>3</v>
      </c>
      <c r="P64" s="107" t="str">
        <f>IFERROR(VLOOKUP(A64,整列作業!$B:$V,17,FALSE),"")</f>
        <v/>
      </c>
      <c r="Q64" s="108" t="str">
        <f>IFERROR(VLOOKUP(A64,整列作業!$B:$V,18,FALSE),"")</f>
        <v/>
      </c>
      <c r="R64" s="109" t="s">
        <v>2</v>
      </c>
      <c r="S64" s="108" t="str">
        <f>IFERROR(VLOOKUP(A64,整列作業!$B:$V,20,FALSE),"")</f>
        <v/>
      </c>
      <c r="T64" s="109" t="s">
        <v>3</v>
      </c>
      <c r="U64" s="128" t="str">
        <f>IFERROR(VLOOKUP(A64,整列作業!$B:$W,22,FALSE),"")</f>
        <v/>
      </c>
      <c r="W64" s="100" t="str">
        <f t="shared" si="0"/>
        <v>-53</v>
      </c>
    </row>
    <row r="65" spans="1:23" ht="18" customHeight="1">
      <c r="A65" s="5">
        <v>54</v>
      </c>
      <c r="B65" s="102" t="str">
        <f>IFERROR(VLOOKUP(A65,整列作業!$B:$V,3,FALSE),"")</f>
        <v/>
      </c>
      <c r="C65" s="101" t="str">
        <f>IFERROR(VLOOKUP(A65,整列作業!$B:$V,4,FALSE),"")</f>
        <v/>
      </c>
      <c r="D65" s="103" t="str">
        <f>IFERROR(VLOOKUP(A65,整列作業!$B:$V,5,FALSE),"")</f>
        <v/>
      </c>
      <c r="E65" s="104" t="s">
        <v>2</v>
      </c>
      <c r="F65" s="105" t="str">
        <f>IFERROR(VLOOKUP(A65,整列作業!$B:$V,7,FALSE),"")</f>
        <v/>
      </c>
      <c r="G65" s="106" t="s">
        <v>3</v>
      </c>
      <c r="H65" s="103" t="str">
        <f>IFERROR(VLOOKUP(A65,整列作業!$B:$V,9,FALSE),"")</f>
        <v/>
      </c>
      <c r="I65" s="104" t="s">
        <v>2</v>
      </c>
      <c r="J65" s="105" t="str">
        <f>IFERROR(VLOOKUP(A65,整列作業!$B:$V,11,FALSE),"")</f>
        <v/>
      </c>
      <c r="K65" s="106" t="s">
        <v>3</v>
      </c>
      <c r="L65" s="103" t="str">
        <f>IFERROR(VLOOKUP(A65,整列作業!$B:$V,13,FALSE),"")</f>
        <v/>
      </c>
      <c r="M65" s="104" t="s">
        <v>2</v>
      </c>
      <c r="N65" s="105" t="str">
        <f>IFERROR(VLOOKUP(A65,整列作業!$B:$V,15,FALSE),"")</f>
        <v/>
      </c>
      <c r="O65" s="106" t="s">
        <v>3</v>
      </c>
      <c r="P65" s="107" t="str">
        <f>IFERROR(VLOOKUP(A65,整列作業!$B:$V,17,FALSE),"")</f>
        <v/>
      </c>
      <c r="Q65" s="108" t="str">
        <f>IFERROR(VLOOKUP(A65,整列作業!$B:$V,18,FALSE),"")</f>
        <v/>
      </c>
      <c r="R65" s="109" t="s">
        <v>2</v>
      </c>
      <c r="S65" s="108" t="str">
        <f>IFERROR(VLOOKUP(A65,整列作業!$B:$V,20,FALSE),"")</f>
        <v/>
      </c>
      <c r="T65" s="109" t="s">
        <v>3</v>
      </c>
      <c r="U65" s="128" t="str">
        <f>IFERROR(VLOOKUP(A65,整列作業!$B:$W,22,FALSE),"")</f>
        <v/>
      </c>
      <c r="W65" s="100" t="str">
        <f t="shared" si="0"/>
        <v>-54</v>
      </c>
    </row>
    <row r="66" spans="1:23" ht="18" customHeight="1">
      <c r="A66" s="5">
        <v>55</v>
      </c>
      <c r="B66" s="102" t="str">
        <f>IFERROR(VLOOKUP(A66,整列作業!$B:$V,3,FALSE),"")</f>
        <v/>
      </c>
      <c r="C66" s="101" t="str">
        <f>IFERROR(VLOOKUP(A66,整列作業!$B:$V,4,FALSE),"")</f>
        <v/>
      </c>
      <c r="D66" s="103" t="str">
        <f>IFERROR(VLOOKUP(A66,整列作業!$B:$V,5,FALSE),"")</f>
        <v/>
      </c>
      <c r="E66" s="104" t="s">
        <v>2</v>
      </c>
      <c r="F66" s="105" t="str">
        <f>IFERROR(VLOOKUP(A66,整列作業!$B:$V,7,FALSE),"")</f>
        <v/>
      </c>
      <c r="G66" s="106" t="s">
        <v>3</v>
      </c>
      <c r="H66" s="103" t="str">
        <f>IFERROR(VLOOKUP(A66,整列作業!$B:$V,9,FALSE),"")</f>
        <v/>
      </c>
      <c r="I66" s="104" t="s">
        <v>2</v>
      </c>
      <c r="J66" s="105" t="str">
        <f>IFERROR(VLOOKUP(A66,整列作業!$B:$V,11,FALSE),"")</f>
        <v/>
      </c>
      <c r="K66" s="106" t="s">
        <v>3</v>
      </c>
      <c r="L66" s="103" t="str">
        <f>IFERROR(VLOOKUP(A66,整列作業!$B:$V,13,FALSE),"")</f>
        <v/>
      </c>
      <c r="M66" s="104" t="s">
        <v>2</v>
      </c>
      <c r="N66" s="105" t="str">
        <f>IFERROR(VLOOKUP(A66,整列作業!$B:$V,15,FALSE),"")</f>
        <v/>
      </c>
      <c r="O66" s="106" t="s">
        <v>3</v>
      </c>
      <c r="P66" s="107" t="str">
        <f>IFERROR(VLOOKUP(A66,整列作業!$B:$V,17,FALSE),"")</f>
        <v/>
      </c>
      <c r="Q66" s="108" t="str">
        <f>IFERROR(VLOOKUP(A66,整列作業!$B:$V,18,FALSE),"")</f>
        <v/>
      </c>
      <c r="R66" s="109" t="s">
        <v>2</v>
      </c>
      <c r="S66" s="108" t="str">
        <f>IFERROR(VLOOKUP(A66,整列作業!$B:$V,20,FALSE),"")</f>
        <v/>
      </c>
      <c r="T66" s="109" t="s">
        <v>3</v>
      </c>
      <c r="U66" s="128" t="str">
        <f>IFERROR(VLOOKUP(A66,整列作業!$B:$W,22,FALSE),"")</f>
        <v/>
      </c>
      <c r="W66" s="100" t="str">
        <f t="shared" si="0"/>
        <v>-55</v>
      </c>
    </row>
    <row r="67" spans="1:23" ht="18" customHeight="1">
      <c r="A67" s="5">
        <v>56</v>
      </c>
      <c r="B67" s="102" t="str">
        <f>IFERROR(VLOOKUP(A67,整列作業!$B:$V,3,FALSE),"")</f>
        <v/>
      </c>
      <c r="C67" s="101" t="str">
        <f>IFERROR(VLOOKUP(A67,整列作業!$B:$V,4,FALSE),"")</f>
        <v/>
      </c>
      <c r="D67" s="103" t="str">
        <f>IFERROR(VLOOKUP(A67,整列作業!$B:$V,5,FALSE),"")</f>
        <v/>
      </c>
      <c r="E67" s="104" t="s">
        <v>2</v>
      </c>
      <c r="F67" s="105" t="str">
        <f>IFERROR(VLOOKUP(A67,整列作業!$B:$V,7,FALSE),"")</f>
        <v/>
      </c>
      <c r="G67" s="106" t="s">
        <v>3</v>
      </c>
      <c r="H67" s="103" t="str">
        <f>IFERROR(VLOOKUP(A67,整列作業!$B:$V,9,FALSE),"")</f>
        <v/>
      </c>
      <c r="I67" s="104" t="s">
        <v>2</v>
      </c>
      <c r="J67" s="105" t="str">
        <f>IFERROR(VLOOKUP(A67,整列作業!$B:$V,11,FALSE),"")</f>
        <v/>
      </c>
      <c r="K67" s="106" t="s">
        <v>3</v>
      </c>
      <c r="L67" s="103" t="str">
        <f>IFERROR(VLOOKUP(A67,整列作業!$B:$V,13,FALSE),"")</f>
        <v/>
      </c>
      <c r="M67" s="104" t="s">
        <v>2</v>
      </c>
      <c r="N67" s="105" t="str">
        <f>IFERROR(VLOOKUP(A67,整列作業!$B:$V,15,FALSE),"")</f>
        <v/>
      </c>
      <c r="O67" s="106" t="s">
        <v>3</v>
      </c>
      <c r="P67" s="107" t="str">
        <f>IFERROR(VLOOKUP(A67,整列作業!$B:$V,17,FALSE),"")</f>
        <v/>
      </c>
      <c r="Q67" s="108" t="str">
        <f>IFERROR(VLOOKUP(A67,整列作業!$B:$V,18,FALSE),"")</f>
        <v/>
      </c>
      <c r="R67" s="109" t="s">
        <v>2</v>
      </c>
      <c r="S67" s="108" t="str">
        <f>IFERROR(VLOOKUP(A67,整列作業!$B:$V,20,FALSE),"")</f>
        <v/>
      </c>
      <c r="T67" s="109" t="s">
        <v>3</v>
      </c>
      <c r="U67" s="128" t="str">
        <f>IFERROR(VLOOKUP(A67,整列作業!$B:$W,22,FALSE),"")</f>
        <v/>
      </c>
      <c r="W67" s="100" t="str">
        <f t="shared" si="0"/>
        <v>-56</v>
      </c>
    </row>
    <row r="68" spans="1:23" ht="18" customHeight="1">
      <c r="A68" s="5">
        <v>57</v>
      </c>
      <c r="B68" s="102" t="str">
        <f>IFERROR(VLOOKUP(A68,整列作業!$B:$V,3,FALSE),"")</f>
        <v/>
      </c>
      <c r="C68" s="101" t="str">
        <f>IFERROR(VLOOKUP(A68,整列作業!$B:$V,4,FALSE),"")</f>
        <v/>
      </c>
      <c r="D68" s="103" t="str">
        <f>IFERROR(VLOOKUP(A68,整列作業!$B:$V,5,FALSE),"")</f>
        <v/>
      </c>
      <c r="E68" s="104" t="s">
        <v>2</v>
      </c>
      <c r="F68" s="105" t="str">
        <f>IFERROR(VLOOKUP(A68,整列作業!$B:$V,7,FALSE),"")</f>
        <v/>
      </c>
      <c r="G68" s="106" t="s">
        <v>3</v>
      </c>
      <c r="H68" s="103" t="str">
        <f>IFERROR(VLOOKUP(A68,整列作業!$B:$V,9,FALSE),"")</f>
        <v/>
      </c>
      <c r="I68" s="104" t="s">
        <v>2</v>
      </c>
      <c r="J68" s="105" t="str">
        <f>IFERROR(VLOOKUP(A68,整列作業!$B:$V,11,FALSE),"")</f>
        <v/>
      </c>
      <c r="K68" s="106" t="s">
        <v>3</v>
      </c>
      <c r="L68" s="103" t="str">
        <f>IFERROR(VLOOKUP(A68,整列作業!$B:$V,13,FALSE),"")</f>
        <v/>
      </c>
      <c r="M68" s="104" t="s">
        <v>2</v>
      </c>
      <c r="N68" s="105" t="str">
        <f>IFERROR(VLOOKUP(A68,整列作業!$B:$V,15,FALSE),"")</f>
        <v/>
      </c>
      <c r="O68" s="106" t="s">
        <v>3</v>
      </c>
      <c r="P68" s="107" t="str">
        <f>IFERROR(VLOOKUP(A68,整列作業!$B:$V,17,FALSE),"")</f>
        <v/>
      </c>
      <c r="Q68" s="108" t="str">
        <f>IFERROR(VLOOKUP(A68,整列作業!$B:$V,18,FALSE),"")</f>
        <v/>
      </c>
      <c r="R68" s="109" t="s">
        <v>2</v>
      </c>
      <c r="S68" s="108" t="str">
        <f>IFERROR(VLOOKUP(A68,整列作業!$B:$V,20,FALSE),"")</f>
        <v/>
      </c>
      <c r="T68" s="109" t="s">
        <v>3</v>
      </c>
      <c r="U68" s="128" t="str">
        <f>IFERROR(VLOOKUP(A68,整列作業!$B:$W,22,FALSE),"")</f>
        <v/>
      </c>
      <c r="W68" s="100" t="str">
        <f t="shared" si="0"/>
        <v>-57</v>
      </c>
    </row>
    <row r="69" spans="1:23" ht="18" customHeight="1">
      <c r="A69" s="5">
        <v>58</v>
      </c>
      <c r="B69" s="102" t="str">
        <f>IFERROR(VLOOKUP(A69,整列作業!$B:$V,3,FALSE),"")</f>
        <v/>
      </c>
      <c r="C69" s="101" t="str">
        <f>IFERROR(VLOOKUP(A69,整列作業!$B:$V,4,FALSE),"")</f>
        <v/>
      </c>
      <c r="D69" s="103" t="str">
        <f>IFERROR(VLOOKUP(A69,整列作業!$B:$V,5,FALSE),"")</f>
        <v/>
      </c>
      <c r="E69" s="104" t="s">
        <v>2</v>
      </c>
      <c r="F69" s="105" t="str">
        <f>IFERROR(VLOOKUP(A69,整列作業!$B:$V,7,FALSE),"")</f>
        <v/>
      </c>
      <c r="G69" s="106" t="s">
        <v>3</v>
      </c>
      <c r="H69" s="103" t="str">
        <f>IFERROR(VLOOKUP(A69,整列作業!$B:$V,9,FALSE),"")</f>
        <v/>
      </c>
      <c r="I69" s="104" t="s">
        <v>2</v>
      </c>
      <c r="J69" s="105" t="str">
        <f>IFERROR(VLOOKUP(A69,整列作業!$B:$V,11,FALSE),"")</f>
        <v/>
      </c>
      <c r="K69" s="106" t="s">
        <v>3</v>
      </c>
      <c r="L69" s="103" t="str">
        <f>IFERROR(VLOOKUP(A69,整列作業!$B:$V,13,FALSE),"")</f>
        <v/>
      </c>
      <c r="M69" s="104" t="s">
        <v>2</v>
      </c>
      <c r="N69" s="105" t="str">
        <f>IFERROR(VLOOKUP(A69,整列作業!$B:$V,15,FALSE),"")</f>
        <v/>
      </c>
      <c r="O69" s="106" t="s">
        <v>3</v>
      </c>
      <c r="P69" s="107" t="str">
        <f>IFERROR(VLOOKUP(A69,整列作業!$B:$V,17,FALSE),"")</f>
        <v/>
      </c>
      <c r="Q69" s="108" t="str">
        <f>IFERROR(VLOOKUP(A69,整列作業!$B:$V,18,FALSE),"")</f>
        <v/>
      </c>
      <c r="R69" s="109" t="s">
        <v>2</v>
      </c>
      <c r="S69" s="108" t="str">
        <f>IFERROR(VLOOKUP(A69,整列作業!$B:$V,20,FALSE),"")</f>
        <v/>
      </c>
      <c r="T69" s="109" t="s">
        <v>3</v>
      </c>
      <c r="U69" s="128" t="str">
        <f>IFERROR(VLOOKUP(A69,整列作業!$B:$W,22,FALSE),"")</f>
        <v/>
      </c>
      <c r="W69" s="100" t="str">
        <f t="shared" si="0"/>
        <v>-58</v>
      </c>
    </row>
    <row r="70" spans="1:23" ht="18" customHeight="1">
      <c r="A70" s="5">
        <v>59</v>
      </c>
      <c r="B70" s="102" t="str">
        <f>IFERROR(VLOOKUP(A70,整列作業!$B:$V,3,FALSE),"")</f>
        <v/>
      </c>
      <c r="C70" s="101" t="str">
        <f>IFERROR(VLOOKUP(A70,整列作業!$B:$V,4,FALSE),"")</f>
        <v/>
      </c>
      <c r="D70" s="103" t="str">
        <f>IFERROR(VLOOKUP(A70,整列作業!$B:$V,5,FALSE),"")</f>
        <v/>
      </c>
      <c r="E70" s="104" t="s">
        <v>2</v>
      </c>
      <c r="F70" s="105" t="str">
        <f>IFERROR(VLOOKUP(A70,整列作業!$B:$V,7,FALSE),"")</f>
        <v/>
      </c>
      <c r="G70" s="106" t="s">
        <v>3</v>
      </c>
      <c r="H70" s="103" t="str">
        <f>IFERROR(VLOOKUP(A70,整列作業!$B:$V,9,FALSE),"")</f>
        <v/>
      </c>
      <c r="I70" s="104" t="s">
        <v>2</v>
      </c>
      <c r="J70" s="105" t="str">
        <f>IFERROR(VLOOKUP(A70,整列作業!$B:$V,11,FALSE),"")</f>
        <v/>
      </c>
      <c r="K70" s="106" t="s">
        <v>3</v>
      </c>
      <c r="L70" s="103" t="str">
        <f>IFERROR(VLOOKUP(A70,整列作業!$B:$V,13,FALSE),"")</f>
        <v/>
      </c>
      <c r="M70" s="104" t="s">
        <v>2</v>
      </c>
      <c r="N70" s="105" t="str">
        <f>IFERROR(VLOOKUP(A70,整列作業!$B:$V,15,FALSE),"")</f>
        <v/>
      </c>
      <c r="O70" s="106" t="s">
        <v>3</v>
      </c>
      <c r="P70" s="107" t="str">
        <f>IFERROR(VLOOKUP(A70,整列作業!$B:$V,17,FALSE),"")</f>
        <v/>
      </c>
      <c r="Q70" s="108" t="str">
        <f>IFERROR(VLOOKUP(A70,整列作業!$B:$V,18,FALSE),"")</f>
        <v/>
      </c>
      <c r="R70" s="109" t="s">
        <v>2</v>
      </c>
      <c r="S70" s="108" t="str">
        <f>IFERROR(VLOOKUP(A70,整列作業!$B:$V,20,FALSE),"")</f>
        <v/>
      </c>
      <c r="T70" s="109" t="s">
        <v>3</v>
      </c>
      <c r="U70" s="128" t="str">
        <f>IFERROR(VLOOKUP(A70,整列作業!$B:$W,22,FALSE),"")</f>
        <v/>
      </c>
      <c r="W70" s="100" t="str">
        <f t="shared" si="0"/>
        <v>-59</v>
      </c>
    </row>
    <row r="71" spans="1:23" ht="18" customHeight="1">
      <c r="A71" s="5">
        <v>60</v>
      </c>
      <c r="B71" s="102" t="str">
        <f>IFERROR(VLOOKUP(A71,整列作業!$B:$V,3,FALSE),"")</f>
        <v/>
      </c>
      <c r="C71" s="101" t="str">
        <f>IFERROR(VLOOKUP(A71,整列作業!$B:$V,4,FALSE),"")</f>
        <v/>
      </c>
      <c r="D71" s="103" t="str">
        <f>IFERROR(VLOOKUP(A71,整列作業!$B:$V,5,FALSE),"")</f>
        <v/>
      </c>
      <c r="E71" s="104" t="s">
        <v>2</v>
      </c>
      <c r="F71" s="105" t="str">
        <f>IFERROR(VLOOKUP(A71,整列作業!$B:$V,7,FALSE),"")</f>
        <v/>
      </c>
      <c r="G71" s="106" t="s">
        <v>3</v>
      </c>
      <c r="H71" s="103" t="str">
        <f>IFERROR(VLOOKUP(A71,整列作業!$B:$V,9,FALSE),"")</f>
        <v/>
      </c>
      <c r="I71" s="104" t="s">
        <v>2</v>
      </c>
      <c r="J71" s="105" t="str">
        <f>IFERROR(VLOOKUP(A71,整列作業!$B:$V,11,FALSE),"")</f>
        <v/>
      </c>
      <c r="K71" s="106" t="s">
        <v>3</v>
      </c>
      <c r="L71" s="103" t="str">
        <f>IFERROR(VLOOKUP(A71,整列作業!$B:$V,13,FALSE),"")</f>
        <v/>
      </c>
      <c r="M71" s="104" t="s">
        <v>2</v>
      </c>
      <c r="N71" s="105" t="str">
        <f>IFERROR(VLOOKUP(A71,整列作業!$B:$V,15,FALSE),"")</f>
        <v/>
      </c>
      <c r="O71" s="106" t="s">
        <v>3</v>
      </c>
      <c r="P71" s="107" t="str">
        <f>IFERROR(VLOOKUP(A71,整列作業!$B:$V,17,FALSE),"")</f>
        <v/>
      </c>
      <c r="Q71" s="108" t="str">
        <f>IFERROR(VLOOKUP(A71,整列作業!$B:$V,18,FALSE),"")</f>
        <v/>
      </c>
      <c r="R71" s="109" t="s">
        <v>2</v>
      </c>
      <c r="S71" s="108" t="str">
        <f>IFERROR(VLOOKUP(A71,整列作業!$B:$V,20,FALSE),"")</f>
        <v/>
      </c>
      <c r="T71" s="109" t="s">
        <v>3</v>
      </c>
      <c r="U71" s="128" t="str">
        <f>IFERROR(VLOOKUP(A71,整列作業!$B:$W,22,FALSE),"")</f>
        <v/>
      </c>
      <c r="W71" s="100" t="str">
        <f t="shared" si="0"/>
        <v>-60</v>
      </c>
    </row>
    <row r="72" spans="1:23" ht="18" customHeight="1">
      <c r="A72" s="5">
        <v>61</v>
      </c>
      <c r="B72" s="102" t="str">
        <f>IFERROR(VLOOKUP(A72,整列作業!$B:$V,3,FALSE),"")</f>
        <v/>
      </c>
      <c r="C72" s="101" t="str">
        <f>IFERROR(VLOOKUP(A72,整列作業!$B:$V,4,FALSE),"")</f>
        <v/>
      </c>
      <c r="D72" s="103" t="str">
        <f>IFERROR(VLOOKUP(A72,整列作業!$B:$V,5,FALSE),"")</f>
        <v/>
      </c>
      <c r="E72" s="104" t="s">
        <v>2</v>
      </c>
      <c r="F72" s="105" t="str">
        <f>IFERROR(VLOOKUP(A72,整列作業!$B:$V,7,FALSE),"")</f>
        <v/>
      </c>
      <c r="G72" s="106" t="s">
        <v>3</v>
      </c>
      <c r="H72" s="103" t="str">
        <f>IFERROR(VLOOKUP(A72,整列作業!$B:$V,9,FALSE),"")</f>
        <v/>
      </c>
      <c r="I72" s="104" t="s">
        <v>2</v>
      </c>
      <c r="J72" s="105" t="str">
        <f>IFERROR(VLOOKUP(A72,整列作業!$B:$V,11,FALSE),"")</f>
        <v/>
      </c>
      <c r="K72" s="106" t="s">
        <v>3</v>
      </c>
      <c r="L72" s="103" t="str">
        <f>IFERROR(VLOOKUP(A72,整列作業!$B:$V,13,FALSE),"")</f>
        <v/>
      </c>
      <c r="M72" s="104" t="s">
        <v>2</v>
      </c>
      <c r="N72" s="105" t="str">
        <f>IFERROR(VLOOKUP(A72,整列作業!$B:$V,15,FALSE),"")</f>
        <v/>
      </c>
      <c r="O72" s="106" t="s">
        <v>3</v>
      </c>
      <c r="P72" s="107" t="str">
        <f>IFERROR(VLOOKUP(A72,整列作業!$B:$V,17,FALSE),"")</f>
        <v/>
      </c>
      <c r="Q72" s="108" t="str">
        <f>IFERROR(VLOOKUP(A72,整列作業!$B:$V,18,FALSE),"")</f>
        <v/>
      </c>
      <c r="R72" s="109" t="s">
        <v>2</v>
      </c>
      <c r="S72" s="108" t="str">
        <f>IFERROR(VLOOKUP(A72,整列作業!$B:$V,20,FALSE),"")</f>
        <v/>
      </c>
      <c r="T72" s="109" t="s">
        <v>3</v>
      </c>
      <c r="U72" s="128" t="str">
        <f>IFERROR(VLOOKUP(A72,整列作業!$B:$W,22,FALSE),"")</f>
        <v/>
      </c>
      <c r="W72" s="100" t="str">
        <f t="shared" si="0"/>
        <v>-61</v>
      </c>
    </row>
    <row r="73" spans="1:23" ht="18" customHeight="1">
      <c r="A73" s="5">
        <v>62</v>
      </c>
      <c r="B73" s="102" t="str">
        <f>IFERROR(VLOOKUP(A73,整列作業!$B:$V,3,FALSE),"")</f>
        <v/>
      </c>
      <c r="C73" s="101" t="str">
        <f>IFERROR(VLOOKUP(A73,整列作業!$B:$V,4,FALSE),"")</f>
        <v/>
      </c>
      <c r="D73" s="103" t="str">
        <f>IFERROR(VLOOKUP(A73,整列作業!$B:$V,5,FALSE),"")</f>
        <v/>
      </c>
      <c r="E73" s="104" t="s">
        <v>2</v>
      </c>
      <c r="F73" s="105" t="str">
        <f>IFERROR(VLOOKUP(A73,整列作業!$B:$V,7,FALSE),"")</f>
        <v/>
      </c>
      <c r="G73" s="106" t="s">
        <v>3</v>
      </c>
      <c r="H73" s="103" t="str">
        <f>IFERROR(VLOOKUP(A73,整列作業!$B:$V,9,FALSE),"")</f>
        <v/>
      </c>
      <c r="I73" s="104" t="s">
        <v>2</v>
      </c>
      <c r="J73" s="105" t="str">
        <f>IFERROR(VLOOKUP(A73,整列作業!$B:$V,11,FALSE),"")</f>
        <v/>
      </c>
      <c r="K73" s="106" t="s">
        <v>3</v>
      </c>
      <c r="L73" s="103" t="str">
        <f>IFERROR(VLOOKUP(A73,整列作業!$B:$V,13,FALSE),"")</f>
        <v/>
      </c>
      <c r="M73" s="104" t="s">
        <v>2</v>
      </c>
      <c r="N73" s="105" t="str">
        <f>IFERROR(VLOOKUP(A73,整列作業!$B:$V,15,FALSE),"")</f>
        <v/>
      </c>
      <c r="O73" s="106" t="s">
        <v>3</v>
      </c>
      <c r="P73" s="107" t="str">
        <f>IFERROR(VLOOKUP(A73,整列作業!$B:$V,17,FALSE),"")</f>
        <v/>
      </c>
      <c r="Q73" s="108" t="str">
        <f>IFERROR(VLOOKUP(A73,整列作業!$B:$V,18,FALSE),"")</f>
        <v/>
      </c>
      <c r="R73" s="109" t="s">
        <v>2</v>
      </c>
      <c r="S73" s="108" t="str">
        <f>IFERROR(VLOOKUP(A73,整列作業!$B:$V,20,FALSE),"")</f>
        <v/>
      </c>
      <c r="T73" s="109" t="s">
        <v>3</v>
      </c>
      <c r="U73" s="128" t="str">
        <f>IFERROR(VLOOKUP(A73,整列作業!$B:$W,22,FALSE),"")</f>
        <v/>
      </c>
      <c r="W73" s="100" t="str">
        <f t="shared" si="0"/>
        <v>-62</v>
      </c>
    </row>
    <row r="74" spans="1:23" ht="18" customHeight="1">
      <c r="A74" s="5">
        <v>63</v>
      </c>
      <c r="B74" s="102" t="str">
        <f>IFERROR(VLOOKUP(A74,整列作業!$B:$V,3,FALSE),"")</f>
        <v/>
      </c>
      <c r="C74" s="101" t="str">
        <f>IFERROR(VLOOKUP(A74,整列作業!$B:$V,4,FALSE),"")</f>
        <v/>
      </c>
      <c r="D74" s="103" t="str">
        <f>IFERROR(VLOOKUP(A74,整列作業!$B:$V,5,FALSE),"")</f>
        <v/>
      </c>
      <c r="E74" s="104" t="s">
        <v>2</v>
      </c>
      <c r="F74" s="105" t="str">
        <f>IFERROR(VLOOKUP(A74,整列作業!$B:$V,7,FALSE),"")</f>
        <v/>
      </c>
      <c r="G74" s="106" t="s">
        <v>3</v>
      </c>
      <c r="H74" s="103" t="str">
        <f>IFERROR(VLOOKUP(A74,整列作業!$B:$V,9,FALSE),"")</f>
        <v/>
      </c>
      <c r="I74" s="104" t="s">
        <v>2</v>
      </c>
      <c r="J74" s="105" t="str">
        <f>IFERROR(VLOOKUP(A74,整列作業!$B:$V,11,FALSE),"")</f>
        <v/>
      </c>
      <c r="K74" s="106" t="s">
        <v>3</v>
      </c>
      <c r="L74" s="103" t="str">
        <f>IFERROR(VLOOKUP(A74,整列作業!$B:$V,13,FALSE),"")</f>
        <v/>
      </c>
      <c r="M74" s="104" t="s">
        <v>2</v>
      </c>
      <c r="N74" s="105" t="str">
        <f>IFERROR(VLOOKUP(A74,整列作業!$B:$V,15,FALSE),"")</f>
        <v/>
      </c>
      <c r="O74" s="106" t="s">
        <v>3</v>
      </c>
      <c r="P74" s="107" t="str">
        <f>IFERROR(VLOOKUP(A74,整列作業!$B:$V,17,FALSE),"")</f>
        <v/>
      </c>
      <c r="Q74" s="108" t="str">
        <f>IFERROR(VLOOKUP(A74,整列作業!$B:$V,18,FALSE),"")</f>
        <v/>
      </c>
      <c r="R74" s="109" t="s">
        <v>2</v>
      </c>
      <c r="S74" s="108" t="str">
        <f>IFERROR(VLOOKUP(A74,整列作業!$B:$V,20,FALSE),"")</f>
        <v/>
      </c>
      <c r="T74" s="109" t="s">
        <v>3</v>
      </c>
      <c r="U74" s="128" t="str">
        <f>IFERROR(VLOOKUP(A74,整列作業!$B:$W,22,FALSE),"")</f>
        <v/>
      </c>
      <c r="W74" s="100" t="str">
        <f t="shared" si="0"/>
        <v>-63</v>
      </c>
    </row>
    <row r="75" spans="1:23" ht="18" customHeight="1">
      <c r="A75" s="5">
        <v>64</v>
      </c>
      <c r="B75" s="102" t="str">
        <f>IFERROR(VLOOKUP(A75,整列作業!$B:$V,3,FALSE),"")</f>
        <v/>
      </c>
      <c r="C75" s="101" t="str">
        <f>IFERROR(VLOOKUP(A75,整列作業!$B:$V,4,FALSE),"")</f>
        <v/>
      </c>
      <c r="D75" s="103" t="str">
        <f>IFERROR(VLOOKUP(A75,整列作業!$B:$V,5,FALSE),"")</f>
        <v/>
      </c>
      <c r="E75" s="104" t="s">
        <v>2</v>
      </c>
      <c r="F75" s="105" t="str">
        <f>IFERROR(VLOOKUP(A75,整列作業!$B:$V,7,FALSE),"")</f>
        <v/>
      </c>
      <c r="G75" s="106" t="s">
        <v>3</v>
      </c>
      <c r="H75" s="103" t="str">
        <f>IFERROR(VLOOKUP(A75,整列作業!$B:$V,9,FALSE),"")</f>
        <v/>
      </c>
      <c r="I75" s="104" t="s">
        <v>2</v>
      </c>
      <c r="J75" s="105" t="str">
        <f>IFERROR(VLOOKUP(A75,整列作業!$B:$V,11,FALSE),"")</f>
        <v/>
      </c>
      <c r="K75" s="106" t="s">
        <v>3</v>
      </c>
      <c r="L75" s="103" t="str">
        <f>IFERROR(VLOOKUP(A75,整列作業!$B:$V,13,FALSE),"")</f>
        <v/>
      </c>
      <c r="M75" s="104" t="s">
        <v>2</v>
      </c>
      <c r="N75" s="105" t="str">
        <f>IFERROR(VLOOKUP(A75,整列作業!$B:$V,15,FALSE),"")</f>
        <v/>
      </c>
      <c r="O75" s="106" t="s">
        <v>3</v>
      </c>
      <c r="P75" s="107" t="str">
        <f>IFERROR(VLOOKUP(A75,整列作業!$B:$V,17,FALSE),"")</f>
        <v/>
      </c>
      <c r="Q75" s="108" t="str">
        <f>IFERROR(VLOOKUP(A75,整列作業!$B:$V,18,FALSE),"")</f>
        <v/>
      </c>
      <c r="R75" s="109" t="s">
        <v>2</v>
      </c>
      <c r="S75" s="108" t="str">
        <f>IFERROR(VLOOKUP(A75,整列作業!$B:$V,20,FALSE),"")</f>
        <v/>
      </c>
      <c r="T75" s="109" t="s">
        <v>3</v>
      </c>
      <c r="U75" s="128" t="str">
        <f>IFERROR(VLOOKUP(A75,整列作業!$B:$W,22,FALSE),"")</f>
        <v/>
      </c>
      <c r="W75" s="100" t="str">
        <f t="shared" si="0"/>
        <v>-64</v>
      </c>
    </row>
    <row r="76" spans="1:23" ht="18" customHeight="1">
      <c r="A76" s="5">
        <v>65</v>
      </c>
      <c r="B76" s="102" t="str">
        <f>IFERROR(VLOOKUP(A76,整列作業!$B:$V,3,FALSE),"")</f>
        <v/>
      </c>
      <c r="C76" s="101" t="str">
        <f>IFERROR(VLOOKUP(A76,整列作業!$B:$V,4,FALSE),"")</f>
        <v/>
      </c>
      <c r="D76" s="103" t="str">
        <f>IFERROR(VLOOKUP(A76,整列作業!$B:$V,5,FALSE),"")</f>
        <v/>
      </c>
      <c r="E76" s="104" t="s">
        <v>2</v>
      </c>
      <c r="F76" s="105" t="str">
        <f>IFERROR(VLOOKUP(A76,整列作業!$B:$V,7,FALSE),"")</f>
        <v/>
      </c>
      <c r="G76" s="106" t="s">
        <v>3</v>
      </c>
      <c r="H76" s="103" t="str">
        <f>IFERROR(VLOOKUP(A76,整列作業!$B:$V,9,FALSE),"")</f>
        <v/>
      </c>
      <c r="I76" s="104" t="s">
        <v>2</v>
      </c>
      <c r="J76" s="105" t="str">
        <f>IFERROR(VLOOKUP(A76,整列作業!$B:$V,11,FALSE),"")</f>
        <v/>
      </c>
      <c r="K76" s="106" t="s">
        <v>3</v>
      </c>
      <c r="L76" s="103" t="str">
        <f>IFERROR(VLOOKUP(A76,整列作業!$B:$V,13,FALSE),"")</f>
        <v/>
      </c>
      <c r="M76" s="104" t="s">
        <v>2</v>
      </c>
      <c r="N76" s="105" t="str">
        <f>IFERROR(VLOOKUP(A76,整列作業!$B:$V,15,FALSE),"")</f>
        <v/>
      </c>
      <c r="O76" s="106" t="s">
        <v>3</v>
      </c>
      <c r="P76" s="107" t="str">
        <f>IFERROR(VLOOKUP(A76,整列作業!$B:$V,17,FALSE),"")</f>
        <v/>
      </c>
      <c r="Q76" s="108" t="str">
        <f>IFERROR(VLOOKUP(A76,整列作業!$B:$V,18,FALSE),"")</f>
        <v/>
      </c>
      <c r="R76" s="109" t="s">
        <v>2</v>
      </c>
      <c r="S76" s="108" t="str">
        <f>IFERROR(VLOOKUP(A76,整列作業!$B:$V,20,FALSE),"")</f>
        <v/>
      </c>
      <c r="T76" s="109" t="s">
        <v>3</v>
      </c>
      <c r="U76" s="128" t="str">
        <f>IFERROR(VLOOKUP(A76,整列作業!$B:$W,22,FALSE),"")</f>
        <v/>
      </c>
      <c r="W76" s="100" t="str">
        <f t="shared" si="0"/>
        <v>-65</v>
      </c>
    </row>
    <row r="77" spans="1:23" ht="18" customHeight="1">
      <c r="A77" s="5">
        <v>66</v>
      </c>
      <c r="B77" s="102" t="str">
        <f>IFERROR(VLOOKUP(A77,整列作業!$B:$V,3,FALSE),"")</f>
        <v/>
      </c>
      <c r="C77" s="101" t="str">
        <f>IFERROR(VLOOKUP(A77,整列作業!$B:$V,4,FALSE),"")</f>
        <v/>
      </c>
      <c r="D77" s="103" t="str">
        <f>IFERROR(VLOOKUP(A77,整列作業!$B:$V,5,FALSE),"")</f>
        <v/>
      </c>
      <c r="E77" s="104" t="s">
        <v>2</v>
      </c>
      <c r="F77" s="105" t="str">
        <f>IFERROR(VLOOKUP(A77,整列作業!$B:$V,7,FALSE),"")</f>
        <v/>
      </c>
      <c r="G77" s="106" t="s">
        <v>3</v>
      </c>
      <c r="H77" s="103" t="str">
        <f>IFERROR(VLOOKUP(A77,整列作業!$B:$V,9,FALSE),"")</f>
        <v/>
      </c>
      <c r="I77" s="104" t="s">
        <v>2</v>
      </c>
      <c r="J77" s="105" t="str">
        <f>IFERROR(VLOOKUP(A77,整列作業!$B:$V,11,FALSE),"")</f>
        <v/>
      </c>
      <c r="K77" s="106" t="s">
        <v>3</v>
      </c>
      <c r="L77" s="103" t="str">
        <f>IFERROR(VLOOKUP(A77,整列作業!$B:$V,13,FALSE),"")</f>
        <v/>
      </c>
      <c r="M77" s="104" t="s">
        <v>2</v>
      </c>
      <c r="N77" s="105" t="str">
        <f>IFERROR(VLOOKUP(A77,整列作業!$B:$V,15,FALSE),"")</f>
        <v/>
      </c>
      <c r="O77" s="106" t="s">
        <v>3</v>
      </c>
      <c r="P77" s="107" t="str">
        <f>IFERROR(VLOOKUP(A77,整列作業!$B:$V,17,FALSE),"")</f>
        <v/>
      </c>
      <c r="Q77" s="108" t="str">
        <f>IFERROR(VLOOKUP(A77,整列作業!$B:$V,18,FALSE),"")</f>
        <v/>
      </c>
      <c r="R77" s="109" t="s">
        <v>2</v>
      </c>
      <c r="S77" s="108" t="str">
        <f>IFERROR(VLOOKUP(A77,整列作業!$B:$V,20,FALSE),"")</f>
        <v/>
      </c>
      <c r="T77" s="109" t="s">
        <v>3</v>
      </c>
      <c r="U77" s="128" t="str">
        <f>IFERROR(VLOOKUP(A77,整列作業!$B:$W,22,FALSE),"")</f>
        <v/>
      </c>
      <c r="W77" s="100" t="str">
        <f t="shared" ref="W77:W91" si="1">$Q$1&amp;"-"&amp;A77</f>
        <v>-66</v>
      </c>
    </row>
    <row r="78" spans="1:23" ht="18" customHeight="1">
      <c r="A78" s="5">
        <v>67</v>
      </c>
      <c r="B78" s="102" t="str">
        <f>IFERROR(VLOOKUP(A78,整列作業!$B:$V,3,FALSE),"")</f>
        <v/>
      </c>
      <c r="C78" s="101" t="str">
        <f>IFERROR(VLOOKUP(A78,整列作業!$B:$V,4,FALSE),"")</f>
        <v/>
      </c>
      <c r="D78" s="103" t="str">
        <f>IFERROR(VLOOKUP(A78,整列作業!$B:$V,5,FALSE),"")</f>
        <v/>
      </c>
      <c r="E78" s="104" t="s">
        <v>2</v>
      </c>
      <c r="F78" s="105" t="str">
        <f>IFERROR(VLOOKUP(A78,整列作業!$B:$V,7,FALSE),"")</f>
        <v/>
      </c>
      <c r="G78" s="106" t="s">
        <v>3</v>
      </c>
      <c r="H78" s="103" t="str">
        <f>IFERROR(VLOOKUP(A78,整列作業!$B:$V,9,FALSE),"")</f>
        <v/>
      </c>
      <c r="I78" s="104" t="s">
        <v>2</v>
      </c>
      <c r="J78" s="105" t="str">
        <f>IFERROR(VLOOKUP(A78,整列作業!$B:$V,11,FALSE),"")</f>
        <v/>
      </c>
      <c r="K78" s="106" t="s">
        <v>3</v>
      </c>
      <c r="L78" s="103" t="str">
        <f>IFERROR(VLOOKUP(A78,整列作業!$B:$V,13,FALSE),"")</f>
        <v/>
      </c>
      <c r="M78" s="104" t="s">
        <v>2</v>
      </c>
      <c r="N78" s="105" t="str">
        <f>IFERROR(VLOOKUP(A78,整列作業!$B:$V,15,FALSE),"")</f>
        <v/>
      </c>
      <c r="O78" s="106" t="s">
        <v>3</v>
      </c>
      <c r="P78" s="107" t="str">
        <f>IFERROR(VLOOKUP(A78,整列作業!$B:$V,17,FALSE),"")</f>
        <v/>
      </c>
      <c r="Q78" s="108" t="str">
        <f>IFERROR(VLOOKUP(A78,整列作業!$B:$V,18,FALSE),"")</f>
        <v/>
      </c>
      <c r="R78" s="109" t="s">
        <v>2</v>
      </c>
      <c r="S78" s="108" t="str">
        <f>IFERROR(VLOOKUP(A78,整列作業!$B:$V,20,FALSE),"")</f>
        <v/>
      </c>
      <c r="T78" s="109" t="s">
        <v>3</v>
      </c>
      <c r="U78" s="128" t="str">
        <f>IFERROR(VLOOKUP(A78,整列作業!$B:$W,22,FALSE),"")</f>
        <v/>
      </c>
      <c r="W78" s="100" t="str">
        <f t="shared" si="1"/>
        <v>-67</v>
      </c>
    </row>
    <row r="79" spans="1:23" ht="18" customHeight="1">
      <c r="A79" s="5">
        <v>68</v>
      </c>
      <c r="B79" s="102" t="str">
        <f>IFERROR(VLOOKUP(A79,整列作業!$B:$V,3,FALSE),"")</f>
        <v/>
      </c>
      <c r="C79" s="101" t="str">
        <f>IFERROR(VLOOKUP(A79,整列作業!$B:$V,4,FALSE),"")</f>
        <v/>
      </c>
      <c r="D79" s="103" t="str">
        <f>IFERROR(VLOOKUP(A79,整列作業!$B:$V,5,FALSE),"")</f>
        <v/>
      </c>
      <c r="E79" s="104" t="s">
        <v>2</v>
      </c>
      <c r="F79" s="105" t="str">
        <f>IFERROR(VLOOKUP(A79,整列作業!$B:$V,7,FALSE),"")</f>
        <v/>
      </c>
      <c r="G79" s="106" t="s">
        <v>3</v>
      </c>
      <c r="H79" s="103" t="str">
        <f>IFERROR(VLOOKUP(A79,整列作業!$B:$V,9,FALSE),"")</f>
        <v/>
      </c>
      <c r="I79" s="104" t="s">
        <v>2</v>
      </c>
      <c r="J79" s="105" t="str">
        <f>IFERROR(VLOOKUP(A79,整列作業!$B:$V,11,FALSE),"")</f>
        <v/>
      </c>
      <c r="K79" s="106" t="s">
        <v>3</v>
      </c>
      <c r="L79" s="103" t="str">
        <f>IFERROR(VLOOKUP(A79,整列作業!$B:$V,13,FALSE),"")</f>
        <v/>
      </c>
      <c r="M79" s="104" t="s">
        <v>2</v>
      </c>
      <c r="N79" s="105" t="str">
        <f>IFERROR(VLOOKUP(A79,整列作業!$B:$V,15,FALSE),"")</f>
        <v/>
      </c>
      <c r="O79" s="106" t="s">
        <v>3</v>
      </c>
      <c r="P79" s="107" t="str">
        <f>IFERROR(VLOOKUP(A79,整列作業!$B:$V,17,FALSE),"")</f>
        <v/>
      </c>
      <c r="Q79" s="108" t="str">
        <f>IFERROR(VLOOKUP(A79,整列作業!$B:$V,18,FALSE),"")</f>
        <v/>
      </c>
      <c r="R79" s="109" t="s">
        <v>2</v>
      </c>
      <c r="S79" s="108" t="str">
        <f>IFERROR(VLOOKUP(A79,整列作業!$B:$V,20,FALSE),"")</f>
        <v/>
      </c>
      <c r="T79" s="109" t="s">
        <v>3</v>
      </c>
      <c r="U79" s="128" t="str">
        <f>IFERROR(VLOOKUP(A79,整列作業!$B:$W,22,FALSE),"")</f>
        <v/>
      </c>
      <c r="W79" s="100" t="str">
        <f t="shared" si="1"/>
        <v>-68</v>
      </c>
    </row>
    <row r="80" spans="1:23" ht="18" customHeight="1">
      <c r="A80" s="5">
        <v>69</v>
      </c>
      <c r="B80" s="102" t="str">
        <f>IFERROR(VLOOKUP(A80,整列作業!$B:$V,3,FALSE),"")</f>
        <v/>
      </c>
      <c r="C80" s="101" t="str">
        <f>IFERROR(VLOOKUP(A80,整列作業!$B:$V,4,FALSE),"")</f>
        <v/>
      </c>
      <c r="D80" s="103" t="str">
        <f>IFERROR(VLOOKUP(A80,整列作業!$B:$V,5,FALSE),"")</f>
        <v/>
      </c>
      <c r="E80" s="104" t="s">
        <v>2</v>
      </c>
      <c r="F80" s="105" t="str">
        <f>IFERROR(VLOOKUP(A80,整列作業!$B:$V,7,FALSE),"")</f>
        <v/>
      </c>
      <c r="G80" s="106" t="s">
        <v>3</v>
      </c>
      <c r="H80" s="103" t="str">
        <f>IFERROR(VLOOKUP(A80,整列作業!$B:$V,9,FALSE),"")</f>
        <v/>
      </c>
      <c r="I80" s="104" t="s">
        <v>2</v>
      </c>
      <c r="J80" s="105" t="str">
        <f>IFERROR(VLOOKUP(A80,整列作業!$B:$V,11,FALSE),"")</f>
        <v/>
      </c>
      <c r="K80" s="106" t="s">
        <v>3</v>
      </c>
      <c r="L80" s="103" t="str">
        <f>IFERROR(VLOOKUP(A80,整列作業!$B:$V,13,FALSE),"")</f>
        <v/>
      </c>
      <c r="M80" s="104" t="s">
        <v>2</v>
      </c>
      <c r="N80" s="105" t="str">
        <f>IFERROR(VLOOKUP(A80,整列作業!$B:$V,15,FALSE),"")</f>
        <v/>
      </c>
      <c r="O80" s="106" t="s">
        <v>3</v>
      </c>
      <c r="P80" s="107" t="str">
        <f>IFERROR(VLOOKUP(A80,整列作業!$B:$V,17,FALSE),"")</f>
        <v/>
      </c>
      <c r="Q80" s="108" t="str">
        <f>IFERROR(VLOOKUP(A80,整列作業!$B:$V,18,FALSE),"")</f>
        <v/>
      </c>
      <c r="R80" s="109" t="s">
        <v>2</v>
      </c>
      <c r="S80" s="108" t="str">
        <f>IFERROR(VLOOKUP(A80,整列作業!$B:$V,20,FALSE),"")</f>
        <v/>
      </c>
      <c r="T80" s="109" t="s">
        <v>3</v>
      </c>
      <c r="U80" s="128" t="str">
        <f>IFERROR(VLOOKUP(A80,整列作業!$B:$W,22,FALSE),"")</f>
        <v/>
      </c>
      <c r="W80" s="100" t="str">
        <f t="shared" si="1"/>
        <v>-69</v>
      </c>
    </row>
    <row r="81" spans="1:23" ht="18" customHeight="1">
      <c r="A81" s="5">
        <v>70</v>
      </c>
      <c r="B81" s="102" t="str">
        <f>IFERROR(VLOOKUP(A81,整列作業!$B:$V,3,FALSE),"")</f>
        <v/>
      </c>
      <c r="C81" s="101" t="str">
        <f>IFERROR(VLOOKUP(A81,整列作業!$B:$V,4,FALSE),"")</f>
        <v/>
      </c>
      <c r="D81" s="103" t="str">
        <f>IFERROR(VLOOKUP(A81,整列作業!$B:$V,5,FALSE),"")</f>
        <v/>
      </c>
      <c r="E81" s="104" t="s">
        <v>2</v>
      </c>
      <c r="F81" s="105" t="str">
        <f>IFERROR(VLOOKUP(A81,整列作業!$B:$V,7,FALSE),"")</f>
        <v/>
      </c>
      <c r="G81" s="106" t="s">
        <v>3</v>
      </c>
      <c r="H81" s="103" t="str">
        <f>IFERROR(VLOOKUP(A81,整列作業!$B:$V,9,FALSE),"")</f>
        <v/>
      </c>
      <c r="I81" s="104" t="s">
        <v>2</v>
      </c>
      <c r="J81" s="105" t="str">
        <f>IFERROR(VLOOKUP(A81,整列作業!$B:$V,11,FALSE),"")</f>
        <v/>
      </c>
      <c r="K81" s="106" t="s">
        <v>3</v>
      </c>
      <c r="L81" s="103" t="str">
        <f>IFERROR(VLOOKUP(A81,整列作業!$B:$V,13,FALSE),"")</f>
        <v/>
      </c>
      <c r="M81" s="104" t="s">
        <v>2</v>
      </c>
      <c r="N81" s="105" t="str">
        <f>IFERROR(VLOOKUP(A81,整列作業!$B:$V,15,FALSE),"")</f>
        <v/>
      </c>
      <c r="O81" s="106" t="s">
        <v>3</v>
      </c>
      <c r="P81" s="107" t="str">
        <f>IFERROR(VLOOKUP(A81,整列作業!$B:$V,17,FALSE),"")</f>
        <v/>
      </c>
      <c r="Q81" s="108" t="str">
        <f>IFERROR(VLOOKUP(A81,整列作業!$B:$V,18,FALSE),"")</f>
        <v/>
      </c>
      <c r="R81" s="109" t="s">
        <v>2</v>
      </c>
      <c r="S81" s="108" t="str">
        <f>IFERROR(VLOOKUP(A81,整列作業!$B:$V,20,FALSE),"")</f>
        <v/>
      </c>
      <c r="T81" s="109" t="s">
        <v>3</v>
      </c>
      <c r="U81" s="128" t="str">
        <f>IFERROR(VLOOKUP(A81,整列作業!$B:$W,22,FALSE),"")</f>
        <v/>
      </c>
      <c r="W81" s="100" t="str">
        <f t="shared" si="1"/>
        <v>-70</v>
      </c>
    </row>
    <row r="82" spans="1:23" ht="18" customHeight="1">
      <c r="A82" s="5">
        <v>71</v>
      </c>
      <c r="B82" s="102" t="str">
        <f>IFERROR(VLOOKUP(A82,整列作業!$B:$V,3,FALSE),"")</f>
        <v/>
      </c>
      <c r="C82" s="101" t="str">
        <f>IFERROR(VLOOKUP(A82,整列作業!$B:$V,4,FALSE),"")</f>
        <v/>
      </c>
      <c r="D82" s="103" t="str">
        <f>IFERROR(VLOOKUP(A82,整列作業!$B:$V,5,FALSE),"")</f>
        <v/>
      </c>
      <c r="E82" s="104" t="s">
        <v>2</v>
      </c>
      <c r="F82" s="105" t="str">
        <f>IFERROR(VLOOKUP(A82,整列作業!$B:$V,7,FALSE),"")</f>
        <v/>
      </c>
      <c r="G82" s="106" t="s">
        <v>3</v>
      </c>
      <c r="H82" s="103" t="str">
        <f>IFERROR(VLOOKUP(A82,整列作業!$B:$V,9,FALSE),"")</f>
        <v/>
      </c>
      <c r="I82" s="104" t="s">
        <v>2</v>
      </c>
      <c r="J82" s="105" t="str">
        <f>IFERROR(VLOOKUP(A82,整列作業!$B:$V,11,FALSE),"")</f>
        <v/>
      </c>
      <c r="K82" s="106" t="s">
        <v>3</v>
      </c>
      <c r="L82" s="103" t="str">
        <f>IFERROR(VLOOKUP(A82,整列作業!$B:$V,13,FALSE),"")</f>
        <v/>
      </c>
      <c r="M82" s="104" t="s">
        <v>2</v>
      </c>
      <c r="N82" s="105" t="str">
        <f>IFERROR(VLOOKUP(A82,整列作業!$B:$V,15,FALSE),"")</f>
        <v/>
      </c>
      <c r="O82" s="106" t="s">
        <v>3</v>
      </c>
      <c r="P82" s="107" t="str">
        <f>IFERROR(VLOOKUP(A82,整列作業!$B:$V,17,FALSE),"")</f>
        <v/>
      </c>
      <c r="Q82" s="108" t="str">
        <f>IFERROR(VLOOKUP(A82,整列作業!$B:$V,18,FALSE),"")</f>
        <v/>
      </c>
      <c r="R82" s="109" t="s">
        <v>2</v>
      </c>
      <c r="S82" s="108" t="str">
        <f>IFERROR(VLOOKUP(A82,整列作業!$B:$V,20,FALSE),"")</f>
        <v/>
      </c>
      <c r="T82" s="109" t="s">
        <v>3</v>
      </c>
      <c r="U82" s="128" t="str">
        <f>IFERROR(VLOOKUP(A82,整列作業!$B:$W,22,FALSE),"")</f>
        <v/>
      </c>
      <c r="W82" s="100" t="str">
        <f t="shared" si="1"/>
        <v>-71</v>
      </c>
    </row>
    <row r="83" spans="1:23" ht="18" customHeight="1">
      <c r="A83" s="5">
        <v>72</v>
      </c>
      <c r="B83" s="102" t="str">
        <f>IFERROR(VLOOKUP(A83,整列作業!$B:$V,3,FALSE),"")</f>
        <v/>
      </c>
      <c r="C83" s="101" t="str">
        <f>IFERROR(VLOOKUP(A83,整列作業!$B:$V,4,FALSE),"")</f>
        <v/>
      </c>
      <c r="D83" s="103" t="str">
        <f>IFERROR(VLOOKUP(A83,整列作業!$B:$V,5,FALSE),"")</f>
        <v/>
      </c>
      <c r="E83" s="104" t="s">
        <v>2</v>
      </c>
      <c r="F83" s="105" t="str">
        <f>IFERROR(VLOOKUP(A83,整列作業!$B:$V,7,FALSE),"")</f>
        <v/>
      </c>
      <c r="G83" s="106" t="s">
        <v>3</v>
      </c>
      <c r="H83" s="103" t="str">
        <f>IFERROR(VLOOKUP(A83,整列作業!$B:$V,9,FALSE),"")</f>
        <v/>
      </c>
      <c r="I83" s="104" t="s">
        <v>2</v>
      </c>
      <c r="J83" s="105" t="str">
        <f>IFERROR(VLOOKUP(A83,整列作業!$B:$V,11,FALSE),"")</f>
        <v/>
      </c>
      <c r="K83" s="106" t="s">
        <v>3</v>
      </c>
      <c r="L83" s="103" t="str">
        <f>IFERROR(VLOOKUP(A83,整列作業!$B:$V,13,FALSE),"")</f>
        <v/>
      </c>
      <c r="M83" s="104" t="s">
        <v>2</v>
      </c>
      <c r="N83" s="105" t="str">
        <f>IFERROR(VLOOKUP(A83,整列作業!$B:$V,15,FALSE),"")</f>
        <v/>
      </c>
      <c r="O83" s="106" t="s">
        <v>3</v>
      </c>
      <c r="P83" s="107" t="str">
        <f>IFERROR(VLOOKUP(A83,整列作業!$B:$V,17,FALSE),"")</f>
        <v/>
      </c>
      <c r="Q83" s="108" t="str">
        <f>IFERROR(VLOOKUP(A83,整列作業!$B:$V,18,FALSE),"")</f>
        <v/>
      </c>
      <c r="R83" s="109" t="s">
        <v>2</v>
      </c>
      <c r="S83" s="108" t="str">
        <f>IFERROR(VLOOKUP(A83,整列作業!$B:$V,20,FALSE),"")</f>
        <v/>
      </c>
      <c r="T83" s="109" t="s">
        <v>3</v>
      </c>
      <c r="U83" s="128" t="str">
        <f>IFERROR(VLOOKUP(A83,整列作業!$B:$W,22,FALSE),"")</f>
        <v/>
      </c>
      <c r="W83" s="100" t="str">
        <f t="shared" si="1"/>
        <v>-72</v>
      </c>
    </row>
    <row r="84" spans="1:23" ht="18" customHeight="1">
      <c r="A84" s="5">
        <v>73</v>
      </c>
      <c r="B84" s="102" t="str">
        <f>IFERROR(VLOOKUP(A84,整列作業!$B:$V,3,FALSE),"")</f>
        <v/>
      </c>
      <c r="C84" s="101" t="str">
        <f>IFERROR(VLOOKUP(A84,整列作業!$B:$V,4,FALSE),"")</f>
        <v/>
      </c>
      <c r="D84" s="103" t="str">
        <f>IFERROR(VLOOKUP(A84,整列作業!$B:$V,5,FALSE),"")</f>
        <v/>
      </c>
      <c r="E84" s="104" t="s">
        <v>2</v>
      </c>
      <c r="F84" s="105" t="str">
        <f>IFERROR(VLOOKUP(A84,整列作業!$B:$V,7,FALSE),"")</f>
        <v/>
      </c>
      <c r="G84" s="106" t="s">
        <v>3</v>
      </c>
      <c r="H84" s="103" t="str">
        <f>IFERROR(VLOOKUP(A84,整列作業!$B:$V,9,FALSE),"")</f>
        <v/>
      </c>
      <c r="I84" s="104" t="s">
        <v>2</v>
      </c>
      <c r="J84" s="105" t="str">
        <f>IFERROR(VLOOKUP(A84,整列作業!$B:$V,11,FALSE),"")</f>
        <v/>
      </c>
      <c r="K84" s="106" t="s">
        <v>3</v>
      </c>
      <c r="L84" s="103" t="str">
        <f>IFERROR(VLOOKUP(A84,整列作業!$B:$V,13,FALSE),"")</f>
        <v/>
      </c>
      <c r="M84" s="104" t="s">
        <v>2</v>
      </c>
      <c r="N84" s="105" t="str">
        <f>IFERROR(VLOOKUP(A84,整列作業!$B:$V,15,FALSE),"")</f>
        <v/>
      </c>
      <c r="O84" s="106" t="s">
        <v>3</v>
      </c>
      <c r="P84" s="107" t="str">
        <f>IFERROR(VLOOKUP(A84,整列作業!$B:$V,17,FALSE),"")</f>
        <v/>
      </c>
      <c r="Q84" s="108" t="str">
        <f>IFERROR(VLOOKUP(A84,整列作業!$B:$V,18,FALSE),"")</f>
        <v/>
      </c>
      <c r="R84" s="109" t="s">
        <v>2</v>
      </c>
      <c r="S84" s="108" t="str">
        <f>IFERROR(VLOOKUP(A84,整列作業!$B:$V,20,FALSE),"")</f>
        <v/>
      </c>
      <c r="T84" s="109" t="s">
        <v>3</v>
      </c>
      <c r="U84" s="128" t="str">
        <f>IFERROR(VLOOKUP(A84,整列作業!$B:$W,22,FALSE),"")</f>
        <v/>
      </c>
      <c r="W84" s="100" t="str">
        <f t="shared" si="1"/>
        <v>-73</v>
      </c>
    </row>
    <row r="85" spans="1:23" ht="18" customHeight="1">
      <c r="A85" s="5">
        <v>74</v>
      </c>
      <c r="B85" s="102" t="str">
        <f>IFERROR(VLOOKUP(A85,整列作業!$B:$V,3,FALSE),"")</f>
        <v/>
      </c>
      <c r="C85" s="101" t="str">
        <f>IFERROR(VLOOKUP(A85,整列作業!$B:$V,4,FALSE),"")</f>
        <v/>
      </c>
      <c r="D85" s="103" t="str">
        <f>IFERROR(VLOOKUP(A85,整列作業!$B:$V,5,FALSE),"")</f>
        <v/>
      </c>
      <c r="E85" s="104" t="s">
        <v>2</v>
      </c>
      <c r="F85" s="105" t="str">
        <f>IFERROR(VLOOKUP(A85,整列作業!$B:$V,7,FALSE),"")</f>
        <v/>
      </c>
      <c r="G85" s="106" t="s">
        <v>3</v>
      </c>
      <c r="H85" s="103" t="str">
        <f>IFERROR(VLOOKUP(A85,整列作業!$B:$V,9,FALSE),"")</f>
        <v/>
      </c>
      <c r="I85" s="104" t="s">
        <v>2</v>
      </c>
      <c r="J85" s="105" t="str">
        <f>IFERROR(VLOOKUP(A85,整列作業!$B:$V,11,FALSE),"")</f>
        <v/>
      </c>
      <c r="K85" s="106" t="s">
        <v>3</v>
      </c>
      <c r="L85" s="103" t="str">
        <f>IFERROR(VLOOKUP(A85,整列作業!$B:$V,13,FALSE),"")</f>
        <v/>
      </c>
      <c r="M85" s="104" t="s">
        <v>2</v>
      </c>
      <c r="N85" s="105" t="str">
        <f>IFERROR(VLOOKUP(A85,整列作業!$B:$V,15,FALSE),"")</f>
        <v/>
      </c>
      <c r="O85" s="106" t="s">
        <v>3</v>
      </c>
      <c r="P85" s="107" t="str">
        <f>IFERROR(VLOOKUP(A85,整列作業!$B:$V,17,FALSE),"")</f>
        <v/>
      </c>
      <c r="Q85" s="108" t="str">
        <f>IFERROR(VLOOKUP(A85,整列作業!$B:$V,18,FALSE),"")</f>
        <v/>
      </c>
      <c r="R85" s="109" t="s">
        <v>2</v>
      </c>
      <c r="S85" s="108" t="str">
        <f>IFERROR(VLOOKUP(A85,整列作業!$B:$V,20,FALSE),"")</f>
        <v/>
      </c>
      <c r="T85" s="109" t="s">
        <v>3</v>
      </c>
      <c r="U85" s="128" t="str">
        <f>IFERROR(VLOOKUP(A85,整列作業!$B:$W,22,FALSE),"")</f>
        <v/>
      </c>
      <c r="W85" s="100" t="str">
        <f t="shared" si="1"/>
        <v>-74</v>
      </c>
    </row>
    <row r="86" spans="1:23" ht="18" customHeight="1">
      <c r="A86" s="5">
        <v>75</v>
      </c>
      <c r="B86" s="102" t="str">
        <f>IFERROR(VLOOKUP(A86,整列作業!$B:$V,3,FALSE),"")</f>
        <v/>
      </c>
      <c r="C86" s="101" t="str">
        <f>IFERROR(VLOOKUP(A86,整列作業!$B:$V,4,FALSE),"")</f>
        <v/>
      </c>
      <c r="D86" s="103" t="str">
        <f>IFERROR(VLOOKUP(A86,整列作業!$B:$V,5,FALSE),"")</f>
        <v/>
      </c>
      <c r="E86" s="104" t="s">
        <v>2</v>
      </c>
      <c r="F86" s="105" t="str">
        <f>IFERROR(VLOOKUP(A86,整列作業!$B:$V,7,FALSE),"")</f>
        <v/>
      </c>
      <c r="G86" s="106" t="s">
        <v>3</v>
      </c>
      <c r="H86" s="103" t="str">
        <f>IFERROR(VLOOKUP(A86,整列作業!$B:$V,9,FALSE),"")</f>
        <v/>
      </c>
      <c r="I86" s="104" t="s">
        <v>2</v>
      </c>
      <c r="J86" s="105" t="str">
        <f>IFERROR(VLOOKUP(A86,整列作業!$B:$V,11,FALSE),"")</f>
        <v/>
      </c>
      <c r="K86" s="106" t="s">
        <v>3</v>
      </c>
      <c r="L86" s="103" t="str">
        <f>IFERROR(VLOOKUP(A86,整列作業!$B:$V,13,FALSE),"")</f>
        <v/>
      </c>
      <c r="M86" s="104" t="s">
        <v>2</v>
      </c>
      <c r="N86" s="105" t="str">
        <f>IFERROR(VLOOKUP(A86,整列作業!$B:$V,15,FALSE),"")</f>
        <v/>
      </c>
      <c r="O86" s="106" t="s">
        <v>3</v>
      </c>
      <c r="P86" s="107" t="str">
        <f>IFERROR(VLOOKUP(A86,整列作業!$B:$V,17,FALSE),"")</f>
        <v/>
      </c>
      <c r="Q86" s="108" t="str">
        <f>IFERROR(VLOOKUP(A86,整列作業!$B:$V,18,FALSE),"")</f>
        <v/>
      </c>
      <c r="R86" s="109" t="s">
        <v>2</v>
      </c>
      <c r="S86" s="108" t="str">
        <f>IFERROR(VLOOKUP(A86,整列作業!$B:$V,20,FALSE),"")</f>
        <v/>
      </c>
      <c r="T86" s="109" t="s">
        <v>3</v>
      </c>
      <c r="U86" s="128" t="str">
        <f>IFERROR(VLOOKUP(A86,整列作業!$B:$W,22,FALSE),"")</f>
        <v/>
      </c>
      <c r="W86" s="100" t="str">
        <f t="shared" si="1"/>
        <v>-75</v>
      </c>
    </row>
    <row r="87" spans="1:23" ht="18" customHeight="1">
      <c r="A87" s="5">
        <v>76</v>
      </c>
      <c r="B87" s="102" t="str">
        <f>IFERROR(VLOOKUP(A87,整列作業!$B:$V,3,FALSE),"")</f>
        <v/>
      </c>
      <c r="C87" s="101" t="str">
        <f>IFERROR(VLOOKUP(A87,整列作業!$B:$V,4,FALSE),"")</f>
        <v/>
      </c>
      <c r="D87" s="103" t="str">
        <f>IFERROR(VLOOKUP(A87,整列作業!$B:$V,5,FALSE),"")</f>
        <v/>
      </c>
      <c r="E87" s="104" t="s">
        <v>2</v>
      </c>
      <c r="F87" s="105" t="str">
        <f>IFERROR(VLOOKUP(A87,整列作業!$B:$V,7,FALSE),"")</f>
        <v/>
      </c>
      <c r="G87" s="106" t="s">
        <v>3</v>
      </c>
      <c r="H87" s="103" t="str">
        <f>IFERROR(VLOOKUP(A87,整列作業!$B:$V,9,FALSE),"")</f>
        <v/>
      </c>
      <c r="I87" s="104" t="s">
        <v>2</v>
      </c>
      <c r="J87" s="105" t="str">
        <f>IFERROR(VLOOKUP(A87,整列作業!$B:$V,11,FALSE),"")</f>
        <v/>
      </c>
      <c r="K87" s="106" t="s">
        <v>3</v>
      </c>
      <c r="L87" s="103" t="str">
        <f>IFERROR(VLOOKUP(A87,整列作業!$B:$V,13,FALSE),"")</f>
        <v/>
      </c>
      <c r="M87" s="104" t="s">
        <v>2</v>
      </c>
      <c r="N87" s="105" t="str">
        <f>IFERROR(VLOOKUP(A87,整列作業!$B:$V,15,FALSE),"")</f>
        <v/>
      </c>
      <c r="O87" s="106" t="s">
        <v>3</v>
      </c>
      <c r="P87" s="107" t="str">
        <f>IFERROR(VLOOKUP(A87,整列作業!$B:$V,17,FALSE),"")</f>
        <v/>
      </c>
      <c r="Q87" s="108" t="str">
        <f>IFERROR(VLOOKUP(A87,整列作業!$B:$V,18,FALSE),"")</f>
        <v/>
      </c>
      <c r="R87" s="109" t="s">
        <v>2</v>
      </c>
      <c r="S87" s="108" t="str">
        <f>IFERROR(VLOOKUP(A87,整列作業!$B:$V,20,FALSE),"")</f>
        <v/>
      </c>
      <c r="T87" s="109" t="s">
        <v>3</v>
      </c>
      <c r="U87" s="128" t="str">
        <f>IFERROR(VLOOKUP(A87,整列作業!$B:$W,22,FALSE),"")</f>
        <v/>
      </c>
      <c r="W87" s="100" t="str">
        <f t="shared" si="1"/>
        <v>-76</v>
      </c>
    </row>
    <row r="88" spans="1:23" ht="18" customHeight="1">
      <c r="A88" s="5">
        <v>77</v>
      </c>
      <c r="B88" s="102" t="str">
        <f>IFERROR(VLOOKUP(A88,整列作業!$B:$V,3,FALSE),"")</f>
        <v/>
      </c>
      <c r="C88" s="101" t="str">
        <f>IFERROR(VLOOKUP(A88,整列作業!$B:$V,4,FALSE),"")</f>
        <v/>
      </c>
      <c r="D88" s="103" t="str">
        <f>IFERROR(VLOOKUP(A88,整列作業!$B:$V,5,FALSE),"")</f>
        <v/>
      </c>
      <c r="E88" s="104" t="s">
        <v>2</v>
      </c>
      <c r="F88" s="105" t="str">
        <f>IFERROR(VLOOKUP(A88,整列作業!$B:$V,7,FALSE),"")</f>
        <v/>
      </c>
      <c r="G88" s="106" t="s">
        <v>3</v>
      </c>
      <c r="H88" s="103" t="str">
        <f>IFERROR(VLOOKUP(A88,整列作業!$B:$V,9,FALSE),"")</f>
        <v/>
      </c>
      <c r="I88" s="104" t="s">
        <v>2</v>
      </c>
      <c r="J88" s="105" t="str">
        <f>IFERROR(VLOOKUP(A88,整列作業!$B:$V,11,FALSE),"")</f>
        <v/>
      </c>
      <c r="K88" s="106" t="s">
        <v>3</v>
      </c>
      <c r="L88" s="103" t="str">
        <f>IFERROR(VLOOKUP(A88,整列作業!$B:$V,13,FALSE),"")</f>
        <v/>
      </c>
      <c r="M88" s="104" t="s">
        <v>2</v>
      </c>
      <c r="N88" s="105" t="str">
        <f>IFERROR(VLOOKUP(A88,整列作業!$B:$V,15,FALSE),"")</f>
        <v/>
      </c>
      <c r="O88" s="106" t="s">
        <v>3</v>
      </c>
      <c r="P88" s="107" t="str">
        <f>IFERROR(VLOOKUP(A88,整列作業!$B:$V,17,FALSE),"")</f>
        <v/>
      </c>
      <c r="Q88" s="108" t="str">
        <f>IFERROR(VLOOKUP(A88,整列作業!$B:$V,18,FALSE),"")</f>
        <v/>
      </c>
      <c r="R88" s="109" t="s">
        <v>2</v>
      </c>
      <c r="S88" s="108" t="str">
        <f>IFERROR(VLOOKUP(A88,整列作業!$B:$V,20,FALSE),"")</f>
        <v/>
      </c>
      <c r="T88" s="109" t="s">
        <v>3</v>
      </c>
      <c r="U88" s="128" t="str">
        <f>IFERROR(VLOOKUP(A88,整列作業!$B:$W,22,FALSE),"")</f>
        <v/>
      </c>
      <c r="W88" s="100" t="str">
        <f t="shared" si="1"/>
        <v>-77</v>
      </c>
    </row>
    <row r="89" spans="1:23" ht="18" customHeight="1">
      <c r="A89" s="5">
        <v>78</v>
      </c>
      <c r="B89" s="102" t="str">
        <f>IFERROR(VLOOKUP(A89,整列作業!$B:$V,3,FALSE),"")</f>
        <v/>
      </c>
      <c r="C89" s="101" t="str">
        <f>IFERROR(VLOOKUP(A89,整列作業!$B:$V,4,FALSE),"")</f>
        <v/>
      </c>
      <c r="D89" s="103" t="str">
        <f>IFERROR(VLOOKUP(A89,整列作業!$B:$V,5,FALSE),"")</f>
        <v/>
      </c>
      <c r="E89" s="104" t="s">
        <v>2</v>
      </c>
      <c r="F89" s="105" t="str">
        <f>IFERROR(VLOOKUP(A89,整列作業!$B:$V,7,FALSE),"")</f>
        <v/>
      </c>
      <c r="G89" s="106" t="s">
        <v>3</v>
      </c>
      <c r="H89" s="103" t="str">
        <f>IFERROR(VLOOKUP(A89,整列作業!$B:$V,9,FALSE),"")</f>
        <v/>
      </c>
      <c r="I89" s="104" t="s">
        <v>2</v>
      </c>
      <c r="J89" s="105" t="str">
        <f>IFERROR(VLOOKUP(A89,整列作業!$B:$V,11,FALSE),"")</f>
        <v/>
      </c>
      <c r="K89" s="106" t="s">
        <v>3</v>
      </c>
      <c r="L89" s="103" t="str">
        <f>IFERROR(VLOOKUP(A89,整列作業!$B:$V,13,FALSE),"")</f>
        <v/>
      </c>
      <c r="M89" s="104" t="s">
        <v>2</v>
      </c>
      <c r="N89" s="105" t="str">
        <f>IFERROR(VLOOKUP(A89,整列作業!$B:$V,15,FALSE),"")</f>
        <v/>
      </c>
      <c r="O89" s="106" t="s">
        <v>3</v>
      </c>
      <c r="P89" s="107" t="str">
        <f>IFERROR(VLOOKUP(A89,整列作業!$B:$V,17,FALSE),"")</f>
        <v/>
      </c>
      <c r="Q89" s="108" t="str">
        <f>IFERROR(VLOOKUP(A89,整列作業!$B:$V,18,FALSE),"")</f>
        <v/>
      </c>
      <c r="R89" s="109" t="s">
        <v>2</v>
      </c>
      <c r="S89" s="108" t="str">
        <f>IFERROR(VLOOKUP(A89,整列作業!$B:$V,20,FALSE),"")</f>
        <v/>
      </c>
      <c r="T89" s="109" t="s">
        <v>3</v>
      </c>
      <c r="U89" s="128" t="str">
        <f>IFERROR(VLOOKUP(A89,整列作業!$B:$W,22,FALSE),"")</f>
        <v/>
      </c>
      <c r="W89" s="100" t="str">
        <f t="shared" si="1"/>
        <v>-78</v>
      </c>
    </row>
    <row r="90" spans="1:23" ht="18" customHeight="1">
      <c r="A90" s="5">
        <v>79</v>
      </c>
      <c r="B90" s="102" t="str">
        <f>IFERROR(VLOOKUP(A90,整列作業!$B:$V,3,FALSE),"")</f>
        <v/>
      </c>
      <c r="C90" s="101" t="str">
        <f>IFERROR(VLOOKUP(A90,整列作業!$B:$V,4,FALSE),"")</f>
        <v/>
      </c>
      <c r="D90" s="103" t="str">
        <f>IFERROR(VLOOKUP(A90,整列作業!$B:$V,5,FALSE),"")</f>
        <v/>
      </c>
      <c r="E90" s="104" t="s">
        <v>2</v>
      </c>
      <c r="F90" s="105" t="str">
        <f>IFERROR(VLOOKUP(A90,整列作業!$B:$V,7,FALSE),"")</f>
        <v/>
      </c>
      <c r="G90" s="106" t="s">
        <v>3</v>
      </c>
      <c r="H90" s="103" t="str">
        <f>IFERROR(VLOOKUP(A90,整列作業!$B:$V,9,FALSE),"")</f>
        <v/>
      </c>
      <c r="I90" s="104" t="s">
        <v>2</v>
      </c>
      <c r="J90" s="105" t="str">
        <f>IFERROR(VLOOKUP(A90,整列作業!$B:$V,11,FALSE),"")</f>
        <v/>
      </c>
      <c r="K90" s="106" t="s">
        <v>3</v>
      </c>
      <c r="L90" s="103" t="str">
        <f>IFERROR(VLOOKUP(A90,整列作業!$B:$V,13,FALSE),"")</f>
        <v/>
      </c>
      <c r="M90" s="104" t="s">
        <v>2</v>
      </c>
      <c r="N90" s="105" t="str">
        <f>IFERROR(VLOOKUP(A90,整列作業!$B:$V,15,FALSE),"")</f>
        <v/>
      </c>
      <c r="O90" s="106" t="s">
        <v>3</v>
      </c>
      <c r="P90" s="107" t="str">
        <f>IFERROR(VLOOKUP(A90,整列作業!$B:$V,17,FALSE),"")</f>
        <v/>
      </c>
      <c r="Q90" s="108" t="str">
        <f>IFERROR(VLOOKUP(A90,整列作業!$B:$V,18,FALSE),"")</f>
        <v/>
      </c>
      <c r="R90" s="109" t="s">
        <v>2</v>
      </c>
      <c r="S90" s="108" t="str">
        <f>IFERROR(VLOOKUP(A90,整列作業!$B:$V,20,FALSE),"")</f>
        <v/>
      </c>
      <c r="T90" s="109" t="s">
        <v>3</v>
      </c>
      <c r="U90" s="128" t="str">
        <f>IFERROR(VLOOKUP(A90,整列作業!$B:$W,22,FALSE),"")</f>
        <v/>
      </c>
      <c r="W90" s="100" t="str">
        <f t="shared" si="1"/>
        <v>-79</v>
      </c>
    </row>
    <row r="91" spans="1:23" ht="18" customHeight="1" thickBot="1">
      <c r="A91" s="5">
        <v>80</v>
      </c>
      <c r="B91" s="110" t="str">
        <f>IFERROR(VLOOKUP(A91,整列作業!$B:$V,3,FALSE),"")</f>
        <v/>
      </c>
      <c r="C91" s="111" t="str">
        <f>IFERROR(VLOOKUP(A91,整列作業!$B:$V,4,FALSE),"")</f>
        <v/>
      </c>
      <c r="D91" s="112" t="str">
        <f>IFERROR(VLOOKUP(A91,整列作業!$B:$V,5,FALSE),"")</f>
        <v/>
      </c>
      <c r="E91" s="113" t="s">
        <v>2</v>
      </c>
      <c r="F91" s="114" t="str">
        <f>IFERROR(VLOOKUP(A91,整列作業!$B:$V,7,FALSE),"")</f>
        <v/>
      </c>
      <c r="G91" s="115" t="s">
        <v>3</v>
      </c>
      <c r="H91" s="112" t="str">
        <f>IFERROR(VLOOKUP(A91,整列作業!$B:$V,9,FALSE),"")</f>
        <v/>
      </c>
      <c r="I91" s="113" t="s">
        <v>2</v>
      </c>
      <c r="J91" s="114" t="str">
        <f>IFERROR(VLOOKUP(A91,整列作業!$B:$V,11,FALSE),"")</f>
        <v/>
      </c>
      <c r="K91" s="115" t="s">
        <v>3</v>
      </c>
      <c r="L91" s="112" t="str">
        <f>IFERROR(VLOOKUP(A91,整列作業!$B:$V,13,FALSE),"")</f>
        <v/>
      </c>
      <c r="M91" s="113" t="s">
        <v>2</v>
      </c>
      <c r="N91" s="114" t="str">
        <f>IFERROR(VLOOKUP(A91,整列作業!$B:$V,15,FALSE),"")</f>
        <v/>
      </c>
      <c r="O91" s="115" t="s">
        <v>3</v>
      </c>
      <c r="P91" s="95" t="str">
        <f>IFERROR(VLOOKUP(A91,整列作業!$B:$V,17,FALSE),"")</f>
        <v/>
      </c>
      <c r="Q91" s="96" t="str">
        <f>IFERROR(VLOOKUP(A91,整列作業!$B:$V,18,FALSE),"")</f>
        <v/>
      </c>
      <c r="R91" s="116" t="s">
        <v>2</v>
      </c>
      <c r="S91" s="96" t="str">
        <f>IFERROR(VLOOKUP(A91,整列作業!$B:$V,20,FALSE),"")</f>
        <v/>
      </c>
      <c r="T91" s="116" t="s">
        <v>3</v>
      </c>
      <c r="U91" s="129" t="str">
        <f>IFERROR(VLOOKUP(A91,整列作業!$B:$W,22,FALSE),"")</f>
        <v/>
      </c>
      <c r="W91" s="100" t="str">
        <f t="shared" si="1"/>
        <v>-80</v>
      </c>
    </row>
    <row r="92" spans="1:23">
      <c r="D92" s="5"/>
      <c r="E92" s="5"/>
      <c r="F92" s="5"/>
      <c r="G92" s="5"/>
      <c r="H92" s="5"/>
      <c r="I92" s="5"/>
      <c r="J92" s="5"/>
      <c r="K92" s="5"/>
      <c r="L92" s="5"/>
      <c r="M92" s="5"/>
      <c r="N92" s="5"/>
      <c r="O92" s="5"/>
      <c r="P92" s="5"/>
      <c r="Q92" s="5"/>
      <c r="R92" s="5"/>
      <c r="S92" s="5"/>
      <c r="T92" s="5"/>
    </row>
    <row r="93" spans="1:23" ht="13.5" thickBot="1">
      <c r="C93" s="94" t="s">
        <v>17</v>
      </c>
      <c r="D93" s="5"/>
      <c r="E93" s="5"/>
      <c r="F93" s="5"/>
      <c r="G93" s="5"/>
      <c r="H93" s="5" t="s">
        <v>41</v>
      </c>
      <c r="I93" s="5"/>
      <c r="J93" s="5"/>
      <c r="K93" s="5"/>
      <c r="L93" s="99"/>
      <c r="M93" s="99"/>
      <c r="N93" s="5"/>
      <c r="O93" s="5"/>
      <c r="R93" s="5"/>
      <c r="S93" s="5"/>
      <c r="T93" s="5"/>
    </row>
    <row r="94" spans="1:23" ht="21" customHeight="1" thickBot="1">
      <c r="B94" s="10" t="s">
        <v>5</v>
      </c>
      <c r="C94" s="132">
        <f>COUNTA($B$12:$B$91)-COUNTBLANK(B12:$B$91)</f>
        <v>0</v>
      </c>
      <c r="D94" s="133">
        <f>SUM(L12:L91)</f>
        <v>0</v>
      </c>
      <c r="E94" s="20" t="s">
        <v>2</v>
      </c>
      <c r="F94" s="134">
        <f>SUM($N$12:$N$91)</f>
        <v>0</v>
      </c>
      <c r="G94" s="20" t="s">
        <v>3</v>
      </c>
      <c r="H94" s="135">
        <f>D94*12+F94</f>
        <v>0</v>
      </c>
      <c r="I94" s="11" t="s">
        <v>32</v>
      </c>
      <c r="J94" s="99"/>
      <c r="K94" s="4"/>
      <c r="L94" s="23"/>
      <c r="M94" s="23"/>
      <c r="N94" s="23"/>
      <c r="O94" s="26"/>
      <c r="P94" s="5"/>
      <c r="Q94" s="23"/>
      <c r="R94" s="23"/>
      <c r="S94" s="5"/>
      <c r="T94" s="5"/>
    </row>
    <row r="95" spans="1:23" ht="13.5" thickBot="1">
      <c r="L95" s="5" t="s">
        <v>9</v>
      </c>
      <c r="M95" s="5"/>
      <c r="N95" s="5"/>
      <c r="O95" s="5"/>
      <c r="P95" s="5"/>
      <c r="Q95" s="5"/>
      <c r="R95" s="5"/>
      <c r="S95" s="5"/>
      <c r="T95" s="5"/>
    </row>
    <row r="96" spans="1:23" ht="21" customHeight="1" thickBot="1">
      <c r="B96" s="201" t="s">
        <v>21</v>
      </c>
      <c r="C96" s="202"/>
      <c r="D96" s="202"/>
      <c r="E96" s="202"/>
      <c r="F96" s="202"/>
      <c r="G96" s="202"/>
      <c r="H96" s="202"/>
      <c r="I96" s="202"/>
      <c r="J96" s="202"/>
      <c r="K96" s="6"/>
      <c r="L96" s="135">
        <f>IFERROR(ROUND(H94/C94/12,0),0)</f>
        <v>0</v>
      </c>
      <c r="M96" s="11" t="s">
        <v>2</v>
      </c>
      <c r="N96" s="27" t="s">
        <v>10</v>
      </c>
      <c r="P96" s="5"/>
      <c r="Q96" s="24"/>
      <c r="R96" s="25"/>
      <c r="S96" s="25"/>
      <c r="T96" s="26"/>
      <c r="U96" s="25"/>
    </row>
    <row r="98" spans="1:22">
      <c r="A98" s="99"/>
      <c r="B98" s="7"/>
      <c r="C98" s="7"/>
      <c r="D98" s="7"/>
      <c r="E98" s="7"/>
      <c r="F98" s="7"/>
      <c r="G98" s="7"/>
      <c r="H98" s="7"/>
      <c r="I98" s="7"/>
      <c r="J98" s="7"/>
      <c r="K98" s="7"/>
      <c r="L98" s="7"/>
      <c r="M98" s="7"/>
      <c r="N98" s="7"/>
      <c r="O98" s="7"/>
      <c r="P98" s="7"/>
      <c r="Q98" s="7"/>
      <c r="R98" s="7"/>
      <c r="S98" s="7"/>
      <c r="T98" s="7"/>
      <c r="U98" s="99"/>
      <c r="V98" s="7"/>
    </row>
    <row r="99" spans="1:22">
      <c r="B99" s="8"/>
      <c r="C99" s="8"/>
      <c r="D99" s="8"/>
      <c r="E99" s="8"/>
      <c r="F99" s="8"/>
      <c r="G99" s="8"/>
      <c r="H99" s="8"/>
      <c r="I99" s="8"/>
      <c r="J99" s="8"/>
      <c r="K99" s="8"/>
      <c r="L99" s="8"/>
      <c r="M99" s="8"/>
      <c r="N99" s="8"/>
      <c r="O99" s="8"/>
      <c r="P99" s="8"/>
      <c r="Q99" s="8"/>
      <c r="R99" s="8"/>
      <c r="S99" s="8"/>
      <c r="T99" s="8"/>
    </row>
    <row r="100" spans="1:22">
      <c r="B100" s="8"/>
      <c r="C100" s="8"/>
      <c r="D100" s="8"/>
      <c r="E100" s="8"/>
      <c r="F100" s="8"/>
      <c r="G100" s="8"/>
      <c r="H100" s="8"/>
    </row>
  </sheetData>
  <sheetProtection algorithmName="SHA-512" hashValue="truQV/D2Z3kD6WvN4tna94WrPo6cvgA5rmRCgd5FTq5iWvDVLNVlgeiPyFfZ9RMtU2X8/1dXs9RLLdbk9Tn49A==" saltValue="Y4QV6XWVMxaRCSPLhHGnJw==" spinCount="100000" sheet="1" objects="1" scenarios="1"/>
  <autoFilter ref="A11:W11" xr:uid="{00000000-0001-0000-0000-000000000000}">
    <filterColumn colId="3" showButton="0"/>
    <filterColumn colId="4" showButton="0"/>
    <filterColumn colId="5" showButton="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8" showButton="0"/>
  </autoFilter>
  <mergeCells count="23">
    <mergeCell ref="D7:I7"/>
    <mergeCell ref="J7:T7"/>
    <mergeCell ref="N1:P1"/>
    <mergeCell ref="Q1:T1"/>
    <mergeCell ref="B4:C4"/>
    <mergeCell ref="D6:I6"/>
    <mergeCell ref="J6:T6"/>
    <mergeCell ref="B96:J96"/>
    <mergeCell ref="U9:U11"/>
    <mergeCell ref="B9:B11"/>
    <mergeCell ref="C9:C11"/>
    <mergeCell ref="D9:G9"/>
    <mergeCell ref="H9:K9"/>
    <mergeCell ref="L9:O9"/>
    <mergeCell ref="P9:T9"/>
    <mergeCell ref="D10:G10"/>
    <mergeCell ref="H10:K10"/>
    <mergeCell ref="L10:O10"/>
    <mergeCell ref="P10:T10"/>
    <mergeCell ref="D11:G11"/>
    <mergeCell ref="H11:K11"/>
    <mergeCell ref="L11:O11"/>
    <mergeCell ref="P11:T11"/>
  </mergeCells>
  <phoneticPr fontId="1"/>
  <printOptions horizontalCentered="1"/>
  <pageMargins left="0.59055118110236227" right="0.59055118110236227" top="0.59055118110236227" bottom="0.39370078740157483" header="0.39370078740157483" footer="0.39370078740157483"/>
  <pageSetup paperSize="9" scale="90" fitToHeight="2" orientation="portrait" horizontalDpi="300" verticalDpi="300" r:id="rId1"/>
  <rowBreaks count="1" manualBreakCount="1">
    <brk id="46" max="2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CA93-BBA3-43E3-886F-307C2A5F53D6}">
  <dimension ref="A1:F2"/>
  <sheetViews>
    <sheetView view="pageBreakPreview" zoomScale="130" zoomScaleNormal="100" zoomScaleSheetLayoutView="130" workbookViewId="0">
      <selection activeCell="F2" sqref="F2"/>
    </sheetView>
  </sheetViews>
  <sheetFormatPr defaultRowHeight="13.5"/>
  <cols>
    <col min="1" max="1" width="5.5" bestFit="1" customWidth="1"/>
    <col min="2" max="2" width="24.25" bestFit="1" customWidth="1"/>
    <col min="3" max="3" width="32" bestFit="1" customWidth="1"/>
    <col min="5" max="5" width="13" bestFit="1" customWidth="1"/>
  </cols>
  <sheetData>
    <row r="1" spans="1:6">
      <c r="A1" t="s">
        <v>42</v>
      </c>
      <c r="B1" t="s">
        <v>43</v>
      </c>
      <c r="C1" t="s">
        <v>47</v>
      </c>
      <c r="D1" t="s">
        <v>44</v>
      </c>
      <c r="E1" t="s">
        <v>45</v>
      </c>
      <c r="F1" t="s">
        <v>46</v>
      </c>
    </row>
    <row r="2" spans="1:6">
      <c r="A2">
        <f>基礎情報!E52</f>
        <v>0</v>
      </c>
      <c r="B2">
        <f>基礎情報!E53</f>
        <v>0</v>
      </c>
      <c r="C2">
        <f>基礎情報!E54</f>
        <v>0</v>
      </c>
      <c r="D2" s="136">
        <f>経験年数算定表!C94</f>
        <v>0</v>
      </c>
      <c r="E2" s="136">
        <f>経験年数算定表!H94</f>
        <v>0</v>
      </c>
      <c r="F2" s="136">
        <f>経験年数算定表!L96</f>
        <v>0</v>
      </c>
    </row>
  </sheetData>
  <sheetProtection algorithmName="SHA-512" hashValue="fq2+h3hNqyuO22y2PBtIdL0a9opfZGpAxyFyaj9C96hKpqbky/khB1Qrwq50W95RbJupaRRpLm+GsL6v9tXiPQ==" saltValue="zMXmDfzcff72347ck3iezg==" spinCount="100000" sheet="1" objects="1" scenarios="1"/>
  <phoneticPr fontId="1"/>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D470-03D2-468B-B505-79B5E6B52BAE}">
  <dimension ref="A1:E81"/>
  <sheetViews>
    <sheetView workbookViewId="0">
      <selection activeCell="C14" sqref="C14"/>
    </sheetView>
  </sheetViews>
  <sheetFormatPr defaultRowHeight="13.5"/>
  <cols>
    <col min="1" max="1" width="21.875" style="123" bestFit="1" customWidth="1"/>
    <col min="2" max="2" width="5.5" style="123" bestFit="1" customWidth="1"/>
    <col min="3" max="3" width="28.875" style="126" customWidth="1"/>
    <col min="4" max="4" width="19.75" style="124" customWidth="1"/>
    <col min="5" max="5" width="15.875" style="124" customWidth="1"/>
  </cols>
  <sheetData>
    <row r="1" spans="1:5">
      <c r="A1" s="100" t="s">
        <v>53</v>
      </c>
      <c r="B1" s="100" t="s">
        <v>42</v>
      </c>
      <c r="C1" s="125" t="s">
        <v>54</v>
      </c>
      <c r="D1" s="120" t="s">
        <v>0</v>
      </c>
      <c r="E1" s="120" t="s">
        <v>1</v>
      </c>
    </row>
    <row r="2" spans="1:5">
      <c r="A2" s="121" t="str">
        <f>IF(COUNTBLANK(経験年数算定表!B12)=0,経験年数算定表!W12,"")</f>
        <v/>
      </c>
      <c r="B2" s="121" t="str">
        <f>IF(COUNTBLANK(A2)=0,経験年数算定表!$Q$1,"")</f>
        <v/>
      </c>
      <c r="C2" s="120" t="str">
        <f>IF(COUNTBLANK(A2)=0,経験年数算定表!$J$6,"")</f>
        <v/>
      </c>
      <c r="D2" s="122" t="str">
        <f>IF(COUNTBLANK(A2)=0,経験年数算定表!B12,"")</f>
        <v/>
      </c>
      <c r="E2" s="122" t="str">
        <f>IF(COUNTBLANK(A2)=0,経験年数算定表!C12,"")</f>
        <v/>
      </c>
    </row>
    <row r="3" spans="1:5">
      <c r="A3" s="121" t="str">
        <f>IF(COUNTBLANK(経験年数算定表!B13)=0,経験年数算定表!W13,"")</f>
        <v/>
      </c>
      <c r="B3" s="121" t="str">
        <f>IF(COUNTBLANK(A3)=0,経験年数算定表!$Q$1,"")</f>
        <v/>
      </c>
      <c r="C3" s="120" t="str">
        <f>IF(COUNTBLANK(A3)=0,経験年数算定表!$J$6,"")</f>
        <v/>
      </c>
      <c r="D3" s="122" t="str">
        <f>IF(COUNTBLANK(A3)=0,経験年数算定表!B13,"")</f>
        <v/>
      </c>
      <c r="E3" s="122" t="str">
        <f>IF(COUNTBLANK(A3)=0,経験年数算定表!C13,"")</f>
        <v/>
      </c>
    </row>
    <row r="4" spans="1:5">
      <c r="A4" s="121" t="str">
        <f>IF(COUNTBLANK(経験年数算定表!B14)=0,経験年数算定表!W14,"")</f>
        <v/>
      </c>
      <c r="B4" s="121" t="str">
        <f>IF(COUNTBLANK(A4)=0,経験年数算定表!$Q$1,"")</f>
        <v/>
      </c>
      <c r="C4" s="120" t="str">
        <f>IF(COUNTBLANK(A4)=0,経験年数算定表!$J$6,"")</f>
        <v/>
      </c>
      <c r="D4" s="122" t="str">
        <f>IF(COUNTBLANK(A4)=0,経験年数算定表!B14,"")</f>
        <v/>
      </c>
      <c r="E4" s="122" t="str">
        <f>IF(COUNTBLANK(A4)=0,経験年数算定表!C14,"")</f>
        <v/>
      </c>
    </row>
    <row r="5" spans="1:5">
      <c r="A5" s="121" t="str">
        <f>IF(COUNTBLANK(経験年数算定表!B15)=0,経験年数算定表!W15,"")</f>
        <v/>
      </c>
      <c r="B5" s="121" t="str">
        <f>IF(COUNTBLANK(A5)=0,経験年数算定表!$Q$1,"")</f>
        <v/>
      </c>
      <c r="C5" s="120" t="str">
        <f>IF(COUNTBLANK(A5)=0,経験年数算定表!$J$6,"")</f>
        <v/>
      </c>
      <c r="D5" s="122" t="str">
        <f>IF(COUNTBLANK(A5)=0,経験年数算定表!B15,"")</f>
        <v/>
      </c>
      <c r="E5" s="122" t="str">
        <f>IF(COUNTBLANK(A5)=0,経験年数算定表!C15,"")</f>
        <v/>
      </c>
    </row>
    <row r="6" spans="1:5">
      <c r="A6" s="121" t="str">
        <f>IF(COUNTBLANK(経験年数算定表!B16)=0,経験年数算定表!W16,"")</f>
        <v/>
      </c>
      <c r="B6" s="121" t="str">
        <f>IF(COUNTBLANK(A6)=0,経験年数算定表!$Q$1,"")</f>
        <v/>
      </c>
      <c r="C6" s="120" t="str">
        <f>IF(COUNTBLANK(A6)=0,経験年数算定表!$J$6,"")</f>
        <v/>
      </c>
      <c r="D6" s="122" t="str">
        <f>IF(COUNTBLANK(A6)=0,経験年数算定表!B16,"")</f>
        <v/>
      </c>
      <c r="E6" s="122" t="str">
        <f>IF(COUNTBLANK(A6)=0,経験年数算定表!C16,"")</f>
        <v/>
      </c>
    </row>
    <row r="7" spans="1:5">
      <c r="A7" s="121" t="str">
        <f>IF(COUNTBLANK(経験年数算定表!B17)=0,経験年数算定表!W17,"")</f>
        <v/>
      </c>
      <c r="B7" s="121" t="str">
        <f>IF(COUNTBLANK(A7)=0,経験年数算定表!$Q$1,"")</f>
        <v/>
      </c>
      <c r="C7" s="120" t="str">
        <f>IF(COUNTBLANK(A7)=0,経験年数算定表!$J$6,"")</f>
        <v/>
      </c>
      <c r="D7" s="122" t="str">
        <f>IF(COUNTBLANK(A7)=0,経験年数算定表!B17,"")</f>
        <v/>
      </c>
      <c r="E7" s="122" t="str">
        <f>IF(COUNTBLANK(A7)=0,経験年数算定表!C17,"")</f>
        <v/>
      </c>
    </row>
    <row r="8" spans="1:5">
      <c r="A8" s="121" t="str">
        <f>IF(COUNTBLANK(経験年数算定表!B18)=0,経験年数算定表!W18,"")</f>
        <v/>
      </c>
      <c r="B8" s="121" t="str">
        <f>IF(COUNTBLANK(A8)=0,経験年数算定表!$Q$1,"")</f>
        <v/>
      </c>
      <c r="C8" s="120" t="str">
        <f>IF(COUNTBLANK(A8)=0,経験年数算定表!$J$6,"")</f>
        <v/>
      </c>
      <c r="D8" s="122" t="str">
        <f>IF(COUNTBLANK(A8)=0,経験年数算定表!B18,"")</f>
        <v/>
      </c>
      <c r="E8" s="122" t="str">
        <f>IF(COUNTBLANK(A8)=0,経験年数算定表!C18,"")</f>
        <v/>
      </c>
    </row>
    <row r="9" spans="1:5">
      <c r="A9" s="121" t="str">
        <f>IF(COUNTBLANK(経験年数算定表!B19)=0,経験年数算定表!W19,"")</f>
        <v/>
      </c>
      <c r="B9" s="121" t="str">
        <f>IF(COUNTBLANK(A9)=0,経験年数算定表!$Q$1,"")</f>
        <v/>
      </c>
      <c r="C9" s="120" t="str">
        <f>IF(COUNTBLANK(A9)=0,経験年数算定表!$J$6,"")</f>
        <v/>
      </c>
      <c r="D9" s="122" t="str">
        <f>IF(COUNTBLANK(A9)=0,経験年数算定表!B19,"")</f>
        <v/>
      </c>
      <c r="E9" s="122" t="str">
        <f>IF(COUNTBLANK(A9)=0,経験年数算定表!C19,"")</f>
        <v/>
      </c>
    </row>
    <row r="10" spans="1:5">
      <c r="A10" s="121" t="str">
        <f>IF(COUNTBLANK(経験年数算定表!B20)=0,経験年数算定表!W20,"")</f>
        <v/>
      </c>
      <c r="B10" s="121" t="str">
        <f>IF(COUNTBLANK(A10)=0,経験年数算定表!$Q$1,"")</f>
        <v/>
      </c>
      <c r="C10" s="120" t="str">
        <f>IF(COUNTBLANK(A10)=0,経験年数算定表!$J$6,"")</f>
        <v/>
      </c>
      <c r="D10" s="122" t="str">
        <f>IF(COUNTBLANK(A10)=0,経験年数算定表!B20,"")</f>
        <v/>
      </c>
      <c r="E10" s="122" t="str">
        <f>IF(COUNTBLANK(A10)=0,経験年数算定表!C20,"")</f>
        <v/>
      </c>
    </row>
    <row r="11" spans="1:5">
      <c r="A11" s="121" t="str">
        <f>IF(COUNTBLANK(経験年数算定表!B21)=0,経験年数算定表!W21,"")</f>
        <v/>
      </c>
      <c r="B11" s="121" t="str">
        <f>IF(COUNTBLANK(A11)=0,経験年数算定表!$Q$1,"")</f>
        <v/>
      </c>
      <c r="C11" s="120" t="str">
        <f>IF(COUNTBLANK(A11)=0,経験年数算定表!$J$6,"")</f>
        <v/>
      </c>
      <c r="D11" s="122" t="str">
        <f>IF(COUNTBLANK(A11)=0,経験年数算定表!B21,"")</f>
        <v/>
      </c>
      <c r="E11" s="122" t="str">
        <f>IF(COUNTBLANK(A11)=0,経験年数算定表!C21,"")</f>
        <v/>
      </c>
    </row>
    <row r="12" spans="1:5">
      <c r="A12" s="121" t="str">
        <f>IF(COUNTBLANK(経験年数算定表!B22)=0,経験年数算定表!W22,"")</f>
        <v/>
      </c>
      <c r="B12" s="121" t="str">
        <f>IF(COUNTBLANK(A12)=0,経験年数算定表!$Q$1,"")</f>
        <v/>
      </c>
      <c r="C12" s="120" t="str">
        <f>IF(COUNTBLANK(A12)=0,経験年数算定表!$J$6,"")</f>
        <v/>
      </c>
      <c r="D12" s="122" t="str">
        <f>IF(COUNTBLANK(A12)=0,経験年数算定表!B22,"")</f>
        <v/>
      </c>
      <c r="E12" s="122" t="str">
        <f>IF(COUNTBLANK(A12)=0,経験年数算定表!C22,"")</f>
        <v/>
      </c>
    </row>
    <row r="13" spans="1:5">
      <c r="A13" s="121" t="str">
        <f>IF(COUNTBLANK(経験年数算定表!B23)=0,経験年数算定表!W23,"")</f>
        <v/>
      </c>
      <c r="B13" s="121" t="str">
        <f>IF(COUNTBLANK(A13)=0,経験年数算定表!$Q$1,"")</f>
        <v/>
      </c>
      <c r="C13" s="120" t="str">
        <f>IF(COUNTBLANK(A13)=0,経験年数算定表!$J$6,"")</f>
        <v/>
      </c>
      <c r="D13" s="122" t="str">
        <f>IF(COUNTBLANK(A13)=0,経験年数算定表!B23,"")</f>
        <v/>
      </c>
      <c r="E13" s="122" t="str">
        <f>IF(COUNTBLANK(A13)=0,経験年数算定表!C23,"")</f>
        <v/>
      </c>
    </row>
    <row r="14" spans="1:5">
      <c r="A14" s="121" t="str">
        <f>IF(COUNTBLANK(経験年数算定表!B24)=0,経験年数算定表!W24,"")</f>
        <v/>
      </c>
      <c r="B14" s="121" t="str">
        <f>IF(COUNTBLANK(A14)=0,経験年数算定表!$Q$1,"")</f>
        <v/>
      </c>
      <c r="C14" s="120" t="str">
        <f>IF(COUNTBLANK(A14)=0,経験年数算定表!$J$6,"")</f>
        <v/>
      </c>
      <c r="D14" s="122" t="str">
        <f>IF(COUNTBLANK(A14)=0,経験年数算定表!B24,"")</f>
        <v/>
      </c>
      <c r="E14" s="122" t="str">
        <f>IF(COUNTBLANK(A14)=0,経験年数算定表!C24,"")</f>
        <v/>
      </c>
    </row>
    <row r="15" spans="1:5">
      <c r="A15" s="121" t="str">
        <f>IF(COUNTBLANK(経験年数算定表!B25)=0,経験年数算定表!W25,"")</f>
        <v/>
      </c>
      <c r="B15" s="121" t="str">
        <f>IF(COUNTBLANK(A15)=0,経験年数算定表!$Q$1,"")</f>
        <v/>
      </c>
      <c r="C15" s="120" t="str">
        <f>IF(COUNTBLANK(A15)=0,経験年数算定表!$J$6,"")</f>
        <v/>
      </c>
      <c r="D15" s="122" t="str">
        <f>IF(COUNTBLANK(A15)=0,経験年数算定表!B25,"")</f>
        <v/>
      </c>
      <c r="E15" s="122" t="str">
        <f>IF(COUNTBLANK(A15)=0,経験年数算定表!C25,"")</f>
        <v/>
      </c>
    </row>
    <row r="16" spans="1:5">
      <c r="A16" s="121" t="str">
        <f>IF(COUNTBLANK(経験年数算定表!B26)=0,経験年数算定表!W26,"")</f>
        <v/>
      </c>
      <c r="B16" s="121" t="str">
        <f>IF(COUNTBLANK(A16)=0,経験年数算定表!$Q$1,"")</f>
        <v/>
      </c>
      <c r="C16" s="120" t="str">
        <f>IF(COUNTBLANK(A16)=0,経験年数算定表!$J$6,"")</f>
        <v/>
      </c>
      <c r="D16" s="122" t="str">
        <f>IF(COUNTBLANK(A16)=0,経験年数算定表!B26,"")</f>
        <v/>
      </c>
      <c r="E16" s="122" t="str">
        <f>IF(COUNTBLANK(A16)=0,経験年数算定表!C26,"")</f>
        <v/>
      </c>
    </row>
    <row r="17" spans="1:5">
      <c r="A17" s="121" t="str">
        <f>IF(COUNTBLANK(経験年数算定表!B27)=0,経験年数算定表!W27,"")</f>
        <v/>
      </c>
      <c r="B17" s="121" t="str">
        <f>IF(COUNTBLANK(A17)=0,経験年数算定表!$Q$1,"")</f>
        <v/>
      </c>
      <c r="C17" s="120" t="str">
        <f>IF(COUNTBLANK(A17)=0,経験年数算定表!$J$6,"")</f>
        <v/>
      </c>
      <c r="D17" s="122" t="str">
        <f>IF(COUNTBLANK(A17)=0,経験年数算定表!B27,"")</f>
        <v/>
      </c>
      <c r="E17" s="122" t="str">
        <f>IF(COUNTBLANK(A17)=0,経験年数算定表!C27,"")</f>
        <v/>
      </c>
    </row>
    <row r="18" spans="1:5">
      <c r="A18" s="121" t="str">
        <f>IF(COUNTBLANK(経験年数算定表!B28)=0,経験年数算定表!W28,"")</f>
        <v/>
      </c>
      <c r="B18" s="121" t="str">
        <f>IF(COUNTBLANK(A18)=0,経験年数算定表!$Q$1,"")</f>
        <v/>
      </c>
      <c r="C18" s="120" t="str">
        <f>IF(COUNTBLANK(A18)=0,経験年数算定表!$J$6,"")</f>
        <v/>
      </c>
      <c r="D18" s="122" t="str">
        <f>IF(COUNTBLANK(A18)=0,経験年数算定表!B28,"")</f>
        <v/>
      </c>
      <c r="E18" s="122" t="str">
        <f>IF(COUNTBLANK(A18)=0,経験年数算定表!C28,"")</f>
        <v/>
      </c>
    </row>
    <row r="19" spans="1:5">
      <c r="A19" s="121" t="str">
        <f>IF(COUNTBLANK(経験年数算定表!B29)=0,経験年数算定表!W29,"")</f>
        <v/>
      </c>
      <c r="B19" s="121" t="str">
        <f>IF(COUNTBLANK(A19)=0,経験年数算定表!$Q$1,"")</f>
        <v/>
      </c>
      <c r="C19" s="120" t="str">
        <f>IF(COUNTBLANK(A19)=0,経験年数算定表!$J$6,"")</f>
        <v/>
      </c>
      <c r="D19" s="122" t="str">
        <f>IF(COUNTBLANK(A19)=0,経験年数算定表!B29,"")</f>
        <v/>
      </c>
      <c r="E19" s="122" t="str">
        <f>IF(COUNTBLANK(A19)=0,経験年数算定表!C29,"")</f>
        <v/>
      </c>
    </row>
    <row r="20" spans="1:5">
      <c r="A20" s="121" t="str">
        <f>IF(COUNTBLANK(経験年数算定表!B30)=0,経験年数算定表!W30,"")</f>
        <v/>
      </c>
      <c r="B20" s="121" t="str">
        <f>IF(COUNTBLANK(A20)=0,経験年数算定表!$Q$1,"")</f>
        <v/>
      </c>
      <c r="C20" s="120" t="str">
        <f>IF(COUNTBLANK(A20)=0,経験年数算定表!$J$6,"")</f>
        <v/>
      </c>
      <c r="D20" s="122" t="str">
        <f>IF(COUNTBLANK(A20)=0,経験年数算定表!B30,"")</f>
        <v/>
      </c>
      <c r="E20" s="122" t="str">
        <f>IF(COUNTBLANK(A20)=0,経験年数算定表!C30,"")</f>
        <v/>
      </c>
    </row>
    <row r="21" spans="1:5">
      <c r="A21" s="121" t="str">
        <f>IF(COUNTBLANK(経験年数算定表!B31)=0,経験年数算定表!W31,"")</f>
        <v/>
      </c>
      <c r="B21" s="121" t="str">
        <f>IF(COUNTBLANK(A21)=0,経験年数算定表!$Q$1,"")</f>
        <v/>
      </c>
      <c r="C21" s="120" t="str">
        <f>IF(COUNTBLANK(A21)=0,経験年数算定表!$J$6,"")</f>
        <v/>
      </c>
      <c r="D21" s="122" t="str">
        <f>IF(COUNTBLANK(A21)=0,経験年数算定表!B31,"")</f>
        <v/>
      </c>
      <c r="E21" s="122" t="str">
        <f>IF(COUNTBLANK(A21)=0,経験年数算定表!C31,"")</f>
        <v/>
      </c>
    </row>
    <row r="22" spans="1:5">
      <c r="A22" s="121" t="str">
        <f>IF(COUNTBLANK(経験年数算定表!B32)=0,経験年数算定表!W32,"")</f>
        <v/>
      </c>
      <c r="B22" s="121" t="str">
        <f>IF(COUNTBLANK(A22)=0,経験年数算定表!$Q$1,"")</f>
        <v/>
      </c>
      <c r="C22" s="120" t="str">
        <f>IF(COUNTBLANK(A22)=0,経験年数算定表!$J$6,"")</f>
        <v/>
      </c>
      <c r="D22" s="122" t="str">
        <f>IF(COUNTBLANK(A22)=0,経験年数算定表!B32,"")</f>
        <v/>
      </c>
      <c r="E22" s="122" t="str">
        <f>IF(COUNTBLANK(A22)=0,経験年数算定表!C32,"")</f>
        <v/>
      </c>
    </row>
    <row r="23" spans="1:5">
      <c r="A23" s="121" t="str">
        <f>IF(COUNTBLANK(経験年数算定表!B33)=0,経験年数算定表!W33,"")</f>
        <v/>
      </c>
      <c r="B23" s="121" t="str">
        <f>IF(COUNTBLANK(A23)=0,経験年数算定表!$Q$1,"")</f>
        <v/>
      </c>
      <c r="C23" s="120" t="str">
        <f>IF(COUNTBLANK(A23)=0,経験年数算定表!$J$6,"")</f>
        <v/>
      </c>
      <c r="D23" s="122" t="str">
        <f>IF(COUNTBLANK(A23)=0,経験年数算定表!B33,"")</f>
        <v/>
      </c>
      <c r="E23" s="122" t="str">
        <f>IF(COUNTBLANK(A23)=0,経験年数算定表!C33,"")</f>
        <v/>
      </c>
    </row>
    <row r="24" spans="1:5">
      <c r="A24" s="121" t="str">
        <f>IF(COUNTBLANK(経験年数算定表!B34)=0,経験年数算定表!W34,"")</f>
        <v/>
      </c>
      <c r="B24" s="121" t="str">
        <f>IF(COUNTBLANK(A24)=0,経験年数算定表!$Q$1,"")</f>
        <v/>
      </c>
      <c r="C24" s="120" t="str">
        <f>IF(COUNTBLANK(A24)=0,経験年数算定表!$J$6,"")</f>
        <v/>
      </c>
      <c r="D24" s="122" t="str">
        <f>IF(COUNTBLANK(A24)=0,経験年数算定表!B34,"")</f>
        <v/>
      </c>
      <c r="E24" s="122" t="str">
        <f>IF(COUNTBLANK(A24)=0,経験年数算定表!C34,"")</f>
        <v/>
      </c>
    </row>
    <row r="25" spans="1:5">
      <c r="A25" s="121" t="str">
        <f>IF(COUNTBLANK(経験年数算定表!B35)=0,経験年数算定表!W35,"")</f>
        <v/>
      </c>
      <c r="B25" s="121" t="str">
        <f>IF(COUNTBLANK(A25)=0,経験年数算定表!$Q$1,"")</f>
        <v/>
      </c>
      <c r="C25" s="120" t="str">
        <f>IF(COUNTBLANK(A25)=0,経験年数算定表!$J$6,"")</f>
        <v/>
      </c>
      <c r="D25" s="122" t="str">
        <f>IF(COUNTBLANK(A25)=0,経験年数算定表!B35,"")</f>
        <v/>
      </c>
      <c r="E25" s="122" t="str">
        <f>IF(COUNTBLANK(A25)=0,経験年数算定表!C35,"")</f>
        <v/>
      </c>
    </row>
    <row r="26" spans="1:5">
      <c r="A26" s="121" t="str">
        <f>IF(COUNTBLANK(経験年数算定表!B36)=0,経験年数算定表!W36,"")</f>
        <v/>
      </c>
      <c r="B26" s="121" t="str">
        <f>IF(COUNTBLANK(A26)=0,経験年数算定表!$Q$1,"")</f>
        <v/>
      </c>
      <c r="C26" s="120" t="str">
        <f>IF(COUNTBLANK(A26)=0,経験年数算定表!$J$6,"")</f>
        <v/>
      </c>
      <c r="D26" s="122" t="str">
        <f>IF(COUNTBLANK(A26)=0,経験年数算定表!B36,"")</f>
        <v/>
      </c>
      <c r="E26" s="122" t="str">
        <f>IF(COUNTBLANK(A26)=0,経験年数算定表!C36,"")</f>
        <v/>
      </c>
    </row>
    <row r="27" spans="1:5">
      <c r="A27" s="121" t="str">
        <f>IF(COUNTBLANK(経験年数算定表!B37)=0,経験年数算定表!W37,"")</f>
        <v/>
      </c>
      <c r="B27" s="121" t="str">
        <f>IF(COUNTBLANK(A27)=0,経験年数算定表!$Q$1,"")</f>
        <v/>
      </c>
      <c r="C27" s="120" t="str">
        <f>IF(COUNTBLANK(A27)=0,経験年数算定表!$J$6,"")</f>
        <v/>
      </c>
      <c r="D27" s="122" t="str">
        <f>IF(COUNTBLANK(A27)=0,経験年数算定表!B37,"")</f>
        <v/>
      </c>
      <c r="E27" s="122" t="str">
        <f>IF(COUNTBLANK(A27)=0,経験年数算定表!C37,"")</f>
        <v/>
      </c>
    </row>
    <row r="28" spans="1:5">
      <c r="A28" s="121" t="str">
        <f>IF(COUNTBLANK(経験年数算定表!B38)=0,経験年数算定表!W38,"")</f>
        <v/>
      </c>
      <c r="B28" s="121" t="str">
        <f>IF(COUNTBLANK(A28)=0,経験年数算定表!$Q$1,"")</f>
        <v/>
      </c>
      <c r="C28" s="120" t="str">
        <f>IF(COUNTBLANK(A28)=0,経験年数算定表!$J$6,"")</f>
        <v/>
      </c>
      <c r="D28" s="122" t="str">
        <f>IF(COUNTBLANK(A28)=0,経験年数算定表!B38,"")</f>
        <v/>
      </c>
      <c r="E28" s="122" t="str">
        <f>IF(COUNTBLANK(A28)=0,経験年数算定表!C38,"")</f>
        <v/>
      </c>
    </row>
    <row r="29" spans="1:5">
      <c r="A29" s="121" t="str">
        <f>IF(COUNTBLANK(経験年数算定表!B39)=0,経験年数算定表!W39,"")</f>
        <v/>
      </c>
      <c r="B29" s="121" t="str">
        <f>IF(COUNTBLANK(A29)=0,経験年数算定表!$Q$1,"")</f>
        <v/>
      </c>
      <c r="C29" s="120" t="str">
        <f>IF(COUNTBLANK(A29)=0,経験年数算定表!$J$6,"")</f>
        <v/>
      </c>
      <c r="D29" s="122" t="str">
        <f>IF(COUNTBLANK(A29)=0,経験年数算定表!B39,"")</f>
        <v/>
      </c>
      <c r="E29" s="122" t="str">
        <f>IF(COUNTBLANK(A29)=0,経験年数算定表!C39,"")</f>
        <v/>
      </c>
    </row>
    <row r="30" spans="1:5">
      <c r="A30" s="121" t="str">
        <f>IF(COUNTBLANK(経験年数算定表!B40)=0,経験年数算定表!W40,"")</f>
        <v/>
      </c>
      <c r="B30" s="121" t="str">
        <f>IF(COUNTBLANK(A30)=0,経験年数算定表!$Q$1,"")</f>
        <v/>
      </c>
      <c r="C30" s="120" t="str">
        <f>IF(COUNTBLANK(A30)=0,経験年数算定表!$J$6,"")</f>
        <v/>
      </c>
      <c r="D30" s="122" t="str">
        <f>IF(COUNTBLANK(A30)=0,経験年数算定表!B40,"")</f>
        <v/>
      </c>
      <c r="E30" s="122" t="str">
        <f>IF(COUNTBLANK(A30)=0,経験年数算定表!C40,"")</f>
        <v/>
      </c>
    </row>
    <row r="31" spans="1:5">
      <c r="A31" s="121" t="str">
        <f>IF(COUNTBLANK(経験年数算定表!B41)=0,経験年数算定表!W41,"")</f>
        <v/>
      </c>
      <c r="B31" s="121" t="str">
        <f>IF(COUNTBLANK(A31)=0,経験年数算定表!$Q$1,"")</f>
        <v/>
      </c>
      <c r="C31" s="120" t="str">
        <f>IF(COUNTBLANK(A31)=0,経験年数算定表!$J$6,"")</f>
        <v/>
      </c>
      <c r="D31" s="122" t="str">
        <f>IF(COUNTBLANK(A31)=0,経験年数算定表!B41,"")</f>
        <v/>
      </c>
      <c r="E31" s="122" t="str">
        <f>IF(COUNTBLANK(A31)=0,経験年数算定表!C41,"")</f>
        <v/>
      </c>
    </row>
    <row r="32" spans="1:5">
      <c r="A32" s="121" t="str">
        <f>IF(COUNTBLANK(経験年数算定表!B42)=0,経験年数算定表!W42,"")</f>
        <v/>
      </c>
      <c r="B32" s="121" t="str">
        <f>IF(COUNTBLANK(A32)=0,経験年数算定表!$Q$1,"")</f>
        <v/>
      </c>
      <c r="C32" s="120" t="str">
        <f>IF(COUNTBLANK(A32)=0,経験年数算定表!$J$6,"")</f>
        <v/>
      </c>
      <c r="D32" s="122" t="str">
        <f>IF(COUNTBLANK(A32)=0,経験年数算定表!B42,"")</f>
        <v/>
      </c>
      <c r="E32" s="122" t="str">
        <f>IF(COUNTBLANK(A32)=0,経験年数算定表!C42,"")</f>
        <v/>
      </c>
    </row>
    <row r="33" spans="1:5">
      <c r="A33" s="121" t="str">
        <f>IF(COUNTBLANK(経験年数算定表!B43)=0,経験年数算定表!W43,"")</f>
        <v/>
      </c>
      <c r="B33" s="121" t="str">
        <f>IF(COUNTBLANK(A33)=0,経験年数算定表!$Q$1,"")</f>
        <v/>
      </c>
      <c r="C33" s="120" t="str">
        <f>IF(COUNTBLANK(A33)=0,経験年数算定表!$J$6,"")</f>
        <v/>
      </c>
      <c r="D33" s="122" t="str">
        <f>IF(COUNTBLANK(A33)=0,経験年数算定表!B43,"")</f>
        <v/>
      </c>
      <c r="E33" s="122" t="str">
        <f>IF(COUNTBLANK(A33)=0,経験年数算定表!C43,"")</f>
        <v/>
      </c>
    </row>
    <row r="34" spans="1:5">
      <c r="A34" s="121" t="str">
        <f>IF(COUNTBLANK(経験年数算定表!B44)=0,経験年数算定表!W44,"")</f>
        <v/>
      </c>
      <c r="B34" s="121" t="str">
        <f>IF(COUNTBLANK(A34)=0,経験年数算定表!$Q$1,"")</f>
        <v/>
      </c>
      <c r="C34" s="120" t="str">
        <f>IF(COUNTBLANK(A34)=0,経験年数算定表!$J$6,"")</f>
        <v/>
      </c>
      <c r="D34" s="122" t="str">
        <f>IF(COUNTBLANK(A34)=0,経験年数算定表!B44,"")</f>
        <v/>
      </c>
      <c r="E34" s="122" t="str">
        <f>IF(COUNTBLANK(A34)=0,経験年数算定表!C44,"")</f>
        <v/>
      </c>
    </row>
    <row r="35" spans="1:5">
      <c r="A35" s="121" t="str">
        <f>IF(COUNTBLANK(経験年数算定表!B45)=0,経験年数算定表!W45,"")</f>
        <v/>
      </c>
      <c r="B35" s="121" t="str">
        <f>IF(COUNTBLANK(A35)=0,経験年数算定表!$Q$1,"")</f>
        <v/>
      </c>
      <c r="C35" s="120" t="str">
        <f>IF(COUNTBLANK(A35)=0,経験年数算定表!$J$6,"")</f>
        <v/>
      </c>
      <c r="D35" s="122" t="str">
        <f>IF(COUNTBLANK(A35)=0,経験年数算定表!B45,"")</f>
        <v/>
      </c>
      <c r="E35" s="122" t="str">
        <f>IF(COUNTBLANK(A35)=0,経験年数算定表!C45,"")</f>
        <v/>
      </c>
    </row>
    <row r="36" spans="1:5">
      <c r="A36" s="121" t="str">
        <f>IF(COUNTBLANK(経験年数算定表!B46)=0,経験年数算定表!W46,"")</f>
        <v/>
      </c>
      <c r="B36" s="121" t="str">
        <f>IF(COUNTBLANK(A36)=0,経験年数算定表!$Q$1,"")</f>
        <v/>
      </c>
      <c r="C36" s="120" t="str">
        <f>IF(COUNTBLANK(A36)=0,経験年数算定表!$J$6,"")</f>
        <v/>
      </c>
      <c r="D36" s="122" t="str">
        <f>IF(COUNTBLANK(A36)=0,経験年数算定表!B46,"")</f>
        <v/>
      </c>
      <c r="E36" s="122" t="str">
        <f>IF(COUNTBLANK(A36)=0,経験年数算定表!C46,"")</f>
        <v/>
      </c>
    </row>
    <row r="37" spans="1:5">
      <c r="A37" s="121" t="str">
        <f>IF(COUNTBLANK(経験年数算定表!B47)=0,経験年数算定表!W47,"")</f>
        <v/>
      </c>
      <c r="B37" s="121" t="str">
        <f>IF(COUNTBLANK(A37)=0,経験年数算定表!$Q$1,"")</f>
        <v/>
      </c>
      <c r="C37" s="120" t="str">
        <f>IF(COUNTBLANK(A37)=0,経験年数算定表!$J$6,"")</f>
        <v/>
      </c>
      <c r="D37" s="122" t="str">
        <f>IF(COUNTBLANK(A37)=0,経験年数算定表!B47,"")</f>
        <v/>
      </c>
      <c r="E37" s="122" t="str">
        <f>IF(COUNTBLANK(A37)=0,経験年数算定表!C47,"")</f>
        <v/>
      </c>
    </row>
    <row r="38" spans="1:5">
      <c r="A38" s="121" t="str">
        <f>IF(COUNTBLANK(経験年数算定表!B48)=0,経験年数算定表!W48,"")</f>
        <v/>
      </c>
      <c r="B38" s="121" t="str">
        <f>IF(COUNTBLANK(A38)=0,経験年数算定表!$Q$1,"")</f>
        <v/>
      </c>
      <c r="C38" s="120" t="str">
        <f>IF(COUNTBLANK(A38)=0,経験年数算定表!$J$6,"")</f>
        <v/>
      </c>
      <c r="D38" s="122" t="str">
        <f>IF(COUNTBLANK(A38)=0,経験年数算定表!B48,"")</f>
        <v/>
      </c>
      <c r="E38" s="122" t="str">
        <f>IF(COUNTBLANK(A38)=0,経験年数算定表!C48,"")</f>
        <v/>
      </c>
    </row>
    <row r="39" spans="1:5">
      <c r="A39" s="121" t="str">
        <f>IF(COUNTBLANK(経験年数算定表!B49)=0,経験年数算定表!W49,"")</f>
        <v/>
      </c>
      <c r="B39" s="121" t="str">
        <f>IF(COUNTBLANK(A39)=0,経験年数算定表!$Q$1,"")</f>
        <v/>
      </c>
      <c r="C39" s="120" t="str">
        <f>IF(COUNTBLANK(A39)=0,経験年数算定表!$J$6,"")</f>
        <v/>
      </c>
      <c r="D39" s="122" t="str">
        <f>IF(COUNTBLANK(A39)=0,経験年数算定表!B49,"")</f>
        <v/>
      </c>
      <c r="E39" s="122" t="str">
        <f>IF(COUNTBLANK(A39)=0,経験年数算定表!C49,"")</f>
        <v/>
      </c>
    </row>
    <row r="40" spans="1:5">
      <c r="A40" s="121" t="str">
        <f>IF(COUNTBLANK(経験年数算定表!B50)=0,経験年数算定表!W50,"")</f>
        <v/>
      </c>
      <c r="B40" s="121" t="str">
        <f>IF(COUNTBLANK(A40)=0,経験年数算定表!$Q$1,"")</f>
        <v/>
      </c>
      <c r="C40" s="120" t="str">
        <f>IF(COUNTBLANK(A40)=0,経験年数算定表!$J$6,"")</f>
        <v/>
      </c>
      <c r="D40" s="122" t="str">
        <f>IF(COUNTBLANK(A40)=0,経験年数算定表!B50,"")</f>
        <v/>
      </c>
      <c r="E40" s="122" t="str">
        <f>IF(COUNTBLANK(A40)=0,経験年数算定表!C50,"")</f>
        <v/>
      </c>
    </row>
    <row r="41" spans="1:5">
      <c r="A41" s="121" t="str">
        <f>IF(COUNTBLANK(経験年数算定表!B51)=0,経験年数算定表!W51,"")</f>
        <v/>
      </c>
      <c r="B41" s="121" t="str">
        <f>IF(COUNTBLANK(A41)=0,経験年数算定表!$Q$1,"")</f>
        <v/>
      </c>
      <c r="C41" s="120" t="str">
        <f>IF(COUNTBLANK(A41)=0,経験年数算定表!$J$6,"")</f>
        <v/>
      </c>
      <c r="D41" s="122" t="str">
        <f>IF(COUNTBLANK(A41)=0,経験年数算定表!B51,"")</f>
        <v/>
      </c>
      <c r="E41" s="122" t="str">
        <f>IF(COUNTBLANK(A41)=0,経験年数算定表!C51,"")</f>
        <v/>
      </c>
    </row>
    <row r="42" spans="1:5">
      <c r="A42" s="121" t="str">
        <f>IF(COUNTBLANK(経験年数算定表!B52)=0,経験年数算定表!W52,"")</f>
        <v/>
      </c>
      <c r="B42" s="121" t="str">
        <f>IF(COUNTBLANK(A42)=0,経験年数算定表!$Q$1,"")</f>
        <v/>
      </c>
      <c r="C42" s="120" t="str">
        <f>IF(COUNTBLANK(A42)=0,経験年数算定表!$J$6,"")</f>
        <v/>
      </c>
      <c r="D42" s="122" t="str">
        <f>IF(COUNTBLANK(A42)=0,経験年数算定表!B52,"")</f>
        <v/>
      </c>
      <c r="E42" s="122" t="str">
        <f>IF(COUNTBLANK(A42)=0,経験年数算定表!C52,"")</f>
        <v/>
      </c>
    </row>
    <row r="43" spans="1:5">
      <c r="A43" s="121" t="str">
        <f>IF(COUNTBLANK(経験年数算定表!B53)=0,経験年数算定表!W53,"")</f>
        <v/>
      </c>
      <c r="B43" s="121" t="str">
        <f>IF(COUNTBLANK(A43)=0,経験年数算定表!$Q$1,"")</f>
        <v/>
      </c>
      <c r="C43" s="120" t="str">
        <f>IF(COUNTBLANK(A43)=0,経験年数算定表!$J$6,"")</f>
        <v/>
      </c>
      <c r="D43" s="122" t="str">
        <f>IF(COUNTBLANK(A43)=0,経験年数算定表!B53,"")</f>
        <v/>
      </c>
      <c r="E43" s="122" t="str">
        <f>IF(COUNTBLANK(A43)=0,経験年数算定表!C53,"")</f>
        <v/>
      </c>
    </row>
    <row r="44" spans="1:5">
      <c r="A44" s="121" t="str">
        <f>IF(COUNTBLANK(経験年数算定表!B54)=0,経験年数算定表!W54,"")</f>
        <v/>
      </c>
      <c r="B44" s="121" t="str">
        <f>IF(COUNTBLANK(A44)=0,経験年数算定表!$Q$1,"")</f>
        <v/>
      </c>
      <c r="C44" s="120" t="str">
        <f>IF(COUNTBLANK(A44)=0,経験年数算定表!$J$6,"")</f>
        <v/>
      </c>
      <c r="D44" s="122" t="str">
        <f>IF(COUNTBLANK(A44)=0,経験年数算定表!B54,"")</f>
        <v/>
      </c>
      <c r="E44" s="122" t="str">
        <f>IF(COUNTBLANK(A44)=0,経験年数算定表!C54,"")</f>
        <v/>
      </c>
    </row>
    <row r="45" spans="1:5">
      <c r="A45" s="121" t="str">
        <f>IF(COUNTBLANK(経験年数算定表!B55)=0,経験年数算定表!W55,"")</f>
        <v/>
      </c>
      <c r="B45" s="121" t="str">
        <f>IF(COUNTBLANK(A45)=0,経験年数算定表!$Q$1,"")</f>
        <v/>
      </c>
      <c r="C45" s="120" t="str">
        <f>IF(COUNTBLANK(A45)=0,経験年数算定表!$J$6,"")</f>
        <v/>
      </c>
      <c r="D45" s="122" t="str">
        <f>IF(COUNTBLANK(A45)=0,経験年数算定表!B55,"")</f>
        <v/>
      </c>
      <c r="E45" s="122" t="str">
        <f>IF(COUNTBLANK(A45)=0,経験年数算定表!C55,"")</f>
        <v/>
      </c>
    </row>
    <row r="46" spans="1:5">
      <c r="A46" s="121" t="str">
        <f>IF(COUNTBLANK(経験年数算定表!B56)=0,経験年数算定表!W56,"")</f>
        <v/>
      </c>
      <c r="B46" s="121" t="str">
        <f>IF(COUNTBLANK(A46)=0,経験年数算定表!$Q$1,"")</f>
        <v/>
      </c>
      <c r="C46" s="120" t="str">
        <f>IF(COUNTBLANK(A46)=0,経験年数算定表!$J$6,"")</f>
        <v/>
      </c>
      <c r="D46" s="122" t="str">
        <f>IF(COUNTBLANK(A46)=0,経験年数算定表!B56,"")</f>
        <v/>
      </c>
      <c r="E46" s="122" t="str">
        <f>IF(COUNTBLANK(A46)=0,経験年数算定表!C56,"")</f>
        <v/>
      </c>
    </row>
    <row r="47" spans="1:5">
      <c r="A47" s="121" t="str">
        <f>IF(COUNTBLANK(経験年数算定表!B57)=0,経験年数算定表!W57,"")</f>
        <v/>
      </c>
      <c r="B47" s="121" t="str">
        <f>IF(COUNTBLANK(A47)=0,経験年数算定表!$Q$1,"")</f>
        <v/>
      </c>
      <c r="C47" s="120" t="str">
        <f>IF(COUNTBLANK(A47)=0,経験年数算定表!$J$6,"")</f>
        <v/>
      </c>
      <c r="D47" s="122" t="str">
        <f>IF(COUNTBLANK(A47)=0,経験年数算定表!B57,"")</f>
        <v/>
      </c>
      <c r="E47" s="122" t="str">
        <f>IF(COUNTBLANK(A47)=0,経験年数算定表!C57,"")</f>
        <v/>
      </c>
    </row>
    <row r="48" spans="1:5">
      <c r="A48" s="121" t="str">
        <f>IF(COUNTBLANK(経験年数算定表!B58)=0,経験年数算定表!W58,"")</f>
        <v/>
      </c>
      <c r="B48" s="121" t="str">
        <f>IF(COUNTBLANK(A48)=0,経験年数算定表!$Q$1,"")</f>
        <v/>
      </c>
      <c r="C48" s="120" t="str">
        <f>IF(COUNTBLANK(A48)=0,経験年数算定表!$J$6,"")</f>
        <v/>
      </c>
      <c r="D48" s="122" t="str">
        <f>IF(COUNTBLANK(A48)=0,経験年数算定表!B58,"")</f>
        <v/>
      </c>
      <c r="E48" s="122" t="str">
        <f>IF(COUNTBLANK(A48)=0,経験年数算定表!C58,"")</f>
        <v/>
      </c>
    </row>
    <row r="49" spans="1:5">
      <c r="A49" s="121" t="str">
        <f>IF(COUNTBLANK(経験年数算定表!B59)=0,経験年数算定表!W59,"")</f>
        <v/>
      </c>
      <c r="B49" s="121" t="str">
        <f>IF(COUNTBLANK(A49)=0,経験年数算定表!$Q$1,"")</f>
        <v/>
      </c>
      <c r="C49" s="120" t="str">
        <f>IF(COUNTBLANK(A49)=0,経験年数算定表!$J$6,"")</f>
        <v/>
      </c>
      <c r="D49" s="122" t="str">
        <f>IF(COUNTBLANK(A49)=0,経験年数算定表!B59,"")</f>
        <v/>
      </c>
      <c r="E49" s="122" t="str">
        <f>IF(COUNTBLANK(A49)=0,経験年数算定表!C59,"")</f>
        <v/>
      </c>
    </row>
    <row r="50" spans="1:5">
      <c r="A50" s="121" t="str">
        <f>IF(COUNTBLANK(経験年数算定表!B60)=0,経験年数算定表!W60,"")</f>
        <v/>
      </c>
      <c r="B50" s="121" t="str">
        <f>IF(COUNTBLANK(A50)=0,経験年数算定表!$Q$1,"")</f>
        <v/>
      </c>
      <c r="C50" s="120" t="str">
        <f>IF(COUNTBLANK(A50)=0,経験年数算定表!$J$6,"")</f>
        <v/>
      </c>
      <c r="D50" s="122" t="str">
        <f>IF(COUNTBLANK(A50)=0,経験年数算定表!B60,"")</f>
        <v/>
      </c>
      <c r="E50" s="122" t="str">
        <f>IF(COUNTBLANK(A50)=0,経験年数算定表!C60,"")</f>
        <v/>
      </c>
    </row>
    <row r="51" spans="1:5">
      <c r="A51" s="121" t="str">
        <f>IF(COUNTBLANK(経験年数算定表!B61)=0,経験年数算定表!W61,"")</f>
        <v/>
      </c>
      <c r="B51" s="121" t="str">
        <f>IF(COUNTBLANK(A51)=0,経験年数算定表!$Q$1,"")</f>
        <v/>
      </c>
      <c r="C51" s="120" t="str">
        <f>IF(COUNTBLANK(A51)=0,経験年数算定表!$J$6,"")</f>
        <v/>
      </c>
      <c r="D51" s="122" t="str">
        <f>IF(COUNTBLANK(A51)=0,経験年数算定表!B61,"")</f>
        <v/>
      </c>
      <c r="E51" s="122" t="str">
        <f>IF(COUNTBLANK(A51)=0,経験年数算定表!C61,"")</f>
        <v/>
      </c>
    </row>
    <row r="52" spans="1:5">
      <c r="A52" s="121" t="str">
        <f>IF(COUNTBLANK(経験年数算定表!B62)=0,経験年数算定表!W62,"")</f>
        <v/>
      </c>
      <c r="B52" s="121" t="str">
        <f>IF(COUNTBLANK(A52)=0,経験年数算定表!$Q$1,"")</f>
        <v/>
      </c>
      <c r="C52" s="120" t="str">
        <f>IF(COUNTBLANK(A52)=0,経験年数算定表!$J$6,"")</f>
        <v/>
      </c>
      <c r="D52" s="122" t="str">
        <f>IF(COUNTBLANK(A52)=0,経験年数算定表!B62,"")</f>
        <v/>
      </c>
      <c r="E52" s="122" t="str">
        <f>IF(COUNTBLANK(A52)=0,経験年数算定表!C62,"")</f>
        <v/>
      </c>
    </row>
    <row r="53" spans="1:5">
      <c r="A53" s="121" t="str">
        <f>IF(COUNTBLANK(経験年数算定表!B63)=0,経験年数算定表!W63,"")</f>
        <v/>
      </c>
      <c r="B53" s="121" t="str">
        <f>IF(COUNTBLANK(A53)=0,経験年数算定表!$Q$1,"")</f>
        <v/>
      </c>
      <c r="C53" s="120" t="str">
        <f>IF(COUNTBLANK(A53)=0,経験年数算定表!$J$6,"")</f>
        <v/>
      </c>
      <c r="D53" s="122" t="str">
        <f>IF(COUNTBLANK(A53)=0,経験年数算定表!B63,"")</f>
        <v/>
      </c>
      <c r="E53" s="122" t="str">
        <f>IF(COUNTBLANK(A53)=0,経験年数算定表!C63,"")</f>
        <v/>
      </c>
    </row>
    <row r="54" spans="1:5">
      <c r="A54" s="121" t="str">
        <f>IF(COUNTBLANK(経験年数算定表!B64)=0,経験年数算定表!W64,"")</f>
        <v/>
      </c>
      <c r="B54" s="121" t="str">
        <f>IF(COUNTBLANK(A54)=0,経験年数算定表!$Q$1,"")</f>
        <v/>
      </c>
      <c r="C54" s="120" t="str">
        <f>IF(COUNTBLANK(A54)=0,経験年数算定表!$J$6,"")</f>
        <v/>
      </c>
      <c r="D54" s="122" t="str">
        <f>IF(COUNTBLANK(A54)=0,経験年数算定表!B64,"")</f>
        <v/>
      </c>
      <c r="E54" s="122" t="str">
        <f>IF(COUNTBLANK(A54)=0,経験年数算定表!C64,"")</f>
        <v/>
      </c>
    </row>
    <row r="55" spans="1:5">
      <c r="A55" s="121" t="str">
        <f>IF(COUNTBLANK(経験年数算定表!B65)=0,経験年数算定表!W65,"")</f>
        <v/>
      </c>
      <c r="B55" s="121" t="str">
        <f>IF(COUNTBLANK(A55)=0,経験年数算定表!$Q$1,"")</f>
        <v/>
      </c>
      <c r="C55" s="120" t="str">
        <f>IF(COUNTBLANK(A55)=0,経験年数算定表!$J$6,"")</f>
        <v/>
      </c>
      <c r="D55" s="122" t="str">
        <f>IF(COUNTBLANK(A55)=0,経験年数算定表!B65,"")</f>
        <v/>
      </c>
      <c r="E55" s="122" t="str">
        <f>IF(COUNTBLANK(A55)=0,経験年数算定表!C65,"")</f>
        <v/>
      </c>
    </row>
    <row r="56" spans="1:5">
      <c r="A56" s="121" t="str">
        <f>IF(COUNTBLANK(経験年数算定表!B66)=0,経験年数算定表!W66,"")</f>
        <v/>
      </c>
      <c r="B56" s="121" t="str">
        <f>IF(COUNTBLANK(A56)=0,経験年数算定表!$Q$1,"")</f>
        <v/>
      </c>
      <c r="C56" s="120" t="str">
        <f>IF(COUNTBLANK(A56)=0,経験年数算定表!$J$6,"")</f>
        <v/>
      </c>
      <c r="D56" s="122" t="str">
        <f>IF(COUNTBLANK(A56)=0,経験年数算定表!B66,"")</f>
        <v/>
      </c>
      <c r="E56" s="122" t="str">
        <f>IF(COUNTBLANK(A56)=0,経験年数算定表!C66,"")</f>
        <v/>
      </c>
    </row>
    <row r="57" spans="1:5">
      <c r="A57" s="121" t="str">
        <f>IF(COUNTBLANK(経験年数算定表!B67)=0,経験年数算定表!W67,"")</f>
        <v/>
      </c>
      <c r="B57" s="121" t="str">
        <f>IF(COUNTBLANK(A57)=0,経験年数算定表!$Q$1,"")</f>
        <v/>
      </c>
      <c r="C57" s="120" t="str">
        <f>IF(COUNTBLANK(A57)=0,経験年数算定表!$J$6,"")</f>
        <v/>
      </c>
      <c r="D57" s="122" t="str">
        <f>IF(COUNTBLANK(A57)=0,経験年数算定表!B67,"")</f>
        <v/>
      </c>
      <c r="E57" s="122" t="str">
        <f>IF(COUNTBLANK(A57)=0,経験年数算定表!C67,"")</f>
        <v/>
      </c>
    </row>
    <row r="58" spans="1:5">
      <c r="A58" s="121" t="str">
        <f>IF(COUNTBLANK(経験年数算定表!B68)=0,経験年数算定表!W68,"")</f>
        <v/>
      </c>
      <c r="B58" s="121" t="str">
        <f>IF(COUNTBLANK(A58)=0,経験年数算定表!$Q$1,"")</f>
        <v/>
      </c>
      <c r="C58" s="120" t="str">
        <f>IF(COUNTBLANK(A58)=0,経験年数算定表!$J$6,"")</f>
        <v/>
      </c>
      <c r="D58" s="122" t="str">
        <f>IF(COUNTBLANK(A58)=0,経験年数算定表!B68,"")</f>
        <v/>
      </c>
      <c r="E58" s="122" t="str">
        <f>IF(COUNTBLANK(A58)=0,経験年数算定表!C68,"")</f>
        <v/>
      </c>
    </row>
    <row r="59" spans="1:5">
      <c r="A59" s="121" t="str">
        <f>IF(COUNTBLANK(経験年数算定表!B69)=0,経験年数算定表!W69,"")</f>
        <v/>
      </c>
      <c r="B59" s="121" t="str">
        <f>IF(COUNTBLANK(A59)=0,経験年数算定表!$Q$1,"")</f>
        <v/>
      </c>
      <c r="C59" s="120" t="str">
        <f>IF(COUNTBLANK(A59)=0,経験年数算定表!$J$6,"")</f>
        <v/>
      </c>
      <c r="D59" s="122" t="str">
        <f>IF(COUNTBLANK(A59)=0,経験年数算定表!B69,"")</f>
        <v/>
      </c>
      <c r="E59" s="122" t="str">
        <f>IF(COUNTBLANK(A59)=0,経験年数算定表!C69,"")</f>
        <v/>
      </c>
    </row>
    <row r="60" spans="1:5">
      <c r="A60" s="121" t="str">
        <f>IF(COUNTBLANK(経験年数算定表!B70)=0,経験年数算定表!W70,"")</f>
        <v/>
      </c>
      <c r="B60" s="121" t="str">
        <f>IF(COUNTBLANK(A60)=0,経験年数算定表!$Q$1,"")</f>
        <v/>
      </c>
      <c r="C60" s="120" t="str">
        <f>IF(COUNTBLANK(A60)=0,経験年数算定表!$J$6,"")</f>
        <v/>
      </c>
      <c r="D60" s="122" t="str">
        <f>IF(COUNTBLANK(A60)=0,経験年数算定表!B70,"")</f>
        <v/>
      </c>
      <c r="E60" s="122" t="str">
        <f>IF(COUNTBLANK(A60)=0,経験年数算定表!C70,"")</f>
        <v/>
      </c>
    </row>
    <row r="61" spans="1:5">
      <c r="A61" s="121" t="str">
        <f>IF(COUNTBLANK(経験年数算定表!B71)=0,経験年数算定表!W71,"")</f>
        <v/>
      </c>
      <c r="B61" s="121" t="str">
        <f>IF(COUNTBLANK(A61)=0,経験年数算定表!$Q$1,"")</f>
        <v/>
      </c>
      <c r="C61" s="120" t="str">
        <f>IF(COUNTBLANK(A61)=0,経験年数算定表!$J$6,"")</f>
        <v/>
      </c>
      <c r="D61" s="122" t="str">
        <f>IF(COUNTBLANK(A61)=0,経験年数算定表!B71,"")</f>
        <v/>
      </c>
      <c r="E61" s="122" t="str">
        <f>IF(COUNTBLANK(A61)=0,経験年数算定表!C71,"")</f>
        <v/>
      </c>
    </row>
    <row r="62" spans="1:5">
      <c r="A62" s="121" t="str">
        <f>IF(COUNTBLANK(経験年数算定表!B72)=0,経験年数算定表!W72,"")</f>
        <v/>
      </c>
      <c r="B62" s="121" t="str">
        <f>IF(COUNTBLANK(A62)=0,経験年数算定表!$Q$1,"")</f>
        <v/>
      </c>
      <c r="C62" s="120" t="str">
        <f>IF(COUNTBLANK(A62)=0,経験年数算定表!$J$6,"")</f>
        <v/>
      </c>
      <c r="D62" s="122" t="str">
        <f>IF(COUNTBLANK(A62)=0,経験年数算定表!B72,"")</f>
        <v/>
      </c>
      <c r="E62" s="122" t="str">
        <f>IF(COUNTBLANK(A62)=0,経験年数算定表!C72,"")</f>
        <v/>
      </c>
    </row>
    <row r="63" spans="1:5">
      <c r="A63" s="121" t="str">
        <f>IF(COUNTBLANK(経験年数算定表!B73)=0,経験年数算定表!W73,"")</f>
        <v/>
      </c>
      <c r="B63" s="121" t="str">
        <f>IF(COUNTBLANK(A63)=0,経験年数算定表!$Q$1,"")</f>
        <v/>
      </c>
      <c r="C63" s="120" t="str">
        <f>IF(COUNTBLANK(A63)=0,経験年数算定表!$J$6,"")</f>
        <v/>
      </c>
      <c r="D63" s="122" t="str">
        <f>IF(COUNTBLANK(A63)=0,経験年数算定表!B73,"")</f>
        <v/>
      </c>
      <c r="E63" s="122" t="str">
        <f>IF(COUNTBLANK(A63)=0,経験年数算定表!C73,"")</f>
        <v/>
      </c>
    </row>
    <row r="64" spans="1:5">
      <c r="A64" s="121" t="str">
        <f>IF(COUNTBLANK(経験年数算定表!B74)=0,経験年数算定表!W74,"")</f>
        <v/>
      </c>
      <c r="B64" s="121" t="str">
        <f>IF(COUNTBLANK(A64)=0,経験年数算定表!$Q$1,"")</f>
        <v/>
      </c>
      <c r="C64" s="120" t="str">
        <f>IF(COUNTBLANK(A64)=0,経験年数算定表!$J$6,"")</f>
        <v/>
      </c>
      <c r="D64" s="122" t="str">
        <f>IF(COUNTBLANK(A64)=0,経験年数算定表!B74,"")</f>
        <v/>
      </c>
      <c r="E64" s="122" t="str">
        <f>IF(COUNTBLANK(A64)=0,経験年数算定表!C74,"")</f>
        <v/>
      </c>
    </row>
    <row r="65" spans="1:5">
      <c r="A65" s="121" t="str">
        <f>IF(COUNTBLANK(経験年数算定表!B75)=0,経験年数算定表!W75,"")</f>
        <v/>
      </c>
      <c r="B65" s="121" t="str">
        <f>IF(COUNTBLANK(A65)=0,経験年数算定表!$Q$1,"")</f>
        <v/>
      </c>
      <c r="C65" s="120" t="str">
        <f>IF(COUNTBLANK(A65)=0,経験年数算定表!$J$6,"")</f>
        <v/>
      </c>
      <c r="D65" s="122" t="str">
        <f>IF(COUNTBLANK(A65)=0,経験年数算定表!B75,"")</f>
        <v/>
      </c>
      <c r="E65" s="122" t="str">
        <f>IF(COUNTBLANK(A65)=0,経験年数算定表!C75,"")</f>
        <v/>
      </c>
    </row>
    <row r="66" spans="1:5">
      <c r="A66" s="121" t="str">
        <f>IF(COUNTBLANK(経験年数算定表!B76)=0,経験年数算定表!W76,"")</f>
        <v/>
      </c>
      <c r="B66" s="121" t="str">
        <f>IF(COUNTBLANK(A66)=0,経験年数算定表!$Q$1,"")</f>
        <v/>
      </c>
      <c r="C66" s="120" t="str">
        <f>IF(COUNTBLANK(A66)=0,経験年数算定表!$J$6,"")</f>
        <v/>
      </c>
      <c r="D66" s="122" t="str">
        <f>IF(COUNTBLANK(A66)=0,経験年数算定表!B76,"")</f>
        <v/>
      </c>
      <c r="E66" s="122" t="str">
        <f>IF(COUNTBLANK(A66)=0,経験年数算定表!C76,"")</f>
        <v/>
      </c>
    </row>
    <row r="67" spans="1:5">
      <c r="A67" s="121" t="str">
        <f>IF(COUNTBLANK(経験年数算定表!B77)=0,経験年数算定表!W77,"")</f>
        <v/>
      </c>
      <c r="B67" s="121" t="str">
        <f>IF(COUNTBLANK(A67)=0,経験年数算定表!$Q$1,"")</f>
        <v/>
      </c>
      <c r="C67" s="120" t="str">
        <f>IF(COUNTBLANK(A67)=0,経験年数算定表!$J$6,"")</f>
        <v/>
      </c>
      <c r="D67" s="122" t="str">
        <f>IF(COUNTBLANK(A67)=0,経験年数算定表!B77,"")</f>
        <v/>
      </c>
      <c r="E67" s="122" t="str">
        <f>IF(COUNTBLANK(A67)=0,経験年数算定表!C77,"")</f>
        <v/>
      </c>
    </row>
    <row r="68" spans="1:5">
      <c r="A68" s="121" t="str">
        <f>IF(COUNTBLANK(経験年数算定表!B78)=0,経験年数算定表!W78,"")</f>
        <v/>
      </c>
      <c r="B68" s="121" t="str">
        <f>IF(COUNTBLANK(A68)=0,経験年数算定表!$Q$1,"")</f>
        <v/>
      </c>
      <c r="C68" s="120" t="str">
        <f>IF(COUNTBLANK(A68)=0,経験年数算定表!$J$6,"")</f>
        <v/>
      </c>
      <c r="D68" s="122" t="str">
        <f>IF(COUNTBLANK(A68)=0,経験年数算定表!B78,"")</f>
        <v/>
      </c>
      <c r="E68" s="122" t="str">
        <f>IF(COUNTBLANK(A68)=0,経験年数算定表!C78,"")</f>
        <v/>
      </c>
    </row>
    <row r="69" spans="1:5">
      <c r="A69" s="121" t="str">
        <f>IF(COUNTBLANK(経験年数算定表!B79)=0,経験年数算定表!W79,"")</f>
        <v/>
      </c>
      <c r="B69" s="121" t="str">
        <f>IF(COUNTBLANK(A69)=0,経験年数算定表!$Q$1,"")</f>
        <v/>
      </c>
      <c r="C69" s="120" t="str">
        <f>IF(COUNTBLANK(A69)=0,経験年数算定表!$J$6,"")</f>
        <v/>
      </c>
      <c r="D69" s="122" t="str">
        <f>IF(COUNTBLANK(A69)=0,経験年数算定表!B79,"")</f>
        <v/>
      </c>
      <c r="E69" s="122" t="str">
        <f>IF(COUNTBLANK(A69)=0,経験年数算定表!C79,"")</f>
        <v/>
      </c>
    </row>
    <row r="70" spans="1:5">
      <c r="A70" s="121" t="str">
        <f>IF(COUNTBLANK(経験年数算定表!B80)=0,経験年数算定表!W80,"")</f>
        <v/>
      </c>
      <c r="B70" s="121" t="str">
        <f>IF(COUNTBLANK(A70)=0,経験年数算定表!$Q$1,"")</f>
        <v/>
      </c>
      <c r="C70" s="120" t="str">
        <f>IF(COUNTBLANK(A70)=0,経験年数算定表!$J$6,"")</f>
        <v/>
      </c>
      <c r="D70" s="122" t="str">
        <f>IF(COUNTBLANK(A70)=0,経験年数算定表!B80,"")</f>
        <v/>
      </c>
      <c r="E70" s="122" t="str">
        <f>IF(COUNTBLANK(A70)=0,経験年数算定表!C80,"")</f>
        <v/>
      </c>
    </row>
    <row r="71" spans="1:5">
      <c r="A71" s="121" t="str">
        <f>IF(COUNTBLANK(経験年数算定表!B81)=0,経験年数算定表!W81,"")</f>
        <v/>
      </c>
      <c r="B71" s="121" t="str">
        <f>IF(COUNTBLANK(A71)=0,経験年数算定表!$Q$1,"")</f>
        <v/>
      </c>
      <c r="C71" s="120" t="str">
        <f>IF(COUNTBLANK(A71)=0,経験年数算定表!$J$6,"")</f>
        <v/>
      </c>
      <c r="D71" s="122" t="str">
        <f>IF(COUNTBLANK(A71)=0,経験年数算定表!B81,"")</f>
        <v/>
      </c>
      <c r="E71" s="122" t="str">
        <f>IF(COUNTBLANK(A71)=0,経験年数算定表!C81,"")</f>
        <v/>
      </c>
    </row>
    <row r="72" spans="1:5">
      <c r="A72" s="121" t="str">
        <f>IF(COUNTBLANK(経験年数算定表!B82)=0,経験年数算定表!W82,"")</f>
        <v/>
      </c>
      <c r="B72" s="121" t="str">
        <f>IF(COUNTBLANK(A72)=0,経験年数算定表!$Q$1,"")</f>
        <v/>
      </c>
      <c r="C72" s="120" t="str">
        <f>IF(COUNTBLANK(A72)=0,経験年数算定表!$J$6,"")</f>
        <v/>
      </c>
      <c r="D72" s="122" t="str">
        <f>IF(COUNTBLANK(A72)=0,経験年数算定表!B82,"")</f>
        <v/>
      </c>
      <c r="E72" s="122" t="str">
        <f>IF(COUNTBLANK(A72)=0,経験年数算定表!C82,"")</f>
        <v/>
      </c>
    </row>
    <row r="73" spans="1:5">
      <c r="A73" s="121" t="str">
        <f>IF(COUNTBLANK(経験年数算定表!B83)=0,経験年数算定表!W83,"")</f>
        <v/>
      </c>
      <c r="B73" s="121" t="str">
        <f>IF(COUNTBLANK(A73)=0,経験年数算定表!$Q$1,"")</f>
        <v/>
      </c>
      <c r="C73" s="120" t="str">
        <f>IF(COUNTBLANK(A73)=0,経験年数算定表!$J$6,"")</f>
        <v/>
      </c>
      <c r="D73" s="122" t="str">
        <f>IF(COUNTBLANK(A73)=0,経験年数算定表!B83,"")</f>
        <v/>
      </c>
      <c r="E73" s="122" t="str">
        <f>IF(COUNTBLANK(A73)=0,経験年数算定表!C83,"")</f>
        <v/>
      </c>
    </row>
    <row r="74" spans="1:5">
      <c r="A74" s="121" t="str">
        <f>IF(COUNTBLANK(経験年数算定表!B84)=0,経験年数算定表!W84,"")</f>
        <v/>
      </c>
      <c r="B74" s="121" t="str">
        <f>IF(COUNTBLANK(A74)=0,経験年数算定表!$Q$1,"")</f>
        <v/>
      </c>
      <c r="C74" s="120" t="str">
        <f>IF(COUNTBLANK(A74)=0,経験年数算定表!$J$6,"")</f>
        <v/>
      </c>
      <c r="D74" s="122" t="str">
        <f>IF(COUNTBLANK(A74)=0,経験年数算定表!B84,"")</f>
        <v/>
      </c>
      <c r="E74" s="122" t="str">
        <f>IF(COUNTBLANK(A74)=0,経験年数算定表!C84,"")</f>
        <v/>
      </c>
    </row>
    <row r="75" spans="1:5">
      <c r="A75" s="121" t="str">
        <f>IF(COUNTBLANK(経験年数算定表!B85)=0,経験年数算定表!W85,"")</f>
        <v/>
      </c>
      <c r="B75" s="121" t="str">
        <f>IF(COUNTBLANK(A75)=0,経験年数算定表!$Q$1,"")</f>
        <v/>
      </c>
      <c r="C75" s="120" t="str">
        <f>IF(COUNTBLANK(A75)=0,経験年数算定表!$J$6,"")</f>
        <v/>
      </c>
      <c r="D75" s="122" t="str">
        <f>IF(COUNTBLANK(A75)=0,経験年数算定表!B85,"")</f>
        <v/>
      </c>
      <c r="E75" s="122" t="str">
        <f>IF(COUNTBLANK(A75)=0,経験年数算定表!C85,"")</f>
        <v/>
      </c>
    </row>
    <row r="76" spans="1:5">
      <c r="A76" s="121" t="str">
        <f>IF(COUNTBLANK(経験年数算定表!B86)=0,経験年数算定表!W86,"")</f>
        <v/>
      </c>
      <c r="B76" s="121" t="str">
        <f>IF(COUNTBLANK(A76)=0,経験年数算定表!$Q$1,"")</f>
        <v/>
      </c>
      <c r="C76" s="120" t="str">
        <f>IF(COUNTBLANK(A76)=0,経験年数算定表!$J$6,"")</f>
        <v/>
      </c>
      <c r="D76" s="122" t="str">
        <f>IF(COUNTBLANK(A76)=0,経験年数算定表!B86,"")</f>
        <v/>
      </c>
      <c r="E76" s="122" t="str">
        <f>IF(COUNTBLANK(A76)=0,経験年数算定表!C86,"")</f>
        <v/>
      </c>
    </row>
    <row r="77" spans="1:5">
      <c r="A77" s="121" t="str">
        <f>IF(COUNTBLANK(経験年数算定表!B87)=0,経験年数算定表!W87,"")</f>
        <v/>
      </c>
      <c r="B77" s="121" t="str">
        <f>IF(COUNTBLANK(A77)=0,経験年数算定表!$Q$1,"")</f>
        <v/>
      </c>
      <c r="C77" s="120" t="str">
        <f>IF(COUNTBLANK(A77)=0,経験年数算定表!$J$6,"")</f>
        <v/>
      </c>
      <c r="D77" s="122" t="str">
        <f>IF(COUNTBLANK(A77)=0,経験年数算定表!B87,"")</f>
        <v/>
      </c>
      <c r="E77" s="122" t="str">
        <f>IF(COUNTBLANK(A77)=0,経験年数算定表!C87,"")</f>
        <v/>
      </c>
    </row>
    <row r="78" spans="1:5">
      <c r="A78" s="121" t="str">
        <f>IF(COUNTBLANK(経験年数算定表!B88)=0,経験年数算定表!W88,"")</f>
        <v/>
      </c>
      <c r="B78" s="121" t="str">
        <f>IF(COUNTBLANK(A78)=0,経験年数算定表!$Q$1,"")</f>
        <v/>
      </c>
      <c r="C78" s="120" t="str">
        <f>IF(COUNTBLANK(A78)=0,経験年数算定表!$J$6,"")</f>
        <v/>
      </c>
      <c r="D78" s="122" t="str">
        <f>IF(COUNTBLANK(A78)=0,経験年数算定表!B88,"")</f>
        <v/>
      </c>
      <c r="E78" s="122" t="str">
        <f>IF(COUNTBLANK(A78)=0,経験年数算定表!C88,"")</f>
        <v/>
      </c>
    </row>
    <row r="79" spans="1:5">
      <c r="A79" s="121" t="str">
        <f>IF(COUNTBLANK(経験年数算定表!B89)=0,経験年数算定表!W89,"")</f>
        <v/>
      </c>
      <c r="B79" s="121" t="str">
        <f>IF(COUNTBLANK(A79)=0,経験年数算定表!$Q$1,"")</f>
        <v/>
      </c>
      <c r="C79" s="120" t="str">
        <f>IF(COUNTBLANK(A79)=0,経験年数算定表!$J$6,"")</f>
        <v/>
      </c>
      <c r="D79" s="122" t="str">
        <f>IF(COUNTBLANK(A79)=0,経験年数算定表!B89,"")</f>
        <v/>
      </c>
      <c r="E79" s="122" t="str">
        <f>IF(COUNTBLANK(A79)=0,経験年数算定表!C89,"")</f>
        <v/>
      </c>
    </row>
    <row r="80" spans="1:5">
      <c r="A80" s="121" t="str">
        <f>IF(COUNTBLANK(経験年数算定表!B90)=0,経験年数算定表!W90,"")</f>
        <v/>
      </c>
      <c r="B80" s="121" t="str">
        <f>IF(COUNTBLANK(A80)=0,経験年数算定表!$Q$1,"")</f>
        <v/>
      </c>
      <c r="C80" s="120" t="str">
        <f>IF(COUNTBLANK(A80)=0,経験年数算定表!$J$6,"")</f>
        <v/>
      </c>
      <c r="D80" s="122" t="str">
        <f>IF(COUNTBLANK(A80)=0,経験年数算定表!B90,"")</f>
        <v/>
      </c>
      <c r="E80" s="122" t="str">
        <f>IF(COUNTBLANK(A80)=0,経験年数算定表!C90,"")</f>
        <v/>
      </c>
    </row>
    <row r="81" spans="1:5">
      <c r="A81" s="121" t="str">
        <f>IF(COUNTBLANK(経験年数算定表!B91)=0,経験年数算定表!W91,"")</f>
        <v/>
      </c>
      <c r="B81" s="121" t="str">
        <f>IF(COUNTBLANK(A81)=0,経験年数算定表!$Q$1,"")</f>
        <v/>
      </c>
      <c r="C81" s="120" t="str">
        <f>IF(COUNTBLANK(A81)=0,経験年数算定表!$J$6,"")</f>
        <v/>
      </c>
      <c r="D81" s="122" t="str">
        <f>IF(COUNTBLANK(A81)=0,経験年数算定表!B91,"")</f>
        <v/>
      </c>
      <c r="E81" s="122" t="str">
        <f>IF(COUNTBLANK(A81)=0,経験年数算定表!C91,"")</f>
        <v/>
      </c>
    </row>
  </sheetData>
  <sheetProtection algorithmName="SHA-512" hashValue="QS5fBgQ7/OGN5IcMlq3/fE/xTFLYmzT+k9rGWG6RCKQL6HEB4PBOtlAltMkgYKWl+szfJB9JdQ5Cl1BY5e5B2g==" saltValue="1vf/2TCCfY13KUD5g/MpCw==" spinCount="100000" sheet="1" objects="1" scenarios="1"/>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基礎情報</vt:lpstr>
      <vt:lpstr>職員情報（前年度からの既存職員）</vt:lpstr>
      <vt:lpstr>職員情報（今年度からの新規職員）</vt:lpstr>
      <vt:lpstr>整列作業</vt:lpstr>
      <vt:lpstr>経験年数算定表</vt:lpstr>
      <vt:lpstr>【市集約】1</vt:lpstr>
      <vt:lpstr>【市集約２】</vt:lpstr>
      <vt:lpstr>基礎情報!Print_Area</vt:lpstr>
      <vt:lpstr>経験年数算定表!Print_Area</vt:lpstr>
      <vt:lpstr>'職員情報（今年度からの新規職員）'!Print_Area</vt:lpstr>
      <vt:lpstr>'職員情報（前年度からの既存職員）'!Print_Area</vt:lpstr>
      <vt:lpstr>整列作業!Print_Area</vt:lpstr>
      <vt:lpstr>経験年数算定表!Print_Titles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2026-04-14T07:24:53Z</dcterms:modified>
</cp:coreProperties>
</file>