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9FCE42A9-1AB0-43D1-826B-2D0D7EAEB216}" xr6:coauthVersionLast="47" xr6:coauthVersionMax="47" xr10:uidLastSave="{00000000-0000-0000-0000-000000000000}"/>
  <bookViews>
    <workbookView xWindow="-120" yWindow="-120" windowWidth="20730" windowHeight="11310" tabRatio="599" activeTab="3" xr2:uid="{00000000-000D-0000-FFFF-FFFF00000000}"/>
  </bookViews>
  <sheets>
    <sheet name="休日保育実施（毎年最初に更新）" sheetId="9" r:id="rId1"/>
    <sheet name="日付入力用" sheetId="10" r:id="rId2"/>
    <sheet name="記載例" sheetId="12" r:id="rId3"/>
    <sheet name="6-6号様式" sheetId="1" r:id="rId4"/>
  </sheets>
  <definedNames>
    <definedName name="_xlnm._FilterDatabase" localSheetId="3" hidden="1">'6-6号様式'!$B$14:$EH$213</definedName>
    <definedName name="_xlnm._FilterDatabase" localSheetId="2" hidden="1">記載例!$B$14:$EH$213</definedName>
    <definedName name="_xlnm._FilterDatabase" localSheetId="0" hidden="1">'休日保育実施（毎年最初に更新）'!$F$2:$G$66</definedName>
    <definedName name="_xlnm.Print_Area" localSheetId="3">'6-6号様式'!$A$2:$EI$113</definedName>
    <definedName name="_xlnm.Print_Area" localSheetId="2">記載例!$A$2:$EI$113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L113" i="12" l="1"/>
  <c r="EK113" i="12"/>
  <c r="EI113" i="12"/>
  <c r="EH113" i="12"/>
  <c r="O113" i="12" a="1"/>
  <c r="O113" i="12" s="1"/>
  <c r="K113" i="12"/>
  <c r="K113" i="12" a="1"/>
  <c r="F113" i="12"/>
  <c r="N113" i="12" s="1" a="1"/>
  <c r="N113" i="12" s="1"/>
  <c r="B113" i="12"/>
  <c r="EL112" i="12"/>
  <c r="EK112" i="12"/>
  <c r="EH112" i="12"/>
  <c r="K112" i="12" a="1"/>
  <c r="K112" i="12" s="1"/>
  <c r="F112" i="12"/>
  <c r="B112" i="12"/>
  <c r="EL111" i="12"/>
  <c r="EK111" i="12"/>
  <c r="EI111" i="12"/>
  <c r="EH111" i="12"/>
  <c r="O111" i="12"/>
  <c r="O111" i="12" a="1"/>
  <c r="K111" i="12"/>
  <c r="K111" i="12" a="1"/>
  <c r="F111" i="12"/>
  <c r="N111" i="12" s="1" a="1"/>
  <c r="N111" i="12" s="1"/>
  <c r="B111" i="12"/>
  <c r="EL110" i="12"/>
  <c r="EK110" i="12"/>
  <c r="EH110" i="12"/>
  <c r="K110" i="12" a="1"/>
  <c r="K110" i="12" s="1"/>
  <c r="F110" i="12"/>
  <c r="B110" i="12"/>
  <c r="EL109" i="12"/>
  <c r="EK109" i="12"/>
  <c r="EI109" i="12"/>
  <c r="EH109" i="12"/>
  <c r="O109" i="12" a="1"/>
  <c r="O109" i="12" s="1"/>
  <c r="K109" i="12"/>
  <c r="K109" i="12" a="1"/>
  <c r="F109" i="12"/>
  <c r="N109" i="12" s="1" a="1"/>
  <c r="N109" i="12" s="1"/>
  <c r="P109" i="12" s="1"/>
  <c r="B109" i="12"/>
  <c r="EL108" i="12"/>
  <c r="EK108" i="12"/>
  <c r="EH108" i="12"/>
  <c r="K108" i="12" a="1"/>
  <c r="K108" i="12" s="1"/>
  <c r="F108" i="12"/>
  <c r="B108" i="12"/>
  <c r="EL107" i="12"/>
  <c r="EK107" i="12"/>
  <c r="EI107" i="12"/>
  <c r="EH107" i="12"/>
  <c r="O107" i="12"/>
  <c r="O107" i="12" a="1"/>
  <c r="K107" i="12"/>
  <c r="Q107" i="12" s="1"/>
  <c r="K107" i="12" a="1"/>
  <c r="F107" i="12"/>
  <c r="N107" i="12" s="1" a="1"/>
  <c r="N107" i="12" s="1"/>
  <c r="B107" i="12"/>
  <c r="EL106" i="12"/>
  <c r="EK106" i="12"/>
  <c r="EH106" i="12"/>
  <c r="O106" i="12" a="1"/>
  <c r="O106" i="12" s="1"/>
  <c r="K106" i="12" a="1"/>
  <c r="K106" i="12" s="1"/>
  <c r="F106" i="12"/>
  <c r="B106" i="12"/>
  <c r="EL105" i="12"/>
  <c r="EK105" i="12"/>
  <c r="EI105" i="12"/>
  <c r="EH105" i="12"/>
  <c r="O105" i="12" a="1"/>
  <c r="O105" i="12" s="1"/>
  <c r="K105" i="12"/>
  <c r="K105" i="12" a="1"/>
  <c r="F105" i="12"/>
  <c r="N105" i="12" s="1" a="1"/>
  <c r="N105" i="12" s="1"/>
  <c r="B105" i="12"/>
  <c r="EL104" i="12"/>
  <c r="EK104" i="12"/>
  <c r="EH104" i="12"/>
  <c r="K104" i="12" a="1"/>
  <c r="K104" i="12" s="1"/>
  <c r="F104" i="12"/>
  <c r="B104" i="12"/>
  <c r="EL103" i="12"/>
  <c r="EK103" i="12"/>
  <c r="EI103" i="12"/>
  <c r="EH103" i="12"/>
  <c r="O103" i="12" a="1"/>
  <c r="O103" i="12" s="1"/>
  <c r="K103" i="12"/>
  <c r="K103" i="12" a="1"/>
  <c r="F103" i="12"/>
  <c r="N103" i="12" s="1" a="1"/>
  <c r="N103" i="12" s="1"/>
  <c r="B103" i="12"/>
  <c r="EL102" i="12"/>
  <c r="EK102" i="12"/>
  <c r="EH102" i="12"/>
  <c r="K102" i="12" a="1"/>
  <c r="K102" i="12" s="1"/>
  <c r="F102" i="12"/>
  <c r="B102" i="12"/>
  <c r="EL101" i="12"/>
  <c r="EK101" i="12"/>
  <c r="EI101" i="12"/>
  <c r="EH101" i="12"/>
  <c r="O101" i="12" a="1"/>
  <c r="O101" i="12" s="1"/>
  <c r="K101" i="12" a="1"/>
  <c r="K101" i="12" s="1"/>
  <c r="F101" i="12"/>
  <c r="N101" i="12" s="1" a="1"/>
  <c r="N101" i="12" s="1"/>
  <c r="B101" i="12"/>
  <c r="EL100" i="12"/>
  <c r="EK100" i="12"/>
  <c r="EH100" i="12"/>
  <c r="O100" i="12" a="1"/>
  <c r="O100" i="12" s="1"/>
  <c r="K100" i="12" a="1"/>
  <c r="K100" i="12" s="1"/>
  <c r="F100" i="12"/>
  <c r="B100" i="12"/>
  <c r="EL99" i="12"/>
  <c r="EK99" i="12"/>
  <c r="EI99" i="12"/>
  <c r="EH99" i="12"/>
  <c r="O99" i="12"/>
  <c r="O99" i="12" a="1"/>
  <c r="K99" i="12"/>
  <c r="K99" i="12" a="1"/>
  <c r="F99" i="12"/>
  <c r="N99" i="12" s="1" a="1"/>
  <c r="N99" i="12" s="1"/>
  <c r="B99" i="12"/>
  <c r="EL98" i="12"/>
  <c r="EK98" i="12"/>
  <c r="EH98" i="12"/>
  <c r="K98" i="12" a="1"/>
  <c r="K98" i="12" s="1"/>
  <c r="F98" i="12"/>
  <c r="B98" i="12"/>
  <c r="EL97" i="12"/>
  <c r="EK97" i="12"/>
  <c r="EI97" i="12"/>
  <c r="EH97" i="12"/>
  <c r="O97" i="12" a="1"/>
  <c r="O97" i="12" s="1"/>
  <c r="K97" i="12"/>
  <c r="K97" i="12" a="1"/>
  <c r="F97" i="12"/>
  <c r="N97" i="12" s="1" a="1"/>
  <c r="N97" i="12" s="1"/>
  <c r="P97" i="12" s="1"/>
  <c r="B97" i="12"/>
  <c r="EL96" i="12"/>
  <c r="EK96" i="12"/>
  <c r="EH96" i="12"/>
  <c r="O96" i="12" a="1"/>
  <c r="O96" i="12" s="1"/>
  <c r="K96" i="12" a="1"/>
  <c r="K96" i="12" s="1"/>
  <c r="F96" i="12"/>
  <c r="B96" i="12"/>
  <c r="EL95" i="12"/>
  <c r="EK95" i="12"/>
  <c r="EH95" i="12"/>
  <c r="K95" i="12" a="1"/>
  <c r="K95" i="12" s="1"/>
  <c r="F95" i="12"/>
  <c r="B95" i="12"/>
  <c r="EL94" i="12"/>
  <c r="EK94" i="12"/>
  <c r="EH94" i="12"/>
  <c r="K94" i="12" a="1"/>
  <c r="K94" i="12" s="1"/>
  <c r="F94" i="12"/>
  <c r="B94" i="12"/>
  <c r="EL93" i="12"/>
  <c r="EK93" i="12"/>
  <c r="EH93" i="12"/>
  <c r="O93" i="12" a="1"/>
  <c r="O93" i="12" s="1"/>
  <c r="K93" i="12"/>
  <c r="K93" i="12" a="1"/>
  <c r="F93" i="12"/>
  <c r="B93" i="12"/>
  <c r="EL92" i="12"/>
  <c r="EK92" i="12"/>
  <c r="EH92" i="12"/>
  <c r="O92" i="12" a="1"/>
  <c r="O92" i="12" s="1"/>
  <c r="N92" i="12" a="1"/>
  <c r="N92" i="12" s="1"/>
  <c r="K92" i="12" a="1"/>
  <c r="K92" i="12" s="1"/>
  <c r="F92" i="12"/>
  <c r="EI92" i="12" s="1"/>
  <c r="B92" i="12"/>
  <c r="EL91" i="12"/>
  <c r="EK91" i="12"/>
  <c r="EH91" i="12"/>
  <c r="O91" i="12" a="1"/>
  <c r="O91" i="12" s="1"/>
  <c r="K91" i="12" a="1"/>
  <c r="K91" i="12" s="1"/>
  <c r="F91" i="12"/>
  <c r="N91" i="12" s="1" a="1"/>
  <c r="N91" i="12" s="1"/>
  <c r="P91" i="12" s="1"/>
  <c r="B91" i="12"/>
  <c r="EL90" i="12"/>
  <c r="EK90" i="12"/>
  <c r="EH90" i="12"/>
  <c r="O90" i="12" a="1"/>
  <c r="O90" i="12" s="1"/>
  <c r="K90" i="12" a="1"/>
  <c r="K90" i="12" s="1"/>
  <c r="F90" i="12"/>
  <c r="EI90" i="12" s="1"/>
  <c r="B90" i="12"/>
  <c r="EL89" i="12"/>
  <c r="EK89" i="12"/>
  <c r="EH89" i="12"/>
  <c r="O89" i="12" a="1"/>
  <c r="O89" i="12" s="1"/>
  <c r="K89" i="12" a="1"/>
  <c r="K89" i="12" s="1"/>
  <c r="F89" i="12"/>
  <c r="B89" i="12"/>
  <c r="EL88" i="12"/>
  <c r="EK88" i="12"/>
  <c r="EH88" i="12"/>
  <c r="Q88" i="12"/>
  <c r="O88" i="12" a="1"/>
  <c r="O88" i="12" s="1"/>
  <c r="N88" i="12"/>
  <c r="N88" i="12" a="1"/>
  <c r="K88" i="12" a="1"/>
  <c r="K88" i="12" s="1"/>
  <c r="F88" i="12"/>
  <c r="EI88" i="12" s="1"/>
  <c r="B88" i="12"/>
  <c r="EL87" i="12"/>
  <c r="EK87" i="12"/>
  <c r="EH87" i="12"/>
  <c r="O87" i="12" a="1"/>
  <c r="O87" i="12" s="1"/>
  <c r="K87" i="12" a="1"/>
  <c r="K87" i="12" s="1"/>
  <c r="F87" i="12"/>
  <c r="B87" i="12"/>
  <c r="EL86" i="12"/>
  <c r="EK86" i="12"/>
  <c r="EH86" i="12"/>
  <c r="O86" i="12" a="1"/>
  <c r="O86" i="12" s="1"/>
  <c r="K86" i="12" a="1"/>
  <c r="K86" i="12" s="1"/>
  <c r="F86" i="12"/>
  <c r="EI86" i="12" s="1"/>
  <c r="B86" i="12"/>
  <c r="EL85" i="12"/>
  <c r="EK85" i="12"/>
  <c r="EH85" i="12"/>
  <c r="O85" i="12" a="1"/>
  <c r="O85" i="12" s="1"/>
  <c r="K85" i="12" a="1"/>
  <c r="K85" i="12" s="1"/>
  <c r="F85" i="12"/>
  <c r="B85" i="12"/>
  <c r="EL84" i="12"/>
  <c r="EK84" i="12"/>
  <c r="EH84" i="12"/>
  <c r="O84" i="12" a="1"/>
  <c r="O84" i="12" s="1"/>
  <c r="N84" i="12"/>
  <c r="N84" i="12" a="1"/>
  <c r="K84" i="12" a="1"/>
  <c r="K84" i="12" s="1"/>
  <c r="P84" i="12" s="1"/>
  <c r="F84" i="12"/>
  <c r="EI84" i="12" s="1"/>
  <c r="B84" i="12"/>
  <c r="EL83" i="12"/>
  <c r="EK83" i="12"/>
  <c r="EH83" i="12"/>
  <c r="O83" i="12" a="1"/>
  <c r="O83" i="12" s="1"/>
  <c r="K83" i="12" a="1"/>
  <c r="K83" i="12" s="1"/>
  <c r="F83" i="12"/>
  <c r="B83" i="12"/>
  <c r="EL82" i="12"/>
  <c r="EK82" i="12"/>
  <c r="EH82" i="12"/>
  <c r="O82" i="12" a="1"/>
  <c r="O82" i="12" s="1"/>
  <c r="K82" i="12" a="1"/>
  <c r="K82" i="12" s="1"/>
  <c r="F82" i="12"/>
  <c r="EI82" i="12" s="1"/>
  <c r="B82" i="12"/>
  <c r="EL81" i="12"/>
  <c r="EK81" i="12"/>
  <c r="EH81" i="12"/>
  <c r="O81" i="12" a="1"/>
  <c r="O81" i="12" s="1"/>
  <c r="K81" i="12" a="1"/>
  <c r="K81" i="12" s="1"/>
  <c r="F81" i="12"/>
  <c r="B81" i="12"/>
  <c r="EL80" i="12"/>
  <c r="EK80" i="12"/>
  <c r="EH80" i="12"/>
  <c r="O80" i="12" a="1"/>
  <c r="O80" i="12" s="1"/>
  <c r="N80" i="12"/>
  <c r="N80" i="12" a="1"/>
  <c r="K80" i="12" a="1"/>
  <c r="K80" i="12" s="1"/>
  <c r="P80" i="12" s="1"/>
  <c r="F80" i="12"/>
  <c r="EI80" i="12" s="1"/>
  <c r="B80" i="12"/>
  <c r="EL79" i="12"/>
  <c r="EK79" i="12"/>
  <c r="EH79" i="12"/>
  <c r="K79" i="12" a="1"/>
  <c r="K79" i="12" s="1"/>
  <c r="F79" i="12"/>
  <c r="B79" i="12"/>
  <c r="EL78" i="12"/>
  <c r="EK78" i="12"/>
  <c r="EH78" i="12"/>
  <c r="O78" i="12" a="1"/>
  <c r="O78" i="12" s="1"/>
  <c r="K78" i="12" a="1"/>
  <c r="K78" i="12" s="1"/>
  <c r="F78" i="12"/>
  <c r="EI78" i="12" s="1"/>
  <c r="B78" i="12"/>
  <c r="EL77" i="12"/>
  <c r="EK77" i="12"/>
  <c r="EH77" i="12"/>
  <c r="K77" i="12" a="1"/>
  <c r="K77" i="12" s="1"/>
  <c r="F77" i="12"/>
  <c r="B77" i="12"/>
  <c r="EL76" i="12"/>
  <c r="EK76" i="12"/>
  <c r="EH76" i="12"/>
  <c r="Q76" i="12"/>
  <c r="O76" i="12" a="1"/>
  <c r="O76" i="12" s="1"/>
  <c r="N76" i="12"/>
  <c r="N76" i="12" a="1"/>
  <c r="K76" i="12" a="1"/>
  <c r="K76" i="12" s="1"/>
  <c r="P76" i="12" s="1"/>
  <c r="F76" i="12"/>
  <c r="EI76" i="12" s="1"/>
  <c r="B76" i="12"/>
  <c r="EL75" i="12"/>
  <c r="EK75" i="12"/>
  <c r="EH75" i="12"/>
  <c r="O75" i="12" a="1"/>
  <c r="O75" i="12" s="1"/>
  <c r="K75" i="12" a="1"/>
  <c r="K75" i="12" s="1"/>
  <c r="F75" i="12"/>
  <c r="B75" i="12"/>
  <c r="EL74" i="12"/>
  <c r="EK74" i="12"/>
  <c r="EH74" i="12"/>
  <c r="O74" i="12" a="1"/>
  <c r="O74" i="12" s="1"/>
  <c r="K74" i="12" a="1"/>
  <c r="K74" i="12" s="1"/>
  <c r="F74" i="12"/>
  <c r="EI74" i="12" s="1"/>
  <c r="B74" i="12"/>
  <c r="EL73" i="12"/>
  <c r="EK73" i="12"/>
  <c r="EH73" i="12"/>
  <c r="K73" i="12" a="1"/>
  <c r="K73" i="12" s="1"/>
  <c r="F73" i="12"/>
  <c r="O73" i="12" s="1" a="1"/>
  <c r="O73" i="12" s="1"/>
  <c r="B73" i="12"/>
  <c r="EL72" i="12"/>
  <c r="EK72" i="12"/>
  <c r="EH72" i="12"/>
  <c r="O72" i="12" a="1"/>
  <c r="O72" i="12" s="1"/>
  <c r="N72" i="12"/>
  <c r="N72" i="12" a="1"/>
  <c r="K72" i="12" a="1"/>
  <c r="K72" i="12" s="1"/>
  <c r="P72" i="12" s="1"/>
  <c r="F72" i="12"/>
  <c r="EI72" i="12" s="1"/>
  <c r="B72" i="12"/>
  <c r="EL71" i="12"/>
  <c r="EK71" i="12"/>
  <c r="EH71" i="12"/>
  <c r="O71" i="12" a="1"/>
  <c r="O71" i="12" s="1"/>
  <c r="K71" i="12" a="1"/>
  <c r="K71" i="12" s="1"/>
  <c r="F71" i="12"/>
  <c r="B71" i="12"/>
  <c r="EL70" i="12"/>
  <c r="EK70" i="12"/>
  <c r="EH70" i="12"/>
  <c r="O70" i="12" a="1"/>
  <c r="O70" i="12" s="1"/>
  <c r="K70" i="12" a="1"/>
  <c r="K70" i="12" s="1"/>
  <c r="F70" i="12"/>
  <c r="EI70" i="12" s="1"/>
  <c r="B70" i="12"/>
  <c r="EL69" i="12"/>
  <c r="EK69" i="12"/>
  <c r="EH69" i="12"/>
  <c r="K69" i="12" a="1"/>
  <c r="K69" i="12" s="1"/>
  <c r="F69" i="12"/>
  <c r="B69" i="12"/>
  <c r="EL68" i="12"/>
  <c r="EK68" i="12"/>
  <c r="EH68" i="12"/>
  <c r="Q68" i="12"/>
  <c r="O68" i="12" a="1"/>
  <c r="O68" i="12" s="1"/>
  <c r="N68" i="12"/>
  <c r="N68" i="12" a="1"/>
  <c r="K68" i="12" a="1"/>
  <c r="K68" i="12" s="1"/>
  <c r="F68" i="12"/>
  <c r="EI68" i="12" s="1"/>
  <c r="B68" i="12"/>
  <c r="EL67" i="12"/>
  <c r="EK67" i="12"/>
  <c r="EH67" i="12"/>
  <c r="O67" i="12" a="1"/>
  <c r="O67" i="12" s="1"/>
  <c r="K67" i="12" a="1"/>
  <c r="K67" i="12" s="1"/>
  <c r="F67" i="12"/>
  <c r="B67" i="12"/>
  <c r="EL66" i="12"/>
  <c r="EK66" i="12"/>
  <c r="EH66" i="12"/>
  <c r="O66" i="12" a="1"/>
  <c r="O66" i="12" s="1"/>
  <c r="K66" i="12" a="1"/>
  <c r="K66" i="12" s="1"/>
  <c r="F66" i="12"/>
  <c r="EI66" i="12" s="1"/>
  <c r="B66" i="12"/>
  <c r="EL65" i="12"/>
  <c r="EK65" i="12"/>
  <c r="EH65" i="12"/>
  <c r="K65" i="12" a="1"/>
  <c r="K65" i="12" s="1"/>
  <c r="F65" i="12"/>
  <c r="B65" i="12"/>
  <c r="EL64" i="12"/>
  <c r="EK64" i="12"/>
  <c r="EH64" i="12"/>
  <c r="Q64" i="12"/>
  <c r="O64" i="12" a="1"/>
  <c r="O64" i="12" s="1"/>
  <c r="N64" i="12"/>
  <c r="N64" i="12" a="1"/>
  <c r="K64" i="12" a="1"/>
  <c r="K64" i="12" s="1"/>
  <c r="F64" i="12"/>
  <c r="EI64" i="12" s="1"/>
  <c r="B64" i="12"/>
  <c r="EL63" i="12"/>
  <c r="EK63" i="12"/>
  <c r="EH63" i="12"/>
  <c r="K63" i="12" a="1"/>
  <c r="K63" i="12" s="1"/>
  <c r="F63" i="12"/>
  <c r="B63" i="12"/>
  <c r="EL62" i="12"/>
  <c r="EK62" i="12"/>
  <c r="EH62" i="12"/>
  <c r="O62" i="12" a="1"/>
  <c r="O62" i="12" s="1"/>
  <c r="K62" i="12" a="1"/>
  <c r="K62" i="12" s="1"/>
  <c r="F62" i="12"/>
  <c r="EI62" i="12" s="1"/>
  <c r="B62" i="12"/>
  <c r="EL61" i="12"/>
  <c r="EK61" i="12"/>
  <c r="EH61" i="12"/>
  <c r="O61" i="12" a="1"/>
  <c r="O61" i="12" s="1"/>
  <c r="K61" i="12" a="1"/>
  <c r="K61" i="12" s="1"/>
  <c r="F61" i="12"/>
  <c r="B61" i="12"/>
  <c r="EL60" i="12"/>
  <c r="EK60" i="12"/>
  <c r="EH60" i="12"/>
  <c r="O60" i="12" a="1"/>
  <c r="O60" i="12" s="1"/>
  <c r="N60" i="12" a="1"/>
  <c r="N60" i="12" s="1"/>
  <c r="Q60" i="12" s="1"/>
  <c r="K60" i="12"/>
  <c r="K60" i="12" a="1"/>
  <c r="F60" i="12"/>
  <c r="EI60" i="12" s="1"/>
  <c r="B60" i="12"/>
  <c r="EL59" i="12"/>
  <c r="EK59" i="12"/>
  <c r="EI59" i="12"/>
  <c r="EH59" i="12"/>
  <c r="O59" i="12" a="1"/>
  <c r="O59" i="12" s="1"/>
  <c r="N59" i="12" a="1"/>
  <c r="N59" i="12" s="1"/>
  <c r="K59" i="12" a="1"/>
  <c r="K59" i="12" s="1"/>
  <c r="F59" i="12"/>
  <c r="B59" i="12"/>
  <c r="EL58" i="12"/>
  <c r="EK58" i="12"/>
  <c r="EH58" i="12"/>
  <c r="N58" i="12" a="1"/>
  <c r="N58" i="12" s="1"/>
  <c r="K58" i="12"/>
  <c r="P58" i="12" s="1"/>
  <c r="K58" i="12" a="1"/>
  <c r="F58" i="12"/>
  <c r="B58" i="12"/>
  <c r="EL57" i="12"/>
  <c r="EK57" i="12"/>
  <c r="EI57" i="12"/>
  <c r="EH57" i="12"/>
  <c r="O57" i="12"/>
  <c r="O57" i="12" a="1"/>
  <c r="K57" i="12" a="1"/>
  <c r="K57" i="12" s="1"/>
  <c r="F57" i="12"/>
  <c r="N57" i="12" s="1" a="1"/>
  <c r="N57" i="12" s="1"/>
  <c r="B57" i="12"/>
  <c r="EL56" i="12"/>
  <c r="EK56" i="12"/>
  <c r="EH56" i="12"/>
  <c r="O56" i="12" a="1"/>
  <c r="O56" i="12" s="1"/>
  <c r="K56" i="12" a="1"/>
  <c r="K56" i="12" s="1"/>
  <c r="F56" i="12"/>
  <c r="B56" i="12"/>
  <c r="EL55" i="12"/>
  <c r="EK55" i="12"/>
  <c r="EI55" i="12"/>
  <c r="EH55" i="12"/>
  <c r="O55" i="12" a="1"/>
  <c r="O55" i="12" s="1"/>
  <c r="K55" i="12" a="1"/>
  <c r="K55" i="12" s="1"/>
  <c r="F55" i="12"/>
  <c r="N55" i="12" s="1" a="1"/>
  <c r="N55" i="12" s="1"/>
  <c r="B55" i="12"/>
  <c r="EL54" i="12"/>
  <c r="EK54" i="12"/>
  <c r="EH54" i="12"/>
  <c r="O54" i="12" a="1"/>
  <c r="O54" i="12" s="1"/>
  <c r="K54" i="12" a="1"/>
  <c r="K54" i="12" s="1"/>
  <c r="F54" i="12"/>
  <c r="B54" i="12"/>
  <c r="EL53" i="12"/>
  <c r="EK53" i="12"/>
  <c r="EI53" i="12"/>
  <c r="EH53" i="12"/>
  <c r="O53" i="12" a="1"/>
  <c r="O53" i="12" s="1"/>
  <c r="K53" i="12" a="1"/>
  <c r="K53" i="12" s="1"/>
  <c r="F53" i="12"/>
  <c r="N53" i="12" s="1" a="1"/>
  <c r="N53" i="12" s="1"/>
  <c r="B53" i="12"/>
  <c r="EL52" i="12"/>
  <c r="EK52" i="12"/>
  <c r="EH52" i="12"/>
  <c r="O52" i="12" a="1"/>
  <c r="O52" i="12" s="1"/>
  <c r="K52" i="12" a="1"/>
  <c r="K52" i="12" s="1"/>
  <c r="F52" i="12"/>
  <c r="B52" i="12"/>
  <c r="EL51" i="12"/>
  <c r="EK51" i="12"/>
  <c r="EI51" i="12"/>
  <c r="EH51" i="12"/>
  <c r="O51" i="12" a="1"/>
  <c r="O51" i="12" s="1"/>
  <c r="K51" i="12" a="1"/>
  <c r="K51" i="12" s="1"/>
  <c r="F51" i="12"/>
  <c r="N51" i="12" s="1" a="1"/>
  <c r="N51" i="12" s="1"/>
  <c r="B51" i="12"/>
  <c r="EL50" i="12"/>
  <c r="EK50" i="12"/>
  <c r="EH50" i="12"/>
  <c r="K50" i="12" a="1"/>
  <c r="K50" i="12" s="1"/>
  <c r="F50" i="12"/>
  <c r="O50" i="12" s="1" a="1"/>
  <c r="O50" i="12" s="1"/>
  <c r="B50" i="12"/>
  <c r="EL49" i="12"/>
  <c r="EK49" i="12"/>
  <c r="EI49" i="12"/>
  <c r="EH49" i="12"/>
  <c r="O49" i="12" a="1"/>
  <c r="O49" i="12" s="1"/>
  <c r="K49" i="12"/>
  <c r="K49" i="12" a="1"/>
  <c r="F49" i="12"/>
  <c r="N49" i="12" s="1" a="1"/>
  <c r="N49" i="12" s="1"/>
  <c r="B49" i="12"/>
  <c r="EL48" i="12"/>
  <c r="EK48" i="12"/>
  <c r="EH48" i="12"/>
  <c r="K48" i="12"/>
  <c r="K48" i="12" a="1"/>
  <c r="F48" i="12"/>
  <c r="B48" i="12"/>
  <c r="EL47" i="12"/>
  <c r="EK47" i="12"/>
  <c r="EI47" i="12"/>
  <c r="EH47" i="12"/>
  <c r="O47" i="12"/>
  <c r="O47" i="12" a="1"/>
  <c r="K47" i="12"/>
  <c r="K47" i="12" a="1"/>
  <c r="F47" i="12"/>
  <c r="N47" i="12" s="1" a="1"/>
  <c r="N47" i="12" s="1"/>
  <c r="B47" i="12"/>
  <c r="EL46" i="12"/>
  <c r="EK46" i="12"/>
  <c r="EH46" i="12"/>
  <c r="O46" i="12" a="1"/>
  <c r="O46" i="12" s="1"/>
  <c r="K46" i="12"/>
  <c r="K46" i="12" a="1"/>
  <c r="F46" i="12"/>
  <c r="B46" i="12"/>
  <c r="EL45" i="12"/>
  <c r="EK45" i="12"/>
  <c r="EI45" i="12"/>
  <c r="EH45" i="12"/>
  <c r="O45" i="12"/>
  <c r="O45" i="12" a="1"/>
  <c r="K45" i="12" a="1"/>
  <c r="K45" i="12" s="1"/>
  <c r="F45" i="12"/>
  <c r="N45" i="12" s="1" a="1"/>
  <c r="N45" i="12" s="1"/>
  <c r="B45" i="12"/>
  <c r="EL44" i="12"/>
  <c r="EK44" i="12"/>
  <c r="EH44" i="12"/>
  <c r="O44" i="12" a="1"/>
  <c r="O44" i="12" s="1"/>
  <c r="K44" i="12" a="1"/>
  <c r="K44" i="12" s="1"/>
  <c r="F44" i="12"/>
  <c r="B44" i="12"/>
  <c r="EL43" i="12"/>
  <c r="EK43" i="12"/>
  <c r="EI43" i="12"/>
  <c r="EH43" i="12"/>
  <c r="Q43" i="12"/>
  <c r="O43" i="12" a="1"/>
  <c r="O43" i="12" s="1"/>
  <c r="K43" i="12" a="1"/>
  <c r="K43" i="12" s="1"/>
  <c r="P43" i="12" s="1"/>
  <c r="F43" i="12"/>
  <c r="N43" i="12" s="1" a="1"/>
  <c r="N43" i="12" s="1"/>
  <c r="B43" i="12"/>
  <c r="EL42" i="12"/>
  <c r="EK42" i="12"/>
  <c r="EH42" i="12"/>
  <c r="O42" i="12" a="1"/>
  <c r="O42" i="12" s="1"/>
  <c r="K42" i="12" a="1"/>
  <c r="K42" i="12" s="1"/>
  <c r="F42" i="12"/>
  <c r="B42" i="12"/>
  <c r="EL41" i="12"/>
  <c r="EK41" i="12"/>
  <c r="EI41" i="12"/>
  <c r="EH41" i="12"/>
  <c r="O41" i="12" a="1"/>
  <c r="O41" i="12" s="1"/>
  <c r="K41" i="12" a="1"/>
  <c r="K41" i="12" s="1"/>
  <c r="F41" i="12"/>
  <c r="N41" i="12" s="1" a="1"/>
  <c r="N41" i="12" s="1"/>
  <c r="B41" i="12"/>
  <c r="EL40" i="12"/>
  <c r="EK40" i="12"/>
  <c r="EH40" i="12"/>
  <c r="O40" i="12" a="1"/>
  <c r="O40" i="12" s="1"/>
  <c r="K40" i="12" a="1"/>
  <c r="K40" i="12" s="1"/>
  <c r="F40" i="12"/>
  <c r="B40" i="12"/>
  <c r="EL39" i="12"/>
  <c r="EK39" i="12"/>
  <c r="EI39" i="12"/>
  <c r="EH39" i="12"/>
  <c r="O39" i="12" a="1"/>
  <c r="O39" i="12" s="1"/>
  <c r="K39" i="12" a="1"/>
  <c r="K39" i="12" s="1"/>
  <c r="F39" i="12"/>
  <c r="N39" i="12" s="1" a="1"/>
  <c r="N39" i="12" s="1"/>
  <c r="B39" i="12"/>
  <c r="EL38" i="12"/>
  <c r="EK38" i="12"/>
  <c r="EH38" i="12"/>
  <c r="K38" i="12" a="1"/>
  <c r="K38" i="12" s="1"/>
  <c r="F38" i="12"/>
  <c r="B38" i="12"/>
  <c r="EL37" i="12"/>
  <c r="EK37" i="12"/>
  <c r="EI37" i="12"/>
  <c r="EH37" i="12"/>
  <c r="O37" i="12" a="1"/>
  <c r="O37" i="12" s="1"/>
  <c r="K37" i="12"/>
  <c r="K37" i="12" a="1"/>
  <c r="F37" i="12"/>
  <c r="N37" i="12" s="1" a="1"/>
  <c r="N37" i="12" s="1"/>
  <c r="B37" i="12"/>
  <c r="EL36" i="12"/>
  <c r="EK36" i="12"/>
  <c r="EH36" i="12"/>
  <c r="K36" i="12"/>
  <c r="K36" i="12" a="1"/>
  <c r="F36" i="12"/>
  <c r="B36" i="12"/>
  <c r="EL35" i="12"/>
  <c r="EK35" i="12"/>
  <c r="EI35" i="12"/>
  <c r="EH35" i="12"/>
  <c r="O35" i="12"/>
  <c r="O35" i="12" a="1"/>
  <c r="K35" i="12"/>
  <c r="K35" i="12" a="1"/>
  <c r="F35" i="12"/>
  <c r="N35" i="12" s="1" a="1"/>
  <c r="N35" i="12" s="1"/>
  <c r="B35" i="12"/>
  <c r="EL34" i="12"/>
  <c r="EK34" i="12"/>
  <c r="EH34" i="12"/>
  <c r="O34" i="12" a="1"/>
  <c r="O34" i="12" s="1"/>
  <c r="K34" i="12"/>
  <c r="K34" i="12" a="1"/>
  <c r="F34" i="12"/>
  <c r="B34" i="12"/>
  <c r="EL33" i="12"/>
  <c r="EK33" i="12"/>
  <c r="EI33" i="12"/>
  <c r="EH33" i="12"/>
  <c r="Q33" i="12"/>
  <c r="O33" i="12"/>
  <c r="O33" i="12" a="1"/>
  <c r="K33" i="12" a="1"/>
  <c r="K33" i="12" s="1"/>
  <c r="P33" i="12" s="1"/>
  <c r="F33" i="12"/>
  <c r="N33" i="12" s="1" a="1"/>
  <c r="N33" i="12" s="1"/>
  <c r="B33" i="12"/>
  <c r="EL32" i="12"/>
  <c r="EK32" i="12"/>
  <c r="EH32" i="12"/>
  <c r="O32" i="12" a="1"/>
  <c r="O32" i="12" s="1"/>
  <c r="K32" i="12" a="1"/>
  <c r="K32" i="12" s="1"/>
  <c r="F32" i="12"/>
  <c r="B32" i="12"/>
  <c r="EL31" i="12"/>
  <c r="EK31" i="12"/>
  <c r="EI31" i="12"/>
  <c r="EH31" i="12"/>
  <c r="Q31" i="12"/>
  <c r="O31" i="12" a="1"/>
  <c r="O31" i="12" s="1"/>
  <c r="K31" i="12" a="1"/>
  <c r="K31" i="12" s="1"/>
  <c r="P31" i="12" s="1"/>
  <c r="F31" i="12"/>
  <c r="N31" i="12" s="1" a="1"/>
  <c r="N31" i="12" s="1"/>
  <c r="B31" i="12"/>
  <c r="EN30" i="12" a="1"/>
  <c r="EN30" i="12" s="1"/>
  <c r="EL30" i="12"/>
  <c r="EK30" i="12"/>
  <c r="EH30" i="12"/>
  <c r="K30" i="12" a="1"/>
  <c r="K30" i="12" s="1"/>
  <c r="F30" i="12"/>
  <c r="B30" i="12"/>
  <c r="EL29" i="12"/>
  <c r="EK29" i="12"/>
  <c r="EI29" i="12"/>
  <c r="EH29" i="12"/>
  <c r="O29" i="12" a="1"/>
  <c r="O29" i="12" s="1"/>
  <c r="K29" i="12" a="1"/>
  <c r="K29" i="12" s="1"/>
  <c r="F29" i="12"/>
  <c r="N29" i="12" s="1" a="1"/>
  <c r="N29" i="12" s="1"/>
  <c r="B29" i="12"/>
  <c r="EL28" i="12"/>
  <c r="EK28" i="12"/>
  <c r="EH28" i="12"/>
  <c r="K28" i="12"/>
  <c r="K28" i="12" a="1"/>
  <c r="F28" i="12"/>
  <c r="B28" i="12"/>
  <c r="EL27" i="12"/>
  <c r="EK27" i="12"/>
  <c r="EI27" i="12"/>
  <c r="EH27" i="12"/>
  <c r="O27" i="12"/>
  <c r="O27" i="12" a="1"/>
  <c r="K27" i="12"/>
  <c r="K27" i="12" a="1"/>
  <c r="F27" i="12"/>
  <c r="N27" i="12" s="1" a="1"/>
  <c r="N27" i="12" s="1"/>
  <c r="B27" i="12"/>
  <c r="EL26" i="12"/>
  <c r="EK26" i="12"/>
  <c r="EH26" i="12"/>
  <c r="O26" i="12" a="1"/>
  <c r="O26" i="12" s="1"/>
  <c r="K26" i="12" a="1"/>
  <c r="K26" i="12" s="1"/>
  <c r="F26" i="12"/>
  <c r="B26" i="12"/>
  <c r="EL25" i="12"/>
  <c r="EK25" i="12"/>
  <c r="EI25" i="12"/>
  <c r="EH25" i="12"/>
  <c r="O25" i="12" a="1"/>
  <c r="O25" i="12" s="1"/>
  <c r="K25" i="12" a="1"/>
  <c r="K25" i="12" s="1"/>
  <c r="P25" i="12" s="1"/>
  <c r="F25" i="12"/>
  <c r="N25" i="12" s="1" a="1"/>
  <c r="N25" i="12" s="1"/>
  <c r="B25" i="12"/>
  <c r="EL24" i="12"/>
  <c r="EK24" i="12"/>
  <c r="EH24" i="12"/>
  <c r="K24" i="12" a="1"/>
  <c r="K24" i="12" s="1"/>
  <c r="F24" i="12"/>
  <c r="B24" i="12"/>
  <c r="EL23" i="12"/>
  <c r="EK23" i="12"/>
  <c r="EI23" i="12"/>
  <c r="EH23" i="12"/>
  <c r="O23" i="12" a="1"/>
  <c r="O23" i="12" s="1"/>
  <c r="K23" i="12" a="1"/>
  <c r="K23" i="12" s="1"/>
  <c r="F23" i="12"/>
  <c r="N23" i="12" s="1" a="1"/>
  <c r="N23" i="12" s="1"/>
  <c r="B23" i="12"/>
  <c r="EL22" i="12"/>
  <c r="EK22" i="12"/>
  <c r="EH22" i="12"/>
  <c r="K22" i="12"/>
  <c r="K22" i="12" a="1"/>
  <c r="F22" i="12"/>
  <c r="B22" i="12"/>
  <c r="EL21" i="12"/>
  <c r="EK21" i="12"/>
  <c r="EI21" i="12"/>
  <c r="EH21" i="12"/>
  <c r="O21" i="12"/>
  <c r="O21" i="12" a="1"/>
  <c r="K21" i="12"/>
  <c r="K21" i="12" a="1"/>
  <c r="F21" i="12"/>
  <c r="N21" i="12" s="1" a="1"/>
  <c r="N21" i="12" s="1"/>
  <c r="B21" i="12"/>
  <c r="EL20" i="12"/>
  <c r="EK20" i="12"/>
  <c r="EH20" i="12"/>
  <c r="K20" i="12"/>
  <c r="K20" i="12" a="1"/>
  <c r="F20" i="12"/>
  <c r="B20" i="12"/>
  <c r="EL19" i="12"/>
  <c r="EK19" i="12"/>
  <c r="EI19" i="12"/>
  <c r="EH19" i="12"/>
  <c r="K19" i="12"/>
  <c r="Q19" i="12" s="1"/>
  <c r="K19" i="12" a="1"/>
  <c r="F19" i="12"/>
  <c r="N19" i="12" s="1" a="1"/>
  <c r="N19" i="12" s="1"/>
  <c r="B19" i="12"/>
  <c r="EL18" i="12"/>
  <c r="EK18" i="12"/>
  <c r="EH18" i="12"/>
  <c r="K18" i="12" a="1"/>
  <c r="K18" i="12" s="1"/>
  <c r="F18" i="12"/>
  <c r="B18" i="12"/>
  <c r="EL17" i="12"/>
  <c r="EK17" i="12"/>
  <c r="EH17" i="12"/>
  <c r="F17" i="12"/>
  <c r="B17" i="12"/>
  <c r="EL16" i="12"/>
  <c r="EK16" i="12"/>
  <c r="EH16" i="12"/>
  <c r="K16" i="12" a="1"/>
  <c r="K16" i="12" s="1"/>
  <c r="F16" i="12"/>
  <c r="B16" i="12"/>
  <c r="EL15" i="12"/>
  <c r="EK15" i="12"/>
  <c r="EH15" i="12"/>
  <c r="K15" i="12" a="1"/>
  <c r="K15" i="12" s="1"/>
  <c r="F15" i="12"/>
  <c r="B15" i="12"/>
  <c r="EQ14" i="12"/>
  <c r="EO14" i="12" a="1"/>
  <c r="EO14" i="12" s="1"/>
  <c r="O14" i="12" s="1" a="1"/>
  <c r="O14" i="12" s="1"/>
  <c r="EL14" i="12"/>
  <c r="EK14" i="12"/>
  <c r="EH14" i="12"/>
  <c r="F14" i="12"/>
  <c r="K14" i="12" s="1" a="1"/>
  <c r="K14" i="12" s="1"/>
  <c r="B14" i="12"/>
  <c r="ED13" i="12"/>
  <c r="EC13" i="12"/>
  <c r="EB13" i="12"/>
  <c r="EA13" i="12"/>
  <c r="DY13" i="12"/>
  <c r="DR13" i="12"/>
  <c r="DQ13" i="12"/>
  <c r="DP13" i="12"/>
  <c r="DO13" i="12"/>
  <c r="DM13" i="12"/>
  <c r="DK13" i="12"/>
  <c r="DE13" i="12"/>
  <c r="DD13" i="12"/>
  <c r="DC13" i="12"/>
  <c r="DB13" i="12"/>
  <c r="DA13" i="12"/>
  <c r="CY13" i="12"/>
  <c r="CR13" i="12"/>
  <c r="CQ13" i="12"/>
  <c r="CO13" i="12"/>
  <c r="CM13" i="12"/>
  <c r="CE13" i="12"/>
  <c r="CD13" i="12"/>
  <c r="CC13" i="12"/>
  <c r="CA13" i="12"/>
  <c r="BV13" i="12"/>
  <c r="BR13" i="12"/>
  <c r="BQ13" i="12"/>
  <c r="BO13" i="12"/>
  <c r="BN13" i="12"/>
  <c r="BI13" i="12"/>
  <c r="BG13" i="12"/>
  <c r="BE13" i="12"/>
  <c r="BC13" i="12"/>
  <c r="BA13" i="12"/>
  <c r="AX13" i="12"/>
  <c r="AV13" i="12"/>
  <c r="AS13" i="12"/>
  <c r="AQ13" i="12"/>
  <c r="AP13" i="12"/>
  <c r="AN13" i="12"/>
  <c r="AK13" i="12"/>
  <c r="AI13" i="12"/>
  <c r="AG13" i="12"/>
  <c r="EG12" i="12"/>
  <c r="DU12" i="12"/>
  <c r="DI12" i="12"/>
  <c r="CW12" i="12"/>
  <c r="CU12" i="12"/>
  <c r="CI12" i="12"/>
  <c r="BM12" i="12"/>
  <c r="BA12" i="12"/>
  <c r="AA12" i="12"/>
  <c r="EG11" i="12"/>
  <c r="EG13" i="12" s="1"/>
  <c r="EF11" i="12"/>
  <c r="EF13" i="12" s="1"/>
  <c r="EE11" i="12"/>
  <c r="EE13" i="12" s="1"/>
  <c r="ED11" i="12"/>
  <c r="ED12" i="12" s="1"/>
  <c r="EC11" i="12"/>
  <c r="EC12" i="12" s="1"/>
  <c r="EB11" i="12"/>
  <c r="EA11" i="12"/>
  <c r="EA12" i="12" s="1"/>
  <c r="DZ11" i="12"/>
  <c r="DZ13" i="12" s="1"/>
  <c r="DY11" i="12"/>
  <c r="DX11" i="12"/>
  <c r="DX13" i="12" s="1"/>
  <c r="DW11" i="12"/>
  <c r="DW13" i="12" s="1"/>
  <c r="DV11" i="12"/>
  <c r="DV13" i="12" s="1"/>
  <c r="DU11" i="12"/>
  <c r="DU13" i="12" s="1"/>
  <c r="DT11" i="12"/>
  <c r="DT13" i="12" s="1"/>
  <c r="DS11" i="12"/>
  <c r="DS13" i="12" s="1"/>
  <c r="DR11" i="12"/>
  <c r="DQ11" i="12"/>
  <c r="DP11" i="12"/>
  <c r="DO11" i="12"/>
  <c r="DN11" i="12"/>
  <c r="DN13" i="12" s="1"/>
  <c r="DM11" i="12"/>
  <c r="DM12" i="12" s="1"/>
  <c r="DL11" i="12"/>
  <c r="DL13" i="12" s="1"/>
  <c r="DK11" i="12"/>
  <c r="DK12" i="12" s="1"/>
  <c r="DJ11" i="12"/>
  <c r="DJ12" i="12" s="1"/>
  <c r="DI11" i="12"/>
  <c r="DI13" i="12" s="1"/>
  <c r="DH11" i="12"/>
  <c r="DH13" i="12" s="1"/>
  <c r="DG11" i="12"/>
  <c r="DG13" i="12" s="1"/>
  <c r="DF11" i="12"/>
  <c r="DE11" i="12"/>
  <c r="DD11" i="12"/>
  <c r="DC11" i="12"/>
  <c r="DC12" i="12" s="1"/>
  <c r="DB11" i="12"/>
  <c r="DB12" i="12" s="1"/>
  <c r="DA11" i="12"/>
  <c r="DA12" i="12" s="1"/>
  <c r="CZ11" i="12"/>
  <c r="CZ13" i="12" s="1"/>
  <c r="CY11" i="12"/>
  <c r="CY12" i="12" s="1"/>
  <c r="CX11" i="12"/>
  <c r="CX13" i="12" s="1"/>
  <c r="CW11" i="12"/>
  <c r="CW13" i="12" s="1"/>
  <c r="CV11" i="12"/>
  <c r="CV13" i="12" s="1"/>
  <c r="CU11" i="12"/>
  <c r="CU13" i="12" s="1"/>
  <c r="CT11" i="12"/>
  <c r="CS11" i="12"/>
  <c r="CS12" i="12" s="1"/>
  <c r="CR11" i="12"/>
  <c r="CR12" i="12" s="1"/>
  <c r="CQ11" i="12"/>
  <c r="CQ12" i="12" s="1"/>
  <c r="CP11" i="12"/>
  <c r="CP12" i="12" s="1"/>
  <c r="CO11" i="12"/>
  <c r="CN11" i="12"/>
  <c r="CN13" i="12" s="1"/>
  <c r="CM11" i="12"/>
  <c r="CL11" i="12"/>
  <c r="CL13" i="12" s="1"/>
  <c r="CK11" i="12"/>
  <c r="CK13" i="12" s="1"/>
  <c r="CJ11" i="12"/>
  <c r="CJ13" i="12" s="1"/>
  <c r="CI11" i="12"/>
  <c r="CI13" i="12" s="1"/>
  <c r="CH11" i="12"/>
  <c r="CH12" i="12" s="1"/>
  <c r="CG11" i="12"/>
  <c r="CG12" i="12" s="1"/>
  <c r="CF11" i="12"/>
  <c r="CF12" i="12" s="1"/>
  <c r="CE11" i="12"/>
  <c r="CE12" i="12" s="1"/>
  <c r="CD11" i="12"/>
  <c r="CC11" i="12"/>
  <c r="CB11" i="12"/>
  <c r="CB13" i="12" s="1"/>
  <c r="CA11" i="12"/>
  <c r="BZ11" i="12"/>
  <c r="BZ13" i="12" s="1"/>
  <c r="BY11" i="12"/>
  <c r="BY13" i="12" s="1"/>
  <c r="BX11" i="12"/>
  <c r="BX13" i="12" s="1"/>
  <c r="BW11" i="12"/>
  <c r="BW13" i="12" s="1"/>
  <c r="BV11" i="12"/>
  <c r="BU11" i="12"/>
  <c r="BT11" i="12"/>
  <c r="BS11" i="12"/>
  <c r="BR11" i="12"/>
  <c r="BQ11" i="12"/>
  <c r="BP11" i="12"/>
  <c r="BP13" i="12" s="1"/>
  <c r="BO11" i="12"/>
  <c r="BO12" i="12" s="1"/>
  <c r="BN11" i="12"/>
  <c r="BN12" i="12" s="1"/>
  <c r="BM11" i="12"/>
  <c r="BM13" i="12" s="1"/>
  <c r="BL11" i="12"/>
  <c r="BL13" i="12" s="1"/>
  <c r="BK11" i="12"/>
  <c r="BK13" i="12" s="1"/>
  <c r="BJ11" i="12"/>
  <c r="BI11" i="12"/>
  <c r="BH11" i="12"/>
  <c r="BG11" i="12"/>
  <c r="BF11" i="12"/>
  <c r="BE11" i="12"/>
  <c r="BE12" i="12" s="1"/>
  <c r="BD11" i="12"/>
  <c r="BD13" i="12" s="1"/>
  <c r="BC11" i="12"/>
  <c r="BC12" i="12" s="1"/>
  <c r="BB11" i="12"/>
  <c r="BB12" i="12" s="1"/>
  <c r="BA11" i="12"/>
  <c r="AZ11" i="12"/>
  <c r="AZ13" i="12" s="1"/>
  <c r="AY11" i="12"/>
  <c r="AY13" i="12" s="1"/>
  <c r="AX11" i="12"/>
  <c r="AW11" i="12"/>
  <c r="AV11" i="12"/>
  <c r="AU11" i="12"/>
  <c r="AU12" i="12" s="1"/>
  <c r="AT11" i="12"/>
  <c r="AT12" i="12" s="1"/>
  <c r="AS11" i="12"/>
  <c r="AS12" i="12" s="1"/>
  <c r="AR11" i="12"/>
  <c r="AR13" i="12" s="1"/>
  <c r="AQ11" i="12"/>
  <c r="AQ12" i="12" s="1"/>
  <c r="AP11" i="12"/>
  <c r="AO11" i="12"/>
  <c r="AO13" i="12" s="1"/>
  <c r="AN11" i="12"/>
  <c r="AM11" i="12"/>
  <c r="AM13" i="12" s="1"/>
  <c r="AL11" i="12"/>
  <c r="AK11" i="12"/>
  <c r="AK12" i="12" s="1"/>
  <c r="AJ11" i="12"/>
  <c r="AJ12" i="12" s="1"/>
  <c r="AI11" i="12"/>
  <c r="AI12" i="12" s="1"/>
  <c r="AH11" i="12"/>
  <c r="AG11" i="12"/>
  <c r="AF11" i="12"/>
  <c r="AF13" i="12" s="1"/>
  <c r="AE11" i="12"/>
  <c r="AE13" i="12" s="1"/>
  <c r="AD11" i="12"/>
  <c r="AD13" i="12" s="1"/>
  <c r="AC11" i="12"/>
  <c r="AC13" i="12" s="1"/>
  <c r="AB11" i="12"/>
  <c r="AB13" i="12" s="1"/>
  <c r="AA11" i="12"/>
  <c r="AA13" i="12" s="1"/>
  <c r="Z11" i="12"/>
  <c r="Z13" i="12" s="1"/>
  <c r="Y11" i="12"/>
  <c r="Y13" i="12" s="1"/>
  <c r="X11" i="12"/>
  <c r="X13" i="12" s="1"/>
  <c r="W11" i="12"/>
  <c r="W13" i="12" s="1"/>
  <c r="V11" i="12"/>
  <c r="V12" i="12" s="1"/>
  <c r="U11" i="12"/>
  <c r="U13" i="12" s="1"/>
  <c r="T11" i="12"/>
  <c r="T13" i="12" s="1"/>
  <c r="S11" i="12"/>
  <c r="S13" i="12" s="1"/>
  <c r="R11" i="12"/>
  <c r="R13" i="12" s="1"/>
  <c r="DX10" i="12"/>
  <c r="DD10" i="12"/>
  <c r="DG12" i="12" s="1"/>
  <c r="R10" i="12"/>
  <c r="CT10" i="12" s="1"/>
  <c r="K16" i="1" a="1"/>
  <c r="K16" i="1" s="1"/>
  <c r="K17" i="1" a="1"/>
  <c r="K17" i="1" s="1"/>
  <c r="K18" i="1" a="1"/>
  <c r="K18" i="1" s="1"/>
  <c r="K19" i="1" a="1"/>
  <c r="K19" i="1" s="1"/>
  <c r="K20" i="1" a="1"/>
  <c r="K20" i="1"/>
  <c r="K21" i="1" a="1"/>
  <c r="K21" i="1"/>
  <c r="K22" i="1" a="1"/>
  <c r="K22" i="1"/>
  <c r="K23" i="1" a="1"/>
  <c r="K23" i="1" s="1"/>
  <c r="K24" i="1" a="1"/>
  <c r="K24" i="1" s="1"/>
  <c r="K25" i="1" a="1"/>
  <c r="K25" i="1" s="1"/>
  <c r="K26" i="1" a="1"/>
  <c r="K26" i="1"/>
  <c r="K27" i="1" a="1"/>
  <c r="K27" i="1"/>
  <c r="K28" i="1" a="1"/>
  <c r="K28" i="1"/>
  <c r="K29" i="1" a="1"/>
  <c r="K29" i="1" s="1"/>
  <c r="K30" i="1" a="1"/>
  <c r="K30" i="1" s="1"/>
  <c r="K31" i="1" a="1"/>
  <c r="K31" i="1" s="1"/>
  <c r="K32" i="1" a="1"/>
  <c r="K32" i="1"/>
  <c r="K33" i="1" a="1"/>
  <c r="K33" i="1"/>
  <c r="K34" i="1" a="1"/>
  <c r="K34" i="1"/>
  <c r="K35" i="1" a="1"/>
  <c r="K35" i="1" s="1"/>
  <c r="K36" i="1" a="1"/>
  <c r="K36" i="1" s="1"/>
  <c r="K37" i="1" a="1"/>
  <c r="K37" i="1" s="1"/>
  <c r="K38" i="1" a="1"/>
  <c r="K38" i="1"/>
  <c r="K39" i="1" a="1"/>
  <c r="K39" i="1"/>
  <c r="K40" i="1" a="1"/>
  <c r="K40" i="1"/>
  <c r="K41" i="1" a="1"/>
  <c r="K41" i="1" s="1"/>
  <c r="K42" i="1" a="1"/>
  <c r="K42" i="1" s="1"/>
  <c r="K43" i="1" a="1"/>
  <c r="K43" i="1" s="1"/>
  <c r="K44" i="1" a="1"/>
  <c r="K44" i="1"/>
  <c r="K45" i="1" a="1"/>
  <c r="K45" i="1"/>
  <c r="K46" i="1" a="1"/>
  <c r="K46" i="1"/>
  <c r="K47" i="1" a="1"/>
  <c r="K47" i="1" s="1"/>
  <c r="K48" i="1" a="1"/>
  <c r="K48" i="1" s="1"/>
  <c r="K49" i="1" a="1"/>
  <c r="K49" i="1" s="1"/>
  <c r="K50" i="1" a="1"/>
  <c r="K50" i="1"/>
  <c r="K51" i="1" a="1"/>
  <c r="K51" i="1"/>
  <c r="K52" i="1" a="1"/>
  <c r="K52" i="1"/>
  <c r="K53" i="1" a="1"/>
  <c r="K53" i="1" s="1"/>
  <c r="K54" i="1" a="1"/>
  <c r="K54" i="1" s="1"/>
  <c r="K55" i="1" a="1"/>
  <c r="K55" i="1" s="1"/>
  <c r="K56" i="1" a="1"/>
  <c r="K56" i="1"/>
  <c r="K57" i="1" a="1"/>
  <c r="K57" i="1"/>
  <c r="K58" i="1" a="1"/>
  <c r="K58" i="1"/>
  <c r="K59" i="1" a="1"/>
  <c r="K59" i="1" s="1"/>
  <c r="K60" i="1" a="1"/>
  <c r="K60" i="1" s="1"/>
  <c r="K61" i="1" a="1"/>
  <c r="K61" i="1" s="1"/>
  <c r="K62" i="1" a="1"/>
  <c r="K62" i="1"/>
  <c r="K63" i="1" a="1"/>
  <c r="K63" i="1"/>
  <c r="K64" i="1" a="1"/>
  <c r="K64" i="1"/>
  <c r="K65" i="1" a="1"/>
  <c r="K65" i="1" s="1"/>
  <c r="K66" i="1" a="1"/>
  <c r="K66" i="1" s="1"/>
  <c r="K67" i="1" a="1"/>
  <c r="K67" i="1" s="1"/>
  <c r="K68" i="1" a="1"/>
  <c r="K68" i="1"/>
  <c r="K69" i="1" a="1"/>
  <c r="K69" i="1"/>
  <c r="K70" i="1" a="1"/>
  <c r="K70" i="1"/>
  <c r="K71" i="1" a="1"/>
  <c r="K71" i="1" s="1"/>
  <c r="K72" i="1" a="1"/>
  <c r="K72" i="1" s="1"/>
  <c r="K73" i="1" a="1"/>
  <c r="K73" i="1" s="1"/>
  <c r="K74" i="1" a="1"/>
  <c r="K74" i="1"/>
  <c r="K75" i="1" a="1"/>
  <c r="K75" i="1"/>
  <c r="K76" i="1" a="1"/>
  <c r="K76" i="1"/>
  <c r="K77" i="1" a="1"/>
  <c r="K77" i="1" s="1"/>
  <c r="K78" i="1" a="1"/>
  <c r="K78" i="1" s="1"/>
  <c r="K79" i="1" a="1"/>
  <c r="K79" i="1" s="1"/>
  <c r="K80" i="1" a="1"/>
  <c r="K80" i="1"/>
  <c r="K81" i="1" a="1"/>
  <c r="K81" i="1"/>
  <c r="K82" i="1" a="1"/>
  <c r="K82" i="1"/>
  <c r="K83" i="1" a="1"/>
  <c r="K83" i="1" s="1"/>
  <c r="K84" i="1" a="1"/>
  <c r="K84" i="1" s="1"/>
  <c r="K85" i="1" a="1"/>
  <c r="K85" i="1" s="1"/>
  <c r="K86" i="1" a="1"/>
  <c r="K86" i="1"/>
  <c r="K87" i="1" a="1"/>
  <c r="K87" i="1"/>
  <c r="K88" i="1" a="1"/>
  <c r="K88" i="1"/>
  <c r="K89" i="1" a="1"/>
  <c r="K89" i="1" s="1"/>
  <c r="K90" i="1" a="1"/>
  <c r="K90" i="1" s="1"/>
  <c r="K91" i="1" a="1"/>
  <c r="K91" i="1" s="1"/>
  <c r="K92" i="1" a="1"/>
  <c r="K92" i="1"/>
  <c r="K93" i="1" a="1"/>
  <c r="K93" i="1"/>
  <c r="K94" i="1" a="1"/>
  <c r="K94" i="1"/>
  <c r="K95" i="1" a="1"/>
  <c r="K95" i="1" s="1"/>
  <c r="K96" i="1" a="1"/>
  <c r="K96" i="1" s="1"/>
  <c r="K97" i="1" a="1"/>
  <c r="K97" i="1" s="1"/>
  <c r="K98" i="1" a="1"/>
  <c r="K98" i="1"/>
  <c r="K99" i="1" a="1"/>
  <c r="K99" i="1"/>
  <c r="K100" i="1" a="1"/>
  <c r="K100" i="1"/>
  <c r="K101" i="1" a="1"/>
  <c r="K101" i="1" s="1"/>
  <c r="K102" i="1" a="1"/>
  <c r="K102" i="1" s="1"/>
  <c r="K103" i="1" a="1"/>
  <c r="K103" i="1" s="1"/>
  <c r="K104" i="1" a="1"/>
  <c r="K104" i="1"/>
  <c r="K105" i="1" a="1"/>
  <c r="K105" i="1"/>
  <c r="K106" i="1" a="1"/>
  <c r="K106" i="1"/>
  <c r="K107" i="1" a="1"/>
  <c r="K107" i="1" s="1"/>
  <c r="K108" i="1" a="1"/>
  <c r="K108" i="1" s="1"/>
  <c r="K109" i="1" a="1"/>
  <c r="K109" i="1" s="1"/>
  <c r="K110" i="1" a="1"/>
  <c r="K110" i="1"/>
  <c r="K111" i="1" a="1"/>
  <c r="K111" i="1" s="1"/>
  <c r="K112" i="1" a="1"/>
  <c r="K112" i="1"/>
  <c r="K113" i="1" a="1"/>
  <c r="K113" i="1" s="1"/>
  <c r="K15" i="1" a="1"/>
  <c r="K15" i="1" s="1"/>
  <c r="EH13" i="12" l="1"/>
  <c r="EI22" i="12"/>
  <c r="N22" i="12" a="1"/>
  <c r="N22" i="12" s="1"/>
  <c r="Q22" i="12" s="1"/>
  <c r="O22" i="12" a="1"/>
  <c r="O22" i="12" s="1"/>
  <c r="Q29" i="12"/>
  <c r="P29" i="12"/>
  <c r="Q25" i="12"/>
  <c r="EI28" i="12"/>
  <c r="N28" i="12" a="1"/>
  <c r="N28" i="12" s="1"/>
  <c r="O28" i="12" a="1"/>
  <c r="O28" i="12" s="1"/>
  <c r="Q36" i="12"/>
  <c r="Q45" i="12"/>
  <c r="P45" i="12"/>
  <c r="CO12" i="12"/>
  <c r="DY12" i="12"/>
  <c r="P21" i="12"/>
  <c r="Q21" i="12"/>
  <c r="Q51" i="12"/>
  <c r="P51" i="12"/>
  <c r="EI18" i="12"/>
  <c r="N18" i="12" a="1"/>
  <c r="N18" i="12" s="1"/>
  <c r="Q18" i="12" s="1"/>
  <c r="O18" i="12" a="1"/>
  <c r="O18" i="12" s="1"/>
  <c r="Q39" i="12"/>
  <c r="P39" i="12"/>
  <c r="Q49" i="12"/>
  <c r="P49" i="12"/>
  <c r="EO113" i="12" a="1"/>
  <c r="EO113" i="12" s="1"/>
  <c r="EO111" i="12" a="1"/>
  <c r="EO111" i="12" s="1"/>
  <c r="EO109" i="12" a="1"/>
  <c r="EO109" i="12" s="1"/>
  <c r="EO107" i="12" a="1"/>
  <c r="EO107" i="12" s="1"/>
  <c r="EO105" i="12" a="1"/>
  <c r="EO105" i="12" s="1"/>
  <c r="EO103" i="12" a="1"/>
  <c r="EO103" i="12" s="1"/>
  <c r="EO101" i="12" a="1"/>
  <c r="EO101" i="12" s="1"/>
  <c r="EO99" i="12" a="1"/>
  <c r="EO99" i="12" s="1"/>
  <c r="EO97" i="12" a="1"/>
  <c r="EO97" i="12" s="1"/>
  <c r="EO95" i="12" a="1"/>
  <c r="EO95" i="12" s="1"/>
  <c r="EO93" i="12" a="1"/>
  <c r="EO93" i="12" s="1"/>
  <c r="EO91" i="12" a="1"/>
  <c r="EO91" i="12" s="1"/>
  <c r="EN113" i="12" a="1"/>
  <c r="EN113" i="12" s="1"/>
  <c r="EN111" i="12" a="1"/>
  <c r="EN111" i="12" s="1"/>
  <c r="EN109" i="12" a="1"/>
  <c r="EN109" i="12" s="1"/>
  <c r="EN107" i="12" a="1"/>
  <c r="EN107" i="12" s="1"/>
  <c r="EN105" i="12" a="1"/>
  <c r="EN105" i="12" s="1"/>
  <c r="EN103" i="12" a="1"/>
  <c r="EN103" i="12" s="1"/>
  <c r="EO112" i="12" a="1"/>
  <c r="EO112" i="12" s="1"/>
  <c r="EO110" i="12" a="1"/>
  <c r="EO110" i="12" s="1"/>
  <c r="EO108" i="12" a="1"/>
  <c r="EO108" i="12" s="1"/>
  <c r="EO106" i="12" a="1"/>
  <c r="EO106" i="12" s="1"/>
  <c r="EO104" i="12" a="1"/>
  <c r="EO104" i="12" s="1"/>
  <c r="EO102" i="12" a="1"/>
  <c r="EO102" i="12" s="1"/>
  <c r="EO100" i="12" a="1"/>
  <c r="EO100" i="12" s="1"/>
  <c r="EO98" i="12" a="1"/>
  <c r="EO98" i="12" s="1"/>
  <c r="EO96" i="12" a="1"/>
  <c r="EO96" i="12" s="1"/>
  <c r="EO94" i="12" a="1"/>
  <c r="EO94" i="12" s="1"/>
  <c r="EO92" i="12" a="1"/>
  <c r="EO92" i="12" s="1"/>
  <c r="EN110" i="12" a="1"/>
  <c r="EN110" i="12" s="1"/>
  <c r="EN94" i="12" a="1"/>
  <c r="EN94" i="12" s="1"/>
  <c r="EO88" i="12" a="1"/>
  <c r="EO88" i="12" s="1"/>
  <c r="EO84" i="12" a="1"/>
  <c r="EO84" i="12" s="1"/>
  <c r="EO80" i="12" a="1"/>
  <c r="EO80" i="12" s="1"/>
  <c r="EO76" i="12" a="1"/>
  <c r="EO76" i="12" s="1"/>
  <c r="EO72" i="12" a="1"/>
  <c r="EO72" i="12" s="1"/>
  <c r="EO68" i="12" a="1"/>
  <c r="EO68" i="12" s="1"/>
  <c r="EO64" i="12" a="1"/>
  <c r="EO64" i="12" s="1"/>
  <c r="EO60" i="12" a="1"/>
  <c r="EO60" i="12" s="1"/>
  <c r="EN112" i="12" a="1"/>
  <c r="EN112" i="12" s="1"/>
  <c r="EN93" i="12" a="1"/>
  <c r="EN93" i="12" s="1"/>
  <c r="EN88" i="12" a="1"/>
  <c r="EN88" i="12" s="1"/>
  <c r="EN84" i="12" a="1"/>
  <c r="EN84" i="12" s="1"/>
  <c r="EN80" i="12" a="1"/>
  <c r="EN80" i="12" s="1"/>
  <c r="EN76" i="12" a="1"/>
  <c r="EN76" i="12" s="1"/>
  <c r="EN72" i="12" a="1"/>
  <c r="EN72" i="12" s="1"/>
  <c r="EN68" i="12" a="1"/>
  <c r="EN68" i="12" s="1"/>
  <c r="EN64" i="12" a="1"/>
  <c r="EN64" i="12" s="1"/>
  <c r="EO57" i="12" a="1"/>
  <c r="EO57" i="12" s="1"/>
  <c r="EO55" i="12" a="1"/>
  <c r="EO55" i="12" s="1"/>
  <c r="EO53" i="12" a="1"/>
  <c r="EO53" i="12" s="1"/>
  <c r="EO51" i="12" a="1"/>
  <c r="EO51" i="12" s="1"/>
  <c r="EO49" i="12" a="1"/>
  <c r="EO49" i="12" s="1"/>
  <c r="EO47" i="12" a="1"/>
  <c r="EO47" i="12" s="1"/>
  <c r="EO45" i="12" a="1"/>
  <c r="EO45" i="12" s="1"/>
  <c r="EO43" i="12" a="1"/>
  <c r="EO43" i="12" s="1"/>
  <c r="EO41" i="12" a="1"/>
  <c r="EO41" i="12" s="1"/>
  <c r="EO39" i="12" a="1"/>
  <c r="EO39" i="12" s="1"/>
  <c r="EO37" i="12" a="1"/>
  <c r="EO37" i="12" s="1"/>
  <c r="EO35" i="12" a="1"/>
  <c r="EO35" i="12" s="1"/>
  <c r="EO33" i="12" a="1"/>
  <c r="EO33" i="12" s="1"/>
  <c r="EO31" i="12" a="1"/>
  <c r="EO31" i="12" s="1"/>
  <c r="EO29" i="12" a="1"/>
  <c r="EO29" i="12" s="1"/>
  <c r="EO27" i="12" a="1"/>
  <c r="EO27" i="12" s="1"/>
  <c r="EO25" i="12" a="1"/>
  <c r="EO25" i="12" s="1"/>
  <c r="EO23" i="12" a="1"/>
  <c r="EO23" i="12" s="1"/>
  <c r="EO21" i="12" a="1"/>
  <c r="EO21" i="12" s="1"/>
  <c r="EO19" i="12" a="1"/>
  <c r="EO19" i="12" s="1"/>
  <c r="EO17" i="12" a="1"/>
  <c r="EO17" i="12" s="1"/>
  <c r="O17" i="12" s="1" a="1"/>
  <c r="O17" i="12" s="1"/>
  <c r="EN92" i="12" a="1"/>
  <c r="EN92" i="12" s="1"/>
  <c r="EO87" i="12" a="1"/>
  <c r="EO87" i="12" s="1"/>
  <c r="EN91" i="12" a="1"/>
  <c r="EN91" i="12" s="1"/>
  <c r="EN87" i="12" a="1"/>
  <c r="EN87" i="12" s="1"/>
  <c r="EN83" i="12" a="1"/>
  <c r="EN83" i="12" s="1"/>
  <c r="EN79" i="12" a="1"/>
  <c r="EN79" i="12" s="1"/>
  <c r="EN75" i="12" a="1"/>
  <c r="EN75" i="12" s="1"/>
  <c r="EN71" i="12" a="1"/>
  <c r="EN71" i="12" s="1"/>
  <c r="EN67" i="12" a="1"/>
  <c r="EN67" i="12" s="1"/>
  <c r="EN63" i="12" a="1"/>
  <c r="EN63" i="12" s="1"/>
  <c r="EO59" i="12" a="1"/>
  <c r="EO59" i="12" s="1"/>
  <c r="EO90" i="12" a="1"/>
  <c r="EO90" i="12" s="1"/>
  <c r="EO86" i="12" a="1"/>
  <c r="EO86" i="12" s="1"/>
  <c r="EO82" i="12" a="1"/>
  <c r="EO82" i="12" s="1"/>
  <c r="EO78" i="12" a="1"/>
  <c r="EO78" i="12" s="1"/>
  <c r="EO74" i="12" a="1"/>
  <c r="EO74" i="12" s="1"/>
  <c r="EO70" i="12" a="1"/>
  <c r="EO70" i="12" s="1"/>
  <c r="EO66" i="12" a="1"/>
  <c r="EO66" i="12" s="1"/>
  <c r="EO62" i="12" a="1"/>
  <c r="EO62" i="12" s="1"/>
  <c r="EN59" i="12" a="1"/>
  <c r="EN59" i="12" s="1"/>
  <c r="EN90" i="12" a="1"/>
  <c r="EN90" i="12" s="1"/>
  <c r="EN86" i="12" a="1"/>
  <c r="EN86" i="12" s="1"/>
  <c r="EN82" i="12" a="1"/>
  <c r="EN82" i="12" s="1"/>
  <c r="EN78" i="12" a="1"/>
  <c r="EN78" i="12" s="1"/>
  <c r="EN74" i="12" a="1"/>
  <c r="EN74" i="12" s="1"/>
  <c r="EN70" i="12" a="1"/>
  <c r="EN70" i="12" s="1"/>
  <c r="EN66" i="12" a="1"/>
  <c r="EN66" i="12" s="1"/>
  <c r="EN62" i="12" a="1"/>
  <c r="EN62" i="12" s="1"/>
  <c r="EO56" i="12" a="1"/>
  <c r="EO56" i="12" s="1"/>
  <c r="EO54" i="12" a="1"/>
  <c r="EO54" i="12" s="1"/>
  <c r="EO52" i="12" a="1"/>
  <c r="EO52" i="12" s="1"/>
  <c r="EO50" i="12" a="1"/>
  <c r="EO50" i="12" s="1"/>
  <c r="EO48" i="12" a="1"/>
  <c r="EO48" i="12" s="1"/>
  <c r="EO46" i="12" a="1"/>
  <c r="EO46" i="12" s="1"/>
  <c r="EO44" i="12" a="1"/>
  <c r="EO44" i="12" s="1"/>
  <c r="EO42" i="12" a="1"/>
  <c r="EO42" i="12" s="1"/>
  <c r="EO40" i="12" a="1"/>
  <c r="EO40" i="12" s="1"/>
  <c r="EO38" i="12" a="1"/>
  <c r="EO38" i="12" s="1"/>
  <c r="EO36" i="12" a="1"/>
  <c r="EO36" i="12" s="1"/>
  <c r="EO34" i="12" a="1"/>
  <c r="EO34" i="12" s="1"/>
  <c r="EO32" i="12" a="1"/>
  <c r="EO32" i="12" s="1"/>
  <c r="EO30" i="12" a="1"/>
  <c r="EO30" i="12" s="1"/>
  <c r="EO28" i="12" a="1"/>
  <c r="EO28" i="12" s="1"/>
  <c r="EO26" i="12" a="1"/>
  <c r="EO26" i="12" s="1"/>
  <c r="EO24" i="12" a="1"/>
  <c r="EO24" i="12" s="1"/>
  <c r="EO22" i="12" a="1"/>
  <c r="EO22" i="12" s="1"/>
  <c r="EO20" i="12" a="1"/>
  <c r="EO20" i="12" s="1"/>
  <c r="EO18" i="12" a="1"/>
  <c r="EO18" i="12" s="1"/>
  <c r="EO16" i="12" a="1"/>
  <c r="EO16" i="12" s="1"/>
  <c r="O16" i="12" s="1" a="1"/>
  <c r="O16" i="12" s="1"/>
  <c r="EN106" i="12" a="1"/>
  <c r="EN106" i="12" s="1"/>
  <c r="EN98" i="12" a="1"/>
  <c r="EN98" i="12" s="1"/>
  <c r="EN97" i="12" a="1"/>
  <c r="EN97" i="12" s="1"/>
  <c r="EN89" i="12" a="1"/>
  <c r="EN89" i="12" s="1"/>
  <c r="EN85" i="12" a="1"/>
  <c r="EN85" i="12" s="1"/>
  <c r="EN81" i="12" a="1"/>
  <c r="EN81" i="12" s="1"/>
  <c r="EN77" i="12" a="1"/>
  <c r="EN77" i="12" s="1"/>
  <c r="EN73" i="12" a="1"/>
  <c r="EN73" i="12" s="1"/>
  <c r="EN69" i="12" a="1"/>
  <c r="EN69" i="12" s="1"/>
  <c r="EN65" i="12" a="1"/>
  <c r="EN65" i="12" s="1"/>
  <c r="EN61" i="12" a="1"/>
  <c r="EN61" i="12" s="1"/>
  <c r="EO79" i="12" a="1"/>
  <c r="EO79" i="12" s="1"/>
  <c r="EN50" i="12" a="1"/>
  <c r="EN50" i="12" s="1"/>
  <c r="EN49" i="12" a="1"/>
  <c r="EN49" i="12" s="1"/>
  <c r="EN38" i="12" a="1"/>
  <c r="EN38" i="12" s="1"/>
  <c r="EN37" i="12" a="1"/>
  <c r="EN37" i="12" s="1"/>
  <c r="EN17" i="12" a="1"/>
  <c r="EN17" i="12" s="1"/>
  <c r="N17" i="12" s="1" a="1"/>
  <c r="N17" i="12" s="1"/>
  <c r="EN99" i="12" a="1"/>
  <c r="EN99" i="12" s="1"/>
  <c r="EO73" i="12" a="1"/>
  <c r="EO73" i="12" s="1"/>
  <c r="EN28" i="12" a="1"/>
  <c r="EN28" i="12" s="1"/>
  <c r="EN22" i="12" a="1"/>
  <c r="EN22" i="12" s="1"/>
  <c r="EN14" i="12" a="1"/>
  <c r="EN14" i="12" s="1"/>
  <c r="N14" i="12" s="1" a="1"/>
  <c r="N14" i="12" s="1"/>
  <c r="P14" i="12" s="1"/>
  <c r="EI14" i="12" s="1"/>
  <c r="EN95" i="12" a="1"/>
  <c r="EN95" i="12" s="1"/>
  <c r="EO58" i="12" a="1"/>
  <c r="EO58" i="12" s="1"/>
  <c r="EN48" i="12" a="1"/>
  <c r="EN48" i="12" s="1"/>
  <c r="EN47" i="12" a="1"/>
  <c r="EN47" i="12" s="1"/>
  <c r="EN36" i="12" a="1"/>
  <c r="EN36" i="12" s="1"/>
  <c r="EN35" i="12" a="1"/>
  <c r="EN35" i="12" s="1"/>
  <c r="EN27" i="12" a="1"/>
  <c r="EN27" i="12" s="1"/>
  <c r="EN21" i="12" a="1"/>
  <c r="EN21" i="12" s="1"/>
  <c r="EO81" i="12" a="1"/>
  <c r="EO81" i="12" s="1"/>
  <c r="EO67" i="12" a="1"/>
  <c r="EO67" i="12" s="1"/>
  <c r="EN60" i="12" a="1"/>
  <c r="EN60" i="12" s="1"/>
  <c r="EN16" i="12" a="1"/>
  <c r="EN16" i="12" s="1"/>
  <c r="N16" i="12" s="1" a="1"/>
  <c r="N16" i="12" s="1"/>
  <c r="P16" i="12" s="1"/>
  <c r="EO61" i="12" a="1"/>
  <c r="EO61" i="12" s="1"/>
  <c r="EN46" i="12" a="1"/>
  <c r="EN46" i="12" s="1"/>
  <c r="EN33" i="12" a="1"/>
  <c r="EN33" i="12" s="1"/>
  <c r="EN100" i="12" a="1"/>
  <c r="EN100" i="12" s="1"/>
  <c r="EN58" i="12" a="1"/>
  <c r="EN58" i="12" s="1"/>
  <c r="EN57" i="12" a="1"/>
  <c r="EN57" i="12" s="1"/>
  <c r="EN45" i="12" a="1"/>
  <c r="EN45" i="12" s="1"/>
  <c r="EN34" i="12" a="1"/>
  <c r="EN34" i="12" s="1"/>
  <c r="EO63" i="12" a="1"/>
  <c r="EO63" i="12" s="1"/>
  <c r="EO75" i="12" a="1"/>
  <c r="EO75" i="12" s="1"/>
  <c r="EN26" i="12" a="1"/>
  <c r="EN26" i="12" s="1"/>
  <c r="EN20" i="12" a="1"/>
  <c r="EN20" i="12" s="1"/>
  <c r="EO15" i="12" a="1"/>
  <c r="EO15" i="12" s="1"/>
  <c r="O15" i="12" s="1" a="1"/>
  <c r="O15" i="12" s="1"/>
  <c r="EO77" i="12" a="1"/>
  <c r="EO77" i="12" s="1"/>
  <c r="EN108" i="12" a="1"/>
  <c r="EN108" i="12" s="1"/>
  <c r="EN101" i="12" a="1"/>
  <c r="EN101" i="12" s="1"/>
  <c r="EN96" i="12" a="1"/>
  <c r="EN96" i="12" s="1"/>
  <c r="EO89" i="12" a="1"/>
  <c r="EO89" i="12" s="1"/>
  <c r="EO69" i="12" a="1"/>
  <c r="EO69" i="12" s="1"/>
  <c r="EN56" i="12" a="1"/>
  <c r="EN56" i="12" s="1"/>
  <c r="EN55" i="12" a="1"/>
  <c r="EN55" i="12" s="1"/>
  <c r="EN44" i="12" a="1"/>
  <c r="EN44" i="12" s="1"/>
  <c r="EN43" i="12" a="1"/>
  <c r="EN43" i="12" s="1"/>
  <c r="EN32" i="12" a="1"/>
  <c r="EN32" i="12" s="1"/>
  <c r="EN31" i="12" a="1"/>
  <c r="EN31" i="12" s="1"/>
  <c r="EN25" i="12" a="1"/>
  <c r="EN25" i="12" s="1"/>
  <c r="EN53" i="12" a="1"/>
  <c r="EN53" i="12" s="1"/>
  <c r="EN41" i="12" a="1"/>
  <c r="EN41" i="12" s="1"/>
  <c r="EN104" i="12" a="1"/>
  <c r="EN104" i="12" s="1"/>
  <c r="EO83" i="12" a="1"/>
  <c r="EO83" i="12" s="1"/>
  <c r="EN19" i="12" a="1"/>
  <c r="EN19" i="12" s="1"/>
  <c r="EN15" i="12" a="1"/>
  <c r="EN15" i="12" s="1"/>
  <c r="N15" i="12" s="1" a="1"/>
  <c r="N15" i="12" s="1"/>
  <c r="Q15" i="12" s="1"/>
  <c r="EN54" i="12" a="1"/>
  <c r="EN54" i="12" s="1"/>
  <c r="EN42" i="12" a="1"/>
  <c r="EN42" i="12" s="1"/>
  <c r="EO85" i="12" a="1"/>
  <c r="EO85" i="12" s="1"/>
  <c r="EO71" i="12" a="1"/>
  <c r="EO71" i="12" s="1"/>
  <c r="EN52" i="12" a="1"/>
  <c r="EN52" i="12" s="1"/>
  <c r="EN51" i="12" a="1"/>
  <c r="EN51" i="12" s="1"/>
  <c r="EN40" i="12" a="1"/>
  <c r="EN40" i="12" s="1"/>
  <c r="EN39" i="12" a="1"/>
  <c r="EN39" i="12" s="1"/>
  <c r="EN29" i="12" a="1"/>
  <c r="EN29" i="12" s="1"/>
  <c r="EN23" i="12" a="1"/>
  <c r="EN23" i="12" s="1"/>
  <c r="EN18" i="12" a="1"/>
  <c r="EN18" i="12" s="1"/>
  <c r="EN102" i="12" a="1"/>
  <c r="EN102" i="12" s="1"/>
  <c r="EO65" i="12" a="1"/>
  <c r="EO65" i="12" s="1"/>
  <c r="BR12" i="12"/>
  <c r="CD12" i="12"/>
  <c r="DS12" i="12"/>
  <c r="Q28" i="12"/>
  <c r="P28" i="12"/>
  <c r="Q35" i="12"/>
  <c r="P35" i="12"/>
  <c r="Q32" i="12"/>
  <c r="Q57" i="12"/>
  <c r="P57" i="12"/>
  <c r="CM12" i="12"/>
  <c r="BG12" i="12"/>
  <c r="BS12" i="12"/>
  <c r="DO12" i="12"/>
  <c r="Q24" i="12"/>
  <c r="P24" i="12"/>
  <c r="EI36" i="12"/>
  <c r="N36" i="12" a="1"/>
  <c r="N36" i="12" s="1"/>
  <c r="P36" i="12" s="1"/>
  <c r="O36" i="12" a="1"/>
  <c r="O36" i="12" s="1"/>
  <c r="Q46" i="12"/>
  <c r="EI38" i="12"/>
  <c r="N38" i="12" a="1"/>
  <c r="N38" i="12" s="1"/>
  <c r="Q38" i="12" s="1"/>
  <c r="O38" i="12" a="1"/>
  <c r="O38" i="12" s="1"/>
  <c r="DD12" i="12"/>
  <c r="EB12" i="12"/>
  <c r="BK12" i="12"/>
  <c r="EE12" i="12"/>
  <c r="K17" i="12" a="1"/>
  <c r="K17" i="12" s="1"/>
  <c r="P27" i="12"/>
  <c r="Q27" i="12"/>
  <c r="P38" i="12"/>
  <c r="Q41" i="12"/>
  <c r="P41" i="12"/>
  <c r="Q48" i="12"/>
  <c r="Q53" i="12"/>
  <c r="P53" i="12"/>
  <c r="BU12" i="12"/>
  <c r="DE12" i="12"/>
  <c r="Q14" i="12"/>
  <c r="AX12" i="12"/>
  <c r="BJ12" i="12"/>
  <c r="BV12" i="12"/>
  <c r="CT12" i="12"/>
  <c r="DF12" i="12"/>
  <c r="BW12" i="12"/>
  <c r="Q23" i="12"/>
  <c r="P23" i="12"/>
  <c r="Q47" i="12"/>
  <c r="P47" i="12"/>
  <c r="BI12" i="12"/>
  <c r="DQ12" i="12"/>
  <c r="BY12" i="12"/>
  <c r="EN24" i="12" a="1"/>
  <c r="EN24" i="12" s="1"/>
  <c r="P34" i="12"/>
  <c r="Q37" i="12"/>
  <c r="P37" i="12"/>
  <c r="P55" i="12"/>
  <c r="Q55" i="12"/>
  <c r="EI48" i="12"/>
  <c r="N48" i="12" a="1"/>
  <c r="N48" i="12" s="1"/>
  <c r="Q61" i="12"/>
  <c r="N67" i="12" a="1"/>
  <c r="N67" i="12" s="1"/>
  <c r="P67" i="12" s="1"/>
  <c r="EI67" i="12"/>
  <c r="EI81" i="12"/>
  <c r="N81" i="12" a="1"/>
  <c r="N81" i="12" s="1"/>
  <c r="P81" i="12" s="1"/>
  <c r="DN10" i="12"/>
  <c r="DR12" i="12" s="1"/>
  <c r="AZ12" i="12"/>
  <c r="BL12" i="12"/>
  <c r="BX12" i="12"/>
  <c r="CV12" i="12"/>
  <c r="DH12" i="12"/>
  <c r="DT12" i="12"/>
  <c r="EF12" i="12"/>
  <c r="BB13" i="12"/>
  <c r="CP13" i="12"/>
  <c r="P59" i="12"/>
  <c r="P60" i="12"/>
  <c r="Q67" i="12"/>
  <c r="P74" i="12"/>
  <c r="N87" i="12" a="1"/>
  <c r="N87" i="12" s="1"/>
  <c r="P87" i="12" s="1"/>
  <c r="EI87" i="12"/>
  <c r="BZ12" i="12"/>
  <c r="Q58" i="12"/>
  <c r="N79" i="12" a="1"/>
  <c r="N79" i="12" s="1"/>
  <c r="EI79" i="12"/>
  <c r="AB10" i="12"/>
  <c r="AC12" i="12" s="1"/>
  <c r="S12" i="12"/>
  <c r="DW12" i="12"/>
  <c r="BF13" i="12"/>
  <c r="BS13" i="12"/>
  <c r="CF13" i="12"/>
  <c r="CS13" i="12"/>
  <c r="DF13" i="12"/>
  <c r="EI24" i="12"/>
  <c r="N24" i="12" a="1"/>
  <c r="N24" i="12" s="1"/>
  <c r="EI30" i="12"/>
  <c r="N30" i="12" a="1"/>
  <c r="N30" i="12" s="1"/>
  <c r="Q30" i="12" s="1"/>
  <c r="EI40" i="12"/>
  <c r="N40" i="12" a="1"/>
  <c r="N40" i="12" s="1"/>
  <c r="Q40" i="12" s="1"/>
  <c r="P48" i="12"/>
  <c r="EI52" i="12"/>
  <c r="N52" i="12" a="1"/>
  <c r="N52" i="12" s="1"/>
  <c r="Q52" i="12" s="1"/>
  <c r="Q59" i="12"/>
  <c r="EI65" i="12"/>
  <c r="N65" i="12" a="1"/>
  <c r="N65" i="12" s="1"/>
  <c r="P65" i="12" s="1"/>
  <c r="Q74" i="12"/>
  <c r="Q79" i="12"/>
  <c r="Q95" i="12"/>
  <c r="P95" i="12"/>
  <c r="EI110" i="12"/>
  <c r="N110" i="12" a="1"/>
  <c r="N110" i="12" s="1"/>
  <c r="Q110" i="12" s="1"/>
  <c r="O110" i="12" a="1"/>
  <c r="O110" i="12" s="1"/>
  <c r="O48" i="12" a="1"/>
  <c r="O48" i="12" s="1"/>
  <c r="AL10" i="12"/>
  <c r="AM12" i="12" s="1"/>
  <c r="T12" i="12"/>
  <c r="AR12" i="12"/>
  <c r="BD12" i="12"/>
  <c r="BP12" i="12"/>
  <c r="CB12" i="12"/>
  <c r="CN12" i="12"/>
  <c r="CZ12" i="12"/>
  <c r="DL12" i="12"/>
  <c r="DX12" i="12"/>
  <c r="AT13" i="12"/>
  <c r="BT13" i="12"/>
  <c r="CG13" i="12"/>
  <c r="CT13" i="12"/>
  <c r="Q65" i="12"/>
  <c r="N71" i="12" a="1"/>
  <c r="N71" i="12" s="1"/>
  <c r="P71" i="12" s="1"/>
  <c r="EI71" i="12"/>
  <c r="P73" i="12"/>
  <c r="O79" i="12" a="1"/>
  <c r="O79" i="12" s="1"/>
  <c r="EI85" i="12"/>
  <c r="N85" i="12" a="1"/>
  <c r="N85" i="12" s="1"/>
  <c r="P85" i="12" s="1"/>
  <c r="CX12" i="12"/>
  <c r="DV12" i="12"/>
  <c r="Q92" i="12"/>
  <c r="P92" i="12"/>
  <c r="N95" i="12" a="1"/>
  <c r="N95" i="12" s="1"/>
  <c r="EI95" i="12"/>
  <c r="O95" i="12" a="1"/>
  <c r="O95" i="12" s="1"/>
  <c r="Q99" i="12"/>
  <c r="P99" i="12"/>
  <c r="AV10" i="12"/>
  <c r="AW12" i="12" s="1"/>
  <c r="U12" i="12"/>
  <c r="AH13" i="12"/>
  <c r="AU13" i="12"/>
  <c r="BH13" i="12"/>
  <c r="BU13" i="12"/>
  <c r="CH13" i="12"/>
  <c r="EI42" i="12"/>
  <c r="N42" i="12" a="1"/>
  <c r="N42" i="12" s="1"/>
  <c r="P42" i="12" s="1"/>
  <c r="EI54" i="12"/>
  <c r="N54" i="12" a="1"/>
  <c r="N54" i="12" s="1"/>
  <c r="Q54" i="12" s="1"/>
  <c r="P64" i="12"/>
  <c r="O65" i="12" a="1"/>
  <c r="O65" i="12" s="1"/>
  <c r="Q71" i="12"/>
  <c r="P79" i="12"/>
  <c r="Q80" i="12"/>
  <c r="Q91" i="12"/>
  <c r="Q113" i="12"/>
  <c r="P113" i="12"/>
  <c r="EI50" i="12"/>
  <c r="N50" i="12" a="1"/>
  <c r="N50" i="12" s="1"/>
  <c r="Q50" i="12" s="1"/>
  <c r="Q87" i="12"/>
  <c r="Q100" i="12"/>
  <c r="R12" i="12"/>
  <c r="CL12" i="12"/>
  <c r="DZ12" i="12"/>
  <c r="V13" i="12"/>
  <c r="N63" i="12" a="1"/>
  <c r="N63" i="12" s="1"/>
  <c r="P63" i="12" s="1"/>
  <c r="EI63" i="12"/>
  <c r="EI77" i="12"/>
  <c r="N77" i="12" a="1"/>
  <c r="N77" i="12" s="1"/>
  <c r="P77" i="12" s="1"/>
  <c r="Q94" i="12"/>
  <c r="EI102" i="12"/>
  <c r="N102" i="12" a="1"/>
  <c r="N102" i="12" s="1"/>
  <c r="Q102" i="12" s="1"/>
  <c r="O102" i="12" a="1"/>
  <c r="O102" i="12" s="1"/>
  <c r="EI73" i="12"/>
  <c r="N73" i="12" a="1"/>
  <c r="N73" i="12" s="1"/>
  <c r="Q73" i="12" s="1"/>
  <c r="BF10" i="12"/>
  <c r="BH12" i="12" s="1"/>
  <c r="EI20" i="12"/>
  <c r="N20" i="12" a="1"/>
  <c r="N20" i="12" s="1"/>
  <c r="BP10" i="12"/>
  <c r="BT12" i="12" s="1"/>
  <c r="W12" i="12"/>
  <c r="AJ13" i="12"/>
  <c r="AW13" i="12"/>
  <c r="BJ13" i="12"/>
  <c r="DJ13" i="12"/>
  <c r="O19" i="12" a="1"/>
  <c r="O19" i="12" s="1"/>
  <c r="O24" i="12" a="1"/>
  <c r="O24" i="12" s="1"/>
  <c r="EI26" i="12"/>
  <c r="N26" i="12" a="1"/>
  <c r="N26" i="12" s="1"/>
  <c r="Q26" i="12" s="1"/>
  <c r="O30" i="12" a="1"/>
  <c r="O30" i="12" s="1"/>
  <c r="EI32" i="12"/>
  <c r="N32" i="12" a="1"/>
  <c r="N32" i="12" s="1"/>
  <c r="P32" i="12" s="1"/>
  <c r="EI44" i="12"/>
  <c r="N44" i="12" a="1"/>
  <c r="N44" i="12" s="1"/>
  <c r="P44" i="12" s="1"/>
  <c r="EI56" i="12"/>
  <c r="N56" i="12" a="1"/>
  <c r="N56" i="12" s="1"/>
  <c r="Q56" i="12" s="1"/>
  <c r="P70" i="12"/>
  <c r="Q72" i="12"/>
  <c r="N83" i="12" a="1"/>
  <c r="N83" i="12" s="1"/>
  <c r="P83" i="12" s="1"/>
  <c r="EI83" i="12"/>
  <c r="DN12" i="12"/>
  <c r="X12" i="12"/>
  <c r="O63" i="12" a="1"/>
  <c r="O63" i="12" s="1"/>
  <c r="EI69" i="12"/>
  <c r="N69" i="12" a="1"/>
  <c r="N69" i="12" s="1"/>
  <c r="P69" i="12" s="1"/>
  <c r="O77" i="12" a="1"/>
  <c r="O77" i="12" s="1"/>
  <c r="Q83" i="12"/>
  <c r="EI89" i="12"/>
  <c r="N89" i="12" a="1"/>
  <c r="N89" i="12" s="1"/>
  <c r="P89" i="12" s="1"/>
  <c r="BZ10" i="12"/>
  <c r="CA12" i="12" s="1"/>
  <c r="CJ10" i="12"/>
  <c r="CJ12" i="12" s="1"/>
  <c r="Y12" i="12"/>
  <c r="AL13" i="12"/>
  <c r="P19" i="12"/>
  <c r="EI34" i="12"/>
  <c r="N34" i="12" a="1"/>
  <c r="N34" i="12" s="1"/>
  <c r="Q34" i="12" s="1"/>
  <c r="EI46" i="12"/>
  <c r="N46" i="12" a="1"/>
  <c r="N46" i="12" s="1"/>
  <c r="P46" i="12" s="1"/>
  <c r="EI58" i="12"/>
  <c r="O58" i="12" a="1"/>
  <c r="O58" i="12" s="1"/>
  <c r="P62" i="12"/>
  <c r="N75" i="12" a="1"/>
  <c r="N75" i="12" s="1"/>
  <c r="P75" i="12" s="1"/>
  <c r="EI75" i="12"/>
  <c r="Q89" i="12"/>
  <c r="N93" i="12" a="1"/>
  <c r="N93" i="12" s="1"/>
  <c r="Q93" i="12" s="1"/>
  <c r="EI93" i="12"/>
  <c r="EI112" i="12"/>
  <c r="N112" i="12" a="1"/>
  <c r="N112" i="12" s="1"/>
  <c r="O112" i="12" a="1"/>
  <c r="O112" i="12" s="1"/>
  <c r="Z12" i="12"/>
  <c r="O20" i="12" a="1"/>
  <c r="O20" i="12" s="1"/>
  <c r="EI61" i="12"/>
  <c r="N61" i="12" a="1"/>
  <c r="N61" i="12" s="1"/>
  <c r="P61" i="12" s="1"/>
  <c r="P68" i="12"/>
  <c r="O69" i="12" a="1"/>
  <c r="O69" i="12" s="1"/>
  <c r="Q75" i="12"/>
  <c r="Q84" i="12"/>
  <c r="P88" i="12"/>
  <c r="EI96" i="12"/>
  <c r="N96" i="12" a="1"/>
  <c r="N96" i="12" s="1"/>
  <c r="Q96" i="12" s="1"/>
  <c r="Q101" i="12"/>
  <c r="P101" i="12"/>
  <c r="EI104" i="12"/>
  <c r="N104" i="12" a="1"/>
  <c r="N104" i="12" s="1"/>
  <c r="O104" i="12" a="1"/>
  <c r="O104" i="12" s="1"/>
  <c r="P112" i="12"/>
  <c r="Q112" i="12"/>
  <c r="EI94" i="12"/>
  <c r="N94" i="12" a="1"/>
  <c r="N94" i="12" s="1"/>
  <c r="P94" i="12" s="1"/>
  <c r="EI91" i="12"/>
  <c r="O94" i="12" a="1"/>
  <c r="O94" i="12" s="1"/>
  <c r="EI98" i="12"/>
  <c r="N98" i="12" a="1"/>
  <c r="N98" i="12" s="1"/>
  <c r="EI108" i="12"/>
  <c r="N108" i="12" a="1"/>
  <c r="N108" i="12" s="1"/>
  <c r="Q108" i="12" s="1"/>
  <c r="Q111" i="12"/>
  <c r="Q97" i="12"/>
  <c r="EI100" i="12"/>
  <c r="N100" i="12" a="1"/>
  <c r="N100" i="12" s="1"/>
  <c r="P100" i="12" s="1"/>
  <c r="EI106" i="12"/>
  <c r="N106" i="12" a="1"/>
  <c r="N106" i="12" s="1"/>
  <c r="Q106" i="12" s="1"/>
  <c r="Q109" i="12"/>
  <c r="P106" i="12"/>
  <c r="N62" i="12" a="1"/>
  <c r="N62" i="12" s="1"/>
  <c r="Q62" i="12" s="1"/>
  <c r="N66" i="12" a="1"/>
  <c r="N66" i="12" s="1"/>
  <c r="P66" i="12" s="1"/>
  <c r="N70" i="12" a="1"/>
  <c r="N70" i="12" s="1"/>
  <c r="Q70" i="12" s="1"/>
  <c r="N74" i="12" a="1"/>
  <c r="N74" i="12" s="1"/>
  <c r="N78" i="12" a="1"/>
  <c r="N78" i="12" s="1"/>
  <c r="Q78" i="12" s="1"/>
  <c r="N82" i="12" a="1"/>
  <c r="N82" i="12" s="1"/>
  <c r="Q82" i="12" s="1"/>
  <c r="N86" i="12" a="1"/>
  <c r="N86" i="12" s="1"/>
  <c r="Q86" i="12" s="1"/>
  <c r="N90" i="12" a="1"/>
  <c r="N90" i="12" s="1"/>
  <c r="Q90" i="12" s="1"/>
  <c r="O98" i="12" a="1"/>
  <c r="O98" i="12" s="1"/>
  <c r="P104" i="12"/>
  <c r="Q105" i="12"/>
  <c r="O108" i="12" a="1"/>
  <c r="O108" i="12" s="1"/>
  <c r="P111" i="12"/>
  <c r="Q103" i="12"/>
  <c r="P107" i="12"/>
  <c r="P102" i="12"/>
  <c r="Q104" i="12"/>
  <c r="P105" i="12"/>
  <c r="P103" i="12"/>
  <c r="P15" i="12" l="1"/>
  <c r="Q66" i="12"/>
  <c r="Q81" i="12"/>
  <c r="Q42" i="12"/>
  <c r="P82" i="12"/>
  <c r="AE12" i="12"/>
  <c r="AY12" i="12"/>
  <c r="AO12" i="12"/>
  <c r="AB12" i="12"/>
  <c r="P22" i="12"/>
  <c r="P86" i="12"/>
  <c r="AL12" i="12"/>
  <c r="BF12" i="12"/>
  <c r="CC12" i="12"/>
  <c r="Q16" i="12"/>
  <c r="EI16" i="12" s="1"/>
  <c r="Q44" i="12"/>
  <c r="P110" i="12"/>
  <c r="Q69" i="12"/>
  <c r="P90" i="12"/>
  <c r="P96" i="12"/>
  <c r="P50" i="12"/>
  <c r="P30" i="12"/>
  <c r="DP12" i="12"/>
  <c r="AH12" i="12"/>
  <c r="BQ12" i="12"/>
  <c r="P93" i="12"/>
  <c r="AG12" i="12"/>
  <c r="CK12" i="12"/>
  <c r="P20" i="12"/>
  <c r="Q20" i="12"/>
  <c r="Q85" i="12"/>
  <c r="AF12" i="12"/>
  <c r="P54" i="12"/>
  <c r="P18" i="12"/>
  <c r="AN12" i="12"/>
  <c r="AP12" i="12"/>
  <c r="Q98" i="12"/>
  <c r="P98" i="12"/>
  <c r="AV12" i="12"/>
  <c r="P52" i="12"/>
  <c r="P40" i="12"/>
  <c r="Q77" i="12"/>
  <c r="P108" i="12"/>
  <c r="P78" i="12"/>
  <c r="P26" i="12"/>
  <c r="Q17" i="12"/>
  <c r="P17" i="12"/>
  <c r="EI17" i="12" s="1"/>
  <c r="P56" i="12"/>
  <c r="EI15" i="12"/>
  <c r="Q63" i="12"/>
  <c r="AD12" i="12"/>
  <c r="EI13" i="12" l="1"/>
  <c r="EK16" i="1" l="1"/>
  <c r="EL16" i="1"/>
  <c r="EK17" i="1"/>
  <c r="EL17" i="1"/>
  <c r="EK18" i="1"/>
  <c r="EL18" i="1"/>
  <c r="EK19" i="1"/>
  <c r="EL19" i="1"/>
  <c r="EK20" i="1"/>
  <c r="EL20" i="1"/>
  <c r="EK21" i="1"/>
  <c r="EL21" i="1"/>
  <c r="EK22" i="1"/>
  <c r="EL22" i="1"/>
  <c r="EK23" i="1"/>
  <c r="EL23" i="1"/>
  <c r="EK24" i="1"/>
  <c r="EL24" i="1"/>
  <c r="EK25" i="1"/>
  <c r="EL25" i="1"/>
  <c r="EK26" i="1"/>
  <c r="EL26" i="1"/>
  <c r="EK27" i="1"/>
  <c r="EL27" i="1"/>
  <c r="EK28" i="1"/>
  <c r="EL28" i="1"/>
  <c r="EK29" i="1"/>
  <c r="EL29" i="1"/>
  <c r="EK30" i="1"/>
  <c r="EL30" i="1"/>
  <c r="EK31" i="1"/>
  <c r="EL31" i="1"/>
  <c r="EK32" i="1"/>
  <c r="EL32" i="1"/>
  <c r="EK33" i="1"/>
  <c r="EL33" i="1"/>
  <c r="EK34" i="1"/>
  <c r="EL34" i="1"/>
  <c r="EK35" i="1"/>
  <c r="EL35" i="1"/>
  <c r="EK36" i="1"/>
  <c r="EL36" i="1"/>
  <c r="EK37" i="1"/>
  <c r="EL37" i="1"/>
  <c r="EK38" i="1"/>
  <c r="EL38" i="1"/>
  <c r="EK39" i="1"/>
  <c r="EL39" i="1"/>
  <c r="EK40" i="1"/>
  <c r="EL40" i="1"/>
  <c r="EK41" i="1"/>
  <c r="EL41" i="1"/>
  <c r="EK42" i="1"/>
  <c r="EL42" i="1"/>
  <c r="EK43" i="1"/>
  <c r="EL43" i="1"/>
  <c r="EK44" i="1"/>
  <c r="EL44" i="1"/>
  <c r="EK45" i="1"/>
  <c r="EL45" i="1"/>
  <c r="EK46" i="1"/>
  <c r="EL46" i="1"/>
  <c r="EK47" i="1"/>
  <c r="EL47" i="1"/>
  <c r="EK48" i="1"/>
  <c r="EL48" i="1"/>
  <c r="EK49" i="1"/>
  <c r="EL49" i="1"/>
  <c r="EK50" i="1"/>
  <c r="EL50" i="1"/>
  <c r="EK51" i="1"/>
  <c r="EL51" i="1"/>
  <c r="EK52" i="1"/>
  <c r="EL52" i="1"/>
  <c r="EK53" i="1"/>
  <c r="EL53" i="1"/>
  <c r="EK54" i="1"/>
  <c r="EL54" i="1"/>
  <c r="EK55" i="1"/>
  <c r="EL55" i="1"/>
  <c r="EK56" i="1"/>
  <c r="EL56" i="1"/>
  <c r="EK57" i="1"/>
  <c r="EL57" i="1"/>
  <c r="EK58" i="1"/>
  <c r="EL58" i="1"/>
  <c r="EK59" i="1"/>
  <c r="EL59" i="1"/>
  <c r="EK60" i="1"/>
  <c r="EL60" i="1"/>
  <c r="EK61" i="1"/>
  <c r="EL61" i="1"/>
  <c r="EK62" i="1"/>
  <c r="EL62" i="1"/>
  <c r="EK63" i="1"/>
  <c r="EL63" i="1"/>
  <c r="EK64" i="1"/>
  <c r="EL64" i="1"/>
  <c r="EK65" i="1"/>
  <c r="EL65" i="1"/>
  <c r="EK66" i="1"/>
  <c r="EL66" i="1"/>
  <c r="EK67" i="1"/>
  <c r="EL67" i="1"/>
  <c r="EK68" i="1"/>
  <c r="EL68" i="1"/>
  <c r="EK69" i="1"/>
  <c r="EL69" i="1"/>
  <c r="EK70" i="1"/>
  <c r="EL70" i="1"/>
  <c r="EK71" i="1"/>
  <c r="EL71" i="1"/>
  <c r="EK72" i="1"/>
  <c r="EL72" i="1"/>
  <c r="EK73" i="1"/>
  <c r="EL73" i="1"/>
  <c r="EK74" i="1"/>
  <c r="EL74" i="1"/>
  <c r="EK75" i="1"/>
  <c r="EL75" i="1"/>
  <c r="EK76" i="1"/>
  <c r="EL76" i="1"/>
  <c r="EK77" i="1"/>
  <c r="EL77" i="1"/>
  <c r="EK78" i="1"/>
  <c r="EL78" i="1"/>
  <c r="EK79" i="1"/>
  <c r="EL79" i="1"/>
  <c r="EK80" i="1"/>
  <c r="EL80" i="1"/>
  <c r="EK81" i="1"/>
  <c r="EL81" i="1"/>
  <c r="EK82" i="1"/>
  <c r="EL82" i="1"/>
  <c r="EK83" i="1"/>
  <c r="EL83" i="1"/>
  <c r="EK84" i="1"/>
  <c r="EL84" i="1"/>
  <c r="EK85" i="1"/>
  <c r="EL85" i="1"/>
  <c r="EK86" i="1"/>
  <c r="EL86" i="1"/>
  <c r="EK87" i="1"/>
  <c r="EL87" i="1"/>
  <c r="EK88" i="1"/>
  <c r="EL88" i="1"/>
  <c r="EK89" i="1"/>
  <c r="EL89" i="1"/>
  <c r="EK90" i="1"/>
  <c r="EL90" i="1"/>
  <c r="EK91" i="1"/>
  <c r="EL91" i="1"/>
  <c r="EK92" i="1"/>
  <c r="EL92" i="1"/>
  <c r="EK93" i="1"/>
  <c r="EL93" i="1"/>
  <c r="EK94" i="1"/>
  <c r="EL94" i="1"/>
  <c r="EK95" i="1"/>
  <c r="EL95" i="1"/>
  <c r="EK96" i="1"/>
  <c r="EL96" i="1"/>
  <c r="EK97" i="1"/>
  <c r="EL97" i="1"/>
  <c r="EK98" i="1"/>
  <c r="EL98" i="1"/>
  <c r="EK99" i="1"/>
  <c r="EL99" i="1"/>
  <c r="EK100" i="1"/>
  <c r="EL100" i="1"/>
  <c r="EK101" i="1"/>
  <c r="EL101" i="1"/>
  <c r="EK102" i="1"/>
  <c r="EL102" i="1"/>
  <c r="EK103" i="1"/>
  <c r="EL103" i="1"/>
  <c r="EK104" i="1"/>
  <c r="EL104" i="1"/>
  <c r="EK105" i="1"/>
  <c r="EL105" i="1"/>
  <c r="EK106" i="1"/>
  <c r="EL106" i="1"/>
  <c r="EK107" i="1"/>
  <c r="EL107" i="1"/>
  <c r="EK108" i="1"/>
  <c r="EL108" i="1"/>
  <c r="EK109" i="1"/>
  <c r="EL109" i="1"/>
  <c r="EK110" i="1"/>
  <c r="EL110" i="1"/>
  <c r="EK111" i="1"/>
  <c r="EL111" i="1"/>
  <c r="EK112" i="1"/>
  <c r="EL112" i="1"/>
  <c r="EK113" i="1"/>
  <c r="EL113" i="1"/>
  <c r="EK15" i="1"/>
  <c r="EL15" i="1"/>
  <c r="EL14" i="1"/>
  <c r="EK14" i="1"/>
  <c r="EG11" i="1" l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R10" i="1"/>
  <c r="EQ14" i="1" s="1"/>
  <c r="A4" i="10"/>
  <c r="I96" i="9"/>
  <c r="I97" i="9"/>
  <c r="I98" i="9"/>
  <c r="I99" i="9"/>
  <c r="I100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67" i="9"/>
  <c r="I68" i="9"/>
  <c r="I69" i="9"/>
  <c r="I70" i="9"/>
  <c r="I71" i="9"/>
  <c r="EN17" i="1" l="1" a="1"/>
  <c r="EN17" i="1" s="1"/>
  <c r="EO21" i="1" a="1"/>
  <c r="EO21" i="1" s="1"/>
  <c r="EN26" i="1" a="1"/>
  <c r="EN26" i="1" s="1"/>
  <c r="EO30" i="1" a="1"/>
  <c r="EO30" i="1" s="1"/>
  <c r="EN35" i="1" a="1"/>
  <c r="EN35" i="1" s="1"/>
  <c r="EO39" i="1" a="1"/>
  <c r="EO39" i="1" s="1"/>
  <c r="EN44" i="1" a="1"/>
  <c r="EN44" i="1" s="1"/>
  <c r="EO48" i="1" a="1"/>
  <c r="EO48" i="1" s="1"/>
  <c r="EN53" i="1" a="1"/>
  <c r="EN53" i="1" s="1"/>
  <c r="EO57" i="1" a="1"/>
  <c r="EO57" i="1" s="1"/>
  <c r="EN62" i="1" a="1"/>
  <c r="EN62" i="1" s="1"/>
  <c r="EO66" i="1" a="1"/>
  <c r="EO66" i="1" s="1"/>
  <c r="EN71" i="1" a="1"/>
  <c r="EN71" i="1" s="1"/>
  <c r="EO75" i="1" a="1"/>
  <c r="EO75" i="1" s="1"/>
  <c r="EN80" i="1" a="1"/>
  <c r="EN80" i="1" s="1"/>
  <c r="EO84" i="1" a="1"/>
  <c r="EO84" i="1" s="1"/>
  <c r="EN89" i="1" a="1"/>
  <c r="EN89" i="1" s="1"/>
  <c r="EO93" i="1" a="1"/>
  <c r="EO93" i="1" s="1"/>
  <c r="EN98" i="1" a="1"/>
  <c r="EN98" i="1" s="1"/>
  <c r="EO102" i="1" a="1"/>
  <c r="EO102" i="1" s="1"/>
  <c r="EN107" i="1" a="1"/>
  <c r="EN107" i="1" s="1"/>
  <c r="EO111" i="1" a="1"/>
  <c r="EO111" i="1" s="1"/>
  <c r="EO17" i="1" a="1"/>
  <c r="EO17" i="1" s="1"/>
  <c r="EO18" i="1" a="1"/>
  <c r="EO18" i="1" s="1"/>
  <c r="EN23" i="1" a="1"/>
  <c r="EN23" i="1" s="1"/>
  <c r="EO27" i="1" a="1"/>
  <c r="EO27" i="1" s="1"/>
  <c r="EN32" i="1" a="1"/>
  <c r="EN32" i="1" s="1"/>
  <c r="EO36" i="1" a="1"/>
  <c r="EO36" i="1" s="1"/>
  <c r="EN41" i="1" a="1"/>
  <c r="EN41" i="1" s="1"/>
  <c r="EO45" i="1" a="1"/>
  <c r="EO45" i="1" s="1"/>
  <c r="EN50" i="1" a="1"/>
  <c r="EN50" i="1" s="1"/>
  <c r="EO54" i="1" a="1"/>
  <c r="EO54" i="1" s="1"/>
  <c r="EN59" i="1" a="1"/>
  <c r="EN59" i="1" s="1"/>
  <c r="EO63" i="1" a="1"/>
  <c r="EO63" i="1" s="1"/>
  <c r="EN68" i="1" a="1"/>
  <c r="EN68" i="1" s="1"/>
  <c r="EO72" i="1" a="1"/>
  <c r="EO72" i="1" s="1"/>
  <c r="EN77" i="1" a="1"/>
  <c r="EN77" i="1" s="1"/>
  <c r="EO81" i="1" a="1"/>
  <c r="EO81" i="1" s="1"/>
  <c r="EN86" i="1" a="1"/>
  <c r="EN86" i="1" s="1"/>
  <c r="EO90" i="1" a="1"/>
  <c r="EO90" i="1" s="1"/>
  <c r="EN95" i="1" a="1"/>
  <c r="EN95" i="1" s="1"/>
  <c r="EO99" i="1" a="1"/>
  <c r="EO99" i="1" s="1"/>
  <c r="EN104" i="1" a="1"/>
  <c r="EN104" i="1" s="1"/>
  <c r="EO108" i="1" a="1"/>
  <c r="EO108" i="1" s="1"/>
  <c r="EN113" i="1" a="1"/>
  <c r="EN113" i="1" s="1"/>
  <c r="EN29" i="1" a="1"/>
  <c r="EN29" i="1" s="1"/>
  <c r="EO51" i="1" a="1"/>
  <c r="EO51" i="1" s="1"/>
  <c r="EO60" i="1" a="1"/>
  <c r="EO60" i="1" s="1"/>
  <c r="EO78" i="1" a="1"/>
  <c r="EO78" i="1" s="1"/>
  <c r="EO105" i="1" a="1"/>
  <c r="EO105" i="1" s="1"/>
  <c r="EO23" i="1" a="1"/>
  <c r="EO23" i="1" s="1"/>
  <c r="EO32" i="1" a="1"/>
  <c r="EO32" i="1" s="1"/>
  <c r="EO41" i="1" a="1"/>
  <c r="EO41" i="1" s="1"/>
  <c r="EO50" i="1" a="1"/>
  <c r="EO50" i="1" s="1"/>
  <c r="EO59" i="1" a="1"/>
  <c r="EO59" i="1" s="1"/>
  <c r="EO68" i="1" a="1"/>
  <c r="EO68" i="1" s="1"/>
  <c r="EO77" i="1" a="1"/>
  <c r="EO77" i="1" s="1"/>
  <c r="EO86" i="1" a="1"/>
  <c r="EO86" i="1" s="1"/>
  <c r="EO95" i="1" a="1"/>
  <c r="EO95" i="1" s="1"/>
  <c r="EO104" i="1" a="1"/>
  <c r="EO104" i="1" s="1"/>
  <c r="EO113" i="1" a="1"/>
  <c r="EO113" i="1" s="1"/>
  <c r="EN87" i="1" a="1"/>
  <c r="EN87" i="1" s="1"/>
  <c r="EN96" i="1" a="1"/>
  <c r="EN96" i="1" s="1"/>
  <c r="EN105" i="1" a="1"/>
  <c r="EN105" i="1" s="1"/>
  <c r="EN14" i="1" a="1"/>
  <c r="EN14" i="1" s="1"/>
  <c r="EO33" i="1" a="1"/>
  <c r="EO33" i="1" s="1"/>
  <c r="EN47" i="1" a="1"/>
  <c r="EN47" i="1" s="1"/>
  <c r="EN74" i="1" a="1"/>
  <c r="EN74" i="1" s="1"/>
  <c r="EO87" i="1" a="1"/>
  <c r="EO87" i="1" s="1"/>
  <c r="EO96" i="1" a="1"/>
  <c r="EO96" i="1" s="1"/>
  <c r="EN110" i="1" a="1"/>
  <c r="EN110" i="1" s="1"/>
  <c r="EN19" i="1" a="1"/>
  <c r="EN19" i="1" s="1"/>
  <c r="EN24" i="1" a="1"/>
  <c r="EN24" i="1" s="1"/>
  <c r="EN28" i="1" a="1"/>
  <c r="EN28" i="1" s="1"/>
  <c r="EN33" i="1" a="1"/>
  <c r="EN33" i="1" s="1"/>
  <c r="EN37" i="1" a="1"/>
  <c r="EN37" i="1" s="1"/>
  <c r="EN42" i="1" a="1"/>
  <c r="EN42" i="1" s="1"/>
  <c r="EN46" i="1" a="1"/>
  <c r="EN46" i="1" s="1"/>
  <c r="EN51" i="1" a="1"/>
  <c r="EN51" i="1" s="1"/>
  <c r="EN55" i="1" a="1"/>
  <c r="EN55" i="1" s="1"/>
  <c r="EN60" i="1" a="1"/>
  <c r="EN60" i="1" s="1"/>
  <c r="EN64" i="1" a="1"/>
  <c r="EN64" i="1" s="1"/>
  <c r="EN69" i="1" a="1"/>
  <c r="EN69" i="1" s="1"/>
  <c r="EN73" i="1" a="1"/>
  <c r="EN73" i="1" s="1"/>
  <c r="EN78" i="1" a="1"/>
  <c r="EN78" i="1" s="1"/>
  <c r="EN82" i="1" a="1"/>
  <c r="EN82" i="1" s="1"/>
  <c r="EN91" i="1" a="1"/>
  <c r="EN91" i="1" s="1"/>
  <c r="EN100" i="1" a="1"/>
  <c r="EN100" i="1" s="1"/>
  <c r="EN109" i="1" a="1"/>
  <c r="EN109" i="1" s="1"/>
  <c r="EO24" i="1" a="1"/>
  <c r="EO24" i="1" s="1"/>
  <c r="EO42" i="1" a="1"/>
  <c r="EO42" i="1" s="1"/>
  <c r="EN65" i="1" a="1"/>
  <c r="EN65" i="1" s="1"/>
  <c r="EN92" i="1" a="1"/>
  <c r="EN92" i="1" s="1"/>
  <c r="EO19" i="1" a="1"/>
  <c r="EO19" i="1" s="1"/>
  <c r="EO28" i="1" a="1"/>
  <c r="EO28" i="1" s="1"/>
  <c r="EO37" i="1" a="1"/>
  <c r="EO37" i="1" s="1"/>
  <c r="EO46" i="1" a="1"/>
  <c r="EO46" i="1" s="1"/>
  <c r="EO55" i="1" a="1"/>
  <c r="EO55" i="1" s="1"/>
  <c r="EO64" i="1" a="1"/>
  <c r="EO64" i="1" s="1"/>
  <c r="EO73" i="1" a="1"/>
  <c r="EO73" i="1" s="1"/>
  <c r="EO82" i="1" a="1"/>
  <c r="EO82" i="1" s="1"/>
  <c r="EO91" i="1" a="1"/>
  <c r="EO91" i="1" s="1"/>
  <c r="EO100" i="1" a="1"/>
  <c r="EO100" i="1" s="1"/>
  <c r="EO109" i="1" a="1"/>
  <c r="EO109" i="1" s="1"/>
  <c r="EO14" i="1" a="1"/>
  <c r="EO14" i="1" s="1"/>
  <c r="EN20" i="1" a="1"/>
  <c r="EN20" i="1" s="1"/>
  <c r="EN38" i="1" a="1"/>
  <c r="EN38" i="1" s="1"/>
  <c r="EN56" i="1" a="1"/>
  <c r="EN56" i="1" s="1"/>
  <c r="EO69" i="1" a="1"/>
  <c r="EO69" i="1" s="1"/>
  <c r="EN83" i="1" a="1"/>
  <c r="EN83" i="1" s="1"/>
  <c r="EN101" i="1" a="1"/>
  <c r="EN101" i="1" s="1"/>
  <c r="EO15" i="1" a="1"/>
  <c r="EO15" i="1" s="1"/>
  <c r="EN22" i="1" a="1"/>
  <c r="EN22" i="1" s="1"/>
  <c r="EN31" i="1" a="1"/>
  <c r="EN31" i="1" s="1"/>
  <c r="EN40" i="1" a="1"/>
  <c r="EN40" i="1" s="1"/>
  <c r="EN49" i="1" a="1"/>
  <c r="EN49" i="1" s="1"/>
  <c r="EN58" i="1" a="1"/>
  <c r="EN58" i="1" s="1"/>
  <c r="EN67" i="1" a="1"/>
  <c r="EN67" i="1" s="1"/>
  <c r="EN76" i="1" a="1"/>
  <c r="EN76" i="1" s="1"/>
  <c r="EN85" i="1" a="1"/>
  <c r="EN85" i="1" s="1"/>
  <c r="EN94" i="1" a="1"/>
  <c r="EN94" i="1" s="1"/>
  <c r="EN103" i="1" a="1"/>
  <c r="EN103" i="1" s="1"/>
  <c r="EN112" i="1" a="1"/>
  <c r="EN112" i="1" s="1"/>
  <c r="EO40" i="1" a="1"/>
  <c r="EO40" i="1" s="1"/>
  <c r="EO67" i="1" a="1"/>
  <c r="EO67" i="1" s="1"/>
  <c r="EO103" i="1" a="1"/>
  <c r="EO103" i="1" s="1"/>
  <c r="EN15" i="1" a="1"/>
  <c r="EN15" i="1" s="1"/>
  <c r="EN25" i="1" a="1"/>
  <c r="EN25" i="1" s="1"/>
  <c r="EN43" i="1" a="1"/>
  <c r="EN43" i="1" s="1"/>
  <c r="EN70" i="1" a="1"/>
  <c r="EN70" i="1" s="1"/>
  <c r="EN79" i="1" a="1"/>
  <c r="EN79" i="1" s="1"/>
  <c r="EN106" i="1" a="1"/>
  <c r="EN106" i="1" s="1"/>
  <c r="EN16" i="1" a="1"/>
  <c r="EN16" i="1" s="1"/>
  <c r="EO20" i="1" a="1"/>
  <c r="EO20" i="1" s="1"/>
  <c r="EO29" i="1" a="1"/>
  <c r="EO29" i="1" s="1"/>
  <c r="EO38" i="1" a="1"/>
  <c r="EO38" i="1" s="1"/>
  <c r="EO47" i="1" a="1"/>
  <c r="EO47" i="1" s="1"/>
  <c r="EO56" i="1" a="1"/>
  <c r="EO56" i="1" s="1"/>
  <c r="EO65" i="1" a="1"/>
  <c r="EO65" i="1" s="1"/>
  <c r="EO74" i="1" a="1"/>
  <c r="EO74" i="1" s="1"/>
  <c r="EO83" i="1" a="1"/>
  <c r="EO83" i="1" s="1"/>
  <c r="EO92" i="1" a="1"/>
  <c r="EO92" i="1" s="1"/>
  <c r="EO101" i="1" a="1"/>
  <c r="EO101" i="1" s="1"/>
  <c r="EO110" i="1" a="1"/>
  <c r="EO110" i="1" s="1"/>
  <c r="EO31" i="1" a="1"/>
  <c r="EO31" i="1" s="1"/>
  <c r="EO49" i="1" a="1"/>
  <c r="EO49" i="1" s="1"/>
  <c r="EO85" i="1" a="1"/>
  <c r="EO85" i="1" s="1"/>
  <c r="EO112" i="1" a="1"/>
  <c r="EO112" i="1" s="1"/>
  <c r="EN52" i="1" a="1"/>
  <c r="EN52" i="1" s="1"/>
  <c r="EN88" i="1" a="1"/>
  <c r="EN88" i="1" s="1"/>
  <c r="EO34" i="1" a="1"/>
  <c r="EO34" i="1" s="1"/>
  <c r="EO61" i="1" a="1"/>
  <c r="EO61" i="1" s="1"/>
  <c r="EO70" i="1" a="1"/>
  <c r="EO70" i="1" s="1"/>
  <c r="EO88" i="1" a="1"/>
  <c r="EO88" i="1" s="1"/>
  <c r="EO106" i="1" a="1"/>
  <c r="EO106" i="1" s="1"/>
  <c r="EO16" i="1" a="1"/>
  <c r="EO16" i="1" s="1"/>
  <c r="EN21" i="1" a="1"/>
  <c r="EN21" i="1" s="1"/>
  <c r="EN30" i="1" a="1"/>
  <c r="EN30" i="1" s="1"/>
  <c r="EN39" i="1" a="1"/>
  <c r="EN39" i="1" s="1"/>
  <c r="EN48" i="1" a="1"/>
  <c r="EN48" i="1" s="1"/>
  <c r="EN57" i="1" a="1"/>
  <c r="EN57" i="1" s="1"/>
  <c r="EN66" i="1" a="1"/>
  <c r="EN66" i="1" s="1"/>
  <c r="EN75" i="1" a="1"/>
  <c r="EN75" i="1" s="1"/>
  <c r="EN84" i="1" a="1"/>
  <c r="EN84" i="1" s="1"/>
  <c r="EN93" i="1" a="1"/>
  <c r="EN93" i="1" s="1"/>
  <c r="EN102" i="1" a="1"/>
  <c r="EN102" i="1" s="1"/>
  <c r="EN111" i="1" a="1"/>
  <c r="EN111" i="1" s="1"/>
  <c r="EO22" i="1" a="1"/>
  <c r="EO22" i="1" s="1"/>
  <c r="EO58" i="1" a="1"/>
  <c r="EO58" i="1" s="1"/>
  <c r="EO76" i="1" a="1"/>
  <c r="EO76" i="1" s="1"/>
  <c r="EO94" i="1" a="1"/>
  <c r="EO94" i="1" s="1"/>
  <c r="EN34" i="1" a="1"/>
  <c r="EN34" i="1" s="1"/>
  <c r="EN61" i="1" a="1"/>
  <c r="EN61" i="1" s="1"/>
  <c r="EN97" i="1" a="1"/>
  <c r="EN97" i="1" s="1"/>
  <c r="EO25" i="1" a="1"/>
  <c r="EO25" i="1" s="1"/>
  <c r="EO43" i="1" a="1"/>
  <c r="EO43" i="1" s="1"/>
  <c r="EO52" i="1" a="1"/>
  <c r="EO52" i="1" s="1"/>
  <c r="EO79" i="1" a="1"/>
  <c r="EO79" i="1" s="1"/>
  <c r="EO97" i="1" a="1"/>
  <c r="EO97" i="1" s="1"/>
  <c r="EO26" i="1" a="1"/>
  <c r="EO26" i="1" s="1"/>
  <c r="EO53" i="1" a="1"/>
  <c r="EO53" i="1" s="1"/>
  <c r="EO89" i="1" a="1"/>
  <c r="EO89" i="1" s="1"/>
  <c r="EN54" i="1" a="1"/>
  <c r="EN54" i="1" s="1"/>
  <c r="EN90" i="1" a="1"/>
  <c r="EN90" i="1" s="1"/>
  <c r="EN18" i="1" a="1"/>
  <c r="EN18" i="1" s="1"/>
  <c r="EO62" i="1" a="1"/>
  <c r="EO62" i="1" s="1"/>
  <c r="EO98" i="1" a="1"/>
  <c r="EO98" i="1" s="1"/>
  <c r="EN27" i="1" a="1"/>
  <c r="EN27" i="1" s="1"/>
  <c r="EN63" i="1" a="1"/>
  <c r="EN63" i="1" s="1"/>
  <c r="EN99" i="1" a="1"/>
  <c r="EN99" i="1" s="1"/>
  <c r="EO35" i="1" a="1"/>
  <c r="EO35" i="1" s="1"/>
  <c r="EO71" i="1" a="1"/>
  <c r="EO71" i="1" s="1"/>
  <c r="EO107" i="1" a="1"/>
  <c r="EO107" i="1" s="1"/>
  <c r="EN36" i="1" a="1"/>
  <c r="EN36" i="1" s="1"/>
  <c r="EN72" i="1" a="1"/>
  <c r="EN72" i="1" s="1"/>
  <c r="EN108" i="1" a="1"/>
  <c r="EN108" i="1" s="1"/>
  <c r="EO44" i="1" a="1"/>
  <c r="EO44" i="1" s="1"/>
  <c r="EO80" i="1" a="1"/>
  <c r="EO80" i="1" s="1"/>
  <c r="EN45" i="1" a="1"/>
  <c r="EN45" i="1" s="1"/>
  <c r="EN81" i="1" a="1"/>
  <c r="EN81" i="1" s="1"/>
  <c r="AB10" i="1"/>
  <c r="AF12" i="1" s="1"/>
  <c r="AL10" i="1"/>
  <c r="AL12" i="1" s="1"/>
  <c r="AV10" i="1"/>
  <c r="AV12" i="1" s="1"/>
  <c r="BF10" i="1"/>
  <c r="BG12" i="1" s="1"/>
  <c r="BP10" i="1"/>
  <c r="BT12" i="1" s="1"/>
  <c r="BZ10" i="1"/>
  <c r="BZ12" i="1" s="1"/>
  <c r="CJ10" i="1"/>
  <c r="CJ12" i="1" s="1"/>
  <c r="CT10" i="1"/>
  <c r="CY12" i="1" s="1"/>
  <c r="DD10" i="1"/>
  <c r="DH12" i="1" s="1"/>
  <c r="DN10" i="1"/>
  <c r="DR12" i="1" s="1"/>
  <c r="DX10" i="1"/>
  <c r="EB12" i="1" s="1"/>
  <c r="R12" i="1"/>
  <c r="S12" i="1"/>
  <c r="T12" i="1"/>
  <c r="U12" i="1"/>
  <c r="V12" i="1"/>
  <c r="W12" i="1"/>
  <c r="X12" i="1"/>
  <c r="Y12" i="1"/>
  <c r="Z12" i="1"/>
  <c r="AA12" i="1"/>
  <c r="AI12" i="1"/>
  <c r="AJ12" i="1"/>
  <c r="AK12" i="1"/>
  <c r="AN12" i="1"/>
  <c r="AO12" i="1"/>
  <c r="AQ12" i="1"/>
  <c r="AR12" i="1"/>
  <c r="AS12" i="1"/>
  <c r="AT12" i="1"/>
  <c r="AU12" i="1"/>
  <c r="BA12" i="1"/>
  <c r="BB12" i="1"/>
  <c r="BC12" i="1"/>
  <c r="BD12" i="1"/>
  <c r="BE12" i="1"/>
  <c r="BK12" i="1"/>
  <c r="BL12" i="1"/>
  <c r="BM12" i="1"/>
  <c r="BN12" i="1"/>
  <c r="BO12" i="1"/>
  <c r="BW12" i="1"/>
  <c r="BX12" i="1"/>
  <c r="BY12" i="1"/>
  <c r="CF12" i="1"/>
  <c r="CG12" i="1"/>
  <c r="CH12" i="1"/>
  <c r="CI12" i="1"/>
  <c r="CP12" i="1"/>
  <c r="CQ12" i="1"/>
  <c r="CR12" i="1"/>
  <c r="CS12" i="1"/>
  <c r="DA12" i="1"/>
  <c r="DB12" i="1"/>
  <c r="DC12" i="1"/>
  <c r="DI12" i="1"/>
  <c r="DJ12" i="1"/>
  <c r="DK12" i="1"/>
  <c r="DL12" i="1"/>
  <c r="DM12" i="1"/>
  <c r="DU12" i="1"/>
  <c r="DV12" i="1"/>
  <c r="DW12" i="1"/>
  <c r="ED12" i="1"/>
  <c r="EE12" i="1"/>
  <c r="EF12" i="1"/>
  <c r="EG12" i="1"/>
  <c r="J4" i="10"/>
  <c r="I4" i="10"/>
  <c r="H4" i="10"/>
  <c r="G4" i="10"/>
  <c r="F4" i="10"/>
  <c r="E4" i="10"/>
  <c r="D4" i="10"/>
  <c r="C4" i="10"/>
  <c r="B4" i="10"/>
  <c r="DG2" i="10"/>
  <c r="CW2" i="10"/>
  <c r="CM2" i="10"/>
  <c r="CS4" i="10" s="1"/>
  <c r="CC2" i="10"/>
  <c r="CK4" i="10" s="1"/>
  <c r="BS2" i="10"/>
  <c r="BU4" i="10" s="1"/>
  <c r="BI2" i="10"/>
  <c r="BM4" i="10" s="1"/>
  <c r="AY2" i="10"/>
  <c r="BE4" i="10" s="1"/>
  <c r="AO2" i="10"/>
  <c r="AW4" i="10" s="1"/>
  <c r="AE2" i="10"/>
  <c r="AG4" i="10" s="1"/>
  <c r="U2" i="10"/>
  <c r="K2" i="10"/>
  <c r="AP12" i="1" l="1"/>
  <c r="AG12" i="1"/>
  <c r="EA12" i="1"/>
  <c r="DX12" i="1"/>
  <c r="CZ12" i="1"/>
  <c r="CD12" i="1"/>
  <c r="CB12" i="1"/>
  <c r="AE12" i="1"/>
  <c r="AC12" i="1"/>
  <c r="CC12" i="1"/>
  <c r="CA12" i="1"/>
  <c r="AD12" i="1"/>
  <c r="BS12" i="1"/>
  <c r="AW12" i="1"/>
  <c r="Q4" i="10"/>
  <c r="K4" i="10"/>
  <c r="EC12" i="1"/>
  <c r="BQ12" i="1"/>
  <c r="BP12" i="1"/>
  <c r="BR12" i="1"/>
  <c r="CD4" i="10"/>
  <c r="DT12" i="1"/>
  <c r="CZ4" i="10"/>
  <c r="CW4" i="10"/>
  <c r="CE4" i="10"/>
  <c r="BV12" i="1"/>
  <c r="BH12" i="1"/>
  <c r="DP4" i="10"/>
  <c r="DG4" i="10"/>
  <c r="BU12" i="1"/>
  <c r="BF12" i="1"/>
  <c r="Y4" i="10"/>
  <c r="U4" i="10"/>
  <c r="DQ12" i="1"/>
  <c r="DP12" i="1"/>
  <c r="CX12" i="1"/>
  <c r="DN12" i="1"/>
  <c r="DO12" i="1"/>
  <c r="BI12" i="1"/>
  <c r="DS12" i="1"/>
  <c r="AM12" i="1"/>
  <c r="DF12" i="1"/>
  <c r="CO12" i="1"/>
  <c r="DE12" i="1"/>
  <c r="DG12" i="1"/>
  <c r="DD12" i="1"/>
  <c r="BJ12" i="1"/>
  <c r="DZ12" i="1"/>
  <c r="CE12" i="1"/>
  <c r="L4" i="10"/>
  <c r="AR4" i="10"/>
  <c r="CU4" i="10"/>
  <c r="R4" i="10"/>
  <c r="AX4" i="10"/>
  <c r="S4" i="10"/>
  <c r="BN4" i="10"/>
  <c r="DA4" i="10"/>
  <c r="T4" i="10"/>
  <c r="BV4" i="10"/>
  <c r="DB4" i="10"/>
  <c r="Z4" i="10"/>
  <c r="BW4" i="10"/>
  <c r="DC4" i="10"/>
  <c r="DI4" i="10"/>
  <c r="AA4" i="10"/>
  <c r="DJ4" i="10"/>
  <c r="AH4" i="10"/>
  <c r="CF4" i="10"/>
  <c r="DK4" i="10"/>
  <c r="AI4" i="10"/>
  <c r="CL4" i="10"/>
  <c r="AB4" i="10"/>
  <c r="AJ4" i="10"/>
  <c r="CM4" i="10"/>
  <c r="AP4" i="10"/>
  <c r="CN4" i="10"/>
  <c r="AQ4" i="10"/>
  <c r="CT4" i="10"/>
  <c r="DY12" i="1"/>
  <c r="CV12" i="1"/>
  <c r="CN12" i="1"/>
  <c r="AZ12" i="1"/>
  <c r="AB12" i="1"/>
  <c r="CW12" i="1"/>
  <c r="CU12" i="1"/>
  <c r="CM12" i="1"/>
  <c r="AY12" i="1"/>
  <c r="CT12" i="1"/>
  <c r="CL12" i="1"/>
  <c r="AX12" i="1"/>
  <c r="AH12" i="1"/>
  <c r="CK12" i="1"/>
  <c r="BG4" i="10"/>
  <c r="M4" i="10"/>
  <c r="AC4" i="10"/>
  <c r="AK4" i="10"/>
  <c r="AS4" i="10"/>
  <c r="BA4" i="10"/>
  <c r="BI4" i="10"/>
  <c r="BQ4" i="10"/>
  <c r="BY4" i="10"/>
  <c r="CG4" i="10"/>
  <c r="CO4" i="10"/>
  <c r="CV4" i="10"/>
  <c r="DD4" i="10"/>
  <c r="DL4" i="10"/>
  <c r="N4" i="10"/>
  <c r="V4" i="10"/>
  <c r="AD4" i="10"/>
  <c r="AL4" i="10"/>
  <c r="AT4" i="10"/>
  <c r="BB4" i="10"/>
  <c r="BJ4" i="10"/>
  <c r="BR4" i="10"/>
  <c r="BZ4" i="10"/>
  <c r="CH4" i="10"/>
  <c r="CP4" i="10"/>
  <c r="DE4" i="10"/>
  <c r="DM4" i="10"/>
  <c r="O4" i="10"/>
  <c r="W4" i="10"/>
  <c r="AE4" i="10"/>
  <c r="AM4" i="10"/>
  <c r="AU4" i="10"/>
  <c r="BC4" i="10"/>
  <c r="BK4" i="10"/>
  <c r="BS4" i="10"/>
  <c r="CA4" i="10"/>
  <c r="CI4" i="10"/>
  <c r="CQ4" i="10"/>
  <c r="CX4" i="10"/>
  <c r="DF4" i="10"/>
  <c r="DN4" i="10"/>
  <c r="BF4" i="10"/>
  <c r="AY4" i="10"/>
  <c r="BO4" i="10"/>
  <c r="AZ4" i="10"/>
  <c r="BH4" i="10"/>
  <c r="BP4" i="10"/>
  <c r="BX4" i="10"/>
  <c r="P4" i="10"/>
  <c r="X4" i="10"/>
  <c r="AF4" i="10"/>
  <c r="AN4" i="10"/>
  <c r="AV4" i="10"/>
  <c r="BD4" i="10"/>
  <c r="BL4" i="10"/>
  <c r="BT4" i="10"/>
  <c r="CB4" i="10"/>
  <c r="CJ4" i="10"/>
  <c r="CR4" i="10"/>
  <c r="CY4" i="10"/>
  <c r="DO4" i="10"/>
  <c r="AO4" i="10"/>
  <c r="CC4" i="10"/>
  <c r="DH4" i="10"/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H14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O49" i="1" l="1" a="1"/>
  <c r="O49" i="1" s="1"/>
  <c r="N49" i="1" a="1"/>
  <c r="N49" i="1" s="1"/>
  <c r="P49" i="1" s="1"/>
  <c r="N25" i="1" a="1"/>
  <c r="N25" i="1" s="1"/>
  <c r="P25" i="1" s="1"/>
  <c r="O25" i="1" a="1"/>
  <c r="O25" i="1" s="1"/>
  <c r="N96" i="1" a="1"/>
  <c r="N96" i="1" s="1"/>
  <c r="P96" i="1" s="1"/>
  <c r="O96" i="1" a="1"/>
  <c r="O96" i="1" s="1"/>
  <c r="N60" i="1" a="1"/>
  <c r="N60" i="1" s="1"/>
  <c r="P60" i="1" s="1"/>
  <c r="O60" i="1" a="1"/>
  <c r="O60" i="1" s="1"/>
  <c r="N95" i="1" a="1"/>
  <c r="N95" i="1" s="1"/>
  <c r="P95" i="1" s="1"/>
  <c r="O95" i="1" a="1"/>
  <c r="O95" i="1" s="1"/>
  <c r="N59" i="1" a="1"/>
  <c r="N59" i="1" s="1"/>
  <c r="P59" i="1" s="1"/>
  <c r="O59" i="1" a="1"/>
  <c r="O59" i="1" s="1"/>
  <c r="O23" i="1" a="1"/>
  <c r="O23" i="1" s="1"/>
  <c r="N23" i="1" a="1"/>
  <c r="N23" i="1" s="1"/>
  <c r="P23" i="1" s="1"/>
  <c r="N106" i="1" a="1"/>
  <c r="N106" i="1" s="1"/>
  <c r="P106" i="1" s="1"/>
  <c r="O106" i="1" a="1"/>
  <c r="O106" i="1" s="1"/>
  <c r="N70" i="1" a="1"/>
  <c r="N70" i="1" s="1"/>
  <c r="P70" i="1" s="1"/>
  <c r="O70" i="1" a="1"/>
  <c r="O70" i="1" s="1"/>
  <c r="N81" i="1" a="1"/>
  <c r="N81" i="1" s="1"/>
  <c r="P81" i="1" s="1"/>
  <c r="O81" i="1" a="1"/>
  <c r="O81" i="1" s="1"/>
  <c r="N21" i="1" a="1"/>
  <c r="N21" i="1" s="1"/>
  <c r="Q21" i="1" s="1"/>
  <c r="O21" i="1" a="1"/>
  <c r="O21" i="1" s="1"/>
  <c r="N104" i="1" a="1"/>
  <c r="N104" i="1" s="1"/>
  <c r="P104" i="1" s="1"/>
  <c r="O104" i="1" a="1"/>
  <c r="O104" i="1" s="1"/>
  <c r="N56" i="1" a="1"/>
  <c r="N56" i="1" s="1"/>
  <c r="P56" i="1" s="1"/>
  <c r="O56" i="1" a="1"/>
  <c r="O56" i="1" s="1"/>
  <c r="EI112" i="1"/>
  <c r="N112" i="1" a="1"/>
  <c r="N112" i="1" s="1"/>
  <c r="P112" i="1" s="1"/>
  <c r="O112" i="1" a="1"/>
  <c r="O112" i="1" s="1"/>
  <c r="O88" i="1" a="1"/>
  <c r="O88" i="1" s="1"/>
  <c r="N88" i="1" a="1"/>
  <c r="N88" i="1" s="1"/>
  <c r="P88" i="1" s="1"/>
  <c r="O76" i="1" a="1"/>
  <c r="O76" i="1" s="1"/>
  <c r="N76" i="1" a="1"/>
  <c r="N76" i="1" s="1"/>
  <c r="P76" i="1" s="1"/>
  <c r="N40" i="1" a="1"/>
  <c r="N40" i="1" s="1"/>
  <c r="Q40" i="1" s="1"/>
  <c r="O40" i="1" a="1"/>
  <c r="O40" i="1" s="1"/>
  <c r="N28" i="1" a="1"/>
  <c r="N28" i="1" s="1"/>
  <c r="Q28" i="1" s="1"/>
  <c r="O28" i="1" a="1"/>
  <c r="O28" i="1" s="1"/>
  <c r="N111" i="1" a="1"/>
  <c r="N111" i="1" s="1"/>
  <c r="P111" i="1" s="1"/>
  <c r="O111" i="1" a="1"/>
  <c r="O111" i="1" s="1"/>
  <c r="O99" i="1" a="1"/>
  <c r="O99" i="1" s="1"/>
  <c r="N99" i="1" a="1"/>
  <c r="N99" i="1" s="1"/>
  <c r="P99" i="1" s="1"/>
  <c r="O87" i="1" a="1"/>
  <c r="O87" i="1" s="1"/>
  <c r="N87" i="1" a="1"/>
  <c r="N87" i="1" s="1"/>
  <c r="P87" i="1" s="1"/>
  <c r="N75" i="1" a="1"/>
  <c r="N75" i="1" s="1"/>
  <c r="P75" i="1" s="1"/>
  <c r="O75" i="1" a="1"/>
  <c r="O75" i="1" s="1"/>
  <c r="N63" i="1" a="1"/>
  <c r="N63" i="1" s="1"/>
  <c r="P63" i="1" s="1"/>
  <c r="O63" i="1" a="1"/>
  <c r="O63" i="1" s="1"/>
  <c r="O51" i="1" a="1"/>
  <c r="O51" i="1" s="1"/>
  <c r="N51" i="1" a="1"/>
  <c r="N51" i="1" s="1"/>
  <c r="P51" i="1" s="1"/>
  <c r="O39" i="1" a="1"/>
  <c r="O39" i="1" s="1"/>
  <c r="N39" i="1" a="1"/>
  <c r="N39" i="1" s="1"/>
  <c r="P39" i="1" s="1"/>
  <c r="N27" i="1" a="1"/>
  <c r="N27" i="1" s="1"/>
  <c r="P27" i="1" s="1"/>
  <c r="O27" i="1" a="1"/>
  <c r="O27" i="1" s="1"/>
  <c r="O97" i="1" a="1"/>
  <c r="O97" i="1" s="1"/>
  <c r="N97" i="1" a="1"/>
  <c r="N97" i="1" s="1"/>
  <c r="P97" i="1" s="1"/>
  <c r="EI48" i="1"/>
  <c r="N48" i="1" a="1"/>
  <c r="N48" i="1" s="1"/>
  <c r="P48" i="1" s="1"/>
  <c r="O48" i="1" a="1"/>
  <c r="O48" i="1" s="1"/>
  <c r="O71" i="1" a="1"/>
  <c r="O71" i="1" s="1"/>
  <c r="N71" i="1" a="1"/>
  <c r="N71" i="1" s="1"/>
  <c r="P71" i="1" s="1"/>
  <c r="O94" i="1" a="1"/>
  <c r="O94" i="1" s="1"/>
  <c r="N94" i="1" a="1"/>
  <c r="N94" i="1" s="1"/>
  <c r="P94" i="1" s="1"/>
  <c r="N58" i="1" a="1"/>
  <c r="N58" i="1" s="1"/>
  <c r="P58" i="1" s="1"/>
  <c r="O58" i="1" a="1"/>
  <c r="O58" i="1" s="1"/>
  <c r="N34" i="1" a="1"/>
  <c r="N34" i="1" s="1"/>
  <c r="P34" i="1" s="1"/>
  <c r="O34" i="1" a="1"/>
  <c r="O34" i="1" s="1"/>
  <c r="O93" i="1" a="1"/>
  <c r="O93" i="1" s="1"/>
  <c r="N93" i="1" a="1"/>
  <c r="N93" i="1" s="1"/>
  <c r="P93" i="1" s="1"/>
  <c r="O45" i="1" a="1"/>
  <c r="O45" i="1" s="1"/>
  <c r="N45" i="1" a="1"/>
  <c r="N45" i="1" s="1"/>
  <c r="P45" i="1" s="1"/>
  <c r="O92" i="1" a="1"/>
  <c r="O92" i="1" s="1"/>
  <c r="N92" i="1" a="1"/>
  <c r="N92" i="1" s="1"/>
  <c r="P92" i="1" s="1"/>
  <c r="O44" i="1" a="1"/>
  <c r="O44" i="1" s="1"/>
  <c r="N44" i="1" a="1"/>
  <c r="N44" i="1" s="1"/>
  <c r="P44" i="1" s="1"/>
  <c r="N20" i="1" a="1"/>
  <c r="N20" i="1" s="1"/>
  <c r="P20" i="1" s="1"/>
  <c r="O20" i="1" a="1"/>
  <c r="O20" i="1" s="1"/>
  <c r="O100" i="1" a="1"/>
  <c r="O100" i="1" s="1"/>
  <c r="N100" i="1" a="1"/>
  <c r="N100" i="1" s="1"/>
  <c r="P100" i="1" s="1"/>
  <c r="N64" i="1" a="1"/>
  <c r="N64" i="1" s="1"/>
  <c r="P64" i="1" s="1"/>
  <c r="O64" i="1" a="1"/>
  <c r="O64" i="1" s="1"/>
  <c r="O52" i="1" a="1"/>
  <c r="O52" i="1" s="1"/>
  <c r="N52" i="1" a="1"/>
  <c r="N52" i="1" s="1"/>
  <c r="Q52" i="1" s="1"/>
  <c r="O16" i="1" a="1"/>
  <c r="O16" i="1" s="1"/>
  <c r="N16" i="1" a="1"/>
  <c r="N16" i="1" s="1"/>
  <c r="EI110" i="1"/>
  <c r="O110" i="1" a="1"/>
  <c r="O110" i="1" s="1"/>
  <c r="N110" i="1" a="1"/>
  <c r="N110" i="1" s="1"/>
  <c r="P110" i="1" s="1"/>
  <c r="N98" i="1" a="1"/>
  <c r="N98" i="1" s="1"/>
  <c r="P98" i="1" s="1"/>
  <c r="O98" i="1" a="1"/>
  <c r="O98" i="1" s="1"/>
  <c r="EI86" i="1"/>
  <c r="O86" i="1" a="1"/>
  <c r="O86" i="1" s="1"/>
  <c r="N86" i="1" a="1"/>
  <c r="N86" i="1" s="1"/>
  <c r="P86" i="1" s="1"/>
  <c r="N74" i="1" a="1"/>
  <c r="N74" i="1" s="1"/>
  <c r="P74" i="1" s="1"/>
  <c r="O74" i="1" a="1"/>
  <c r="O74" i="1" s="1"/>
  <c r="O62" i="1" a="1"/>
  <c r="O62" i="1" s="1"/>
  <c r="N62" i="1" a="1"/>
  <c r="N62" i="1" s="1"/>
  <c r="P62" i="1" s="1"/>
  <c r="N50" i="1" a="1"/>
  <c r="N50" i="1" s="1"/>
  <c r="P50" i="1" s="1"/>
  <c r="O50" i="1" a="1"/>
  <c r="O50" i="1" s="1"/>
  <c r="N38" i="1" a="1"/>
  <c r="N38" i="1" s="1"/>
  <c r="P38" i="1" s="1"/>
  <c r="O38" i="1" a="1"/>
  <c r="O38" i="1" s="1"/>
  <c r="N26" i="1" a="1"/>
  <c r="N26" i="1" s="1"/>
  <c r="P26" i="1" s="1"/>
  <c r="O26" i="1" a="1"/>
  <c r="O26" i="1" s="1"/>
  <c r="N61" i="1" a="1"/>
  <c r="N61" i="1" s="1"/>
  <c r="P61" i="1" s="1"/>
  <c r="O61" i="1" a="1"/>
  <c r="O61" i="1" s="1"/>
  <c r="EI72" i="1"/>
  <c r="O72" i="1" a="1"/>
  <c r="O72" i="1" s="1"/>
  <c r="N72" i="1" a="1"/>
  <c r="N72" i="1" s="1"/>
  <c r="P72" i="1" s="1"/>
  <c r="EI24" i="1"/>
  <c r="O24" i="1" a="1"/>
  <c r="O24" i="1" s="1"/>
  <c r="N24" i="1" a="1"/>
  <c r="N24" i="1" s="1"/>
  <c r="P24" i="1" s="1"/>
  <c r="O73" i="1" a="1"/>
  <c r="O73" i="1" s="1"/>
  <c r="N73" i="1" a="1"/>
  <c r="N73" i="1" s="1"/>
  <c r="P73" i="1" s="1"/>
  <c r="N109" i="1" a="1"/>
  <c r="N109" i="1" s="1"/>
  <c r="P109" i="1" s="1"/>
  <c r="O109" i="1" a="1"/>
  <c r="O109" i="1" s="1"/>
  <c r="EI22" i="1"/>
  <c r="N22" i="1" a="1"/>
  <c r="N22" i="1" s="1"/>
  <c r="P22" i="1" s="1"/>
  <c r="O22" i="1" a="1"/>
  <c r="O22" i="1" s="1"/>
  <c r="N85" i="1" a="1"/>
  <c r="N85" i="1" s="1"/>
  <c r="P85" i="1" s="1"/>
  <c r="O85" i="1" a="1"/>
  <c r="O85" i="1" s="1"/>
  <c r="O37" i="1" a="1"/>
  <c r="O37" i="1" s="1"/>
  <c r="N37" i="1" a="1"/>
  <c r="N37" i="1" s="1"/>
  <c r="P37" i="1" s="1"/>
  <c r="N108" i="1" a="1"/>
  <c r="N108" i="1" s="1"/>
  <c r="P108" i="1" s="1"/>
  <c r="O108" i="1" a="1"/>
  <c r="O108" i="1" s="1"/>
  <c r="O84" i="1" a="1"/>
  <c r="O84" i="1" s="1"/>
  <c r="N84" i="1" a="1"/>
  <c r="N84" i="1" s="1"/>
  <c r="P84" i="1" s="1"/>
  <c r="O36" i="1" a="1"/>
  <c r="O36" i="1" s="1"/>
  <c r="N36" i="1" a="1"/>
  <c r="N36" i="1" s="1"/>
  <c r="P36" i="1" s="1"/>
  <c r="N107" i="1" a="1"/>
  <c r="N107" i="1" s="1"/>
  <c r="P107" i="1" s="1"/>
  <c r="O107" i="1" a="1"/>
  <c r="O107" i="1" s="1"/>
  <c r="N83" i="1" a="1"/>
  <c r="N83" i="1" s="1"/>
  <c r="P83" i="1" s="1"/>
  <c r="O83" i="1" a="1"/>
  <c r="O83" i="1" s="1"/>
  <c r="N47" i="1" a="1"/>
  <c r="N47" i="1" s="1"/>
  <c r="P47" i="1" s="1"/>
  <c r="O47" i="1" a="1"/>
  <c r="O47" i="1" s="1"/>
  <c r="N35" i="1" a="1"/>
  <c r="N35" i="1" s="1"/>
  <c r="P35" i="1" s="1"/>
  <c r="O35" i="1" a="1"/>
  <c r="O35" i="1" s="1"/>
  <c r="O82" i="1" a="1"/>
  <c r="O82" i="1" s="1"/>
  <c r="N82" i="1" a="1"/>
  <c r="N82" i="1" s="1"/>
  <c r="P82" i="1" s="1"/>
  <c r="EI46" i="1"/>
  <c r="O46" i="1" a="1"/>
  <c r="O46" i="1" s="1"/>
  <c r="N46" i="1" a="1"/>
  <c r="N46" i="1" s="1"/>
  <c r="P46" i="1" s="1"/>
  <c r="O105" i="1" a="1"/>
  <c r="O105" i="1" s="1"/>
  <c r="N105" i="1" a="1"/>
  <c r="N105" i="1" s="1"/>
  <c r="P105" i="1" s="1"/>
  <c r="N69" i="1" a="1"/>
  <c r="N69" i="1" s="1"/>
  <c r="P69" i="1" s="1"/>
  <c r="O69" i="1" a="1"/>
  <c r="O69" i="1" s="1"/>
  <c r="O57" i="1" a="1"/>
  <c r="O57" i="1" s="1"/>
  <c r="N57" i="1" a="1"/>
  <c r="N57" i="1" s="1"/>
  <c r="Q57" i="1" s="1"/>
  <c r="N33" i="1" a="1"/>
  <c r="N33" i="1" s="1"/>
  <c r="P33" i="1" s="1"/>
  <c r="O33" i="1" a="1"/>
  <c r="O33" i="1" s="1"/>
  <c r="EI80" i="1"/>
  <c r="N80" i="1" a="1"/>
  <c r="N80" i="1" s="1"/>
  <c r="P80" i="1" s="1"/>
  <c r="O80" i="1" a="1"/>
  <c r="O80" i="1" s="1"/>
  <c r="N68" i="1" a="1"/>
  <c r="N68" i="1" s="1"/>
  <c r="P68" i="1" s="1"/>
  <c r="O68" i="1" a="1"/>
  <c r="O68" i="1" s="1"/>
  <c r="N32" i="1" a="1"/>
  <c r="N32" i="1" s="1"/>
  <c r="P32" i="1" s="1"/>
  <c r="O32" i="1" a="1"/>
  <c r="O32" i="1" s="1"/>
  <c r="N103" i="1" a="1"/>
  <c r="N103" i="1" s="1"/>
  <c r="P103" i="1" s="1"/>
  <c r="O103" i="1" a="1"/>
  <c r="O103" i="1" s="1"/>
  <c r="N91" i="1" a="1"/>
  <c r="N91" i="1" s="1"/>
  <c r="P91" i="1" s="1"/>
  <c r="O91" i="1" a="1"/>
  <c r="O91" i="1" s="1"/>
  <c r="O79" i="1" a="1"/>
  <c r="O79" i="1" s="1"/>
  <c r="N79" i="1" a="1"/>
  <c r="N79" i="1" s="1"/>
  <c r="P79" i="1" s="1"/>
  <c r="N67" i="1" a="1"/>
  <c r="N67" i="1" s="1"/>
  <c r="P67" i="1" s="1"/>
  <c r="O67" i="1" a="1"/>
  <c r="O67" i="1" s="1"/>
  <c r="N55" i="1" a="1"/>
  <c r="N55" i="1" s="1"/>
  <c r="P55" i="1" s="1"/>
  <c r="O55" i="1" a="1"/>
  <c r="O55" i="1" s="1"/>
  <c r="N43" i="1" a="1"/>
  <c r="N43" i="1" s="1"/>
  <c r="P43" i="1" s="1"/>
  <c r="O43" i="1" a="1"/>
  <c r="O43" i="1" s="1"/>
  <c r="O31" i="1" a="1"/>
  <c r="O31" i="1" s="1"/>
  <c r="N31" i="1" a="1"/>
  <c r="N31" i="1" s="1"/>
  <c r="P31" i="1" s="1"/>
  <c r="N19" i="1" a="1"/>
  <c r="N19" i="1" s="1"/>
  <c r="O19" i="1" a="1"/>
  <c r="O19" i="1" s="1"/>
  <c r="N102" i="1" a="1"/>
  <c r="N102" i="1" s="1"/>
  <c r="P102" i="1" s="1"/>
  <c r="O102" i="1" a="1"/>
  <c r="O102" i="1" s="1"/>
  <c r="O90" i="1" a="1"/>
  <c r="O90" i="1" s="1"/>
  <c r="N90" i="1" a="1"/>
  <c r="N90" i="1" s="1"/>
  <c r="P90" i="1" s="1"/>
  <c r="EI78" i="1"/>
  <c r="N78" i="1" a="1"/>
  <c r="N78" i="1" s="1"/>
  <c r="P78" i="1" s="1"/>
  <c r="O78" i="1" a="1"/>
  <c r="O78" i="1" s="1"/>
  <c r="N66" i="1" a="1"/>
  <c r="N66" i="1" s="1"/>
  <c r="P66" i="1" s="1"/>
  <c r="O66" i="1" a="1"/>
  <c r="O66" i="1" s="1"/>
  <c r="EI54" i="1"/>
  <c r="N54" i="1" a="1"/>
  <c r="N54" i="1" s="1"/>
  <c r="P54" i="1" s="1"/>
  <c r="O54" i="1" a="1"/>
  <c r="O54" i="1" s="1"/>
  <c r="O42" i="1" a="1"/>
  <c r="O42" i="1" s="1"/>
  <c r="N42" i="1" a="1"/>
  <c r="N42" i="1" s="1"/>
  <c r="P42" i="1" s="1"/>
  <c r="N30" i="1" a="1"/>
  <c r="N30" i="1" s="1"/>
  <c r="P30" i="1" s="1"/>
  <c r="O30" i="1" a="1"/>
  <c r="O30" i="1" s="1"/>
  <c r="O18" i="1" a="1"/>
  <c r="O18" i="1" s="1"/>
  <c r="N18" i="1" a="1"/>
  <c r="N18" i="1" s="1"/>
  <c r="N113" i="1" a="1"/>
  <c r="N113" i="1" s="1"/>
  <c r="P113" i="1" s="1"/>
  <c r="O113" i="1" a="1"/>
  <c r="O113" i="1" s="1"/>
  <c r="N101" i="1" a="1"/>
  <c r="N101" i="1" s="1"/>
  <c r="P101" i="1" s="1"/>
  <c r="O101" i="1" a="1"/>
  <c r="O101" i="1" s="1"/>
  <c r="O89" i="1" a="1"/>
  <c r="O89" i="1" s="1"/>
  <c r="N89" i="1" a="1"/>
  <c r="N89" i="1" s="1"/>
  <c r="P89" i="1" s="1"/>
  <c r="O77" i="1" a="1"/>
  <c r="O77" i="1" s="1"/>
  <c r="N77" i="1" a="1"/>
  <c r="N77" i="1" s="1"/>
  <c r="P77" i="1" s="1"/>
  <c r="N65" i="1" a="1"/>
  <c r="N65" i="1" s="1"/>
  <c r="P65" i="1" s="1"/>
  <c r="O65" i="1" a="1"/>
  <c r="O65" i="1" s="1"/>
  <c r="N53" i="1" a="1"/>
  <c r="N53" i="1" s="1"/>
  <c r="P53" i="1" s="1"/>
  <c r="O53" i="1" a="1"/>
  <c r="O53" i="1" s="1"/>
  <c r="O41" i="1" a="1"/>
  <c r="O41" i="1" s="1"/>
  <c r="N41" i="1" a="1"/>
  <c r="N41" i="1" s="1"/>
  <c r="P41" i="1" s="1"/>
  <c r="O29" i="1" a="1"/>
  <c r="O29" i="1" s="1"/>
  <c r="N29" i="1" a="1"/>
  <c r="N29" i="1" s="1"/>
  <c r="P29" i="1" s="1"/>
  <c r="N17" i="1" a="1"/>
  <c r="N17" i="1" s="1"/>
  <c r="O17" i="1" a="1"/>
  <c r="O17" i="1" s="1"/>
  <c r="EI71" i="1"/>
  <c r="EI94" i="1"/>
  <c r="EI57" i="1"/>
  <c r="EI68" i="1"/>
  <c r="EI44" i="1"/>
  <c r="EI42" i="1"/>
  <c r="EI59" i="1"/>
  <c r="EI70" i="1"/>
  <c r="EI69" i="1"/>
  <c r="EI104" i="1"/>
  <c r="EI67" i="1"/>
  <c r="EI90" i="1"/>
  <c r="EI30" i="1"/>
  <c r="EI101" i="1"/>
  <c r="EI41" i="1"/>
  <c r="EI62" i="1"/>
  <c r="EI38" i="1"/>
  <c r="EI109" i="1"/>
  <c r="EI97" i="1"/>
  <c r="EI85" i="1"/>
  <c r="EI73" i="1"/>
  <c r="EI61" i="1"/>
  <c r="EI49" i="1"/>
  <c r="EI37" i="1"/>
  <c r="EI25" i="1"/>
  <c r="EI107" i="1"/>
  <c r="EI47" i="1"/>
  <c r="EI82" i="1"/>
  <c r="EI93" i="1"/>
  <c r="EI21" i="1"/>
  <c r="EI92" i="1"/>
  <c r="EI79" i="1"/>
  <c r="EI43" i="1"/>
  <c r="EI102" i="1"/>
  <c r="EI66" i="1"/>
  <c r="EI18" i="1"/>
  <c r="EI77" i="1"/>
  <c r="EI98" i="1"/>
  <c r="EI74" i="1"/>
  <c r="EI50" i="1"/>
  <c r="EI26" i="1"/>
  <c r="EI108" i="1"/>
  <c r="EI96" i="1"/>
  <c r="EI84" i="1"/>
  <c r="Q60" i="1"/>
  <c r="EI60" i="1"/>
  <c r="EI36" i="1"/>
  <c r="EI35" i="1"/>
  <c r="EI105" i="1"/>
  <c r="EI33" i="1"/>
  <c r="Q56" i="1"/>
  <c r="EI56" i="1"/>
  <c r="EI32" i="1"/>
  <c r="EI20" i="1"/>
  <c r="EI91" i="1"/>
  <c r="EI31" i="1"/>
  <c r="EI53" i="1"/>
  <c r="EI83" i="1"/>
  <c r="EI95" i="1"/>
  <c r="Q23" i="1"/>
  <c r="EI23" i="1"/>
  <c r="EI106" i="1"/>
  <c r="EI58" i="1"/>
  <c r="EI34" i="1"/>
  <c r="EI81" i="1"/>
  <c r="EI45" i="1"/>
  <c r="EI103" i="1"/>
  <c r="EI55" i="1"/>
  <c r="EI19" i="1"/>
  <c r="EI113" i="1"/>
  <c r="EI89" i="1"/>
  <c r="EI65" i="1"/>
  <c r="EI29" i="1"/>
  <c r="Q100" i="1"/>
  <c r="EI100" i="1"/>
  <c r="EI88" i="1"/>
  <c r="EI76" i="1"/>
  <c r="EI64" i="1"/>
  <c r="EI52" i="1"/>
  <c r="EI40" i="1"/>
  <c r="EI28" i="1"/>
  <c r="EI111" i="1"/>
  <c r="EI99" i="1"/>
  <c r="EI87" i="1"/>
  <c r="EI75" i="1"/>
  <c r="EI63" i="1"/>
  <c r="EI51" i="1"/>
  <c r="EI39" i="1"/>
  <c r="EI27" i="1"/>
  <c r="EH113" i="1"/>
  <c r="EH112" i="1"/>
  <c r="EH111" i="1"/>
  <c r="EH110" i="1"/>
  <c r="EH109" i="1"/>
  <c r="EH108" i="1"/>
  <c r="EH107" i="1"/>
  <c r="EH106" i="1"/>
  <c r="EH105" i="1"/>
  <c r="EH104" i="1"/>
  <c r="EH103" i="1"/>
  <c r="EH102" i="1"/>
  <c r="EH101" i="1"/>
  <c r="EH100" i="1"/>
  <c r="EH99" i="1"/>
  <c r="EH98" i="1"/>
  <c r="EH97" i="1"/>
  <c r="EH96" i="1"/>
  <c r="EH95" i="1"/>
  <c r="EH94" i="1"/>
  <c r="EH93" i="1"/>
  <c r="EH92" i="1"/>
  <c r="EH91" i="1"/>
  <c r="EH90" i="1"/>
  <c r="EH89" i="1"/>
  <c r="EH88" i="1"/>
  <c r="EH87" i="1"/>
  <c r="EH86" i="1"/>
  <c r="EH85" i="1"/>
  <c r="EH84" i="1"/>
  <c r="EH83" i="1"/>
  <c r="EH82" i="1"/>
  <c r="EH81" i="1"/>
  <c r="EH80" i="1"/>
  <c r="EH79" i="1"/>
  <c r="EH78" i="1"/>
  <c r="EH77" i="1"/>
  <c r="EH76" i="1"/>
  <c r="EH75" i="1"/>
  <c r="EH74" i="1"/>
  <c r="EH73" i="1"/>
  <c r="EH72" i="1"/>
  <c r="EH71" i="1"/>
  <c r="EH70" i="1"/>
  <c r="EH69" i="1"/>
  <c r="EH68" i="1"/>
  <c r="EH67" i="1"/>
  <c r="EH66" i="1"/>
  <c r="EH65" i="1"/>
  <c r="EH64" i="1"/>
  <c r="EH63" i="1"/>
  <c r="EH62" i="1"/>
  <c r="EH61" i="1"/>
  <c r="EH60" i="1"/>
  <c r="EH59" i="1"/>
  <c r="EH58" i="1"/>
  <c r="EH57" i="1"/>
  <c r="EH56" i="1"/>
  <c r="EH55" i="1"/>
  <c r="EH54" i="1"/>
  <c r="EH53" i="1"/>
  <c r="EH52" i="1"/>
  <c r="EH51" i="1"/>
  <c r="EH50" i="1"/>
  <c r="EH49" i="1"/>
  <c r="EH48" i="1"/>
  <c r="EH47" i="1"/>
  <c r="EH46" i="1"/>
  <c r="EH45" i="1"/>
  <c r="EH44" i="1"/>
  <c r="EH43" i="1"/>
  <c r="EH42" i="1"/>
  <c r="EH41" i="1"/>
  <c r="EH40" i="1"/>
  <c r="EH39" i="1"/>
  <c r="EH38" i="1"/>
  <c r="EH37" i="1"/>
  <c r="EH36" i="1"/>
  <c r="EH35" i="1"/>
  <c r="EH34" i="1"/>
  <c r="EH33" i="1"/>
  <c r="EH32" i="1"/>
  <c r="EH31" i="1"/>
  <c r="EH30" i="1"/>
  <c r="EH29" i="1"/>
  <c r="EH28" i="1"/>
  <c r="EH27" i="1"/>
  <c r="EH26" i="1"/>
  <c r="EH25" i="1"/>
  <c r="EH24" i="1"/>
  <c r="EH23" i="1"/>
  <c r="EH22" i="1"/>
  <c r="EH21" i="1"/>
  <c r="EH20" i="1"/>
  <c r="EH19" i="1"/>
  <c r="EH18" i="1"/>
  <c r="EH17" i="1"/>
  <c r="EH16" i="1"/>
  <c r="EH15" i="1"/>
  <c r="F15" i="1"/>
  <c r="F14" i="1"/>
  <c r="Q25" i="1"/>
  <c r="Q37" i="1"/>
  <c r="Q49" i="1"/>
  <c r="Q50" i="1"/>
  <c r="Q88" i="1"/>
  <c r="Q97" i="1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4" i="9"/>
  <c r="I3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Q72" i="1" l="1"/>
  <c r="P40" i="1"/>
  <c r="Q75" i="1"/>
  <c r="Q74" i="1"/>
  <c r="Q63" i="1"/>
  <c r="Q95" i="1"/>
  <c r="Q112" i="1"/>
  <c r="Q110" i="1"/>
  <c r="Q29" i="1"/>
  <c r="Q106" i="1"/>
  <c r="Q105" i="1"/>
  <c r="Q18" i="1"/>
  <c r="Q64" i="1"/>
  <c r="Q87" i="1"/>
  <c r="Q70" i="1"/>
  <c r="Q85" i="1"/>
  <c r="Q54" i="1"/>
  <c r="Q34" i="1"/>
  <c r="Q86" i="1"/>
  <c r="Q99" i="1"/>
  <c r="Q93" i="1"/>
  <c r="Q71" i="1"/>
  <c r="Q59" i="1"/>
  <c r="Q69" i="1"/>
  <c r="P52" i="1"/>
  <c r="Q83" i="1"/>
  <c r="Q45" i="1"/>
  <c r="Q36" i="1"/>
  <c r="Q47" i="1"/>
  <c r="P28" i="1"/>
  <c r="Q84" i="1"/>
  <c r="Q62" i="1"/>
  <c r="Q32" i="1"/>
  <c r="Q92" i="1"/>
  <c r="Q96" i="1"/>
  <c r="Q61" i="1"/>
  <c r="Q48" i="1"/>
  <c r="Q76" i="1"/>
  <c r="Q103" i="1"/>
  <c r="Q101" i="1"/>
  <c r="Q68" i="1"/>
  <c r="Q27" i="1"/>
  <c r="Q67" i="1"/>
  <c r="Q113" i="1"/>
  <c r="Q19" i="1"/>
  <c r="Q39" i="1"/>
  <c r="Q20" i="1"/>
  <c r="Q73" i="1"/>
  <c r="Q98" i="1"/>
  <c r="Q111" i="1"/>
  <c r="Q42" i="1"/>
  <c r="Q66" i="1"/>
  <c r="Q107" i="1"/>
  <c r="Q104" i="1"/>
  <c r="Q94" i="1"/>
  <c r="Q55" i="1"/>
  <c r="P21" i="1"/>
  <c r="Q80" i="1"/>
  <c r="Q41" i="1"/>
  <c r="Q90" i="1"/>
  <c r="Q31" i="1"/>
  <c r="P17" i="1"/>
  <c r="Q81" i="1"/>
  <c r="Q44" i="1"/>
  <c r="O15" i="1" a="1"/>
  <c r="O15" i="1" s="1"/>
  <c r="N15" i="1" a="1"/>
  <c r="N15" i="1" s="1"/>
  <c r="Q43" i="1"/>
  <c r="P57" i="1"/>
  <c r="Q109" i="1"/>
  <c r="Q22" i="1"/>
  <c r="Q58" i="1"/>
  <c r="Q35" i="1"/>
  <c r="Q38" i="1"/>
  <c r="Q16" i="1"/>
  <c r="P16" i="1"/>
  <c r="Q30" i="1"/>
  <c r="Q102" i="1"/>
  <c r="Q24" i="1"/>
  <c r="Q89" i="1"/>
  <c r="Q26" i="1"/>
  <c r="Q108" i="1"/>
  <c r="Q51" i="1"/>
  <c r="Q46" i="1"/>
  <c r="Q91" i="1"/>
  <c r="Q79" i="1"/>
  <c r="P18" i="1"/>
  <c r="Q82" i="1"/>
  <c r="P19" i="1"/>
  <c r="Q78" i="1"/>
  <c r="Q77" i="1"/>
  <c r="Q65" i="1"/>
  <c r="Q33" i="1"/>
  <c r="K14" i="1" a="1"/>
  <c r="K14" i="1" s="1"/>
  <c r="O14" i="1" a="1"/>
  <c r="O14" i="1" s="1"/>
  <c r="N14" i="1" a="1"/>
  <c r="N14" i="1" s="1"/>
  <c r="Q53" i="1"/>
  <c r="Q17" i="1"/>
  <c r="EH13" i="1"/>
  <c r="EI17" i="1" l="1"/>
  <c r="EI16" i="1"/>
  <c r="P14" i="1"/>
  <c r="P15" i="1"/>
  <c r="Q15" i="1"/>
  <c r="Q14" i="1"/>
  <c r="EI14" i="1" s="1"/>
  <c r="B16" i="1"/>
  <c r="B21" i="1"/>
  <c r="EI15" i="1" l="1"/>
  <c r="EI13" i="1" s="1"/>
  <c r="B19" i="1"/>
  <c r="B96" i="1" l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 l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15" i="1"/>
  <c r="B29" i="1"/>
  <c r="B22" i="1"/>
  <c r="B26" i="1"/>
  <c r="B34" i="1"/>
  <c r="B33" i="1"/>
  <c r="B32" i="1"/>
  <c r="B31" i="1"/>
  <c r="B30" i="1"/>
  <c r="B28" i="1"/>
  <c r="B27" i="1"/>
  <c r="B25" i="1"/>
  <c r="B24" i="1"/>
  <c r="B23" i="1"/>
  <c r="B20" i="1"/>
  <c r="B18" i="1"/>
  <c r="B17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15340002-CED7-47EB-98D4-EA573296280E}">
      <text>
        <r>
          <rPr>
            <sz val="9"/>
            <color indexed="81"/>
            <rFont val="MS P ゴシック"/>
            <family val="3"/>
            <charset val="128"/>
          </rPr>
          <t>年間の祝日を入力（ネットから持ってくる）</t>
        </r>
      </text>
    </comment>
    <comment ref="F2" authorId="0" shapeId="0" xr:uid="{B553A26F-D6B5-4E86-AFFE-BCCFC3A71561}">
      <text>
        <r>
          <rPr>
            <sz val="9"/>
            <color indexed="81"/>
            <rFont val="MS P ゴシック"/>
            <family val="3"/>
            <charset val="128"/>
          </rPr>
          <t>日曜と祝日・振休＋年末をガッチャンコ→昇順並べ替え→重複削除）</t>
        </r>
      </text>
    </comment>
    <comment ref="I2" authorId="0" shapeId="0" xr:uid="{FE7B3BD4-5D05-482C-8F5D-6FADB4855F82}">
      <text>
        <r>
          <rPr>
            <sz val="9"/>
            <color indexed="81"/>
            <rFont val="MS P ゴシック"/>
            <family val="3"/>
            <charset val="128"/>
          </rPr>
          <t>月ごとに数値をコピーし、合計シートの
各月初日のセルに行列入替えで値貼付け</t>
        </r>
      </text>
    </comment>
    <comment ref="A3" authorId="0" shapeId="0" xr:uid="{C8E0C895-AA25-4130-8DF3-0B1A577F2D74}">
      <text>
        <r>
          <rPr>
            <sz val="9"/>
            <color indexed="81"/>
            <rFont val="MS P ゴシック"/>
            <family val="3"/>
            <charset val="128"/>
          </rPr>
          <t>年度当初の日曜日を入力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F0551B3B-2121-430A-A5B2-9111B98409EC}">
      <text>
        <r>
          <rPr>
            <sz val="9"/>
            <color indexed="10"/>
            <rFont val="MS P ゴシック"/>
            <family val="3"/>
            <charset val="128"/>
          </rPr>
          <t>前年度3月31日時点
の年齢を選択</t>
        </r>
      </text>
    </comment>
    <comment ref="E10" authorId="0" shapeId="0" xr:uid="{62DE098D-E46A-4AC1-A20E-CCC9444AC313}">
      <text>
        <r>
          <rPr>
            <sz val="9"/>
            <color indexed="81"/>
            <rFont val="MS P ゴシック"/>
            <family val="3"/>
            <charset val="128"/>
          </rPr>
          <t xml:space="preserve">2・3号認定として保育施設に入所している場合、施設名を入力
</t>
        </r>
        <r>
          <rPr>
            <u/>
            <sz val="9"/>
            <color indexed="10"/>
            <rFont val="MS P ゴシック"/>
            <family val="3"/>
            <charset val="128"/>
          </rPr>
          <t>※認可外施設等は入力しないでください</t>
        </r>
      </text>
    </comment>
    <comment ref="G11" authorId="0" shapeId="0" xr:uid="{A7B4294B-28FE-45D2-B7B9-4FA5E7EEFC8D}">
      <text>
        <r>
          <rPr>
            <sz val="9"/>
            <color indexed="81"/>
            <rFont val="MS P ゴシック"/>
            <family val="3"/>
            <charset val="128"/>
          </rPr>
          <t>利用時間に応じて選択</t>
        </r>
      </text>
    </comment>
    <comment ref="M11" authorId="0" shapeId="0" xr:uid="{A2B65786-D06A-4E02-99DB-D4A85632C844}">
      <text>
        <r>
          <rPr>
            <sz val="9"/>
            <color indexed="81"/>
            <rFont val="MS P ゴシック"/>
            <family val="3"/>
            <charset val="128"/>
          </rPr>
          <t>利用料が発生する（保育施設に入所していない）児童のみ入力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0" authorId="0" shapeId="0" xr:uid="{30D48F2D-D9F3-4F82-9743-34723B412B22}">
      <text>
        <r>
          <rPr>
            <sz val="9"/>
            <color indexed="10"/>
            <rFont val="MS P ゴシック"/>
            <family val="3"/>
            <charset val="128"/>
          </rPr>
          <t>前年度3月31日時点
の年齢を選択</t>
        </r>
      </text>
    </comment>
    <comment ref="E10" authorId="0" shapeId="0" xr:uid="{C1E0DFBC-523C-46C4-8648-FC94E0A20747}">
      <text>
        <r>
          <rPr>
            <sz val="9"/>
            <color indexed="81"/>
            <rFont val="MS P ゴシック"/>
            <family val="3"/>
            <charset val="128"/>
          </rPr>
          <t xml:space="preserve">2・3号認定として保育施設に入所している場合、施設名を入力
</t>
        </r>
        <r>
          <rPr>
            <u/>
            <sz val="9"/>
            <color indexed="10"/>
            <rFont val="MS P ゴシック"/>
            <family val="3"/>
            <charset val="128"/>
          </rPr>
          <t>※認可外施設等は入力しないでください</t>
        </r>
      </text>
    </comment>
    <comment ref="G11" authorId="0" shapeId="0" xr:uid="{2FAFC214-8289-4C2B-8485-72395E0CEFF1}">
      <text>
        <r>
          <rPr>
            <sz val="9"/>
            <color indexed="81"/>
            <rFont val="MS P ゴシック"/>
            <family val="3"/>
            <charset val="128"/>
          </rPr>
          <t>利用時間に応じて選択</t>
        </r>
      </text>
    </comment>
    <comment ref="M11" authorId="0" shapeId="0" xr:uid="{F9B3F975-D57C-4793-9E2E-68CAFD9F5205}">
      <text>
        <r>
          <rPr>
            <sz val="9"/>
            <color indexed="81"/>
            <rFont val="MS P ゴシック"/>
            <family val="3"/>
            <charset val="128"/>
          </rPr>
          <t>利用料が発生する（保育施設に入所していない）児童のみ入力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<sst xmlns="http://schemas.openxmlformats.org/spreadsheetml/2006/main" count="245" uniqueCount="79">
  <si>
    <t>No.</t>
  </si>
  <si>
    <t>年齢</t>
    <rPh sb="0" eb="2">
      <t>ネンレイ</t>
    </rPh>
    <phoneticPr fontId="1"/>
  </si>
  <si>
    <t>利用形態等</t>
    <rPh sb="0" eb="2">
      <t>リヨウ</t>
    </rPh>
    <rPh sb="2" eb="5">
      <t>ケイタイトウ</t>
    </rPh>
    <phoneticPr fontId="1"/>
  </si>
  <si>
    <t>利用料
徴収対象</t>
    <rPh sb="0" eb="3">
      <t>リヨウリョウ</t>
    </rPh>
    <rPh sb="4" eb="6">
      <t>チョウシュウ</t>
    </rPh>
    <rPh sb="6" eb="8">
      <t>タイショウ</t>
    </rPh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</si>
  <si>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</si>
  <si>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</si>
  <si>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</si>
  <si>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</si>
  <si>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</si>
  <si>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</si>
  <si>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</si>
  <si>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</si>
  <si>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</si>
  <si>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</si>
  <si>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</si>
  <si>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成人の日</t>
  </si>
  <si>
    <t>建国記念の日</t>
  </si>
  <si>
    <t>振替休日</t>
  </si>
  <si>
    <t>天皇誕生日</t>
  </si>
  <si>
    <t>春分の日</t>
  </si>
  <si>
    <t>日曜</t>
    <rPh sb="0" eb="2">
      <t>ニチヨウ</t>
    </rPh>
    <phoneticPr fontId="9"/>
  </si>
  <si>
    <t>休日保育実施</t>
    <rPh sb="0" eb="6">
      <t>キュウジツホイクジッシ</t>
    </rPh>
    <phoneticPr fontId="2"/>
  </si>
  <si>
    <t>合計シート貼付用（奇数月はオレンジ編掛け）</t>
    <rPh sb="0" eb="2">
      <t>ゴウケイ</t>
    </rPh>
    <rPh sb="5" eb="7">
      <t>ハリツ</t>
    </rPh>
    <rPh sb="6" eb="7">
      <t>ツ</t>
    </rPh>
    <rPh sb="7" eb="8">
      <t>ヨウ</t>
    </rPh>
    <rPh sb="9" eb="12">
      <t>キスウヅキ</t>
    </rPh>
    <rPh sb="17" eb="19">
      <t>アミカ</t>
    </rPh>
    <phoneticPr fontId="2"/>
  </si>
  <si>
    <t>利用時間区分</t>
    <rPh sb="0" eb="2">
      <t>リヨウ</t>
    </rPh>
    <rPh sb="2" eb="4">
      <t>ジカン</t>
    </rPh>
    <rPh sb="4" eb="6">
      <t>クブン</t>
    </rPh>
    <phoneticPr fontId="1"/>
  </si>
  <si>
    <t>現入所施設</t>
    <rPh sb="3" eb="5">
      <t>シセツ</t>
    </rPh>
    <phoneticPr fontId="2"/>
  </si>
  <si>
    <t>利用料</t>
    <rPh sb="0" eb="3">
      <t>リヨウリョウ</t>
    </rPh>
    <phoneticPr fontId="2"/>
  </si>
  <si>
    <t>減免適用後
利用料</t>
    <rPh sb="0" eb="2">
      <t>ゲンメン</t>
    </rPh>
    <rPh sb="2" eb="4">
      <t>テキヨウ</t>
    </rPh>
    <rPh sb="4" eb="5">
      <t>ゴ</t>
    </rPh>
    <rPh sb="6" eb="9">
      <t>リヨウリョウ</t>
    </rPh>
    <phoneticPr fontId="2"/>
  </si>
  <si>
    <t>減免額</t>
    <rPh sb="0" eb="2">
      <t>ゲンメン</t>
    </rPh>
    <rPh sb="2" eb="3">
      <t>ガク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</si>
  <si>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</si>
  <si>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</si>
  <si>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延べ
利用
回数</t>
    <rPh sb="0" eb="1">
      <t>ノ</t>
    </rPh>
    <rPh sb="3" eb="5">
      <t>リヨウ</t>
    </rPh>
    <rPh sb="6" eb="7">
      <t>カイ</t>
    </rPh>
    <rPh sb="7" eb="8">
      <t>スウ</t>
    </rPh>
    <phoneticPr fontId="1"/>
  </si>
  <si>
    <t>合計
利用料
（年間）</t>
    <rPh sb="0" eb="2">
      <t>ゴウケイ</t>
    </rPh>
    <rPh sb="3" eb="6">
      <t>リヨウリョウ</t>
    </rPh>
    <rPh sb="8" eb="10">
      <t>ネンカン</t>
    </rPh>
    <phoneticPr fontId="1"/>
  </si>
  <si>
    <t>月</t>
    <rPh sb="0" eb="1">
      <t>ゲツ</t>
    </rPh>
    <phoneticPr fontId="2"/>
  </si>
  <si>
    <t>児童名</t>
    <phoneticPr fontId="2"/>
  </si>
  <si>
    <t>祝日・振休＋年末（12/29・30）　※元日除く</t>
    <rPh sb="0" eb="2">
      <t>シュクジツ</t>
    </rPh>
    <rPh sb="3" eb="5">
      <t>フリキュウ</t>
    </rPh>
    <rPh sb="6" eb="8">
      <t>ネンマツ</t>
    </rPh>
    <rPh sb="20" eb="22">
      <t>ガンジツ</t>
    </rPh>
    <rPh sb="22" eb="23">
      <t>ノゾ</t>
    </rPh>
    <phoneticPr fontId="9"/>
  </si>
  <si>
    <t>8:30～17:00を超える</t>
  </si>
  <si>
    <t>8:30～17:00の範囲内</t>
  </si>
  <si>
    <t>3歳未満児</t>
    <rPh sb="1" eb="4">
      <t>サイミマン</t>
    </rPh>
    <rPh sb="4" eb="5">
      <t>ジ</t>
    </rPh>
    <phoneticPr fontId="2"/>
  </si>
  <si>
    <t>3歳以上児</t>
    <rPh sb="1" eb="4">
      <t>サイイジョウ</t>
    </rPh>
    <rPh sb="4" eb="5">
      <t>ジ</t>
    </rPh>
    <phoneticPr fontId="2"/>
  </si>
  <si>
    <t>8:30～17:00の範囲内</t>
    <phoneticPr fontId="2"/>
  </si>
  <si>
    <t>8:30～17:00の範囲内</t>
    <phoneticPr fontId="2"/>
  </si>
  <si>
    <t>8:30～17:00を超える</t>
    <phoneticPr fontId="2"/>
  </si>
  <si>
    <t>経過措置</t>
  </si>
  <si>
    <t>世帯
状況</t>
    <rPh sb="0" eb="2">
      <t>セタイ</t>
    </rPh>
    <rPh sb="3" eb="5">
      <t>ジョウキョウ</t>
    </rPh>
    <phoneticPr fontId="1"/>
  </si>
  <si>
    <t>6月まで</t>
    <rPh sb="1" eb="2">
      <t>ガツ</t>
    </rPh>
    <phoneticPr fontId="2"/>
  </si>
  <si>
    <t>7月以降</t>
    <rPh sb="1" eb="4">
      <t>ガツイコウ</t>
    </rPh>
    <phoneticPr fontId="2"/>
  </si>
  <si>
    <t>（合計利用料算出用）</t>
    <rPh sb="1" eb="3">
      <t>ゴウケイ</t>
    </rPh>
    <rPh sb="3" eb="6">
      <t>リヨウリョウ</t>
    </rPh>
    <rPh sb="6" eb="8">
      <t>サンシュツ</t>
    </rPh>
    <rPh sb="8" eb="9">
      <t>ヨウ</t>
    </rPh>
    <phoneticPr fontId="2"/>
  </si>
  <si>
    <t>6月
まで</t>
    <rPh sb="1" eb="2">
      <t>ガツ</t>
    </rPh>
    <phoneticPr fontId="1"/>
  </si>
  <si>
    <t>7月
以降</t>
    <rPh sb="1" eb="2">
      <t>ガツ</t>
    </rPh>
    <rPh sb="3" eb="5">
      <t>イコウ</t>
    </rPh>
    <phoneticPr fontId="1"/>
  </si>
  <si>
    <t>6月まで</t>
    <rPh sb="1" eb="2">
      <t>ガツ</t>
    </rPh>
    <phoneticPr fontId="2"/>
  </si>
  <si>
    <t>7月以降</t>
    <rPh sb="1" eb="4">
      <t>ガツイコウ</t>
    </rPh>
    <phoneticPr fontId="2"/>
  </si>
  <si>
    <t>経過措置対象世帯減免単価</t>
    <rPh sb="0" eb="2">
      <t>ケイカ</t>
    </rPh>
    <rPh sb="2" eb="4">
      <t>ソチ</t>
    </rPh>
    <rPh sb="4" eb="6">
      <t>タイショウ</t>
    </rPh>
    <rPh sb="6" eb="8">
      <t>セタイ</t>
    </rPh>
    <rPh sb="8" eb="10">
      <t>ゲンメン</t>
    </rPh>
    <rPh sb="10" eb="12">
      <t>タンカ</t>
    </rPh>
    <phoneticPr fontId="2"/>
  </si>
  <si>
    <t>各日合計利用児童数</t>
    <rPh sb="0" eb="2">
      <t>カクジツ</t>
    </rPh>
    <rPh sb="2" eb="4">
      <t>ゴウケイ</t>
    </rPh>
    <rPh sb="4" eb="6">
      <t>リヨウ</t>
    </rPh>
    <rPh sb="6" eb="8">
      <t>ジドウ</t>
    </rPh>
    <rPh sb="8" eb="9">
      <t>スウ</t>
    </rPh>
    <phoneticPr fontId="2"/>
  </si>
  <si>
    <t>経過措置対象世帯
減免単価</t>
    <rPh sb="0" eb="6">
      <t>ケイカソチタイショウ</t>
    </rPh>
    <rPh sb="6" eb="8">
      <t>セタイ</t>
    </rPh>
    <rPh sb="9" eb="11">
      <t>ゲンメン</t>
    </rPh>
    <rPh sb="11" eb="13">
      <t>タンカ</t>
    </rPh>
    <phoneticPr fontId="2"/>
  </si>
  <si>
    <t>（宛先）　京都市長</t>
    <rPh sb="2" eb="3">
      <t>サキ</t>
    </rPh>
    <rPh sb="5" eb="9">
      <t>キョウトシチョウ</t>
    </rPh>
    <phoneticPr fontId="2"/>
  </si>
  <si>
    <t>　（施設所在地）</t>
    <rPh sb="2" eb="4">
      <t>シセツ</t>
    </rPh>
    <rPh sb="4" eb="7">
      <t>ショザイチ</t>
    </rPh>
    <phoneticPr fontId="2"/>
  </si>
  <si>
    <t>（施設名）</t>
    <rPh sb="1" eb="3">
      <t>シセツ</t>
    </rPh>
    <rPh sb="3" eb="4">
      <t>メイ</t>
    </rPh>
    <phoneticPr fontId="2"/>
  </si>
  <si>
    <t>（施設長名）</t>
    <rPh sb="1" eb="3">
      <t>シセツ</t>
    </rPh>
    <rPh sb="3" eb="4">
      <t>チョウ</t>
    </rPh>
    <rPh sb="4" eb="5">
      <t>メイ</t>
    </rPh>
    <phoneticPr fontId="2"/>
  </si>
  <si>
    <t>（電話番号）</t>
    <rPh sb="1" eb="3">
      <t>デンワ</t>
    </rPh>
    <rPh sb="3" eb="5">
      <t>バンゴウ</t>
    </rPh>
    <phoneticPr fontId="2"/>
  </si>
  <si>
    <t>○△□</t>
    <phoneticPr fontId="2"/>
  </si>
  <si>
    <t>○○園</t>
    <phoneticPr fontId="2"/>
  </si>
  <si>
    <t>●●　●●</t>
    <phoneticPr fontId="2"/>
  </si>
  <si>
    <t>△△△－▲▲▲</t>
    <phoneticPr fontId="2"/>
  </si>
  <si>
    <t>京都　太郎</t>
    <phoneticPr fontId="2"/>
  </si>
  <si>
    <t>▲▲園</t>
    <rPh sb="2" eb="3">
      <t>エン</t>
    </rPh>
    <phoneticPr fontId="2"/>
  </si>
  <si>
    <t>はぐくみ　一郎</t>
    <phoneticPr fontId="2"/>
  </si>
  <si>
    <t>幼保　花子</t>
    <rPh sb="0" eb="2">
      <t>ヨウホ</t>
    </rPh>
    <rPh sb="3" eb="5">
      <t>ハナコ</t>
    </rPh>
    <phoneticPr fontId="2"/>
  </si>
  <si>
    <t>一般</t>
  </si>
  <si>
    <t>生保等</t>
  </si>
  <si>
    <t>子若　次子</t>
    <rPh sb="0" eb="2">
      <t>コワカ</t>
    </rPh>
    <rPh sb="3" eb="5">
      <t>ツギコ</t>
    </rPh>
    <phoneticPr fontId="2"/>
  </si>
  <si>
    <t>○</t>
  </si>
  <si>
    <t>（第６－６号様式）</t>
    <rPh sb="1" eb="2">
      <t>ダイ</t>
    </rPh>
    <rPh sb="5" eb="6">
      <t>ゴウ</t>
    </rPh>
    <rPh sb="6" eb="8">
      <t>ヨウシキ</t>
    </rPh>
    <phoneticPr fontId="2"/>
  </si>
  <si>
    <t>一時預かり事業（一般型）実績報告書【休日実施分】</t>
    <rPh sb="0" eb="2">
      <t>イチジ</t>
    </rPh>
    <rPh sb="2" eb="3">
      <t>アズ</t>
    </rPh>
    <rPh sb="5" eb="7">
      <t>ジギョウ</t>
    </rPh>
    <rPh sb="8" eb="11">
      <t>イッパンガタ</t>
    </rPh>
    <rPh sb="12" eb="14">
      <t>ジッセキ</t>
    </rPh>
    <rPh sb="14" eb="17">
      <t>ホウコクショ</t>
    </rPh>
    <rPh sb="18" eb="20">
      <t>キュウジツ</t>
    </rPh>
    <rPh sb="20" eb="22">
      <t>ジッシ</t>
    </rPh>
    <rPh sb="22" eb="23">
      <t>ブン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</si>
  <si>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</si>
  <si>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</si>
  <si>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</si>
  <si>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令和6</t>
    <rPh sb="0" eb="2">
      <t>レイワ</t>
    </rPh>
    <phoneticPr fontId="2"/>
  </si>
  <si>
    <t>日</t>
    <rPh sb="0" eb="1">
      <t>ニチ</t>
    </rPh>
    <phoneticPr fontId="2"/>
  </si>
  <si>
    <t>_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</si>
</sst>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0_ "/>
  </numFmts>
  <fonts count="17"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9"/>
      <color rgb="FFC00000"/>
      <name val="Century Gothic"/>
      <family val="2"/>
    </font>
    <font>
      <sz val="9"/>
      <color theme="1"/>
      <name val="Century Gothic"/>
      <family val="2"/>
    </font>
    <font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u/>
      <sz val="9"/>
      <color indexed="10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0" fillId="0" borderId="0" xfId="0" applyAlignment="1">
      <alignment vertical="center"/>
    </xf>
    <xf numFmtId="177" fontId="0" fillId="0" borderId="38" xfId="0" applyNumberForma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177" fontId="0" fillId="0" borderId="0" xfId="0" applyNumberFormat="1"/>
    <xf numFmtId="0" fontId="0" fillId="0" borderId="38" xfId="0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8" fontId="0" fillId="0" borderId="0" xfId="0" applyNumberFormat="1"/>
    <xf numFmtId="178" fontId="0" fillId="0" borderId="0" xfId="0" applyNumberFormat="1" applyAlignment="1">
      <alignment vertical="center"/>
    </xf>
    <xf numFmtId="178" fontId="0" fillId="0" borderId="38" xfId="0" applyNumberFormat="1" applyBorder="1" applyAlignment="1">
      <alignment vertical="center" shrinkToFit="1"/>
    </xf>
    <xf numFmtId="178" fontId="0" fillId="0" borderId="38" xfId="0" applyNumberFormat="1" applyBorder="1"/>
    <xf numFmtId="177" fontId="0" fillId="0" borderId="38" xfId="0" applyNumberFormat="1" applyBorder="1"/>
    <xf numFmtId="0" fontId="0" fillId="0" borderId="0" xfId="0" applyAlignment="1"/>
    <xf numFmtId="0" fontId="3" fillId="0" borderId="0" xfId="0" applyFont="1" applyFill="1" applyAlignment="1" applyProtection="1">
      <alignment vertical="center"/>
    </xf>
    <xf numFmtId="38" fontId="3" fillId="0" borderId="0" xfId="1" applyFont="1" applyFill="1" applyAlignment="1" applyProtection="1">
      <alignment vertical="center"/>
    </xf>
    <xf numFmtId="0" fontId="15" fillId="0" borderId="0" xfId="0" applyFont="1" applyProtection="1"/>
    <xf numFmtId="0" fontId="16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shrinkToFit="1"/>
    </xf>
    <xf numFmtId="0" fontId="15" fillId="0" borderId="0" xfId="0" applyFont="1" applyAlignment="1" applyProtection="1">
      <alignment shrinkToFit="1"/>
    </xf>
    <xf numFmtId="0" fontId="3" fillId="0" borderId="0" xfId="0" applyFont="1" applyAlignment="1" applyProtection="1">
      <alignment vertical="center"/>
    </xf>
    <xf numFmtId="0" fontId="15" fillId="0" borderId="47" xfId="0" applyFont="1" applyBorder="1" applyProtection="1"/>
    <xf numFmtId="0" fontId="15" fillId="0" borderId="47" xfId="0" applyFont="1" applyBorder="1" applyAlignment="1" applyProtection="1">
      <alignment horizontal="right"/>
    </xf>
    <xf numFmtId="0" fontId="15" fillId="0" borderId="48" xfId="0" applyFont="1" applyBorder="1" applyAlignment="1" applyProtection="1">
      <alignment horizontal="right"/>
    </xf>
    <xf numFmtId="0" fontId="15" fillId="0" borderId="4" xfId="0" applyFont="1" applyBorder="1" applyAlignment="1" applyProtection="1">
      <alignment horizontal="left" vertical="center" shrinkToFit="1"/>
    </xf>
    <xf numFmtId="0" fontId="15" fillId="0" borderId="38" xfId="0" applyFont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38" fontId="3" fillId="2" borderId="39" xfId="1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176" fontId="6" fillId="0" borderId="42" xfId="0" applyNumberFormat="1" applyFont="1" applyFill="1" applyBorder="1" applyAlignment="1" applyProtection="1">
      <alignment vertical="center"/>
    </xf>
    <xf numFmtId="176" fontId="6" fillId="0" borderId="25" xfId="0" applyNumberFormat="1" applyFont="1" applyFill="1" applyBorder="1" applyAlignment="1" applyProtection="1">
      <alignment vertical="center"/>
    </xf>
    <xf numFmtId="0" fontId="3" fillId="0" borderId="5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76" fontId="7" fillId="0" borderId="24" xfId="0" applyNumberFormat="1" applyFont="1" applyBorder="1" applyAlignment="1" applyProtection="1">
      <alignment horizontal="center" vertical="center"/>
    </xf>
    <xf numFmtId="176" fontId="3" fillId="2" borderId="24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38" fontId="3" fillId="2" borderId="31" xfId="1" applyFont="1" applyFill="1" applyBorder="1" applyAlignment="1" applyProtection="1">
      <alignment horizontal="right" vertical="center"/>
    </xf>
    <xf numFmtId="176" fontId="10" fillId="0" borderId="28" xfId="0" applyNumberFormat="1" applyFont="1" applyBorder="1" applyAlignment="1" applyProtection="1">
      <alignment horizontal="center" vertical="center"/>
    </xf>
    <xf numFmtId="176" fontId="10" fillId="0" borderId="29" xfId="0" applyNumberFormat="1" applyFont="1" applyBorder="1" applyAlignment="1" applyProtection="1">
      <alignment horizontal="center" vertical="center"/>
    </xf>
    <xf numFmtId="176" fontId="10" fillId="0" borderId="29" xfId="0" applyNumberFormat="1" applyFont="1" applyFill="1" applyBorder="1" applyAlignment="1" applyProtection="1">
      <alignment horizontal="center" vertical="center"/>
    </xf>
    <xf numFmtId="176" fontId="10" fillId="0" borderId="30" xfId="0" applyNumberFormat="1" applyFont="1" applyFill="1" applyBorder="1" applyAlignment="1" applyProtection="1">
      <alignment horizontal="center" vertical="center"/>
    </xf>
    <xf numFmtId="176" fontId="10" fillId="0" borderId="28" xfId="0" applyNumberFormat="1" applyFont="1" applyFill="1" applyBorder="1" applyAlignment="1" applyProtection="1">
      <alignment horizontal="center" vertical="center"/>
    </xf>
    <xf numFmtId="176" fontId="10" fillId="0" borderId="43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vertical="center"/>
    </xf>
    <xf numFmtId="176" fontId="6" fillId="0" borderId="53" xfId="0" applyNumberFormat="1" applyFont="1" applyFill="1" applyBorder="1" applyAlignment="1" applyProtection="1">
      <alignment vertical="center"/>
    </xf>
    <xf numFmtId="176" fontId="6" fillId="0" borderId="54" xfId="0" applyNumberFormat="1" applyFont="1" applyFill="1" applyBorder="1" applyAlignment="1" applyProtection="1">
      <alignment vertical="center"/>
    </xf>
    <xf numFmtId="0" fontId="3" fillId="0" borderId="55" xfId="0" applyFont="1" applyFill="1" applyBorder="1" applyAlignment="1" applyProtection="1">
      <alignment vertical="center"/>
    </xf>
    <xf numFmtId="0" fontId="12" fillId="0" borderId="38" xfId="0" applyNumberFormat="1" applyFont="1" applyBorder="1" applyAlignment="1" applyProtection="1">
      <alignment horizontal="center" vertical="center" shrinkToFit="1"/>
    </xf>
    <xf numFmtId="179" fontId="12" fillId="0" borderId="0" xfId="0" applyNumberFormat="1" applyFont="1" applyAlignment="1" applyProtection="1">
      <alignment vertical="center" shrinkToFit="1"/>
    </xf>
    <xf numFmtId="176" fontId="6" fillId="0" borderId="26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176" fontId="10" fillId="0" borderId="15" xfId="0" applyNumberFormat="1" applyFont="1" applyBorder="1" applyAlignment="1" applyProtection="1">
      <alignment horizontal="center" vertical="center"/>
    </xf>
    <xf numFmtId="176" fontId="10" fillId="0" borderId="16" xfId="0" applyNumberFormat="1" applyFont="1" applyBorder="1" applyAlignment="1" applyProtection="1">
      <alignment horizontal="center" vertical="center"/>
    </xf>
    <xf numFmtId="176" fontId="10" fillId="0" borderId="16" xfId="0" applyNumberFormat="1" applyFont="1" applyFill="1" applyBorder="1" applyAlignment="1" applyProtection="1">
      <alignment horizontal="center" vertical="center"/>
    </xf>
    <xf numFmtId="176" fontId="10" fillId="0" borderId="17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center" vertical="center"/>
    </xf>
    <xf numFmtId="176" fontId="10" fillId="0" borderId="44" xfId="0" applyNumberFormat="1" applyFont="1" applyFill="1" applyBorder="1" applyAlignment="1" applyProtection="1">
      <alignment horizontal="center" vertical="center"/>
    </xf>
    <xf numFmtId="176" fontId="7" fillId="0" borderId="24" xfId="0" applyNumberFormat="1" applyFont="1" applyFill="1" applyBorder="1" applyAlignment="1" applyProtection="1">
      <alignment horizontal="center" vertical="center"/>
    </xf>
    <xf numFmtId="179" fontId="3" fillId="0" borderId="38" xfId="0" applyNumberFormat="1" applyFont="1" applyBorder="1" applyAlignment="1" applyProtection="1">
      <alignment horizontal="center" vertical="center" shrinkToFit="1"/>
    </xf>
    <xf numFmtId="0" fontId="3" fillId="0" borderId="38" xfId="0" applyNumberFormat="1" applyFont="1" applyBorder="1" applyAlignment="1" applyProtection="1">
      <alignment horizontal="center" vertical="center" shrinkToFit="1"/>
    </xf>
    <xf numFmtId="38" fontId="3" fillId="0" borderId="38" xfId="1" applyFont="1" applyBorder="1" applyAlignment="1" applyProtection="1">
      <alignment horizontal="right" vertical="center" shrinkToFit="1"/>
    </xf>
    <xf numFmtId="0" fontId="3" fillId="0" borderId="32" xfId="0" applyFont="1" applyFill="1" applyBorder="1" applyAlignment="1" applyProtection="1">
      <alignment vertical="center"/>
    </xf>
    <xf numFmtId="176" fontId="10" fillId="0" borderId="33" xfId="0" applyNumberFormat="1" applyFont="1" applyFill="1" applyBorder="1" applyAlignment="1" applyProtection="1">
      <alignment horizontal="center" vertical="center"/>
    </xf>
    <xf numFmtId="176" fontId="10" fillId="0" borderId="34" xfId="0" applyNumberFormat="1" applyFont="1" applyFill="1" applyBorder="1" applyAlignment="1" applyProtection="1">
      <alignment horizontal="center" vertical="center"/>
    </xf>
    <xf numFmtId="176" fontId="10" fillId="0" borderId="35" xfId="0" applyNumberFormat="1" applyFont="1" applyFill="1" applyBorder="1" applyAlignment="1" applyProtection="1">
      <alignment horizontal="center" vertical="center"/>
    </xf>
    <xf numFmtId="176" fontId="10" fillId="0" borderId="45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176" fontId="7" fillId="0" borderId="18" xfId="0" applyNumberFormat="1" applyFont="1" applyFill="1" applyBorder="1" applyAlignment="1" applyProtection="1">
      <alignment horizontal="center" vertical="center"/>
    </xf>
    <xf numFmtId="176" fontId="10" fillId="0" borderId="12" xfId="0" applyNumberFormat="1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horizontal="center" vertical="center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41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10" fillId="0" borderId="28" xfId="0" applyNumberFormat="1" applyFont="1" applyFill="1" applyBorder="1" applyAlignment="1" applyProtection="1">
      <alignment horizontal="center" vertical="center"/>
      <protection locked="0"/>
    </xf>
    <xf numFmtId="176" fontId="10" fillId="0" borderId="29" xfId="0" applyNumberFormat="1" applyFont="1" applyFill="1" applyBorder="1" applyAlignment="1" applyProtection="1">
      <alignment horizontal="center" vertical="center"/>
      <protection locked="0"/>
    </xf>
    <xf numFmtId="176" fontId="10" fillId="0" borderId="30" xfId="0" applyNumberFormat="1" applyFont="1" applyFill="1" applyBorder="1" applyAlignment="1" applyProtection="1">
      <alignment horizontal="center" vertical="center"/>
      <protection locked="0"/>
    </xf>
    <xf numFmtId="176" fontId="10" fillId="0" borderId="43" xfId="0" applyNumberFormat="1" applyFont="1" applyFill="1" applyBorder="1" applyAlignment="1" applyProtection="1">
      <alignment horizontal="center" vertical="center"/>
      <protection locked="0"/>
    </xf>
    <xf numFmtId="176" fontId="10" fillId="0" borderId="15" xfId="0" applyNumberFormat="1" applyFont="1" applyFill="1" applyBorder="1" applyAlignment="1" applyProtection="1">
      <alignment horizontal="center" vertical="center"/>
      <protection locked="0"/>
    </xf>
    <xf numFmtId="176" fontId="10" fillId="0" borderId="16" xfId="0" applyNumberFormat="1" applyFont="1" applyFill="1" applyBorder="1" applyAlignment="1" applyProtection="1">
      <alignment horizontal="center" vertical="center"/>
      <protection locked="0"/>
    </xf>
    <xf numFmtId="176" fontId="10" fillId="0" borderId="17" xfId="0" applyNumberFormat="1" applyFont="1" applyFill="1" applyBorder="1" applyAlignment="1" applyProtection="1">
      <alignment horizontal="center" vertical="center"/>
      <protection locked="0"/>
    </xf>
    <xf numFmtId="176" fontId="10" fillId="0" borderId="44" xfId="0" applyNumberFormat="1" applyFont="1" applyFill="1" applyBorder="1" applyAlignment="1" applyProtection="1">
      <alignment horizontal="center" vertical="center"/>
      <protection locked="0"/>
    </xf>
    <xf numFmtId="176" fontId="10" fillId="0" borderId="33" xfId="0" applyNumberFormat="1" applyFont="1" applyFill="1" applyBorder="1" applyAlignment="1" applyProtection="1">
      <alignment horizontal="center" vertical="center"/>
      <protection locked="0"/>
    </xf>
    <xf numFmtId="176" fontId="10" fillId="0" borderId="34" xfId="0" applyNumberFormat="1" applyFont="1" applyFill="1" applyBorder="1" applyAlignment="1" applyProtection="1">
      <alignment horizontal="center" vertical="center"/>
      <protection locked="0"/>
    </xf>
    <xf numFmtId="176" fontId="10" fillId="0" borderId="35" xfId="0" applyNumberFormat="1" applyFont="1" applyFill="1" applyBorder="1" applyAlignment="1" applyProtection="1">
      <alignment horizontal="center" vertical="center"/>
      <protection locked="0"/>
    </xf>
    <xf numFmtId="176" fontId="10" fillId="0" borderId="45" xfId="0" applyNumberFormat="1" applyFont="1" applyFill="1" applyBorder="1" applyAlignment="1" applyProtection="1">
      <alignment horizontal="center" vertical="center"/>
      <protection locked="0"/>
    </xf>
    <xf numFmtId="176" fontId="10" fillId="0" borderId="12" xfId="0" applyNumberFormat="1" applyFont="1" applyFill="1" applyBorder="1" applyAlignment="1" applyProtection="1">
      <alignment horizontal="center" vertical="center"/>
      <protection locked="0"/>
    </xf>
    <xf numFmtId="176" fontId="10" fillId="0" borderId="13" xfId="0" applyNumberFormat="1" applyFont="1" applyFill="1" applyBorder="1" applyAlignment="1" applyProtection="1">
      <alignment horizontal="center" vertic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  <protection locked="0"/>
    </xf>
    <xf numFmtId="176" fontId="10" fillId="0" borderId="41" xfId="0" applyNumberFormat="1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/>
    <xf numFmtId="0" fontId="15" fillId="0" borderId="38" xfId="0" applyFont="1" applyBorder="1" applyAlignment="1" applyProtection="1">
      <alignment vertical="center" shrinkToFit="1"/>
    </xf>
    <xf numFmtId="0" fontId="3" fillId="0" borderId="24" xfId="0" applyFont="1" applyFill="1" applyBorder="1" applyAlignment="1" applyProtection="1">
      <alignment vertical="center"/>
      <protection locked="0"/>
    </xf>
    <xf numFmtId="176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176" fontId="7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50" xfId="0" applyFont="1" applyBorder="1" applyAlignment="1" applyProtection="1">
      <alignment horizontal="left" shrinkToFit="1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0" fontId="15" fillId="0" borderId="4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0" borderId="5" xfId="0" applyFont="1" applyBorder="1" applyAlignment="1" applyProtection="1">
      <alignment horizontal="left" vertical="top"/>
    </xf>
    <xf numFmtId="0" fontId="15" fillId="0" borderId="6" xfId="0" applyFont="1" applyBorder="1" applyAlignment="1" applyProtection="1">
      <alignment horizontal="left" vertical="top"/>
    </xf>
    <xf numFmtId="0" fontId="15" fillId="0" borderId="7" xfId="0" applyFont="1" applyBorder="1" applyAlignment="1" applyProtection="1">
      <alignment horizontal="left" vertical="top"/>
    </xf>
    <xf numFmtId="0" fontId="15" fillId="0" borderId="38" xfId="0" applyFont="1" applyBorder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left" vertical="top" shrinkToFit="1"/>
    </xf>
    <xf numFmtId="0" fontId="15" fillId="0" borderId="6" xfId="0" applyFont="1" applyBorder="1" applyAlignment="1" applyProtection="1">
      <alignment horizontal="left" vertical="top" shrinkToFit="1"/>
    </xf>
    <xf numFmtId="0" fontId="15" fillId="0" borderId="7" xfId="0" applyFont="1" applyBorder="1" applyAlignment="1" applyProtection="1">
      <alignment horizontal="left" vertical="top" shrinkToFit="1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3" fillId="0" borderId="59" xfId="0" applyFont="1" applyFill="1" applyBorder="1" applyAlignment="1" applyProtection="1">
      <alignment horizontal="center" vertical="center"/>
    </xf>
    <xf numFmtId="38" fontId="3" fillId="2" borderId="53" xfId="1" applyFont="1" applyFill="1" applyBorder="1" applyAlignment="1" applyProtection="1">
      <alignment horizontal="center" vertical="center"/>
    </xf>
    <xf numFmtId="38" fontId="3" fillId="2" borderId="59" xfId="1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38" fontId="3" fillId="2" borderId="31" xfId="1" applyFont="1" applyFill="1" applyBorder="1" applyAlignment="1" applyProtection="1">
      <alignment horizontal="center" vertical="center"/>
    </xf>
    <xf numFmtId="179" fontId="3" fillId="0" borderId="2" xfId="0" applyNumberFormat="1" applyFont="1" applyBorder="1" applyAlignment="1" applyProtection="1">
      <alignment horizontal="center" vertical="center" shrinkToFit="1"/>
    </xf>
    <xf numFmtId="179" fontId="3" fillId="0" borderId="3" xfId="0" applyNumberFormat="1" applyFont="1" applyBorder="1" applyAlignment="1" applyProtection="1">
      <alignment horizontal="center" vertical="center" shrinkToFit="1"/>
    </xf>
    <xf numFmtId="179" fontId="3" fillId="0" borderId="4" xfId="0" applyNumberFormat="1" applyFont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38" fontId="3" fillId="2" borderId="46" xfId="1" applyFont="1" applyFill="1" applyBorder="1" applyAlignment="1" applyProtection="1">
      <alignment horizontal="center" vertical="center" wrapText="1"/>
    </xf>
    <xf numFmtId="38" fontId="3" fillId="2" borderId="48" xfId="1" applyFont="1" applyFill="1" applyBorder="1" applyAlignment="1" applyProtection="1">
      <alignment horizontal="center" vertical="center" wrapText="1"/>
    </xf>
    <xf numFmtId="38" fontId="3" fillId="2" borderId="56" xfId="1" applyFont="1" applyFill="1" applyBorder="1" applyAlignment="1" applyProtection="1">
      <alignment horizontal="center" vertical="center" wrapText="1"/>
    </xf>
    <xf numFmtId="38" fontId="3" fillId="2" borderId="57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8" fontId="3" fillId="2" borderId="5" xfId="1" applyFont="1" applyFill="1" applyBorder="1" applyAlignment="1" applyProtection="1">
      <alignment horizontal="center" vertical="center" shrinkToFit="1"/>
    </xf>
    <xf numFmtId="38" fontId="3" fillId="2" borderId="7" xfId="1" applyFont="1" applyFill="1" applyBorder="1" applyAlignment="1" applyProtection="1">
      <alignment horizontal="center" vertical="center" shrinkToFit="1"/>
    </xf>
    <xf numFmtId="179" fontId="3" fillId="0" borderId="5" xfId="0" applyNumberFormat="1" applyFont="1" applyBorder="1" applyAlignment="1" applyProtection="1">
      <alignment horizontal="center" vertical="center" shrinkToFit="1"/>
    </xf>
    <xf numFmtId="179" fontId="3" fillId="0" borderId="7" xfId="0" applyNumberFormat="1" applyFont="1" applyBorder="1" applyAlignment="1" applyProtection="1">
      <alignment horizontal="center" vertical="center" shrinkToFit="1"/>
    </xf>
    <xf numFmtId="179" fontId="3" fillId="0" borderId="6" xfId="0" applyNumberFormat="1" applyFont="1" applyBorder="1" applyAlignment="1" applyProtection="1">
      <alignment horizontal="center" vertical="center" shrinkToFit="1"/>
    </xf>
    <xf numFmtId="179" fontId="4" fillId="0" borderId="46" xfId="0" applyNumberFormat="1" applyFont="1" applyBorder="1" applyAlignment="1" applyProtection="1">
      <alignment horizontal="center" vertical="center" shrinkToFit="1"/>
    </xf>
    <xf numFmtId="179" fontId="4" fillId="0" borderId="47" xfId="0" applyNumberFormat="1" applyFont="1" applyBorder="1" applyAlignment="1" applyProtection="1">
      <alignment horizontal="center" vertical="center" shrinkToFit="1"/>
    </xf>
    <xf numFmtId="179" fontId="4" fillId="0" borderId="48" xfId="0" applyNumberFormat="1" applyFont="1" applyBorder="1" applyAlignment="1" applyProtection="1">
      <alignment horizontal="center" vertical="center" shrinkToFit="1"/>
    </xf>
    <xf numFmtId="179" fontId="4" fillId="0" borderId="49" xfId="0" applyNumberFormat="1" applyFont="1" applyBorder="1" applyAlignment="1" applyProtection="1">
      <alignment horizontal="center" vertical="center" shrinkToFit="1"/>
    </xf>
    <xf numFmtId="179" fontId="4" fillId="0" borderId="50" xfId="0" applyNumberFormat="1" applyFont="1" applyBorder="1" applyAlignment="1" applyProtection="1">
      <alignment horizontal="center" vertical="center" shrinkToFit="1"/>
    </xf>
    <xf numFmtId="179" fontId="4" fillId="0" borderId="51" xfId="0" applyNumberFormat="1" applyFont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</xf>
    <xf numFmtId="38" fontId="3" fillId="2" borderId="18" xfId="1" applyFont="1" applyFill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top" shrinkToFit="1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FC05-90A3-4367-8ED7-FB5AF26916BF}">
  <dimension ref="A1:J100"/>
  <sheetViews>
    <sheetView workbookViewId="0"/>
  </sheetViews>
  <sheetFormatPr defaultRowHeight="15.75" customHeight="1"/>
  <cols>
    <col min="1" max="1" width="18.5" customWidth="1"/>
    <col min="2" max="2" width="2.75" customWidth="1"/>
    <col min="3" max="3" width="18.5" style="18" customWidth="1"/>
    <col min="4" max="4" width="18.5" customWidth="1"/>
    <col min="5" max="5" width="2.75" style="23" customWidth="1"/>
    <col min="6" max="7" width="22" style="23" customWidth="1"/>
    <col min="8" max="8" width="3.125" style="23" customWidth="1"/>
    <col min="9" max="9" width="13.5" style="23" customWidth="1"/>
    <col min="10" max="10" width="9" style="23"/>
  </cols>
  <sheetData>
    <row r="1" spans="1:9" customFormat="1" ht="32.25" customHeight="1">
      <c r="C1" s="18"/>
      <c r="F1" s="4"/>
    </row>
    <row r="2" spans="1:9" customFormat="1" ht="15.75" customHeight="1">
      <c r="A2" s="1" t="s">
        <v>20</v>
      </c>
      <c r="C2" s="19" t="s">
        <v>34</v>
      </c>
      <c r="D2" s="1"/>
      <c r="F2" s="4" t="s">
        <v>21</v>
      </c>
      <c r="I2" t="s">
        <v>22</v>
      </c>
    </row>
    <row r="3" spans="1:9" customFormat="1" ht="15.75" customHeight="1">
      <c r="A3" s="2">
        <v>45389</v>
      </c>
      <c r="C3" s="20">
        <v>45411</v>
      </c>
      <c r="D3" s="3" t="s">
        <v>4</v>
      </c>
      <c r="F3" s="2">
        <v>45389</v>
      </c>
      <c r="G3" s="5"/>
      <c r="I3" s="5">
        <f>DAY(F3)</f>
        <v>7</v>
      </c>
    </row>
    <row r="4" spans="1:9" customFormat="1" ht="15.75" customHeight="1">
      <c r="A4" s="2">
        <f>A3+7</f>
        <v>45396</v>
      </c>
      <c r="C4" s="20">
        <v>45415</v>
      </c>
      <c r="D4" s="3" t="s">
        <v>5</v>
      </c>
      <c r="F4" s="2">
        <v>45396</v>
      </c>
      <c r="G4" s="5"/>
      <c r="I4" s="5">
        <f>DAY(F4)</f>
        <v>14</v>
      </c>
    </row>
    <row r="5" spans="1:9" customFormat="1" ht="15.75" customHeight="1">
      <c r="A5" s="2">
        <f t="shared" ref="A5:A55" si="0">A4+7</f>
        <v>45403</v>
      </c>
      <c r="C5" s="20">
        <v>45416</v>
      </c>
      <c r="D5" s="3" t="s">
        <v>6</v>
      </c>
      <c r="F5" s="2">
        <v>45403</v>
      </c>
      <c r="G5" s="5"/>
      <c r="I5" s="5">
        <f t="shared" ref="I5:I9" si="1">DAY(F5)</f>
        <v>21</v>
      </c>
    </row>
    <row r="6" spans="1:9" customFormat="1" ht="15.75" customHeight="1">
      <c r="A6" s="2">
        <f t="shared" si="0"/>
        <v>45410</v>
      </c>
      <c r="C6" s="20">
        <v>45417</v>
      </c>
      <c r="D6" s="3" t="s">
        <v>7</v>
      </c>
      <c r="F6" s="2">
        <v>45410</v>
      </c>
      <c r="G6" s="5"/>
      <c r="I6" s="5">
        <f t="shared" si="1"/>
        <v>28</v>
      </c>
    </row>
    <row r="7" spans="1:9" customFormat="1" ht="15.75" customHeight="1">
      <c r="A7" s="2">
        <f t="shared" si="0"/>
        <v>45417</v>
      </c>
      <c r="C7" s="20">
        <v>45418</v>
      </c>
      <c r="D7" s="3" t="s">
        <v>17</v>
      </c>
      <c r="F7" s="20">
        <v>45411</v>
      </c>
      <c r="G7" s="3" t="s">
        <v>4</v>
      </c>
      <c r="I7" s="5">
        <f t="shared" si="1"/>
        <v>29</v>
      </c>
    </row>
    <row r="8" spans="1:9" customFormat="1" ht="15.75" customHeight="1">
      <c r="A8" s="2">
        <f t="shared" si="0"/>
        <v>45424</v>
      </c>
      <c r="C8" s="20">
        <v>45488</v>
      </c>
      <c r="D8" s="3" t="s">
        <v>8</v>
      </c>
      <c r="F8" s="20">
        <v>45415</v>
      </c>
      <c r="G8" s="3" t="s">
        <v>5</v>
      </c>
      <c r="I8" s="5">
        <f t="shared" si="1"/>
        <v>3</v>
      </c>
    </row>
    <row r="9" spans="1:9" customFormat="1" ht="15.75" customHeight="1">
      <c r="A9" s="2">
        <f t="shared" si="0"/>
        <v>45431</v>
      </c>
      <c r="C9" s="20">
        <v>45515</v>
      </c>
      <c r="D9" s="3" t="s">
        <v>9</v>
      </c>
      <c r="F9" s="20">
        <v>45416</v>
      </c>
      <c r="G9" s="3" t="s">
        <v>6</v>
      </c>
      <c r="I9" s="5">
        <f t="shared" si="1"/>
        <v>4</v>
      </c>
    </row>
    <row r="10" spans="1:9" customFormat="1" ht="15.75" customHeight="1">
      <c r="A10" s="2">
        <f t="shared" si="0"/>
        <v>45438</v>
      </c>
      <c r="C10" s="20">
        <v>45516</v>
      </c>
      <c r="D10" s="3" t="s">
        <v>17</v>
      </c>
      <c r="F10" s="20">
        <v>45417</v>
      </c>
      <c r="G10" s="3" t="s">
        <v>7</v>
      </c>
      <c r="I10" s="5">
        <f t="shared" ref="I10:I41" si="2">DAY(F10)</f>
        <v>5</v>
      </c>
    </row>
    <row r="11" spans="1:9" customFormat="1" ht="15.75" customHeight="1">
      <c r="A11" s="2">
        <f t="shared" si="0"/>
        <v>45445</v>
      </c>
      <c r="C11" s="20">
        <v>45551</v>
      </c>
      <c r="D11" s="3" t="s">
        <v>10</v>
      </c>
      <c r="F11" s="20">
        <v>45418</v>
      </c>
      <c r="G11" s="3" t="s">
        <v>17</v>
      </c>
      <c r="I11" s="5">
        <f t="shared" si="2"/>
        <v>6</v>
      </c>
    </row>
    <row r="12" spans="1:9" customFormat="1" ht="15.75" customHeight="1">
      <c r="A12" s="2">
        <f t="shared" si="0"/>
        <v>45452</v>
      </c>
      <c r="C12" s="20">
        <v>45557</v>
      </c>
      <c r="D12" s="3" t="s">
        <v>11</v>
      </c>
      <c r="F12" s="2">
        <v>45424</v>
      </c>
      <c r="G12" s="5"/>
      <c r="I12" s="5">
        <f t="shared" si="2"/>
        <v>12</v>
      </c>
    </row>
    <row r="13" spans="1:9" customFormat="1" ht="15.75" customHeight="1">
      <c r="A13" s="2">
        <f t="shared" si="0"/>
        <v>45459</v>
      </c>
      <c r="C13" s="20">
        <v>45558</v>
      </c>
      <c r="D13" s="3" t="s">
        <v>17</v>
      </c>
      <c r="F13" s="2">
        <v>45431</v>
      </c>
      <c r="G13" s="5"/>
      <c r="I13" s="5">
        <f t="shared" si="2"/>
        <v>19</v>
      </c>
    </row>
    <row r="14" spans="1:9" customFormat="1" ht="15.75" customHeight="1">
      <c r="A14" s="2">
        <f t="shared" si="0"/>
        <v>45466</v>
      </c>
      <c r="C14" s="20">
        <v>45579</v>
      </c>
      <c r="D14" s="3" t="s">
        <v>12</v>
      </c>
      <c r="F14" s="2">
        <v>45438</v>
      </c>
      <c r="G14" s="5"/>
      <c r="I14" s="5">
        <f t="shared" si="2"/>
        <v>26</v>
      </c>
    </row>
    <row r="15" spans="1:9" customFormat="1" ht="15.75" customHeight="1">
      <c r="A15" s="2">
        <f t="shared" si="0"/>
        <v>45473</v>
      </c>
      <c r="C15" s="20">
        <v>45599</v>
      </c>
      <c r="D15" s="3" t="s">
        <v>13</v>
      </c>
      <c r="F15" s="2">
        <v>45445</v>
      </c>
      <c r="G15" s="5"/>
      <c r="I15" s="5">
        <f t="shared" si="2"/>
        <v>2</v>
      </c>
    </row>
    <row r="16" spans="1:9" customFormat="1" ht="15.75" customHeight="1">
      <c r="A16" s="2">
        <f t="shared" si="0"/>
        <v>45480</v>
      </c>
      <c r="C16" s="20">
        <v>45600</v>
      </c>
      <c r="D16" s="3" t="s">
        <v>17</v>
      </c>
      <c r="F16" s="2">
        <v>45452</v>
      </c>
      <c r="G16" s="5"/>
      <c r="I16" s="5">
        <f t="shared" si="2"/>
        <v>9</v>
      </c>
    </row>
    <row r="17" spans="1:9" customFormat="1" ht="15.75" customHeight="1">
      <c r="A17" s="2">
        <f t="shared" si="0"/>
        <v>45487</v>
      </c>
      <c r="C17" s="20">
        <v>45619</v>
      </c>
      <c r="D17" s="3" t="s">
        <v>14</v>
      </c>
      <c r="F17" s="2">
        <v>45459</v>
      </c>
      <c r="G17" s="5"/>
      <c r="I17" s="5">
        <f t="shared" si="2"/>
        <v>16</v>
      </c>
    </row>
    <row r="18" spans="1:9" customFormat="1" ht="15.75" customHeight="1">
      <c r="A18" s="2">
        <f t="shared" si="0"/>
        <v>45494</v>
      </c>
      <c r="C18" s="20">
        <v>45655</v>
      </c>
      <c r="D18" s="3"/>
      <c r="F18" s="2">
        <v>45466</v>
      </c>
      <c r="G18" s="5"/>
      <c r="I18" s="5">
        <f t="shared" si="2"/>
        <v>23</v>
      </c>
    </row>
    <row r="19" spans="1:9" customFormat="1" ht="15.75" customHeight="1">
      <c r="A19" s="2">
        <f t="shared" si="0"/>
        <v>45501</v>
      </c>
      <c r="C19" s="20">
        <v>45656</v>
      </c>
      <c r="D19" s="3"/>
      <c r="F19" s="2">
        <v>45473</v>
      </c>
      <c r="G19" s="5"/>
      <c r="I19" s="5">
        <f t="shared" si="2"/>
        <v>30</v>
      </c>
    </row>
    <row r="20" spans="1:9" customFormat="1" ht="15.75" customHeight="1">
      <c r="A20" s="2">
        <f t="shared" si="0"/>
        <v>45508</v>
      </c>
      <c r="C20" s="20">
        <v>45670</v>
      </c>
      <c r="D20" s="3" t="s">
        <v>15</v>
      </c>
      <c r="F20" s="2">
        <v>45480</v>
      </c>
      <c r="G20" s="5"/>
      <c r="I20" s="5">
        <f t="shared" si="2"/>
        <v>7</v>
      </c>
    </row>
    <row r="21" spans="1:9" customFormat="1" ht="15.75" customHeight="1">
      <c r="A21" s="2">
        <f t="shared" si="0"/>
        <v>45515</v>
      </c>
      <c r="C21" s="20">
        <v>45699</v>
      </c>
      <c r="D21" s="3" t="s">
        <v>16</v>
      </c>
      <c r="F21" s="2">
        <v>45487</v>
      </c>
      <c r="G21" s="5"/>
      <c r="I21" s="5">
        <f t="shared" si="2"/>
        <v>14</v>
      </c>
    </row>
    <row r="22" spans="1:9" customFormat="1" ht="15.75" customHeight="1">
      <c r="A22" s="2">
        <f t="shared" si="0"/>
        <v>45522</v>
      </c>
      <c r="C22" s="21">
        <v>45711</v>
      </c>
      <c r="D22" s="5" t="s">
        <v>18</v>
      </c>
      <c r="F22" s="20">
        <v>45488</v>
      </c>
      <c r="G22" s="3" t="s">
        <v>8</v>
      </c>
      <c r="I22" s="5">
        <f t="shared" si="2"/>
        <v>15</v>
      </c>
    </row>
    <row r="23" spans="1:9" customFormat="1" ht="15.75" customHeight="1">
      <c r="A23" s="2">
        <f t="shared" si="0"/>
        <v>45529</v>
      </c>
      <c r="C23" s="21">
        <v>45712</v>
      </c>
      <c r="D23" s="5" t="s">
        <v>17</v>
      </c>
      <c r="F23" s="2">
        <v>45494</v>
      </c>
      <c r="G23" s="5"/>
      <c r="I23" s="5">
        <f t="shared" si="2"/>
        <v>21</v>
      </c>
    </row>
    <row r="24" spans="1:9" customFormat="1" ht="15.75" customHeight="1">
      <c r="A24" s="2">
        <f t="shared" si="0"/>
        <v>45536</v>
      </c>
      <c r="C24" s="21">
        <v>45736</v>
      </c>
      <c r="D24" s="5" t="s">
        <v>19</v>
      </c>
      <c r="F24" s="2">
        <v>45501</v>
      </c>
      <c r="G24" s="5"/>
      <c r="I24" s="5">
        <f t="shared" si="2"/>
        <v>28</v>
      </c>
    </row>
    <row r="25" spans="1:9" customFormat="1" ht="15.75" customHeight="1">
      <c r="A25" s="2">
        <f t="shared" si="0"/>
        <v>45543</v>
      </c>
      <c r="C25" s="21"/>
      <c r="D25" s="5"/>
      <c r="F25" s="2">
        <v>45508</v>
      </c>
      <c r="G25" s="5"/>
      <c r="I25" s="5">
        <f t="shared" si="2"/>
        <v>4</v>
      </c>
    </row>
    <row r="26" spans="1:9" customFormat="1" ht="15.75" customHeight="1">
      <c r="A26" s="2">
        <f t="shared" si="0"/>
        <v>45550</v>
      </c>
      <c r="C26" s="21"/>
      <c r="D26" s="5"/>
      <c r="F26" s="20">
        <v>45515</v>
      </c>
      <c r="G26" s="3" t="s">
        <v>9</v>
      </c>
      <c r="I26" s="5">
        <f t="shared" si="2"/>
        <v>11</v>
      </c>
    </row>
    <row r="27" spans="1:9" customFormat="1" ht="15.75" customHeight="1">
      <c r="A27" s="2">
        <f t="shared" si="0"/>
        <v>45557</v>
      </c>
      <c r="C27" s="21"/>
      <c r="D27" s="5"/>
      <c r="F27" s="20">
        <v>45516</v>
      </c>
      <c r="G27" s="3" t="s">
        <v>17</v>
      </c>
      <c r="I27" s="5">
        <f t="shared" si="2"/>
        <v>12</v>
      </c>
    </row>
    <row r="28" spans="1:9" customFormat="1" ht="15.75" customHeight="1">
      <c r="A28" s="2">
        <f t="shared" si="0"/>
        <v>45564</v>
      </c>
      <c r="C28" s="21"/>
      <c r="D28" s="5"/>
      <c r="F28" s="2">
        <v>45522</v>
      </c>
      <c r="G28" s="5"/>
      <c r="I28" s="5">
        <f t="shared" si="2"/>
        <v>18</v>
      </c>
    </row>
    <row r="29" spans="1:9" customFormat="1" ht="15.75" customHeight="1">
      <c r="A29" s="2">
        <f t="shared" si="0"/>
        <v>45571</v>
      </c>
      <c r="C29" s="21"/>
      <c r="D29" s="5"/>
      <c r="F29" s="2">
        <v>45529</v>
      </c>
      <c r="G29" s="5"/>
      <c r="I29" s="5">
        <f t="shared" si="2"/>
        <v>25</v>
      </c>
    </row>
    <row r="30" spans="1:9" customFormat="1" ht="15.75" customHeight="1">
      <c r="A30" s="2">
        <f t="shared" si="0"/>
        <v>45578</v>
      </c>
      <c r="C30" s="18"/>
      <c r="F30" s="2">
        <v>45536</v>
      </c>
      <c r="G30" s="5"/>
      <c r="I30" s="5">
        <f t="shared" si="2"/>
        <v>1</v>
      </c>
    </row>
    <row r="31" spans="1:9" customFormat="1" ht="15.75" customHeight="1">
      <c r="A31" s="2">
        <f t="shared" si="0"/>
        <v>45585</v>
      </c>
      <c r="C31" s="18"/>
      <c r="F31" s="2">
        <v>45543</v>
      </c>
      <c r="G31" s="5"/>
      <c r="I31" s="5">
        <f t="shared" si="2"/>
        <v>8</v>
      </c>
    </row>
    <row r="32" spans="1:9" customFormat="1" ht="15.75" customHeight="1">
      <c r="A32" s="2">
        <f t="shared" si="0"/>
        <v>45592</v>
      </c>
      <c r="C32" s="18"/>
      <c r="F32" s="2">
        <v>45550</v>
      </c>
      <c r="G32" s="5"/>
      <c r="I32" s="5">
        <f t="shared" si="2"/>
        <v>15</v>
      </c>
    </row>
    <row r="33" spans="1:9" customFormat="1" ht="15.75" customHeight="1">
      <c r="A33" s="2">
        <f t="shared" si="0"/>
        <v>45599</v>
      </c>
      <c r="C33" s="18"/>
      <c r="F33" s="20">
        <v>45551</v>
      </c>
      <c r="G33" s="3" t="s">
        <v>10</v>
      </c>
      <c r="I33" s="5">
        <f t="shared" si="2"/>
        <v>16</v>
      </c>
    </row>
    <row r="34" spans="1:9" customFormat="1" ht="15.75" customHeight="1">
      <c r="A34" s="2">
        <f t="shared" si="0"/>
        <v>45606</v>
      </c>
      <c r="C34" s="18"/>
      <c r="F34" s="20">
        <v>45557</v>
      </c>
      <c r="G34" s="3" t="s">
        <v>11</v>
      </c>
      <c r="I34" s="5">
        <f t="shared" si="2"/>
        <v>22</v>
      </c>
    </row>
    <row r="35" spans="1:9" customFormat="1" ht="15.75" customHeight="1">
      <c r="A35" s="2">
        <f t="shared" si="0"/>
        <v>45613</v>
      </c>
      <c r="C35" s="18"/>
      <c r="F35" s="20">
        <v>45558</v>
      </c>
      <c r="G35" s="3" t="s">
        <v>17</v>
      </c>
      <c r="I35" s="5">
        <f t="shared" si="2"/>
        <v>23</v>
      </c>
    </row>
    <row r="36" spans="1:9" customFormat="1" ht="15.75" customHeight="1">
      <c r="A36" s="2">
        <f t="shared" si="0"/>
        <v>45620</v>
      </c>
      <c r="C36" s="18"/>
      <c r="F36" s="2">
        <v>45564</v>
      </c>
      <c r="G36" s="5"/>
      <c r="I36" s="5">
        <f t="shared" si="2"/>
        <v>29</v>
      </c>
    </row>
    <row r="37" spans="1:9" customFormat="1" ht="15.75" customHeight="1">
      <c r="A37" s="2">
        <f t="shared" si="0"/>
        <v>45627</v>
      </c>
      <c r="C37" s="18"/>
      <c r="F37" s="2">
        <v>45571</v>
      </c>
      <c r="G37" s="5"/>
      <c r="I37" s="5">
        <f t="shared" si="2"/>
        <v>6</v>
      </c>
    </row>
    <row r="38" spans="1:9" customFormat="1" ht="15.75" customHeight="1">
      <c r="A38" s="2">
        <f t="shared" si="0"/>
        <v>45634</v>
      </c>
      <c r="C38" s="18"/>
      <c r="F38" s="2">
        <v>45578</v>
      </c>
      <c r="G38" s="5"/>
      <c r="I38" s="5">
        <f t="shared" si="2"/>
        <v>13</v>
      </c>
    </row>
    <row r="39" spans="1:9" customFormat="1" ht="15.75" customHeight="1">
      <c r="A39" s="2">
        <f t="shared" si="0"/>
        <v>45641</v>
      </c>
      <c r="C39" s="18"/>
      <c r="F39" s="20">
        <v>45579</v>
      </c>
      <c r="G39" s="3" t="s">
        <v>12</v>
      </c>
      <c r="I39" s="5">
        <f t="shared" si="2"/>
        <v>14</v>
      </c>
    </row>
    <row r="40" spans="1:9" customFormat="1" ht="15.75" customHeight="1">
      <c r="A40" s="2">
        <f t="shared" si="0"/>
        <v>45648</v>
      </c>
      <c r="C40" s="18"/>
      <c r="F40" s="2">
        <v>45585</v>
      </c>
      <c r="G40" s="5"/>
      <c r="I40" s="5">
        <f t="shared" si="2"/>
        <v>20</v>
      </c>
    </row>
    <row r="41" spans="1:9" customFormat="1" ht="15.75" customHeight="1">
      <c r="A41" s="2">
        <f t="shared" si="0"/>
        <v>45655</v>
      </c>
      <c r="C41" s="18"/>
      <c r="F41" s="2">
        <v>45592</v>
      </c>
      <c r="G41" s="5"/>
      <c r="I41" s="5">
        <f t="shared" si="2"/>
        <v>27</v>
      </c>
    </row>
    <row r="42" spans="1:9" customFormat="1" ht="15.75" customHeight="1">
      <c r="A42" s="2">
        <f t="shared" si="0"/>
        <v>45662</v>
      </c>
      <c r="C42" s="18"/>
      <c r="F42" s="20">
        <v>45599</v>
      </c>
      <c r="G42" s="3" t="s">
        <v>13</v>
      </c>
      <c r="I42" s="5">
        <f t="shared" ref="I42:I63" si="3">DAY(F42)</f>
        <v>3</v>
      </c>
    </row>
    <row r="43" spans="1:9" customFormat="1" ht="15.75" customHeight="1">
      <c r="A43" s="2">
        <f t="shared" si="0"/>
        <v>45669</v>
      </c>
      <c r="C43" s="18"/>
      <c r="F43" s="20">
        <v>45600</v>
      </c>
      <c r="G43" s="3" t="s">
        <v>17</v>
      </c>
      <c r="I43" s="5">
        <f t="shared" si="3"/>
        <v>4</v>
      </c>
    </row>
    <row r="44" spans="1:9" customFormat="1" ht="15.75" customHeight="1">
      <c r="A44" s="2">
        <f t="shared" si="0"/>
        <v>45676</v>
      </c>
      <c r="C44" s="18"/>
      <c r="F44" s="2">
        <v>45606</v>
      </c>
      <c r="G44" s="5"/>
      <c r="I44" s="5">
        <f t="shared" si="3"/>
        <v>10</v>
      </c>
    </row>
    <row r="45" spans="1:9" customFormat="1" ht="15.75" customHeight="1">
      <c r="A45" s="2">
        <f t="shared" si="0"/>
        <v>45683</v>
      </c>
      <c r="C45" s="18"/>
      <c r="F45" s="2">
        <v>45613</v>
      </c>
      <c r="G45" s="5"/>
      <c r="I45" s="5">
        <f t="shared" si="3"/>
        <v>17</v>
      </c>
    </row>
    <row r="46" spans="1:9" customFormat="1" ht="15.75" customHeight="1">
      <c r="A46" s="2">
        <f t="shared" si="0"/>
        <v>45690</v>
      </c>
      <c r="C46" s="18"/>
      <c r="F46" s="20">
        <v>45619</v>
      </c>
      <c r="G46" s="3" t="s">
        <v>14</v>
      </c>
      <c r="I46" s="5">
        <f t="shared" si="3"/>
        <v>23</v>
      </c>
    </row>
    <row r="47" spans="1:9" customFormat="1" ht="15.75" customHeight="1">
      <c r="A47" s="2">
        <f t="shared" si="0"/>
        <v>45697</v>
      </c>
      <c r="C47" s="18"/>
      <c r="F47" s="2">
        <v>45620</v>
      </c>
      <c r="G47" s="5"/>
      <c r="I47" s="5">
        <f t="shared" si="3"/>
        <v>24</v>
      </c>
    </row>
    <row r="48" spans="1:9" customFormat="1" ht="15.75" customHeight="1">
      <c r="A48" s="2">
        <f t="shared" si="0"/>
        <v>45704</v>
      </c>
      <c r="C48" s="18"/>
      <c r="F48" s="2">
        <v>45627</v>
      </c>
      <c r="G48" s="5"/>
      <c r="I48" s="5">
        <f t="shared" si="3"/>
        <v>1</v>
      </c>
    </row>
    <row r="49" spans="1:9" customFormat="1" ht="15.75" customHeight="1">
      <c r="A49" s="2">
        <f t="shared" si="0"/>
        <v>45711</v>
      </c>
      <c r="C49" s="18"/>
      <c r="F49" s="2">
        <v>45634</v>
      </c>
      <c r="G49" s="5"/>
      <c r="I49" s="5">
        <f t="shared" si="3"/>
        <v>8</v>
      </c>
    </row>
    <row r="50" spans="1:9" customFormat="1" ht="15.75" customHeight="1">
      <c r="A50" s="2">
        <f t="shared" si="0"/>
        <v>45718</v>
      </c>
      <c r="C50" s="18"/>
      <c r="F50" s="2">
        <v>45641</v>
      </c>
      <c r="G50" s="5"/>
      <c r="I50" s="5">
        <f t="shared" si="3"/>
        <v>15</v>
      </c>
    </row>
    <row r="51" spans="1:9" customFormat="1" ht="15.75" customHeight="1">
      <c r="A51" s="2">
        <f t="shared" si="0"/>
        <v>45725</v>
      </c>
      <c r="C51" s="18"/>
      <c r="F51" s="2">
        <v>45648</v>
      </c>
      <c r="G51" s="5"/>
      <c r="I51" s="5">
        <f t="shared" si="3"/>
        <v>22</v>
      </c>
    </row>
    <row r="52" spans="1:9" customFormat="1" ht="15.75" customHeight="1">
      <c r="A52" s="2">
        <f t="shared" si="0"/>
        <v>45732</v>
      </c>
      <c r="C52" s="18"/>
      <c r="F52" s="2">
        <v>45655</v>
      </c>
      <c r="G52" s="5"/>
      <c r="I52" s="5">
        <f t="shared" si="3"/>
        <v>29</v>
      </c>
    </row>
    <row r="53" spans="1:9" customFormat="1" ht="15.75" customHeight="1">
      <c r="A53" s="2">
        <f t="shared" si="0"/>
        <v>45739</v>
      </c>
      <c r="C53" s="18"/>
      <c r="F53" s="20">
        <v>45655</v>
      </c>
      <c r="G53" s="3"/>
      <c r="I53" s="5">
        <f t="shared" si="3"/>
        <v>29</v>
      </c>
    </row>
    <row r="54" spans="1:9" customFormat="1" ht="15.75" customHeight="1">
      <c r="A54" s="2">
        <f t="shared" si="0"/>
        <v>45746</v>
      </c>
      <c r="C54" s="18"/>
      <c r="F54" s="20">
        <v>45656</v>
      </c>
      <c r="G54" s="3"/>
      <c r="I54" s="5">
        <f t="shared" si="3"/>
        <v>30</v>
      </c>
    </row>
    <row r="55" spans="1:9" customFormat="1" ht="15.75" customHeight="1">
      <c r="A55" s="2">
        <f t="shared" si="0"/>
        <v>45753</v>
      </c>
      <c r="C55" s="18"/>
      <c r="F55" s="2">
        <v>45662</v>
      </c>
      <c r="G55" s="5"/>
      <c r="I55" s="5">
        <f t="shared" si="3"/>
        <v>5</v>
      </c>
    </row>
    <row r="56" spans="1:9" customFormat="1" ht="15.75" customHeight="1">
      <c r="C56" s="18"/>
      <c r="F56" s="2">
        <v>45669</v>
      </c>
      <c r="G56" s="5"/>
      <c r="I56" s="5">
        <f t="shared" si="3"/>
        <v>12</v>
      </c>
    </row>
    <row r="57" spans="1:9" customFormat="1" ht="15.75" customHeight="1">
      <c r="C57" s="18"/>
      <c r="F57" s="20">
        <v>45670</v>
      </c>
      <c r="G57" s="3" t="s">
        <v>15</v>
      </c>
      <c r="I57" s="5">
        <f t="shared" si="3"/>
        <v>13</v>
      </c>
    </row>
    <row r="58" spans="1:9" customFormat="1" ht="15.75" customHeight="1">
      <c r="C58" s="18"/>
      <c r="F58" s="2">
        <v>45676</v>
      </c>
      <c r="G58" s="5"/>
      <c r="I58" s="5">
        <f t="shared" si="3"/>
        <v>19</v>
      </c>
    </row>
    <row r="59" spans="1:9" customFormat="1" ht="15.75" customHeight="1">
      <c r="C59" s="18"/>
      <c r="F59" s="2">
        <v>45683</v>
      </c>
      <c r="G59" s="5"/>
      <c r="I59" s="5">
        <f t="shared" si="3"/>
        <v>26</v>
      </c>
    </row>
    <row r="60" spans="1:9" customFormat="1" ht="15.75" customHeight="1">
      <c r="C60" s="18"/>
      <c r="F60" s="2">
        <v>45690</v>
      </c>
      <c r="G60" s="5"/>
      <c r="I60" s="5">
        <f t="shared" si="3"/>
        <v>2</v>
      </c>
    </row>
    <row r="61" spans="1:9" customFormat="1" ht="15.75" customHeight="1">
      <c r="C61" s="18"/>
      <c r="F61" s="2">
        <v>45697</v>
      </c>
      <c r="G61" s="5"/>
      <c r="I61" s="5">
        <f t="shared" si="3"/>
        <v>9</v>
      </c>
    </row>
    <row r="62" spans="1:9" customFormat="1" ht="15.75" customHeight="1">
      <c r="C62" s="18"/>
      <c r="F62" s="20">
        <v>45699</v>
      </c>
      <c r="G62" s="3" t="s">
        <v>16</v>
      </c>
      <c r="I62" s="5">
        <f t="shared" si="3"/>
        <v>11</v>
      </c>
    </row>
    <row r="63" spans="1:9" customFormat="1" ht="15.75" customHeight="1">
      <c r="C63" s="18"/>
      <c r="F63" s="2">
        <v>45704</v>
      </c>
      <c r="G63" s="5"/>
      <c r="I63" s="5">
        <f t="shared" si="3"/>
        <v>16</v>
      </c>
    </row>
    <row r="64" spans="1:9" customFormat="1" ht="15.75" customHeight="1">
      <c r="C64" s="18"/>
      <c r="F64" s="21">
        <v>45711</v>
      </c>
      <c r="G64" s="5" t="s">
        <v>18</v>
      </c>
      <c r="I64" s="5">
        <f t="shared" ref="I64:I100" si="4">DAY(F64)</f>
        <v>23</v>
      </c>
    </row>
    <row r="65" spans="3:9" customFormat="1" ht="15.75" customHeight="1">
      <c r="C65" s="18"/>
      <c r="F65" s="21">
        <v>45712</v>
      </c>
      <c r="G65" s="5" t="s">
        <v>17</v>
      </c>
      <c r="I65" s="5">
        <f t="shared" si="4"/>
        <v>24</v>
      </c>
    </row>
    <row r="66" spans="3:9" customFormat="1" ht="15.75" customHeight="1">
      <c r="C66" s="18"/>
      <c r="F66" s="2">
        <v>45718</v>
      </c>
      <c r="G66" s="5"/>
      <c r="I66" s="5">
        <f t="shared" si="4"/>
        <v>2</v>
      </c>
    </row>
    <row r="67" spans="3:9" customFormat="1" ht="15.75" customHeight="1">
      <c r="C67" s="18"/>
      <c r="F67" s="2">
        <v>45725</v>
      </c>
      <c r="G67" s="5"/>
      <c r="I67" s="5">
        <f t="shared" si="4"/>
        <v>9</v>
      </c>
    </row>
    <row r="68" spans="3:9" customFormat="1" ht="15.75" customHeight="1">
      <c r="C68" s="18"/>
      <c r="F68" s="2">
        <v>45732</v>
      </c>
      <c r="G68" s="5"/>
      <c r="I68" s="5">
        <f t="shared" si="4"/>
        <v>16</v>
      </c>
    </row>
    <row r="69" spans="3:9" customFormat="1" ht="15.75" customHeight="1">
      <c r="C69" s="18"/>
      <c r="F69" s="21">
        <v>45736</v>
      </c>
      <c r="G69" s="5" t="s">
        <v>19</v>
      </c>
      <c r="I69" s="5">
        <f t="shared" si="4"/>
        <v>20</v>
      </c>
    </row>
    <row r="70" spans="3:9" customFormat="1" ht="15.75" customHeight="1">
      <c r="C70" s="18"/>
      <c r="F70" s="2">
        <v>45739</v>
      </c>
      <c r="G70" s="5"/>
      <c r="I70" s="5">
        <f t="shared" si="4"/>
        <v>23</v>
      </c>
    </row>
    <row r="71" spans="3:9" customFormat="1" ht="15.75" customHeight="1">
      <c r="C71" s="18"/>
      <c r="F71" s="2">
        <v>45746</v>
      </c>
      <c r="G71" s="5"/>
      <c r="I71" s="5">
        <f t="shared" si="4"/>
        <v>30</v>
      </c>
    </row>
    <row r="72" spans="3:9" customFormat="1" ht="15.75" customHeight="1">
      <c r="C72" s="18"/>
      <c r="F72" s="22"/>
      <c r="G72" s="5"/>
      <c r="I72" s="5">
        <f t="shared" si="4"/>
        <v>0</v>
      </c>
    </row>
    <row r="73" spans="3:9" customFormat="1" ht="15.75" customHeight="1">
      <c r="C73" s="18"/>
      <c r="F73" s="22"/>
      <c r="G73" s="5"/>
      <c r="I73" s="5">
        <f t="shared" si="4"/>
        <v>0</v>
      </c>
    </row>
    <row r="74" spans="3:9" customFormat="1" ht="15.75" customHeight="1">
      <c r="C74" s="18"/>
      <c r="F74" s="22"/>
      <c r="G74" s="5"/>
      <c r="I74" s="5">
        <f t="shared" si="4"/>
        <v>0</v>
      </c>
    </row>
    <row r="75" spans="3:9" customFormat="1" ht="15.75" customHeight="1">
      <c r="C75" s="18"/>
      <c r="F75" s="22"/>
      <c r="G75" s="5"/>
      <c r="I75" s="5">
        <f t="shared" si="4"/>
        <v>0</v>
      </c>
    </row>
    <row r="76" spans="3:9" customFormat="1" ht="15.75" customHeight="1">
      <c r="C76" s="18"/>
      <c r="F76" s="22"/>
      <c r="G76" s="5"/>
      <c r="I76" s="5">
        <f t="shared" si="4"/>
        <v>0</v>
      </c>
    </row>
    <row r="77" spans="3:9" customFormat="1" ht="15.75" customHeight="1">
      <c r="C77" s="18"/>
      <c r="F77" s="22"/>
      <c r="G77" s="5"/>
      <c r="I77" s="5">
        <f t="shared" si="4"/>
        <v>0</v>
      </c>
    </row>
    <row r="78" spans="3:9" customFormat="1" ht="15.75" customHeight="1">
      <c r="C78" s="18"/>
      <c r="F78" s="22"/>
      <c r="G78" s="5"/>
      <c r="I78" s="5">
        <f t="shared" si="4"/>
        <v>0</v>
      </c>
    </row>
    <row r="79" spans="3:9" customFormat="1" ht="15.75" customHeight="1">
      <c r="C79" s="18"/>
      <c r="F79" s="22"/>
      <c r="G79" s="5"/>
      <c r="I79" s="5">
        <f t="shared" si="4"/>
        <v>0</v>
      </c>
    </row>
    <row r="80" spans="3:9" customFormat="1" ht="15.75" customHeight="1">
      <c r="C80" s="18"/>
      <c r="F80" s="22"/>
      <c r="G80" s="5"/>
      <c r="I80" s="5">
        <f t="shared" si="4"/>
        <v>0</v>
      </c>
    </row>
    <row r="81" spans="3:9" customFormat="1" ht="15.75" customHeight="1">
      <c r="C81" s="18"/>
      <c r="F81" s="22"/>
      <c r="G81" s="5"/>
      <c r="I81" s="5">
        <f t="shared" si="4"/>
        <v>0</v>
      </c>
    </row>
    <row r="82" spans="3:9" customFormat="1" ht="15.75" customHeight="1">
      <c r="C82" s="18"/>
      <c r="F82" s="22"/>
      <c r="G82" s="5"/>
      <c r="I82" s="5">
        <f t="shared" si="4"/>
        <v>0</v>
      </c>
    </row>
    <row r="83" spans="3:9" customFormat="1" ht="15.75" customHeight="1">
      <c r="C83" s="18"/>
      <c r="F83" s="22"/>
      <c r="G83" s="5"/>
      <c r="I83" s="5">
        <f t="shared" si="4"/>
        <v>0</v>
      </c>
    </row>
    <row r="84" spans="3:9" customFormat="1" ht="15.75" customHeight="1">
      <c r="C84" s="18"/>
      <c r="F84" s="22"/>
      <c r="G84" s="5"/>
      <c r="I84" s="5">
        <f t="shared" si="4"/>
        <v>0</v>
      </c>
    </row>
    <row r="85" spans="3:9" customFormat="1" ht="15.75" customHeight="1">
      <c r="C85" s="18"/>
      <c r="F85" s="22"/>
      <c r="G85" s="5"/>
      <c r="I85" s="5">
        <f t="shared" si="4"/>
        <v>0</v>
      </c>
    </row>
    <row r="86" spans="3:9" customFormat="1" ht="15.75" customHeight="1">
      <c r="C86" s="18"/>
      <c r="F86" s="22"/>
      <c r="G86" s="5"/>
      <c r="I86" s="5">
        <f t="shared" si="4"/>
        <v>0</v>
      </c>
    </row>
    <row r="87" spans="3:9" customFormat="1" ht="15.75" customHeight="1">
      <c r="C87" s="18"/>
      <c r="F87" s="22"/>
      <c r="G87" s="5"/>
      <c r="I87" s="5">
        <f t="shared" si="4"/>
        <v>0</v>
      </c>
    </row>
    <row r="88" spans="3:9" customFormat="1" ht="15.75" customHeight="1">
      <c r="C88" s="18"/>
      <c r="F88" s="22"/>
      <c r="G88" s="5"/>
      <c r="I88" s="5">
        <f t="shared" si="4"/>
        <v>0</v>
      </c>
    </row>
    <row r="89" spans="3:9" customFormat="1" ht="15.75" customHeight="1">
      <c r="C89" s="18"/>
      <c r="F89" s="22"/>
      <c r="G89" s="5"/>
      <c r="I89" s="5">
        <f t="shared" si="4"/>
        <v>0</v>
      </c>
    </row>
    <row r="90" spans="3:9" customFormat="1" ht="15.75" customHeight="1">
      <c r="C90" s="18"/>
      <c r="F90" s="22"/>
      <c r="G90" s="5"/>
      <c r="I90" s="5">
        <f t="shared" si="4"/>
        <v>0</v>
      </c>
    </row>
    <row r="91" spans="3:9" customFormat="1" ht="15.75" customHeight="1">
      <c r="C91" s="18"/>
      <c r="F91" s="22"/>
      <c r="G91" s="5"/>
      <c r="I91" s="5">
        <f t="shared" si="4"/>
        <v>0</v>
      </c>
    </row>
    <row r="92" spans="3:9" customFormat="1" ht="15.75" customHeight="1">
      <c r="C92" s="18"/>
      <c r="F92" s="22"/>
      <c r="G92" s="5"/>
      <c r="I92" s="5">
        <f t="shared" si="4"/>
        <v>0</v>
      </c>
    </row>
    <row r="93" spans="3:9" customFormat="1" ht="15.75" customHeight="1">
      <c r="C93" s="18"/>
      <c r="F93" s="22"/>
      <c r="G93" s="5"/>
      <c r="I93" s="5">
        <f t="shared" si="4"/>
        <v>0</v>
      </c>
    </row>
    <row r="94" spans="3:9" customFormat="1" ht="15.75" customHeight="1">
      <c r="C94" s="18"/>
      <c r="F94" s="22"/>
      <c r="G94" s="5"/>
      <c r="I94" s="5">
        <f t="shared" si="4"/>
        <v>0</v>
      </c>
    </row>
    <row r="95" spans="3:9" customFormat="1" ht="15.75" customHeight="1">
      <c r="C95" s="18"/>
      <c r="F95" s="22"/>
      <c r="G95" s="5"/>
      <c r="I95" s="5">
        <f t="shared" si="4"/>
        <v>0</v>
      </c>
    </row>
    <row r="96" spans="3:9" customFormat="1" ht="15.75" customHeight="1">
      <c r="C96" s="18"/>
      <c r="F96" s="22"/>
      <c r="G96" s="5"/>
      <c r="I96" s="5">
        <f t="shared" si="4"/>
        <v>0</v>
      </c>
    </row>
    <row r="97" spans="5:10" ht="15.75" customHeight="1">
      <c r="E97"/>
      <c r="F97" s="22"/>
      <c r="G97" s="5"/>
      <c r="H97"/>
      <c r="I97" s="5">
        <f t="shared" si="4"/>
        <v>0</v>
      </c>
      <c r="J97"/>
    </row>
    <row r="98" spans="5:10" ht="15.75" customHeight="1">
      <c r="E98"/>
      <c r="F98" s="22"/>
      <c r="G98" s="5"/>
      <c r="H98"/>
      <c r="I98" s="5">
        <f t="shared" si="4"/>
        <v>0</v>
      </c>
      <c r="J98"/>
    </row>
    <row r="99" spans="5:10" ht="15.75" customHeight="1">
      <c r="E99"/>
      <c r="F99" s="22"/>
      <c r="G99" s="5"/>
      <c r="H99"/>
      <c r="I99" s="5">
        <f t="shared" si="4"/>
        <v>0</v>
      </c>
      <c r="J99"/>
    </row>
    <row r="100" spans="5:10" ht="15.75" customHeight="1">
      <c r="E100"/>
      <c r="F100" s="22"/>
      <c r="G100" s="5"/>
      <c r="H100"/>
      <c r="I100" s="5">
        <f t="shared" si="4"/>
        <v>0</v>
      </c>
      <c r="J100"/>
    </row>
  </sheetData>
  <autoFilter ref="F2:G66" xr:uid="{F121FC05-90A3-4367-8ED7-FB5AF26916BF}">
    <sortState xmlns:xlrd2="http://schemas.microsoft.com/office/spreadsheetml/2017/richdata2" ref="F3:G71">
      <sortCondition ref="F2:F66"/>
    </sortState>
  </autoFilter>
  <phoneticPr fontId="2"/>
  <conditionalFormatting sqref="F72:F100 F1:F50">
    <cfRule type="duplicateValues" dxfId="20" priority="3"/>
  </conditionalFormatting>
  <conditionalFormatting sqref="I2:I100">
    <cfRule type="expression" dxfId="19" priority="2">
      <formula>OR(MONTH($F2)=1,MONTH($F2)=3,MONTH($F2)=5,MONTH($F2)=7,MONTH($F2)=9,MONTH($F2)=11)</formula>
    </cfRule>
  </conditionalFormatting>
  <conditionalFormatting sqref="F1:F100">
    <cfRule type="duplicateValues" dxfId="18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1345-001E-48DC-88AB-1EDC7D93E14F}">
  <dimension ref="A2:DP4"/>
  <sheetViews>
    <sheetView workbookViewId="0">
      <selection activeCell="K22" sqref="K22"/>
    </sheetView>
  </sheetViews>
  <sheetFormatPr defaultColWidth="1.625" defaultRowHeight="11.25"/>
  <cols>
    <col min="1" max="120" width="3.125" style="17" customWidth="1"/>
    <col min="121" max="16384" width="1.625" style="17"/>
  </cols>
  <sheetData>
    <row r="2" spans="1:120" s="8" customFormat="1" ht="13.5" customHeight="1">
      <c r="A2" s="132">
        <v>2024</v>
      </c>
      <c r="B2" s="133"/>
      <c r="C2" s="133"/>
      <c r="D2" s="133"/>
      <c r="E2" s="6" t="s">
        <v>28</v>
      </c>
      <c r="F2" s="133">
        <v>4</v>
      </c>
      <c r="G2" s="133"/>
      <c r="H2" s="6" t="s">
        <v>32</v>
      </c>
      <c r="I2" s="6"/>
      <c r="J2" s="7"/>
      <c r="K2" s="134">
        <f>$A2</f>
        <v>2024</v>
      </c>
      <c r="L2" s="135"/>
      <c r="M2" s="135"/>
      <c r="N2" s="135"/>
      <c r="O2" s="6" t="s">
        <v>28</v>
      </c>
      <c r="P2" s="131">
        <v>5</v>
      </c>
      <c r="Q2" s="131"/>
      <c r="R2" s="6" t="s">
        <v>32</v>
      </c>
      <c r="S2" s="6"/>
      <c r="T2" s="7"/>
      <c r="U2" s="134">
        <f>$A2</f>
        <v>2024</v>
      </c>
      <c r="V2" s="135"/>
      <c r="W2" s="135"/>
      <c r="X2" s="135"/>
      <c r="Y2" s="6" t="s">
        <v>28</v>
      </c>
      <c r="Z2" s="131">
        <v>6</v>
      </c>
      <c r="AA2" s="131"/>
      <c r="AB2" s="6" t="s">
        <v>32</v>
      </c>
      <c r="AC2" s="6"/>
      <c r="AD2" s="7"/>
      <c r="AE2" s="134">
        <f>$A2</f>
        <v>2024</v>
      </c>
      <c r="AF2" s="135"/>
      <c r="AG2" s="135"/>
      <c r="AH2" s="135"/>
      <c r="AI2" s="6" t="s">
        <v>28</v>
      </c>
      <c r="AJ2" s="131">
        <v>7</v>
      </c>
      <c r="AK2" s="131"/>
      <c r="AL2" s="6" t="s">
        <v>32</v>
      </c>
      <c r="AM2" s="6"/>
      <c r="AN2" s="7"/>
      <c r="AO2" s="134">
        <f>$A2</f>
        <v>2024</v>
      </c>
      <c r="AP2" s="135"/>
      <c r="AQ2" s="135"/>
      <c r="AR2" s="135"/>
      <c r="AS2" s="6" t="s">
        <v>28</v>
      </c>
      <c r="AT2" s="131">
        <v>8</v>
      </c>
      <c r="AU2" s="131"/>
      <c r="AV2" s="6" t="s">
        <v>32</v>
      </c>
      <c r="AW2" s="6"/>
      <c r="AX2" s="7"/>
      <c r="AY2" s="134">
        <f>$A2</f>
        <v>2024</v>
      </c>
      <c r="AZ2" s="135"/>
      <c r="BA2" s="135"/>
      <c r="BB2" s="135"/>
      <c r="BC2" s="6" t="s">
        <v>28</v>
      </c>
      <c r="BD2" s="131">
        <v>9</v>
      </c>
      <c r="BE2" s="131"/>
      <c r="BF2" s="6" t="s">
        <v>32</v>
      </c>
      <c r="BG2" s="6"/>
      <c r="BH2" s="7"/>
      <c r="BI2" s="134">
        <f>$A2</f>
        <v>2024</v>
      </c>
      <c r="BJ2" s="135"/>
      <c r="BK2" s="135"/>
      <c r="BL2" s="135"/>
      <c r="BM2" s="6" t="s">
        <v>28</v>
      </c>
      <c r="BN2" s="131">
        <v>10</v>
      </c>
      <c r="BO2" s="131"/>
      <c r="BP2" s="6" t="s">
        <v>32</v>
      </c>
      <c r="BQ2" s="6"/>
      <c r="BR2" s="7"/>
      <c r="BS2" s="134">
        <f>$A2</f>
        <v>2024</v>
      </c>
      <c r="BT2" s="135"/>
      <c r="BU2" s="135"/>
      <c r="BV2" s="135"/>
      <c r="BW2" s="6" t="s">
        <v>28</v>
      </c>
      <c r="BX2" s="131">
        <v>11</v>
      </c>
      <c r="BY2" s="131"/>
      <c r="BZ2" s="6" t="s">
        <v>32</v>
      </c>
      <c r="CA2" s="6"/>
      <c r="CB2" s="7"/>
      <c r="CC2" s="134">
        <f>$A2</f>
        <v>2024</v>
      </c>
      <c r="CD2" s="135"/>
      <c r="CE2" s="135"/>
      <c r="CF2" s="135"/>
      <c r="CG2" s="6" t="s">
        <v>28</v>
      </c>
      <c r="CH2" s="131">
        <v>12</v>
      </c>
      <c r="CI2" s="131"/>
      <c r="CJ2" s="6" t="s">
        <v>32</v>
      </c>
      <c r="CK2" s="6"/>
      <c r="CL2" s="7"/>
      <c r="CM2" s="134">
        <f>$A2+1</f>
        <v>2025</v>
      </c>
      <c r="CN2" s="135"/>
      <c r="CO2" s="135"/>
      <c r="CP2" s="135"/>
      <c r="CQ2" s="135"/>
      <c r="CR2" s="6" t="s">
        <v>28</v>
      </c>
      <c r="CS2" s="131">
        <v>1</v>
      </c>
      <c r="CT2" s="131"/>
      <c r="CU2" s="6" t="s">
        <v>32</v>
      </c>
      <c r="CV2" s="7"/>
      <c r="CW2" s="134">
        <f>$A2+1</f>
        <v>2025</v>
      </c>
      <c r="CX2" s="135"/>
      <c r="CY2" s="135"/>
      <c r="CZ2" s="135"/>
      <c r="DA2" s="6" t="s">
        <v>28</v>
      </c>
      <c r="DB2" s="131">
        <v>2</v>
      </c>
      <c r="DC2" s="131"/>
      <c r="DD2" s="6" t="s">
        <v>32</v>
      </c>
      <c r="DE2" s="6"/>
      <c r="DF2" s="7"/>
      <c r="DG2" s="134">
        <f>$A2+1</f>
        <v>2025</v>
      </c>
      <c r="DH2" s="135"/>
      <c r="DI2" s="135"/>
      <c r="DJ2" s="135"/>
      <c r="DK2" s="6" t="s">
        <v>28</v>
      </c>
      <c r="DL2" s="131">
        <v>3</v>
      </c>
      <c r="DM2" s="131"/>
      <c r="DN2" s="6" t="s">
        <v>32</v>
      </c>
      <c r="DO2" s="6"/>
      <c r="DP2" s="7"/>
    </row>
    <row r="3" spans="1:120" s="8" customFormat="1" ht="13.5" customHeight="1">
      <c r="A3" s="9">
        <v>7</v>
      </c>
      <c r="B3" s="10">
        <v>14</v>
      </c>
      <c r="C3" s="10">
        <v>21</v>
      </c>
      <c r="D3" s="10">
        <v>28</v>
      </c>
      <c r="E3" s="10">
        <v>29</v>
      </c>
      <c r="F3" s="10"/>
      <c r="G3" s="10"/>
      <c r="H3" s="10"/>
      <c r="I3" s="10"/>
      <c r="J3" s="11"/>
      <c r="K3" s="9">
        <v>3</v>
      </c>
      <c r="L3" s="10">
        <v>4</v>
      </c>
      <c r="M3" s="10">
        <v>5</v>
      </c>
      <c r="N3" s="10">
        <v>6</v>
      </c>
      <c r="O3" s="10">
        <v>12</v>
      </c>
      <c r="P3" s="10">
        <v>19</v>
      </c>
      <c r="Q3" s="10">
        <v>26</v>
      </c>
      <c r="R3" s="10"/>
      <c r="S3" s="10"/>
      <c r="T3" s="11"/>
      <c r="U3" s="9">
        <v>2</v>
      </c>
      <c r="V3" s="10">
        <v>9</v>
      </c>
      <c r="W3" s="10">
        <v>16</v>
      </c>
      <c r="X3" s="10">
        <v>23</v>
      </c>
      <c r="Y3" s="10">
        <v>30</v>
      </c>
      <c r="Z3" s="10"/>
      <c r="AA3" s="10"/>
      <c r="AB3" s="10"/>
      <c r="AC3" s="10"/>
      <c r="AD3" s="11"/>
      <c r="AE3" s="9">
        <v>7</v>
      </c>
      <c r="AF3" s="10">
        <v>14</v>
      </c>
      <c r="AG3" s="10">
        <v>15</v>
      </c>
      <c r="AH3" s="10">
        <v>21</v>
      </c>
      <c r="AI3" s="10">
        <v>28</v>
      </c>
      <c r="AJ3" s="10"/>
      <c r="AK3" s="10"/>
      <c r="AL3" s="10"/>
      <c r="AM3" s="10"/>
      <c r="AN3" s="11"/>
      <c r="AO3" s="9">
        <v>4</v>
      </c>
      <c r="AP3" s="10">
        <v>11</v>
      </c>
      <c r="AQ3" s="10">
        <v>12</v>
      </c>
      <c r="AR3" s="10">
        <v>18</v>
      </c>
      <c r="AS3" s="10">
        <v>25</v>
      </c>
      <c r="AT3" s="10"/>
      <c r="AU3" s="10"/>
      <c r="AV3" s="10"/>
      <c r="AW3" s="10"/>
      <c r="AX3" s="11"/>
      <c r="AY3" s="9">
        <v>1</v>
      </c>
      <c r="AZ3" s="10">
        <v>8</v>
      </c>
      <c r="BA3" s="10">
        <v>15</v>
      </c>
      <c r="BB3" s="10">
        <v>16</v>
      </c>
      <c r="BC3" s="10">
        <v>22</v>
      </c>
      <c r="BD3" s="10">
        <v>23</v>
      </c>
      <c r="BE3" s="10">
        <v>29</v>
      </c>
      <c r="BF3" s="10"/>
      <c r="BG3" s="10"/>
      <c r="BH3" s="11"/>
      <c r="BI3" s="9">
        <v>6</v>
      </c>
      <c r="BJ3" s="10">
        <v>13</v>
      </c>
      <c r="BK3" s="10">
        <v>14</v>
      </c>
      <c r="BL3" s="10">
        <v>20</v>
      </c>
      <c r="BM3" s="10">
        <v>27</v>
      </c>
      <c r="BN3" s="10"/>
      <c r="BO3" s="10"/>
      <c r="BP3" s="10"/>
      <c r="BQ3" s="10"/>
      <c r="BR3" s="11"/>
      <c r="BS3" s="9">
        <v>3</v>
      </c>
      <c r="BT3" s="10">
        <v>4</v>
      </c>
      <c r="BU3" s="10">
        <v>10</v>
      </c>
      <c r="BV3" s="10">
        <v>17</v>
      </c>
      <c r="BW3" s="10">
        <v>23</v>
      </c>
      <c r="BX3" s="10">
        <v>24</v>
      </c>
      <c r="BY3" s="10"/>
      <c r="BZ3" s="10"/>
      <c r="CA3" s="10"/>
      <c r="CB3" s="11"/>
      <c r="CC3" s="9">
        <v>1</v>
      </c>
      <c r="CD3" s="10">
        <v>8</v>
      </c>
      <c r="CE3" s="10">
        <v>15</v>
      </c>
      <c r="CF3" s="10">
        <v>22</v>
      </c>
      <c r="CG3" s="10">
        <v>29</v>
      </c>
      <c r="CH3" s="10">
        <v>29</v>
      </c>
      <c r="CI3" s="10">
        <v>30</v>
      </c>
      <c r="CJ3" s="10"/>
      <c r="CK3" s="10"/>
      <c r="CL3" s="11"/>
      <c r="CM3" s="9">
        <v>5</v>
      </c>
      <c r="CN3" s="12">
        <v>12</v>
      </c>
      <c r="CO3" s="10">
        <v>13</v>
      </c>
      <c r="CP3" s="10">
        <v>19</v>
      </c>
      <c r="CQ3" s="10">
        <v>26</v>
      </c>
      <c r="CR3" s="10"/>
      <c r="CS3" s="10"/>
      <c r="CT3" s="10"/>
      <c r="CU3" s="10"/>
      <c r="CV3" s="11"/>
      <c r="CW3" s="9">
        <v>2</v>
      </c>
      <c r="CX3" s="10">
        <v>9</v>
      </c>
      <c r="CY3" s="10">
        <v>11</v>
      </c>
      <c r="CZ3" s="10">
        <v>16</v>
      </c>
      <c r="DA3" s="10">
        <v>23</v>
      </c>
      <c r="DB3" s="10">
        <v>24</v>
      </c>
      <c r="DC3" s="10"/>
      <c r="DD3" s="10"/>
      <c r="DE3" s="10"/>
      <c r="DF3" s="11"/>
      <c r="DG3" s="9">
        <v>2</v>
      </c>
      <c r="DH3" s="10">
        <v>9</v>
      </c>
      <c r="DI3" s="10">
        <v>16</v>
      </c>
      <c r="DJ3" s="10">
        <v>20</v>
      </c>
      <c r="DK3" s="10">
        <v>23</v>
      </c>
      <c r="DL3" s="10">
        <v>30</v>
      </c>
      <c r="DM3" s="10"/>
      <c r="DN3" s="10"/>
      <c r="DO3" s="10"/>
      <c r="DP3" s="11"/>
    </row>
    <row r="4" spans="1:120" s="8" customFormat="1">
      <c r="A4" s="13" t="str">
        <f>IF(COUNT(A2,F2,A3)&lt;3,"-",TEXT(DATE(A2,F2,A3),"aaa"))</f>
        <v>日</v>
      </c>
      <c r="B4" s="14" t="str">
        <f>IF(COUNT(A2,F2,B3)&lt;3,"-",TEXT(DATE(A2,F2,B3),"aaa"))</f>
        <v>日</v>
      </c>
      <c r="C4" s="14" t="str">
        <f>IF(COUNT(A2,F2,C3)&lt;3,"-",TEXT(DATE(A2,F2,C3),"aaa"))</f>
        <v>日</v>
      </c>
      <c r="D4" s="14" t="str">
        <f>IF(COUNT(A2,F2,D3)&lt;3,"-",TEXT(DATE(A2,F2,D3),"aaa"))</f>
        <v>日</v>
      </c>
      <c r="E4" s="14" t="str">
        <f>IF(COUNT(A2,F2,E3)&lt;3,"-",TEXT(DATE(A2,F2,E3),"aaa"))</f>
        <v>月</v>
      </c>
      <c r="F4" s="14" t="str">
        <f>IF(COUNT(A2,F2,F3)&lt;3,"-",TEXT(DATE(A2,F2,F3),"aaa"))</f>
        <v>-</v>
      </c>
      <c r="G4" s="14" t="str">
        <f>IF(COUNT(A2,F2,G3)&lt;3,"-",TEXT(DATE(A2,F2,G3),"aaa"))</f>
        <v>-</v>
      </c>
      <c r="H4" s="14" t="str">
        <f>IF(COUNT(A2,F2,H3)&lt;3,"-",TEXT(DATE(A2,F2,H3),"aaa"))</f>
        <v>-</v>
      </c>
      <c r="I4" s="14" t="str">
        <f>IF(COUNT(A2,F2,I3)&lt;3,"-",TEXT(DATE(A2,F2,I3),"aaa"))</f>
        <v>-</v>
      </c>
      <c r="J4" s="15" t="str">
        <f>IF(COUNT(A2,F2,J3)&lt;3,"-",TEXT(DATE(A2,F2,J3),"aaa"))</f>
        <v>-</v>
      </c>
      <c r="K4" s="13" t="str">
        <f t="shared" ref="K4" si="0">IF(COUNT(K2,P2,K3)&lt;3,"-",TEXT(DATE(K2,P2,K3),"aaa"))</f>
        <v>金</v>
      </c>
      <c r="L4" s="14" t="str">
        <f t="shared" ref="L4" si="1">IF(COUNT(K2,P2,L3)&lt;3,"-",TEXT(DATE(K2,P2,L3),"aaa"))</f>
        <v>土</v>
      </c>
      <c r="M4" s="14" t="str">
        <f t="shared" ref="M4" si="2">IF(COUNT(K2,P2,M3)&lt;3,"-",TEXT(DATE(K2,P2,M3),"aaa"))</f>
        <v>日</v>
      </c>
      <c r="N4" s="14" t="str">
        <f t="shared" ref="N4" si="3">IF(COUNT(K2,P2,N3)&lt;3,"-",TEXT(DATE(K2,P2,N3),"aaa"))</f>
        <v>月</v>
      </c>
      <c r="O4" s="14" t="str">
        <f t="shared" ref="O4" si="4">IF(COUNT(K2,P2,O3)&lt;3,"-",TEXT(DATE(K2,P2,O3),"aaa"))</f>
        <v>日</v>
      </c>
      <c r="P4" s="14" t="str">
        <f t="shared" ref="P4" si="5">IF(COUNT(K2,P2,P3)&lt;3,"-",TEXT(DATE(K2,P2,P3),"aaa"))</f>
        <v>日</v>
      </c>
      <c r="Q4" s="14" t="str">
        <f t="shared" ref="Q4" si="6">IF(COUNT(K2,P2,Q3)&lt;3,"-",TEXT(DATE(K2,P2,Q3),"aaa"))</f>
        <v>日</v>
      </c>
      <c r="R4" s="14" t="str">
        <f t="shared" ref="R4" si="7">IF(COUNT(K2,P2,R3)&lt;3,"-",TEXT(DATE(K2,P2,R3),"aaa"))</f>
        <v>-</v>
      </c>
      <c r="S4" s="14" t="str">
        <f t="shared" ref="S4" si="8">IF(COUNT(K2,P2,S3)&lt;3,"-",TEXT(DATE(K2,P2,S3),"aaa"))</f>
        <v>-</v>
      </c>
      <c r="T4" s="15" t="str">
        <f t="shared" ref="T4" si="9">IF(COUNT(K2,P2,T3)&lt;3,"-",TEXT(DATE(K2,P2,T3),"aaa"))</f>
        <v>-</v>
      </c>
      <c r="U4" s="13" t="str">
        <f t="shared" ref="U4" si="10">IF(COUNT(U2,Z2,U3)&lt;3,"-",TEXT(DATE(U2,Z2,U3),"aaa"))</f>
        <v>日</v>
      </c>
      <c r="V4" s="14" t="str">
        <f t="shared" ref="V4" si="11">IF(COUNT(U2,Z2,V3)&lt;3,"-",TEXT(DATE(U2,Z2,V3),"aaa"))</f>
        <v>日</v>
      </c>
      <c r="W4" s="14" t="str">
        <f t="shared" ref="W4" si="12">IF(COUNT(U2,Z2,W3)&lt;3,"-",TEXT(DATE(U2,Z2,W3),"aaa"))</f>
        <v>日</v>
      </c>
      <c r="X4" s="14" t="str">
        <f t="shared" ref="X4" si="13">IF(COUNT(U2,Z2,X3)&lt;3,"-",TEXT(DATE(U2,Z2,X3),"aaa"))</f>
        <v>日</v>
      </c>
      <c r="Y4" s="14" t="str">
        <f t="shared" ref="Y4" si="14">IF(COUNT(U2,Z2,Y3)&lt;3,"-",TEXT(DATE(U2,Z2,Y3),"aaa"))</f>
        <v>日</v>
      </c>
      <c r="Z4" s="14" t="str">
        <f t="shared" ref="Z4" si="15">IF(COUNT(U2,Z2,Z3)&lt;3,"-",TEXT(DATE(U2,Z2,Z3),"aaa"))</f>
        <v>-</v>
      </c>
      <c r="AA4" s="14" t="str">
        <f t="shared" ref="AA4" si="16">IF(COUNT(U2,Z2,AA3)&lt;3,"-",TEXT(DATE(U2,Z2,AA3),"aaa"))</f>
        <v>-</v>
      </c>
      <c r="AB4" s="14" t="str">
        <f t="shared" ref="AB4" si="17">IF(COUNT(U2,Z2,AB3)&lt;3,"-",TEXT(DATE(U2,Z2,AB3),"aaa"))</f>
        <v>-</v>
      </c>
      <c r="AC4" s="14" t="str">
        <f t="shared" ref="AC4" si="18">IF(COUNT(U2,Z2,AC3)&lt;3,"-",TEXT(DATE(U2,Z2,AC3),"aaa"))</f>
        <v>-</v>
      </c>
      <c r="AD4" s="15" t="str">
        <f t="shared" ref="AD4" si="19">IF(COUNT(U2,Z2,AD3)&lt;3,"-",TEXT(DATE(U2,Z2,AD3),"aaa"))</f>
        <v>-</v>
      </c>
      <c r="AE4" s="13" t="str">
        <f t="shared" ref="AE4" si="20">IF(COUNT(AE2,AJ2,AE3)&lt;3,"-",TEXT(DATE(AE2,AJ2,AE3),"aaa"))</f>
        <v>日</v>
      </c>
      <c r="AF4" s="14" t="str">
        <f t="shared" ref="AF4" si="21">IF(COUNT(AE2,AJ2,AF3)&lt;3,"-",TEXT(DATE(AE2,AJ2,AF3),"aaa"))</f>
        <v>日</v>
      </c>
      <c r="AG4" s="14" t="str">
        <f t="shared" ref="AG4" si="22">IF(COUNT(AE2,AJ2,AG3)&lt;3,"-",TEXT(DATE(AE2,AJ2,AG3),"aaa"))</f>
        <v>月</v>
      </c>
      <c r="AH4" s="14" t="str">
        <f t="shared" ref="AH4" si="23">IF(COUNT(AE2,AJ2,AH3)&lt;3,"-",TEXT(DATE(AE2,AJ2,AH3),"aaa"))</f>
        <v>日</v>
      </c>
      <c r="AI4" s="14" t="str">
        <f t="shared" ref="AI4" si="24">IF(COUNT(AE2,AJ2,AI3)&lt;3,"-",TEXT(DATE(AE2,AJ2,AI3),"aaa"))</f>
        <v>日</v>
      </c>
      <c r="AJ4" s="14" t="str">
        <f t="shared" ref="AJ4" si="25">IF(COUNT(AE2,AJ2,AJ3)&lt;3,"-",TEXT(DATE(AE2,AJ2,AJ3),"aaa"))</f>
        <v>-</v>
      </c>
      <c r="AK4" s="14" t="str">
        <f t="shared" ref="AK4" si="26">IF(COUNT(AE2,AJ2,AK3)&lt;3,"-",TEXT(DATE(AE2,AJ2,AK3),"aaa"))</f>
        <v>-</v>
      </c>
      <c r="AL4" s="14" t="str">
        <f t="shared" ref="AL4" si="27">IF(COUNT(AE2,AJ2,AL3)&lt;3,"-",TEXT(DATE(AE2,AJ2,AL3),"aaa"))</f>
        <v>-</v>
      </c>
      <c r="AM4" s="14" t="str">
        <f t="shared" ref="AM4" si="28">IF(COUNT(AE2,AJ2,AM3)&lt;3,"-",TEXT(DATE(AE2,AJ2,AM3),"aaa"))</f>
        <v>-</v>
      </c>
      <c r="AN4" s="15" t="str">
        <f t="shared" ref="AN4" si="29">IF(COUNT(AE2,AJ2,AN3)&lt;3,"-",TEXT(DATE(AE2,AJ2,AN3),"aaa"))</f>
        <v>-</v>
      </c>
      <c r="AO4" s="13" t="str">
        <f t="shared" ref="AO4" si="30">IF(COUNT(AO2,AT2,AO3)&lt;3,"-",TEXT(DATE(AO2,AT2,AO3),"aaa"))</f>
        <v>日</v>
      </c>
      <c r="AP4" s="14" t="str">
        <f t="shared" ref="AP4" si="31">IF(COUNT(AO2,AT2,AP3)&lt;3,"-",TEXT(DATE(AO2,AT2,AP3),"aaa"))</f>
        <v>日</v>
      </c>
      <c r="AQ4" s="14" t="str">
        <f t="shared" ref="AQ4" si="32">IF(COUNT(AO2,AT2,AQ3)&lt;3,"-",TEXT(DATE(AO2,AT2,AQ3),"aaa"))</f>
        <v>月</v>
      </c>
      <c r="AR4" s="14" t="str">
        <f t="shared" ref="AR4" si="33">IF(COUNT(AO2,AT2,AR3)&lt;3,"-",TEXT(DATE(AO2,AT2,AR3),"aaa"))</f>
        <v>日</v>
      </c>
      <c r="AS4" s="14" t="str">
        <f t="shared" ref="AS4" si="34">IF(COUNT(AO2,AT2,AS3)&lt;3,"-",TEXT(DATE(AO2,AT2,AS3),"aaa"))</f>
        <v>日</v>
      </c>
      <c r="AT4" s="14" t="str">
        <f t="shared" ref="AT4" si="35">IF(COUNT(AO2,AT2,AT3)&lt;3,"-",TEXT(DATE(AO2,AT2,AT3),"aaa"))</f>
        <v>-</v>
      </c>
      <c r="AU4" s="14" t="str">
        <f t="shared" ref="AU4" si="36">IF(COUNT(AO2,AT2,AU3)&lt;3,"-",TEXT(DATE(AO2,AT2,AU3),"aaa"))</f>
        <v>-</v>
      </c>
      <c r="AV4" s="14" t="str">
        <f t="shared" ref="AV4" si="37">IF(COUNT(AO2,AT2,AV3)&lt;3,"-",TEXT(DATE(AO2,AT2,AV3),"aaa"))</f>
        <v>-</v>
      </c>
      <c r="AW4" s="14" t="str">
        <f t="shared" ref="AW4" si="38">IF(COUNT(AO2,AT2,AW3)&lt;3,"-",TEXT(DATE(AO2,AT2,AW3),"aaa"))</f>
        <v>-</v>
      </c>
      <c r="AX4" s="15" t="str">
        <f t="shared" ref="AX4" si="39">IF(COUNT(AO2,AT2,AX3)&lt;3,"-",TEXT(DATE(AO2,AT2,AX3),"aaa"))</f>
        <v>-</v>
      </c>
      <c r="AY4" s="13" t="str">
        <f t="shared" ref="AY4" si="40">IF(COUNT(AY2,BD2,AY3)&lt;3,"-",TEXT(DATE(AY2,BD2,AY3),"aaa"))</f>
        <v>日</v>
      </c>
      <c r="AZ4" s="14" t="str">
        <f t="shared" ref="AZ4" si="41">IF(COUNT(AY2,BD2,AZ3)&lt;3,"-",TEXT(DATE(AY2,BD2,AZ3),"aaa"))</f>
        <v>日</v>
      </c>
      <c r="BA4" s="14" t="str">
        <f t="shared" ref="BA4" si="42">IF(COUNT(AY2,BD2,BA3)&lt;3,"-",TEXT(DATE(AY2,BD2,BA3),"aaa"))</f>
        <v>日</v>
      </c>
      <c r="BB4" s="14" t="str">
        <f t="shared" ref="BB4" si="43">IF(COUNT(AY2,BD2,BB3)&lt;3,"-",TEXT(DATE(AY2,BD2,BB3),"aaa"))</f>
        <v>月</v>
      </c>
      <c r="BC4" s="14" t="str">
        <f t="shared" ref="BC4" si="44">IF(COUNT(AY2,BD2,BC3)&lt;3,"-",TEXT(DATE(AY2,BD2,BC3),"aaa"))</f>
        <v>日</v>
      </c>
      <c r="BD4" s="14" t="str">
        <f t="shared" ref="BD4" si="45">IF(COUNT(AY2,BD2,BD3)&lt;3,"-",TEXT(DATE(AY2,BD2,BD3),"aaa"))</f>
        <v>月</v>
      </c>
      <c r="BE4" s="14" t="str">
        <f t="shared" ref="BE4" si="46">IF(COUNT(AY2,BD2,BE3)&lt;3,"-",TEXT(DATE(AY2,BD2,BE3),"aaa"))</f>
        <v>日</v>
      </c>
      <c r="BF4" s="14" t="str">
        <f t="shared" ref="BF4" si="47">IF(COUNT(AY2,BD2,BF3)&lt;3,"-",TEXT(DATE(AY2,BD2,BF3),"aaa"))</f>
        <v>-</v>
      </c>
      <c r="BG4" s="14" t="str">
        <f t="shared" ref="BG4" si="48">IF(COUNT(AY2,BD2,BG3)&lt;3,"-",TEXT(DATE(AY2,BD2,BG3),"aaa"))</f>
        <v>-</v>
      </c>
      <c r="BH4" s="15" t="str">
        <f t="shared" ref="BH4" si="49">IF(COUNT(AY2,BD2,BH3)&lt;3,"-",TEXT(DATE(AY2,BD2,BH3),"aaa"))</f>
        <v>-</v>
      </c>
      <c r="BI4" s="13" t="str">
        <f t="shared" ref="BI4" si="50">IF(COUNT(BI2,BN2,BI3)&lt;3,"-",TEXT(DATE(BI2,BN2,BI3),"aaa"))</f>
        <v>日</v>
      </c>
      <c r="BJ4" s="14" t="str">
        <f t="shared" ref="BJ4" si="51">IF(COUNT(BI2,BN2,BJ3)&lt;3,"-",TEXT(DATE(BI2,BN2,BJ3),"aaa"))</f>
        <v>日</v>
      </c>
      <c r="BK4" s="14" t="str">
        <f t="shared" ref="BK4" si="52">IF(COUNT(BI2,BN2,BK3)&lt;3,"-",TEXT(DATE(BI2,BN2,BK3),"aaa"))</f>
        <v>月</v>
      </c>
      <c r="BL4" s="14" t="str">
        <f t="shared" ref="BL4" si="53">IF(COUNT(BI2,BN2,BL3)&lt;3,"-",TEXT(DATE(BI2,BN2,BL3),"aaa"))</f>
        <v>日</v>
      </c>
      <c r="BM4" s="14" t="str">
        <f t="shared" ref="BM4" si="54">IF(COUNT(BI2,BN2,BM3)&lt;3,"-",TEXT(DATE(BI2,BN2,BM3),"aaa"))</f>
        <v>日</v>
      </c>
      <c r="BN4" s="14" t="str">
        <f t="shared" ref="BN4" si="55">IF(COUNT(BI2,BN2,BN3)&lt;3,"-",TEXT(DATE(BI2,BN2,BN3),"aaa"))</f>
        <v>-</v>
      </c>
      <c r="BO4" s="14" t="str">
        <f t="shared" ref="BO4" si="56">IF(COUNT(BI2,BN2,BO3)&lt;3,"-",TEXT(DATE(BI2,BN2,BO3),"aaa"))</f>
        <v>-</v>
      </c>
      <c r="BP4" s="14" t="str">
        <f t="shared" ref="BP4" si="57">IF(COUNT(BI2,BN2,BP3)&lt;3,"-",TEXT(DATE(BI2,BN2,BP3),"aaa"))</f>
        <v>-</v>
      </c>
      <c r="BQ4" s="14" t="str">
        <f t="shared" ref="BQ4" si="58">IF(COUNT(BI2,BN2,BQ3)&lt;3,"-",TEXT(DATE(BI2,BN2,BQ3),"aaa"))</f>
        <v>-</v>
      </c>
      <c r="BR4" s="15" t="str">
        <f t="shared" ref="BR4" si="59">IF(COUNT(BI2,BN2,BR3)&lt;3,"-",TEXT(DATE(BI2,BN2,BR3),"aaa"))</f>
        <v>-</v>
      </c>
      <c r="BS4" s="13" t="str">
        <f t="shared" ref="BS4" si="60">IF(COUNT(BS2,BX2,BS3)&lt;3,"-",TEXT(DATE(BS2,BX2,BS3),"aaa"))</f>
        <v>日</v>
      </c>
      <c r="BT4" s="14" t="str">
        <f t="shared" ref="BT4" si="61">IF(COUNT(BS2,BX2,BT3)&lt;3,"-",TEXT(DATE(BS2,BX2,BT3),"aaa"))</f>
        <v>月</v>
      </c>
      <c r="BU4" s="14" t="str">
        <f t="shared" ref="BU4" si="62">IF(COUNT(BS2,BX2,BU3)&lt;3,"-",TEXT(DATE(BS2,BX2,BU3),"aaa"))</f>
        <v>日</v>
      </c>
      <c r="BV4" s="14" t="str">
        <f t="shared" ref="BV4" si="63">IF(COUNT(BS2,BX2,BV3)&lt;3,"-",TEXT(DATE(BS2,BX2,BV3),"aaa"))</f>
        <v>日</v>
      </c>
      <c r="BW4" s="14" t="str">
        <f t="shared" ref="BW4" si="64">IF(COUNT(BS2,BX2,BW3)&lt;3,"-",TEXT(DATE(BS2,BX2,BW3),"aaa"))</f>
        <v>土</v>
      </c>
      <c r="BX4" s="14" t="str">
        <f t="shared" ref="BX4" si="65">IF(COUNT(BS2,BX2,BX3)&lt;3,"-",TEXT(DATE(BS2,BX2,BX3),"aaa"))</f>
        <v>日</v>
      </c>
      <c r="BY4" s="14" t="str">
        <f t="shared" ref="BY4" si="66">IF(COUNT(BS2,BX2,BY3)&lt;3,"-",TEXT(DATE(BS2,BX2,BY3),"aaa"))</f>
        <v>-</v>
      </c>
      <c r="BZ4" s="14" t="str">
        <f t="shared" ref="BZ4" si="67">IF(COUNT(BS2,BX2,BZ3)&lt;3,"-",TEXT(DATE(BS2,BX2,BZ3),"aaa"))</f>
        <v>-</v>
      </c>
      <c r="CA4" s="14" t="str">
        <f t="shared" ref="CA4" si="68">IF(COUNT(BS2,BX2,CA3)&lt;3,"-",TEXT(DATE(BS2,BX2,CA3),"aaa"))</f>
        <v>-</v>
      </c>
      <c r="CB4" s="15" t="str">
        <f t="shared" ref="CB4" si="69">IF(COUNT(BS2,BX2,CB3)&lt;3,"-",TEXT(DATE(BS2,BX2,CB3),"aaa"))</f>
        <v>-</v>
      </c>
      <c r="CC4" s="13" t="str">
        <f t="shared" ref="CC4" si="70">IF(COUNT(CC2,CH2,CC3)&lt;3,"-",TEXT(DATE(CC2,CH2,CC3),"aaa"))</f>
        <v>日</v>
      </c>
      <c r="CD4" s="14" t="str">
        <f t="shared" ref="CD4" si="71">IF(COUNT(CC2,CH2,CD3)&lt;3,"-",TEXT(DATE(CC2,CH2,CD3),"aaa"))</f>
        <v>日</v>
      </c>
      <c r="CE4" s="14" t="str">
        <f t="shared" ref="CE4" si="72">IF(COUNT(CC2,CH2,CE3)&lt;3,"-",TEXT(DATE(CC2,CH2,CE3),"aaa"))</f>
        <v>日</v>
      </c>
      <c r="CF4" s="14" t="str">
        <f t="shared" ref="CF4" si="73">IF(COUNT(CC2,CH2,CF3)&lt;3,"-",TEXT(DATE(CC2,CH2,CF3),"aaa"))</f>
        <v>日</v>
      </c>
      <c r="CG4" s="14" t="str">
        <f t="shared" ref="CG4" si="74">IF(COUNT(CC2,CH2,CG3)&lt;3,"-",TEXT(DATE(CC2,CH2,CG3),"aaa"))</f>
        <v>日</v>
      </c>
      <c r="CH4" s="14" t="str">
        <f t="shared" ref="CH4" si="75">IF(COUNT(CC2,CH2,CH3)&lt;3,"-",TEXT(DATE(CC2,CH2,CH3),"aaa"))</f>
        <v>日</v>
      </c>
      <c r="CI4" s="14" t="str">
        <f t="shared" ref="CI4" si="76">IF(COUNT(CC2,CH2,CI3)&lt;3,"-",TEXT(DATE(CC2,CH2,CI3),"aaa"))</f>
        <v>月</v>
      </c>
      <c r="CJ4" s="14" t="str">
        <f t="shared" ref="CJ4" si="77">IF(COUNT(CC2,CH2,CJ3)&lt;3,"-",TEXT(DATE(CC2,CH2,CJ3),"aaa"))</f>
        <v>-</v>
      </c>
      <c r="CK4" s="14" t="str">
        <f t="shared" ref="CK4" si="78">IF(COUNT(CC2,CH2,CK3)&lt;3,"-",TEXT(DATE(CC2,CH2,CK3),"aaa"))</f>
        <v>-</v>
      </c>
      <c r="CL4" s="15" t="str">
        <f t="shared" ref="CL4" si="79">IF(COUNT(CC2,CH2,CL3)&lt;3,"-",TEXT(DATE(CC2,CH2,CL3),"aaa"))</f>
        <v>-</v>
      </c>
      <c r="CM4" s="16" t="str">
        <f>IF(COUNT(CM2,CS2,CM3)&lt;3,"-",TEXT(DATE(CM2,CS2,CM3),"aaa"))</f>
        <v>日</v>
      </c>
      <c r="CN4" s="16" t="str">
        <f>IF(COUNT(CM2,CS2,CN3)&lt;3,"-",TEXT(DATE(CM2,CS2,CN3),"aaa"))</f>
        <v>日</v>
      </c>
      <c r="CO4" s="14" t="str">
        <f>IF(COUNT(CM2,CS2,CO3)&lt;3,"-",TEXT(DATE(CM2,CS2,CO3),"aaa"))</f>
        <v>月</v>
      </c>
      <c r="CP4" s="14" t="str">
        <f>IF(COUNT(CM2,CS2,CP3)&lt;3,"-",TEXT(DATE(CM2,CS2,CP3),"aaa"))</f>
        <v>日</v>
      </c>
      <c r="CQ4" s="14" t="str">
        <f>IF(COUNT(CM2,CS2,CQ3)&lt;3,"-",TEXT(DATE(CM2,CS2,CQ3),"aaa"))</f>
        <v>日</v>
      </c>
      <c r="CR4" s="14" t="str">
        <f>IF(COUNT(CM2,CS2,CR3)&lt;3,"-",TEXT(DATE(CM2,CS2,CR3),"aaa"))</f>
        <v>-</v>
      </c>
      <c r="CS4" s="14" t="str">
        <f>IF(COUNT(CM2,CS2,CS3)&lt;3,"-",TEXT(DATE(CM2,CS2,CS3),"aaa"))</f>
        <v>-</v>
      </c>
      <c r="CT4" s="14" t="str">
        <f>IF(COUNT(CM2,CS2,CT3)&lt;3,"-",TEXT(DATE(CM2,CS2,CT3),"aaa"))</f>
        <v>-</v>
      </c>
      <c r="CU4" s="14" t="str">
        <f>IF(COUNT(CM2,CS2,CU3)&lt;3,"-",TEXT(DATE(CM2,CS2,CU3),"aaa"))</f>
        <v>-</v>
      </c>
      <c r="CV4" s="15" t="str">
        <f>IF(COUNT(CM2,CS2,CV3)&lt;3,"-",TEXT(DATE(CM2,CS2,CV3),"aaa"))</f>
        <v>-</v>
      </c>
      <c r="CW4" s="13" t="str">
        <f t="shared" ref="CW4" si="80">IF(COUNT(CW2,DB2,CW3)&lt;3,"-",TEXT(DATE(CW2,DB2,CW3),"aaa"))</f>
        <v>日</v>
      </c>
      <c r="CX4" s="14" t="str">
        <f t="shared" ref="CX4" si="81">IF(COUNT(CW2,DB2,CX3)&lt;3,"-",TEXT(DATE(CW2,DB2,CX3),"aaa"))</f>
        <v>日</v>
      </c>
      <c r="CY4" s="14" t="str">
        <f t="shared" ref="CY4" si="82">IF(COUNT(CW2,DB2,CY3)&lt;3,"-",TEXT(DATE(CW2,DB2,CY3),"aaa"))</f>
        <v>火</v>
      </c>
      <c r="CZ4" s="14" t="str">
        <f t="shared" ref="CZ4" si="83">IF(COUNT(CW2,DB2,CZ3)&lt;3,"-",TEXT(DATE(CW2,DB2,CZ3),"aaa"))</f>
        <v>日</v>
      </c>
      <c r="DA4" s="14" t="str">
        <f t="shared" ref="DA4" si="84">IF(COUNT(CW2,DB2,DA3)&lt;3,"-",TEXT(DATE(CW2,DB2,DA3),"aaa"))</f>
        <v>日</v>
      </c>
      <c r="DB4" s="14" t="str">
        <f t="shared" ref="DB4" si="85">IF(COUNT(CW2,DB2,DB3)&lt;3,"-",TEXT(DATE(CW2,DB2,DB3),"aaa"))</f>
        <v>月</v>
      </c>
      <c r="DC4" s="14" t="str">
        <f t="shared" ref="DC4" si="86">IF(COUNT(CW2,DB2,DC3)&lt;3,"-",TEXT(DATE(CW2,DB2,DC3),"aaa"))</f>
        <v>-</v>
      </c>
      <c r="DD4" s="14" t="str">
        <f t="shared" ref="DD4" si="87">IF(COUNT(CW2,DB2,DD3)&lt;3,"-",TEXT(DATE(CW2,DB2,DD3),"aaa"))</f>
        <v>-</v>
      </c>
      <c r="DE4" s="14" t="str">
        <f t="shared" ref="DE4" si="88">IF(COUNT(CW2,DB2,DE3)&lt;3,"-",TEXT(DATE(CW2,DB2,DE3),"aaa"))</f>
        <v>-</v>
      </c>
      <c r="DF4" s="15" t="str">
        <f t="shared" ref="DF4" si="89">IF(COUNT(CW2,DB2,DF3)&lt;3,"-",TEXT(DATE(CW2,DB2,DF3),"aaa"))</f>
        <v>-</v>
      </c>
      <c r="DG4" s="13" t="str">
        <f t="shared" ref="DG4" si="90">IF(COUNT(DG2,DL2,DG3)&lt;3,"-",TEXT(DATE(DG2,DL2,DG3),"aaa"))</f>
        <v>日</v>
      </c>
      <c r="DH4" s="14" t="str">
        <f t="shared" ref="DH4" si="91">IF(COUNT(DG2,DL2,DH3)&lt;3,"-",TEXT(DATE(DG2,DL2,DH3),"aaa"))</f>
        <v>日</v>
      </c>
      <c r="DI4" s="14" t="str">
        <f t="shared" ref="DI4" si="92">IF(COUNT(DG2,DL2,DI3)&lt;3,"-",TEXT(DATE(DG2,DL2,DI3),"aaa"))</f>
        <v>日</v>
      </c>
      <c r="DJ4" s="14" t="str">
        <f t="shared" ref="DJ4" si="93">IF(COUNT(DG2,DL2,DJ3)&lt;3,"-",TEXT(DATE(DG2,DL2,DJ3),"aaa"))</f>
        <v>木</v>
      </c>
      <c r="DK4" s="14" t="str">
        <f t="shared" ref="DK4" si="94">IF(COUNT(DG2,DL2,DK3)&lt;3,"-",TEXT(DATE(DG2,DL2,DK3),"aaa"))</f>
        <v>日</v>
      </c>
      <c r="DL4" s="14" t="str">
        <f t="shared" ref="DL4" si="95">IF(COUNT(DG2,DL2,DL3)&lt;3,"-",TEXT(DATE(DG2,DL2,DL3),"aaa"))</f>
        <v>日</v>
      </c>
      <c r="DM4" s="14" t="str">
        <f t="shared" ref="DM4" si="96">IF(COUNT(DG2,DL2,DM3)&lt;3,"-",TEXT(DATE(DG2,DL2,DM3),"aaa"))</f>
        <v>-</v>
      </c>
      <c r="DN4" s="14" t="str">
        <f t="shared" ref="DN4" si="97">IF(COUNT(DG2,DL2,DN3)&lt;3,"-",TEXT(DATE(DG2,DL2,DN3),"aaa"))</f>
        <v>-</v>
      </c>
      <c r="DO4" s="14" t="str">
        <f t="shared" ref="DO4" si="98">IF(COUNT(DG2,DL2,DO3)&lt;3,"-",TEXT(DATE(DG2,DL2,DO3),"aaa"))</f>
        <v>-</v>
      </c>
      <c r="DP4" s="15" t="str">
        <f t="shared" ref="DP4" si="99">IF(COUNT(DG2,DL2,DP3)&lt;3,"-",TEXT(DATE(DG2,DL2,DP3),"aaa"))</f>
        <v>-</v>
      </c>
    </row>
  </sheetData>
  <mergeCells count="24">
    <mergeCell ref="DL2:DM2"/>
    <mergeCell ref="BI2:BL2"/>
    <mergeCell ref="BN2:BO2"/>
    <mergeCell ref="BS2:BV2"/>
    <mergeCell ref="BX2:BY2"/>
    <mergeCell ref="CC2:CF2"/>
    <mergeCell ref="CH2:CI2"/>
    <mergeCell ref="CM2:CQ2"/>
    <mergeCell ref="CS2:CT2"/>
    <mergeCell ref="CW2:CZ2"/>
    <mergeCell ref="DB2:DC2"/>
    <mergeCell ref="DG2:DJ2"/>
    <mergeCell ref="BD2:BE2"/>
    <mergeCell ref="A2:D2"/>
    <mergeCell ref="F2:G2"/>
    <mergeCell ref="K2:N2"/>
    <mergeCell ref="P2:Q2"/>
    <mergeCell ref="U2:X2"/>
    <mergeCell ref="Z2:AA2"/>
    <mergeCell ref="AE2:AH2"/>
    <mergeCell ref="AJ2:AK2"/>
    <mergeCell ref="AO2:AR2"/>
    <mergeCell ref="AT2:AU2"/>
    <mergeCell ref="AY2:BB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71A1-6F4A-4A4E-9CCB-66B83730C780}">
  <sheetPr>
    <tabColor rgb="FFFFC000"/>
    <pageSetUpPr fitToPage="1"/>
  </sheetPr>
  <dimension ref="B1:EZ113"/>
  <sheetViews>
    <sheetView view="pageBreakPreview" zoomScale="85" zoomScaleNormal="100" zoomScaleSheetLayoutView="85" workbookViewId="0">
      <pane xSplit="3" ySplit="13" topLeftCell="D14" activePane="bottomRight" state="frozen"/>
      <selection pane="topRight" activeCell="D1" sqref="D1"/>
      <selection pane="bottomLeft" activeCell="A22" sqref="A22"/>
      <selection pane="bottomRight" activeCell="O4" sqref="O4"/>
    </sheetView>
  </sheetViews>
  <sheetFormatPr defaultColWidth="1.625" defaultRowHeight="11.25" outlineLevelCol="1"/>
  <cols>
    <col min="1" max="1" width="1.625" style="24"/>
    <col min="2" max="2" width="3.75" style="24" customWidth="1"/>
    <col min="3" max="3" width="16" style="24" customWidth="1"/>
    <col min="4" max="4" width="4.5" style="24" customWidth="1"/>
    <col min="5" max="5" width="17.25" style="24" customWidth="1"/>
    <col min="6" max="6" width="7.5" style="24" customWidth="1"/>
    <col min="7" max="10" width="5.125" style="24" customWidth="1"/>
    <col min="11" max="12" width="5.125" style="25" customWidth="1"/>
    <col min="13" max="13" width="7" style="24" customWidth="1"/>
    <col min="14" max="17" width="7.125" style="25" customWidth="1"/>
    <col min="18" max="137" width="3.125" style="24" customWidth="1"/>
    <col min="138" max="138" width="5.375" style="24" customWidth="1"/>
    <col min="139" max="139" width="7.375" style="24" customWidth="1"/>
    <col min="140" max="140" width="1.625" style="24" customWidth="1"/>
    <col min="141" max="142" width="5.625" style="24" customWidth="1"/>
    <col min="143" max="143" width="1.625" style="24"/>
    <col min="144" max="145" width="8" style="24" hidden="1" customWidth="1" outlineLevel="1"/>
    <col min="146" max="146" width="3.125" style="24" hidden="1" customWidth="1" outlineLevel="1"/>
    <col min="147" max="155" width="6.625" style="24" hidden="1" customWidth="1" outlineLevel="1"/>
    <col min="156" max="156" width="1.625" style="24" collapsed="1"/>
    <col min="157" max="16384" width="1.625" style="24"/>
  </cols>
  <sheetData>
    <row r="1" spans="2:155" ht="6" customHeight="1"/>
    <row r="2" spans="2:155" ht="14.25" customHeight="1">
      <c r="B2" s="26" t="s">
        <v>71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EK2" s="28" t="s">
        <v>46</v>
      </c>
    </row>
    <row r="3" spans="2:155" s="31" customFormat="1" ht="14.25" customHeight="1">
      <c r="B3" s="136" t="s">
        <v>72</v>
      </c>
      <c r="C3" s="136"/>
      <c r="D3" s="136"/>
      <c r="E3" s="136"/>
      <c r="F3" s="136"/>
      <c r="G3" s="136"/>
      <c r="H3" s="136"/>
      <c r="I3" s="136"/>
      <c r="J3" s="136"/>
      <c r="K3" s="136"/>
      <c r="L3" s="29"/>
      <c r="M3" s="30"/>
      <c r="N3" s="30"/>
      <c r="O3" s="30"/>
      <c r="P3" s="30"/>
    </row>
    <row r="4" spans="2:155" s="31" customFormat="1" ht="14.25" customHeight="1">
      <c r="B4" s="137" t="s">
        <v>54</v>
      </c>
      <c r="C4" s="138"/>
      <c r="D4" s="138"/>
      <c r="E4" s="139"/>
      <c r="F4" s="140" t="s">
        <v>76</v>
      </c>
      <c r="G4" s="141"/>
      <c r="H4" s="32" t="s">
        <v>28</v>
      </c>
      <c r="I4" s="33">
        <v>5</v>
      </c>
      <c r="J4" s="32" t="s">
        <v>29</v>
      </c>
      <c r="K4" s="32">
        <v>1</v>
      </c>
      <c r="L4" s="34" t="s">
        <v>77</v>
      </c>
    </row>
    <row r="5" spans="2:155" s="31" customFormat="1" ht="14.25" customHeight="1">
      <c r="B5" s="142" t="s">
        <v>55</v>
      </c>
      <c r="C5" s="143"/>
      <c r="D5" s="143"/>
      <c r="E5" s="144"/>
      <c r="F5" s="137" t="s">
        <v>56</v>
      </c>
      <c r="G5" s="138"/>
      <c r="H5" s="138"/>
      <c r="I5" s="138"/>
      <c r="J5" s="138"/>
      <c r="K5" s="138"/>
      <c r="L5" s="139"/>
    </row>
    <row r="6" spans="2:155" s="31" customFormat="1" ht="14.25" customHeight="1">
      <c r="B6" s="145" t="s">
        <v>59</v>
      </c>
      <c r="C6" s="145"/>
      <c r="D6" s="145"/>
      <c r="E6" s="145"/>
      <c r="F6" s="146" t="s">
        <v>60</v>
      </c>
      <c r="G6" s="147"/>
      <c r="H6" s="147"/>
      <c r="I6" s="147"/>
      <c r="J6" s="147"/>
      <c r="K6" s="147"/>
      <c r="L6" s="148"/>
    </row>
    <row r="7" spans="2:155" s="31" customFormat="1" ht="14.25" customHeight="1">
      <c r="B7" s="145"/>
      <c r="C7" s="145"/>
      <c r="D7" s="145"/>
      <c r="E7" s="145"/>
      <c r="F7" s="35" t="s">
        <v>57</v>
      </c>
      <c r="G7" s="149" t="s">
        <v>61</v>
      </c>
      <c r="H7" s="150"/>
      <c r="I7" s="150"/>
      <c r="J7" s="150"/>
      <c r="K7" s="150"/>
      <c r="L7" s="151"/>
    </row>
    <row r="8" spans="2:155" s="31" customFormat="1" ht="14.25" customHeight="1">
      <c r="B8" s="145"/>
      <c r="C8" s="145"/>
      <c r="D8" s="145"/>
      <c r="E8" s="145"/>
      <c r="F8" s="36" t="s">
        <v>58</v>
      </c>
      <c r="G8" s="137" t="s">
        <v>62</v>
      </c>
      <c r="H8" s="138"/>
      <c r="I8" s="138"/>
      <c r="J8" s="138"/>
      <c r="K8" s="138"/>
      <c r="L8" s="139"/>
    </row>
    <row r="9" spans="2:155" ht="14.2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EK9" s="28"/>
    </row>
    <row r="10" spans="2:155" s="39" customFormat="1" ht="13.5" customHeight="1">
      <c r="B10" s="154" t="s">
        <v>0</v>
      </c>
      <c r="C10" s="154" t="s">
        <v>33</v>
      </c>
      <c r="D10" s="157" t="s">
        <v>1</v>
      </c>
      <c r="E10" s="154" t="s">
        <v>24</v>
      </c>
      <c r="F10" s="160" t="s">
        <v>2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53">
        <f>日付入力用!A2</f>
        <v>2024</v>
      </c>
      <c r="S10" s="152"/>
      <c r="T10" s="152"/>
      <c r="U10" s="152"/>
      <c r="V10" s="37" t="s">
        <v>28</v>
      </c>
      <c r="W10" s="152">
        <v>4</v>
      </c>
      <c r="X10" s="152"/>
      <c r="Y10" s="37" t="s">
        <v>29</v>
      </c>
      <c r="Z10" s="37"/>
      <c r="AA10" s="38"/>
      <c r="AB10" s="153">
        <f>$R$10</f>
        <v>2024</v>
      </c>
      <c r="AC10" s="152"/>
      <c r="AD10" s="152"/>
      <c r="AE10" s="152"/>
      <c r="AF10" s="37" t="s">
        <v>28</v>
      </c>
      <c r="AG10" s="152">
        <v>5</v>
      </c>
      <c r="AH10" s="152"/>
      <c r="AI10" s="37" t="s">
        <v>29</v>
      </c>
      <c r="AJ10" s="37"/>
      <c r="AK10" s="38"/>
      <c r="AL10" s="153">
        <f>$R$10</f>
        <v>2024</v>
      </c>
      <c r="AM10" s="152"/>
      <c r="AN10" s="152"/>
      <c r="AO10" s="152"/>
      <c r="AP10" s="37" t="s">
        <v>28</v>
      </c>
      <c r="AQ10" s="152">
        <v>6</v>
      </c>
      <c r="AR10" s="152"/>
      <c r="AS10" s="37" t="s">
        <v>29</v>
      </c>
      <c r="AT10" s="37"/>
      <c r="AU10" s="38"/>
      <c r="AV10" s="153">
        <f>$R$10</f>
        <v>2024</v>
      </c>
      <c r="AW10" s="152"/>
      <c r="AX10" s="152"/>
      <c r="AY10" s="152"/>
      <c r="AZ10" s="37" t="s">
        <v>28</v>
      </c>
      <c r="BA10" s="152">
        <v>7</v>
      </c>
      <c r="BB10" s="152"/>
      <c r="BC10" s="37" t="s">
        <v>29</v>
      </c>
      <c r="BD10" s="37"/>
      <c r="BE10" s="38"/>
      <c r="BF10" s="153">
        <f>$R$10</f>
        <v>2024</v>
      </c>
      <c r="BG10" s="152"/>
      <c r="BH10" s="152"/>
      <c r="BI10" s="152"/>
      <c r="BJ10" s="37" t="s">
        <v>28</v>
      </c>
      <c r="BK10" s="152">
        <v>8</v>
      </c>
      <c r="BL10" s="152"/>
      <c r="BM10" s="37" t="s">
        <v>29</v>
      </c>
      <c r="BN10" s="37"/>
      <c r="BO10" s="38"/>
      <c r="BP10" s="153">
        <f>$R$10</f>
        <v>2024</v>
      </c>
      <c r="BQ10" s="152"/>
      <c r="BR10" s="152"/>
      <c r="BS10" s="152"/>
      <c r="BT10" s="37" t="s">
        <v>28</v>
      </c>
      <c r="BU10" s="152">
        <v>9</v>
      </c>
      <c r="BV10" s="152"/>
      <c r="BW10" s="37" t="s">
        <v>29</v>
      </c>
      <c r="BX10" s="37"/>
      <c r="BY10" s="38"/>
      <c r="BZ10" s="153">
        <f>$R$10</f>
        <v>2024</v>
      </c>
      <c r="CA10" s="152"/>
      <c r="CB10" s="152"/>
      <c r="CC10" s="152"/>
      <c r="CD10" s="37" t="s">
        <v>28</v>
      </c>
      <c r="CE10" s="152">
        <v>10</v>
      </c>
      <c r="CF10" s="152"/>
      <c r="CG10" s="37" t="s">
        <v>29</v>
      </c>
      <c r="CH10" s="37"/>
      <c r="CI10" s="38"/>
      <c r="CJ10" s="153">
        <f>$R$10</f>
        <v>2024</v>
      </c>
      <c r="CK10" s="152"/>
      <c r="CL10" s="152"/>
      <c r="CM10" s="152"/>
      <c r="CN10" s="37" t="s">
        <v>28</v>
      </c>
      <c r="CO10" s="152">
        <v>11</v>
      </c>
      <c r="CP10" s="152"/>
      <c r="CQ10" s="37" t="s">
        <v>29</v>
      </c>
      <c r="CR10" s="37"/>
      <c r="CS10" s="38"/>
      <c r="CT10" s="153">
        <f>$R$10</f>
        <v>2024</v>
      </c>
      <c r="CU10" s="152"/>
      <c r="CV10" s="152"/>
      <c r="CW10" s="152"/>
      <c r="CX10" s="37" t="s">
        <v>28</v>
      </c>
      <c r="CY10" s="152">
        <v>12</v>
      </c>
      <c r="CZ10" s="152"/>
      <c r="DA10" s="37" t="s">
        <v>29</v>
      </c>
      <c r="DB10" s="37"/>
      <c r="DC10" s="38"/>
      <c r="DD10" s="153">
        <f>$R$10+1</f>
        <v>2025</v>
      </c>
      <c r="DE10" s="152"/>
      <c r="DF10" s="152"/>
      <c r="DG10" s="152"/>
      <c r="DH10" s="37" t="s">
        <v>28</v>
      </c>
      <c r="DI10" s="152">
        <v>1</v>
      </c>
      <c r="DJ10" s="152"/>
      <c r="DK10" s="37" t="s">
        <v>29</v>
      </c>
      <c r="DL10" s="37"/>
      <c r="DM10" s="38"/>
      <c r="DN10" s="153">
        <f>$R$10+1</f>
        <v>2025</v>
      </c>
      <c r="DO10" s="152"/>
      <c r="DP10" s="152"/>
      <c r="DQ10" s="152"/>
      <c r="DR10" s="37" t="s">
        <v>28</v>
      </c>
      <c r="DS10" s="152">
        <v>2</v>
      </c>
      <c r="DT10" s="152"/>
      <c r="DU10" s="37" t="s">
        <v>29</v>
      </c>
      <c r="DV10" s="37"/>
      <c r="DW10" s="38"/>
      <c r="DX10" s="153">
        <f>$R$10+1</f>
        <v>2025</v>
      </c>
      <c r="DY10" s="152"/>
      <c r="DZ10" s="152"/>
      <c r="EA10" s="152"/>
      <c r="EB10" s="37" t="s">
        <v>28</v>
      </c>
      <c r="EC10" s="152">
        <v>3</v>
      </c>
      <c r="ED10" s="152"/>
      <c r="EE10" s="37" t="s">
        <v>29</v>
      </c>
      <c r="EF10" s="37"/>
      <c r="EG10" s="37"/>
      <c r="EH10" s="180" t="s">
        <v>30</v>
      </c>
      <c r="EI10" s="180" t="s">
        <v>31</v>
      </c>
      <c r="EK10" s="180" t="s">
        <v>47</v>
      </c>
      <c r="EL10" s="180" t="s">
        <v>48</v>
      </c>
      <c r="EN10" s="183" t="s">
        <v>53</v>
      </c>
      <c r="EO10" s="184"/>
    </row>
    <row r="11" spans="2:155" s="39" customFormat="1" ht="13.5" customHeight="1">
      <c r="B11" s="155"/>
      <c r="C11" s="155"/>
      <c r="D11" s="158"/>
      <c r="E11" s="155"/>
      <c r="F11" s="185" t="s">
        <v>3</v>
      </c>
      <c r="G11" s="187" t="s">
        <v>23</v>
      </c>
      <c r="H11" s="188"/>
      <c r="I11" s="188"/>
      <c r="J11" s="189"/>
      <c r="K11" s="193" t="s">
        <v>25</v>
      </c>
      <c r="L11" s="194"/>
      <c r="M11" s="197" t="s">
        <v>43</v>
      </c>
      <c r="N11" s="199" t="s">
        <v>27</v>
      </c>
      <c r="O11" s="200"/>
      <c r="P11" s="199" t="s">
        <v>26</v>
      </c>
      <c r="Q11" s="200"/>
      <c r="R11" s="40">
        <f>IF(日付入力用!A3="","",日付入力用!A3)</f>
        <v>7</v>
      </c>
      <c r="S11" s="41">
        <f>IF(日付入力用!B3="","",日付入力用!B3)</f>
        <v>14</v>
      </c>
      <c r="T11" s="41">
        <f>IF(日付入力用!C3="","",日付入力用!C3)</f>
        <v>21</v>
      </c>
      <c r="U11" s="41">
        <f>IF(日付入力用!D3="","",日付入力用!D3)</f>
        <v>28</v>
      </c>
      <c r="V11" s="41">
        <f>IF(日付入力用!E3="","",日付入力用!E3)</f>
        <v>29</v>
      </c>
      <c r="W11" s="41" t="str">
        <f>IF(日付入力用!F3="","",日付入力用!F3)</f>
        <v/>
      </c>
      <c r="X11" s="41" t="str">
        <f>IF(日付入力用!G3="","",日付入力用!G3)</f>
        <v/>
      </c>
      <c r="Y11" s="41" t="str">
        <f>IF(日付入力用!H3="","",日付入力用!H3)</f>
        <v/>
      </c>
      <c r="Z11" s="41" t="str">
        <f>IF(日付入力用!I3="","",日付入力用!I3)</f>
        <v/>
      </c>
      <c r="AA11" s="41" t="str">
        <f>IF(日付入力用!J3="","",日付入力用!J3)</f>
        <v/>
      </c>
      <c r="AB11" s="40">
        <f>IF(日付入力用!K3="","",日付入力用!K3)</f>
        <v>3</v>
      </c>
      <c r="AC11" s="41">
        <f>IF(日付入力用!L3="","",日付入力用!L3)</f>
        <v>4</v>
      </c>
      <c r="AD11" s="41">
        <f>IF(日付入力用!M3="","",日付入力用!M3)</f>
        <v>5</v>
      </c>
      <c r="AE11" s="41">
        <f>IF(日付入力用!N3="","",日付入力用!N3)</f>
        <v>6</v>
      </c>
      <c r="AF11" s="41">
        <f>IF(日付入力用!O3="","",日付入力用!O3)</f>
        <v>12</v>
      </c>
      <c r="AG11" s="41">
        <f>IF(日付入力用!P3="","",日付入力用!P3)</f>
        <v>19</v>
      </c>
      <c r="AH11" s="41">
        <f>IF(日付入力用!Q3="","",日付入力用!Q3)</f>
        <v>26</v>
      </c>
      <c r="AI11" s="41" t="str">
        <f>IF(日付入力用!R3="","",日付入力用!R3)</f>
        <v/>
      </c>
      <c r="AJ11" s="41" t="str">
        <f>IF(日付入力用!S3="","",日付入力用!S3)</f>
        <v/>
      </c>
      <c r="AK11" s="42" t="str">
        <f>IF(日付入力用!T3="","",日付入力用!T3)</f>
        <v/>
      </c>
      <c r="AL11" s="40">
        <f>IF(日付入力用!U3="","",日付入力用!U3)</f>
        <v>2</v>
      </c>
      <c r="AM11" s="41">
        <f>IF(日付入力用!V3="","",日付入力用!V3)</f>
        <v>9</v>
      </c>
      <c r="AN11" s="41">
        <f>IF(日付入力用!W3="","",日付入力用!W3)</f>
        <v>16</v>
      </c>
      <c r="AO11" s="41">
        <f>IF(日付入力用!X3="","",日付入力用!X3)</f>
        <v>23</v>
      </c>
      <c r="AP11" s="41">
        <f>IF(日付入力用!Y3="","",日付入力用!Y3)</f>
        <v>30</v>
      </c>
      <c r="AQ11" s="41" t="str">
        <f>IF(日付入力用!Z3="","",日付入力用!Z3)</f>
        <v/>
      </c>
      <c r="AR11" s="41" t="str">
        <f>IF(日付入力用!AA3="","",日付入力用!AA3)</f>
        <v/>
      </c>
      <c r="AS11" s="41" t="str">
        <f>IF(日付入力用!AB3="","",日付入力用!AB3)</f>
        <v/>
      </c>
      <c r="AT11" s="41" t="str">
        <f>IF(日付入力用!AC3="","",日付入力用!AC3)</f>
        <v/>
      </c>
      <c r="AU11" s="42" t="str">
        <f>IF(日付入力用!AD3="","",日付入力用!AD3)</f>
        <v/>
      </c>
      <c r="AV11" s="40">
        <f>IF(日付入力用!AE3="","",日付入力用!AE3)</f>
        <v>7</v>
      </c>
      <c r="AW11" s="41">
        <f>IF(日付入力用!AF3="","",日付入力用!AF3)</f>
        <v>14</v>
      </c>
      <c r="AX11" s="41">
        <f>IF(日付入力用!AG3="","",日付入力用!AG3)</f>
        <v>15</v>
      </c>
      <c r="AY11" s="41">
        <f>IF(日付入力用!AH3="","",日付入力用!AH3)</f>
        <v>21</v>
      </c>
      <c r="AZ11" s="41">
        <f>IF(日付入力用!AI3="","",日付入力用!AI3)</f>
        <v>28</v>
      </c>
      <c r="BA11" s="41" t="str">
        <f>IF(日付入力用!AJ3="","",日付入力用!AJ3)</f>
        <v/>
      </c>
      <c r="BB11" s="41" t="str">
        <f>IF(日付入力用!AK3="","",日付入力用!AK3)</f>
        <v/>
      </c>
      <c r="BC11" s="41" t="str">
        <f>IF(日付入力用!AL3="","",日付入力用!AL3)</f>
        <v/>
      </c>
      <c r="BD11" s="41" t="str">
        <f>IF(日付入力用!AM3="","",日付入力用!AM3)</f>
        <v/>
      </c>
      <c r="BE11" s="42" t="str">
        <f>IF(日付入力用!AN3="","",日付入力用!AN3)</f>
        <v/>
      </c>
      <c r="BF11" s="40">
        <f>IF(日付入力用!AO3="","",日付入力用!AO3)</f>
        <v>4</v>
      </c>
      <c r="BG11" s="41">
        <f>IF(日付入力用!AP3="","",日付入力用!AP3)</f>
        <v>11</v>
      </c>
      <c r="BH11" s="41">
        <f>IF(日付入力用!AQ3="","",日付入力用!AQ3)</f>
        <v>12</v>
      </c>
      <c r="BI11" s="41">
        <f>IF(日付入力用!AR3="","",日付入力用!AR3)</f>
        <v>18</v>
      </c>
      <c r="BJ11" s="41">
        <f>IF(日付入力用!AS3="","",日付入力用!AS3)</f>
        <v>25</v>
      </c>
      <c r="BK11" s="41" t="str">
        <f>IF(日付入力用!AT3="","",日付入力用!AT3)</f>
        <v/>
      </c>
      <c r="BL11" s="41" t="str">
        <f>IF(日付入力用!AU3="","",日付入力用!AU3)</f>
        <v/>
      </c>
      <c r="BM11" s="41" t="str">
        <f>IF(日付入力用!AV3="","",日付入力用!AV3)</f>
        <v/>
      </c>
      <c r="BN11" s="41" t="str">
        <f>IF(日付入力用!AW3="","",日付入力用!AW3)</f>
        <v/>
      </c>
      <c r="BO11" s="42" t="str">
        <f>IF(日付入力用!AX3="","",日付入力用!AX3)</f>
        <v/>
      </c>
      <c r="BP11" s="40">
        <f>IF(日付入力用!AY3="","",日付入力用!AY3)</f>
        <v>1</v>
      </c>
      <c r="BQ11" s="41">
        <f>IF(日付入力用!AZ3="","",日付入力用!AZ3)</f>
        <v>8</v>
      </c>
      <c r="BR11" s="41">
        <f>IF(日付入力用!BA3="","",日付入力用!BA3)</f>
        <v>15</v>
      </c>
      <c r="BS11" s="41">
        <f>IF(日付入力用!BB3="","",日付入力用!BB3)</f>
        <v>16</v>
      </c>
      <c r="BT11" s="41">
        <f>IF(日付入力用!BC3="","",日付入力用!BC3)</f>
        <v>22</v>
      </c>
      <c r="BU11" s="41">
        <f>IF(日付入力用!BD3="","",日付入力用!BD3)</f>
        <v>23</v>
      </c>
      <c r="BV11" s="41">
        <f>IF(日付入力用!BE3="","",日付入力用!BE3)</f>
        <v>29</v>
      </c>
      <c r="BW11" s="41" t="str">
        <f>IF(日付入力用!BF3="","",日付入力用!BF3)</f>
        <v/>
      </c>
      <c r="BX11" s="41" t="str">
        <f>IF(日付入力用!BG3="","",日付入力用!BG3)</f>
        <v/>
      </c>
      <c r="BY11" s="42" t="str">
        <f>IF(日付入力用!BH3="","",日付入力用!BH3)</f>
        <v/>
      </c>
      <c r="BZ11" s="40">
        <f>IF(日付入力用!BI3="","",日付入力用!BI3)</f>
        <v>6</v>
      </c>
      <c r="CA11" s="41">
        <f>IF(日付入力用!BJ3="","",日付入力用!BJ3)</f>
        <v>13</v>
      </c>
      <c r="CB11" s="41">
        <f>IF(日付入力用!BK3="","",日付入力用!BK3)</f>
        <v>14</v>
      </c>
      <c r="CC11" s="41">
        <f>IF(日付入力用!BL3="","",日付入力用!BL3)</f>
        <v>20</v>
      </c>
      <c r="CD11" s="41">
        <f>IF(日付入力用!BM3="","",日付入力用!BM3)</f>
        <v>27</v>
      </c>
      <c r="CE11" s="41" t="str">
        <f>IF(日付入力用!BN3="","",日付入力用!BN3)</f>
        <v/>
      </c>
      <c r="CF11" s="41" t="str">
        <f>IF(日付入力用!BO3="","",日付入力用!BO3)</f>
        <v/>
      </c>
      <c r="CG11" s="41" t="str">
        <f>IF(日付入力用!BP3="","",日付入力用!BP3)</f>
        <v/>
      </c>
      <c r="CH11" s="41" t="str">
        <f>IF(日付入力用!BQ3="","",日付入力用!BQ3)</f>
        <v/>
      </c>
      <c r="CI11" s="42" t="str">
        <f>IF(日付入力用!BR3="","",日付入力用!BR3)</f>
        <v/>
      </c>
      <c r="CJ11" s="40">
        <f>IF(日付入力用!BS3="","",日付入力用!BS3)</f>
        <v>3</v>
      </c>
      <c r="CK11" s="41">
        <f>IF(日付入力用!BT3="","",日付入力用!BT3)</f>
        <v>4</v>
      </c>
      <c r="CL11" s="41">
        <f>IF(日付入力用!BU3="","",日付入力用!BU3)</f>
        <v>10</v>
      </c>
      <c r="CM11" s="41">
        <f>IF(日付入力用!BV3="","",日付入力用!BV3)</f>
        <v>17</v>
      </c>
      <c r="CN11" s="41">
        <f>IF(日付入力用!BW3="","",日付入力用!BW3)</f>
        <v>23</v>
      </c>
      <c r="CO11" s="41">
        <f>IF(日付入力用!BX3="","",日付入力用!BX3)</f>
        <v>24</v>
      </c>
      <c r="CP11" s="41" t="str">
        <f>IF(日付入力用!BY3="","",日付入力用!BY3)</f>
        <v/>
      </c>
      <c r="CQ11" s="41" t="str">
        <f>IF(日付入力用!BZ3="","",日付入力用!BZ3)</f>
        <v/>
      </c>
      <c r="CR11" s="41" t="str">
        <f>IF(日付入力用!CA3="","",日付入力用!CA3)</f>
        <v/>
      </c>
      <c r="CS11" s="42" t="str">
        <f>IF(日付入力用!CB3="","",日付入力用!CB3)</f>
        <v/>
      </c>
      <c r="CT11" s="40">
        <f>IF(日付入力用!CC3="","",日付入力用!CC3)</f>
        <v>1</v>
      </c>
      <c r="CU11" s="41">
        <f>IF(日付入力用!CD3="","",日付入力用!CD3)</f>
        <v>8</v>
      </c>
      <c r="CV11" s="41">
        <f>IF(日付入力用!CE3="","",日付入力用!CE3)</f>
        <v>15</v>
      </c>
      <c r="CW11" s="41">
        <f>IF(日付入力用!CF3="","",日付入力用!CF3)</f>
        <v>22</v>
      </c>
      <c r="CX11" s="41">
        <f>IF(日付入力用!CG3="","",日付入力用!CG3)</f>
        <v>29</v>
      </c>
      <c r="CY11" s="41">
        <f>IF(日付入力用!CH3="","",日付入力用!CH3)</f>
        <v>29</v>
      </c>
      <c r="CZ11" s="41">
        <f>IF(日付入力用!CI3="","",日付入力用!CI3)</f>
        <v>30</v>
      </c>
      <c r="DA11" s="41" t="str">
        <f>IF(日付入力用!CJ3="","",日付入力用!CJ3)</f>
        <v/>
      </c>
      <c r="DB11" s="41" t="str">
        <f>IF(日付入力用!CK3="","",日付入力用!CK3)</f>
        <v/>
      </c>
      <c r="DC11" s="42" t="str">
        <f>IF(日付入力用!CL3="","",日付入力用!CL3)</f>
        <v/>
      </c>
      <c r="DD11" s="40">
        <f>IF(日付入力用!CM3="","",日付入力用!CM3)</f>
        <v>5</v>
      </c>
      <c r="DE11" s="43">
        <f>IF(日付入力用!CN3="","",日付入力用!CN3)</f>
        <v>12</v>
      </c>
      <c r="DF11" s="41">
        <f>IF(日付入力用!CO3="","",日付入力用!CO3)</f>
        <v>13</v>
      </c>
      <c r="DG11" s="41">
        <f>IF(日付入力用!CP3="","",日付入力用!CP3)</f>
        <v>19</v>
      </c>
      <c r="DH11" s="41">
        <f>IF(日付入力用!CQ3="","",日付入力用!CQ3)</f>
        <v>26</v>
      </c>
      <c r="DI11" s="41" t="str">
        <f>IF(日付入力用!CR3="","",日付入力用!CR3)</f>
        <v/>
      </c>
      <c r="DJ11" s="41" t="str">
        <f>IF(日付入力用!CS3="","",日付入力用!CS3)</f>
        <v/>
      </c>
      <c r="DK11" s="41" t="str">
        <f>IF(日付入力用!CT3="","",日付入力用!CT3)</f>
        <v/>
      </c>
      <c r="DL11" s="41" t="str">
        <f>IF(日付入力用!CU3="","",日付入力用!CU3)</f>
        <v/>
      </c>
      <c r="DM11" s="41" t="str">
        <f>IF(日付入力用!CV3="","",日付入力用!CV3)</f>
        <v/>
      </c>
      <c r="DN11" s="40">
        <f>IF(日付入力用!CW3="","",日付入力用!CW3)</f>
        <v>2</v>
      </c>
      <c r="DO11" s="41">
        <f>IF(日付入力用!CX3="","",日付入力用!CX3)</f>
        <v>9</v>
      </c>
      <c r="DP11" s="41">
        <f>IF(日付入力用!CY3="","",日付入力用!CY3)</f>
        <v>11</v>
      </c>
      <c r="DQ11" s="41">
        <f>IF(日付入力用!CZ3="","",日付入力用!CZ3)</f>
        <v>16</v>
      </c>
      <c r="DR11" s="41">
        <f>IF(日付入力用!DA3="","",日付入力用!DA3)</f>
        <v>23</v>
      </c>
      <c r="DS11" s="41">
        <f>IF(日付入力用!DB3="","",日付入力用!DB3)</f>
        <v>24</v>
      </c>
      <c r="DT11" s="41" t="str">
        <f>IF(日付入力用!DC3="","",日付入力用!DC3)</f>
        <v/>
      </c>
      <c r="DU11" s="41" t="str">
        <f>IF(日付入力用!DD3="","",日付入力用!DD3)</f>
        <v/>
      </c>
      <c r="DV11" s="41" t="str">
        <f>IF(日付入力用!DE3="","",日付入力用!DE3)</f>
        <v/>
      </c>
      <c r="DW11" s="42" t="str">
        <f>IF(日付入力用!DF3="","",日付入力用!DF3)</f>
        <v/>
      </c>
      <c r="DX11" s="40">
        <f>IF(日付入力用!DG3="","",日付入力用!DG3)</f>
        <v>2</v>
      </c>
      <c r="DY11" s="41">
        <f>IF(日付入力用!DH3="","",日付入力用!DH3)</f>
        <v>9</v>
      </c>
      <c r="DZ11" s="41">
        <f>IF(日付入力用!DI3="","",日付入力用!DI3)</f>
        <v>16</v>
      </c>
      <c r="EA11" s="41">
        <f>IF(日付入力用!DJ3="","",日付入力用!DJ3)</f>
        <v>20</v>
      </c>
      <c r="EB11" s="41">
        <f>IF(日付入力用!DK3="","",日付入力用!DK3)</f>
        <v>23</v>
      </c>
      <c r="EC11" s="41">
        <f>IF(日付入力用!DL3="","",日付入力用!DL3)</f>
        <v>30</v>
      </c>
      <c r="ED11" s="39" t="str">
        <f>IF(日付入力用!DM3="","",日付入力用!DM3)</f>
        <v/>
      </c>
      <c r="EE11" s="41" t="str">
        <f>IF(日付入力用!DN3="","",日付入力用!DN3)</f>
        <v/>
      </c>
      <c r="EF11" s="41" t="str">
        <f>IF(日付入力用!DO3="","",日付入力用!DO3)</f>
        <v/>
      </c>
      <c r="EG11" s="44" t="str">
        <f>IF(日付入力用!DP3="","",日付入力用!DP3)</f>
        <v/>
      </c>
      <c r="EH11" s="181"/>
      <c r="EI11" s="181"/>
      <c r="EK11" s="181"/>
      <c r="EL11" s="181"/>
      <c r="EN11" s="184"/>
      <c r="EO11" s="184"/>
    </row>
    <row r="12" spans="2:155" s="39" customFormat="1" ht="14.25" customHeight="1" thickBot="1">
      <c r="B12" s="156"/>
      <c r="C12" s="156"/>
      <c r="D12" s="159"/>
      <c r="E12" s="156"/>
      <c r="F12" s="186"/>
      <c r="G12" s="190"/>
      <c r="H12" s="191"/>
      <c r="I12" s="191"/>
      <c r="J12" s="192"/>
      <c r="K12" s="195"/>
      <c r="L12" s="196"/>
      <c r="M12" s="198"/>
      <c r="N12" s="45" t="s">
        <v>44</v>
      </c>
      <c r="O12" s="45" t="s">
        <v>45</v>
      </c>
      <c r="P12" s="45" t="s">
        <v>44</v>
      </c>
      <c r="Q12" s="45" t="s">
        <v>45</v>
      </c>
      <c r="R12" s="46" t="str">
        <f>IF(R11="","-",TEXT(DATE($R$10,$W$10,R11),"aaa"))</f>
        <v>日</v>
      </c>
      <c r="S12" s="47" t="str">
        <f t="shared" ref="S12:AA12" si="0">IF(S11="","-",TEXT(DATE($R$10,$W$10,S11),"aaa"))</f>
        <v>日</v>
      </c>
      <c r="T12" s="47" t="str">
        <f t="shared" si="0"/>
        <v>日</v>
      </c>
      <c r="U12" s="47" t="str">
        <f t="shared" si="0"/>
        <v>日</v>
      </c>
      <c r="V12" s="47" t="str">
        <f t="shared" si="0"/>
        <v>月</v>
      </c>
      <c r="W12" s="47" t="str">
        <f t="shared" si="0"/>
        <v>-</v>
      </c>
      <c r="X12" s="47" t="str">
        <f t="shared" si="0"/>
        <v>-</v>
      </c>
      <c r="Y12" s="47" t="str">
        <f t="shared" si="0"/>
        <v>-</v>
      </c>
      <c r="Z12" s="47" t="str">
        <f t="shared" si="0"/>
        <v>-</v>
      </c>
      <c r="AA12" s="48" t="str">
        <f t="shared" si="0"/>
        <v>-</v>
      </c>
      <c r="AB12" s="46" t="str">
        <f>IF(AB11="","-",TEXT(DATE($AB$10,$AG$10,AB11),"aaa"))</f>
        <v>金</v>
      </c>
      <c r="AC12" s="47" t="str">
        <f>IF(AC11="","-",TEXT(DATE($AB$10,$AG$10,AC11),"aaa"))</f>
        <v>土</v>
      </c>
      <c r="AD12" s="47" t="str">
        <f>IF(AD11="","-",TEXT(DATE($AB$10,$AG$10,AD11),"aaa"))</f>
        <v>日</v>
      </c>
      <c r="AE12" s="47" t="str">
        <f t="shared" ref="AE12:AK12" si="1">IF(AE11="","-",TEXT(DATE($AB$10,$AG$10,AE11),"aaa"))</f>
        <v>月</v>
      </c>
      <c r="AF12" s="47" t="str">
        <f t="shared" si="1"/>
        <v>日</v>
      </c>
      <c r="AG12" s="47" t="str">
        <f t="shared" si="1"/>
        <v>日</v>
      </c>
      <c r="AH12" s="47" t="str">
        <f t="shared" si="1"/>
        <v>日</v>
      </c>
      <c r="AI12" s="47" t="str">
        <f t="shared" si="1"/>
        <v>-</v>
      </c>
      <c r="AJ12" s="47" t="str">
        <f t="shared" si="1"/>
        <v>-</v>
      </c>
      <c r="AK12" s="48" t="str">
        <f t="shared" si="1"/>
        <v>-</v>
      </c>
      <c r="AL12" s="46" t="str">
        <f>IF(AL11="","-",TEXT(DATE($AL$10,$AQ$10,AL11),"aaa"))</f>
        <v>日</v>
      </c>
      <c r="AM12" s="47" t="str">
        <f t="shared" ref="AM12:AU12" si="2">IF(AM11="","-",TEXT(DATE($AL$10,$AQ$10,AM11),"aaa"))</f>
        <v>日</v>
      </c>
      <c r="AN12" s="47" t="str">
        <f t="shared" si="2"/>
        <v>日</v>
      </c>
      <c r="AO12" s="47" t="str">
        <f t="shared" si="2"/>
        <v>日</v>
      </c>
      <c r="AP12" s="47" t="str">
        <f t="shared" si="2"/>
        <v>日</v>
      </c>
      <c r="AQ12" s="47" t="str">
        <f t="shared" si="2"/>
        <v>-</v>
      </c>
      <c r="AR12" s="47" t="str">
        <f t="shared" si="2"/>
        <v>-</v>
      </c>
      <c r="AS12" s="47" t="str">
        <f t="shared" si="2"/>
        <v>-</v>
      </c>
      <c r="AT12" s="47" t="str">
        <f t="shared" si="2"/>
        <v>-</v>
      </c>
      <c r="AU12" s="48" t="str">
        <f t="shared" si="2"/>
        <v>-</v>
      </c>
      <c r="AV12" s="46" t="str">
        <f>IF(AV11="","-",TEXT(DATE($AV$10,$BA$10,AV11),"aaa"))</f>
        <v>日</v>
      </c>
      <c r="AW12" s="47" t="str">
        <f t="shared" ref="AW12:BE12" si="3">IF(AW11="","-",TEXT(DATE($AV$10,$BA$10,AW11),"aaa"))</f>
        <v>日</v>
      </c>
      <c r="AX12" s="47" t="str">
        <f t="shared" si="3"/>
        <v>月</v>
      </c>
      <c r="AY12" s="47" t="str">
        <f t="shared" si="3"/>
        <v>日</v>
      </c>
      <c r="AZ12" s="47" t="str">
        <f t="shared" si="3"/>
        <v>日</v>
      </c>
      <c r="BA12" s="47" t="str">
        <f t="shared" si="3"/>
        <v>-</v>
      </c>
      <c r="BB12" s="47" t="str">
        <f t="shared" si="3"/>
        <v>-</v>
      </c>
      <c r="BC12" s="47" t="str">
        <f t="shared" si="3"/>
        <v>-</v>
      </c>
      <c r="BD12" s="47" t="str">
        <f t="shared" si="3"/>
        <v>-</v>
      </c>
      <c r="BE12" s="48" t="str">
        <f t="shared" si="3"/>
        <v>-</v>
      </c>
      <c r="BF12" s="46" t="str">
        <f>IF(BF11="","-",TEXT(DATE($BF$10,$BK$10,BF11),"aaa"))</f>
        <v>日</v>
      </c>
      <c r="BG12" s="47" t="str">
        <f t="shared" ref="BG12:BO12" si="4">IF(BG11="","-",TEXT(DATE($BF$10,$BK$10,BG11),"aaa"))</f>
        <v>日</v>
      </c>
      <c r="BH12" s="47" t="str">
        <f t="shared" si="4"/>
        <v>月</v>
      </c>
      <c r="BI12" s="47" t="str">
        <f t="shared" si="4"/>
        <v>日</v>
      </c>
      <c r="BJ12" s="47" t="str">
        <f t="shared" si="4"/>
        <v>日</v>
      </c>
      <c r="BK12" s="47" t="str">
        <f t="shared" si="4"/>
        <v>-</v>
      </c>
      <c r="BL12" s="47" t="str">
        <f t="shared" si="4"/>
        <v>-</v>
      </c>
      <c r="BM12" s="47" t="str">
        <f t="shared" si="4"/>
        <v>-</v>
      </c>
      <c r="BN12" s="47" t="str">
        <f t="shared" si="4"/>
        <v>-</v>
      </c>
      <c r="BO12" s="48" t="str">
        <f t="shared" si="4"/>
        <v>-</v>
      </c>
      <c r="BP12" s="46" t="str">
        <f>IF(BP11="","-",TEXT(DATE($BP$10,$BU$10,BP11),"aaa"))</f>
        <v>日</v>
      </c>
      <c r="BQ12" s="47" t="str">
        <f t="shared" ref="BQ12:BY12" si="5">IF(BQ11="","-",TEXT(DATE($BP$10,$BU$10,BQ11),"aaa"))</f>
        <v>日</v>
      </c>
      <c r="BR12" s="47" t="str">
        <f t="shared" si="5"/>
        <v>日</v>
      </c>
      <c r="BS12" s="47" t="str">
        <f t="shared" si="5"/>
        <v>月</v>
      </c>
      <c r="BT12" s="47" t="str">
        <f t="shared" si="5"/>
        <v>日</v>
      </c>
      <c r="BU12" s="47" t="str">
        <f t="shared" si="5"/>
        <v>月</v>
      </c>
      <c r="BV12" s="47" t="str">
        <f t="shared" si="5"/>
        <v>日</v>
      </c>
      <c r="BW12" s="47" t="str">
        <f t="shared" si="5"/>
        <v>-</v>
      </c>
      <c r="BX12" s="47" t="str">
        <f t="shared" si="5"/>
        <v>-</v>
      </c>
      <c r="BY12" s="48" t="str">
        <f t="shared" si="5"/>
        <v>-</v>
      </c>
      <c r="BZ12" s="46" t="str">
        <f>IF(BZ11="","-",TEXT(DATE($BZ$10,$CE$10,BZ11),"aaa"))</f>
        <v>日</v>
      </c>
      <c r="CA12" s="46" t="str">
        <f t="shared" ref="CA12:CI12" si="6">IF(CA11="","-",TEXT(DATE($BZ$10,$CE$10,CA11),"aaa"))</f>
        <v>日</v>
      </c>
      <c r="CB12" s="47" t="str">
        <f t="shared" si="6"/>
        <v>月</v>
      </c>
      <c r="CC12" s="47" t="str">
        <f t="shared" si="6"/>
        <v>日</v>
      </c>
      <c r="CD12" s="47" t="str">
        <f t="shared" si="6"/>
        <v>日</v>
      </c>
      <c r="CE12" s="47" t="str">
        <f t="shared" si="6"/>
        <v>-</v>
      </c>
      <c r="CF12" s="47" t="str">
        <f t="shared" si="6"/>
        <v>-</v>
      </c>
      <c r="CG12" s="47" t="str">
        <f t="shared" si="6"/>
        <v>-</v>
      </c>
      <c r="CH12" s="47" t="str">
        <f t="shared" si="6"/>
        <v>-</v>
      </c>
      <c r="CI12" s="48" t="str">
        <f t="shared" si="6"/>
        <v>-</v>
      </c>
      <c r="CJ12" s="46" t="str">
        <f>IF(CJ11="","-",TEXT(DATE($CJ$10,$CO$10,CJ11),"aaa"))</f>
        <v>日</v>
      </c>
      <c r="CK12" s="47" t="str">
        <f t="shared" ref="CK12:CS12" si="7">IF(CK11="","-",TEXT(DATE($CJ$10,$CO$10,CK11),"aaa"))</f>
        <v>月</v>
      </c>
      <c r="CL12" s="47" t="str">
        <f t="shared" si="7"/>
        <v>日</v>
      </c>
      <c r="CM12" s="47" t="str">
        <f t="shared" si="7"/>
        <v>日</v>
      </c>
      <c r="CN12" s="47" t="str">
        <f t="shared" si="7"/>
        <v>土</v>
      </c>
      <c r="CO12" s="47" t="str">
        <f t="shared" si="7"/>
        <v>日</v>
      </c>
      <c r="CP12" s="47" t="str">
        <f t="shared" si="7"/>
        <v>-</v>
      </c>
      <c r="CQ12" s="47" t="str">
        <f t="shared" si="7"/>
        <v>-</v>
      </c>
      <c r="CR12" s="47" t="str">
        <f t="shared" si="7"/>
        <v>-</v>
      </c>
      <c r="CS12" s="48" t="str">
        <f t="shared" si="7"/>
        <v>-</v>
      </c>
      <c r="CT12" s="46" t="str">
        <f>IF(CT11="","-",TEXT(DATE($CT$10,$CY$10,CT11),"aaa"))</f>
        <v>日</v>
      </c>
      <c r="CU12" s="47" t="str">
        <f t="shared" ref="CU12:DC12" si="8">IF(CU11="","-",TEXT(DATE($CT$10,$CY$10,CU11),"aaa"))</f>
        <v>日</v>
      </c>
      <c r="CV12" s="47" t="str">
        <f t="shared" si="8"/>
        <v>日</v>
      </c>
      <c r="CW12" s="47" t="str">
        <f t="shared" si="8"/>
        <v>日</v>
      </c>
      <c r="CX12" s="47" t="str">
        <f t="shared" si="8"/>
        <v>日</v>
      </c>
      <c r="CY12" s="47" t="str">
        <f t="shared" si="8"/>
        <v>日</v>
      </c>
      <c r="CZ12" s="47" t="str">
        <f t="shared" si="8"/>
        <v>月</v>
      </c>
      <c r="DA12" s="47" t="str">
        <f t="shared" si="8"/>
        <v>-</v>
      </c>
      <c r="DB12" s="47" t="str">
        <f t="shared" si="8"/>
        <v>-</v>
      </c>
      <c r="DC12" s="48" t="str">
        <f t="shared" si="8"/>
        <v>-</v>
      </c>
      <c r="DD12" s="46" t="str">
        <f>IF(DD11="","-",TEXT(DATE($DD$10,$DI$10,DD11),"aaa"))</f>
        <v>日</v>
      </c>
      <c r="DE12" s="49" t="str">
        <f t="shared" ref="DE12:DM12" si="9">IF(DE11="","-",TEXT(DATE($DD$10,$DI$10,DE11),"aaa"))</f>
        <v>日</v>
      </c>
      <c r="DF12" s="47" t="str">
        <f t="shared" si="9"/>
        <v>月</v>
      </c>
      <c r="DG12" s="47" t="str">
        <f t="shared" si="9"/>
        <v>日</v>
      </c>
      <c r="DH12" s="47" t="str">
        <f t="shared" si="9"/>
        <v>日</v>
      </c>
      <c r="DI12" s="47" t="str">
        <f t="shared" si="9"/>
        <v>-</v>
      </c>
      <c r="DJ12" s="47" t="str">
        <f t="shared" si="9"/>
        <v>-</v>
      </c>
      <c r="DK12" s="47" t="str">
        <f t="shared" si="9"/>
        <v>-</v>
      </c>
      <c r="DL12" s="47" t="str">
        <f t="shared" si="9"/>
        <v>-</v>
      </c>
      <c r="DM12" s="47" t="str">
        <f t="shared" si="9"/>
        <v>-</v>
      </c>
      <c r="DN12" s="46" t="str">
        <f>IF(DN11="","-",TEXT(DATE($DN$10,$DS$10,DN11),"aaa"))</f>
        <v>日</v>
      </c>
      <c r="DO12" s="47" t="str">
        <f t="shared" ref="DO12:DW12" si="10">IF(DO11="","-",TEXT(DATE($DN$10,$DS$10,DO11),"aaa"))</f>
        <v>日</v>
      </c>
      <c r="DP12" s="47" t="str">
        <f t="shared" si="10"/>
        <v>火</v>
      </c>
      <c r="DQ12" s="47" t="str">
        <f t="shared" si="10"/>
        <v>日</v>
      </c>
      <c r="DR12" s="47" t="str">
        <f t="shared" si="10"/>
        <v>日</v>
      </c>
      <c r="DS12" s="47" t="str">
        <f t="shared" si="10"/>
        <v>月</v>
      </c>
      <c r="DT12" s="47" t="str">
        <f t="shared" si="10"/>
        <v>-</v>
      </c>
      <c r="DU12" s="47" t="str">
        <f t="shared" si="10"/>
        <v>-</v>
      </c>
      <c r="DV12" s="47" t="str">
        <f t="shared" si="10"/>
        <v>-</v>
      </c>
      <c r="DW12" s="48" t="str">
        <f t="shared" si="10"/>
        <v>-</v>
      </c>
      <c r="DX12" s="46" t="str">
        <f>IF(DX11="","-",TEXT(DATE($DX$10,$EC$10,DX11),"aaa"))</f>
        <v>日</v>
      </c>
      <c r="DY12" s="47" t="str">
        <f t="shared" ref="DY12:EG12" si="11">IF(DY11="","-",TEXT(DATE($DX$10,$EC$10,DY11),"aaa"))</f>
        <v>日</v>
      </c>
      <c r="DZ12" s="47" t="str">
        <f t="shared" si="11"/>
        <v>日</v>
      </c>
      <c r="EA12" s="47" t="str">
        <f t="shared" si="11"/>
        <v>木</v>
      </c>
      <c r="EB12" s="47" t="str">
        <f t="shared" si="11"/>
        <v>日</v>
      </c>
      <c r="EC12" s="47" t="str">
        <f t="shared" si="11"/>
        <v>日</v>
      </c>
      <c r="ED12" s="47" t="str">
        <f t="shared" si="11"/>
        <v>-</v>
      </c>
      <c r="EE12" s="47" t="str">
        <f t="shared" si="11"/>
        <v>-</v>
      </c>
      <c r="EF12" s="47" t="str">
        <f t="shared" si="11"/>
        <v>-</v>
      </c>
      <c r="EG12" s="50" t="str">
        <f t="shared" si="11"/>
        <v>-</v>
      </c>
      <c r="EH12" s="182"/>
      <c r="EI12" s="182"/>
      <c r="EK12" s="182"/>
      <c r="EL12" s="182"/>
      <c r="EN12" s="45" t="s">
        <v>44</v>
      </c>
      <c r="EO12" s="45" t="s">
        <v>45</v>
      </c>
    </row>
    <row r="13" spans="2:155" ht="21" customHeight="1" thickTop="1" thickBot="1">
      <c r="B13" s="163" t="s">
        <v>52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5"/>
      <c r="R13" s="51">
        <f>IF(R11="","",COUNTA(R14:R113))</f>
        <v>4</v>
      </c>
      <c r="S13" s="52">
        <f t="shared" ref="S13:CD13" si="12">IF(S11="","",COUNTA(S14:S113))</f>
        <v>1</v>
      </c>
      <c r="T13" s="52">
        <f t="shared" si="12"/>
        <v>1</v>
      </c>
      <c r="U13" s="52">
        <f t="shared" si="12"/>
        <v>2</v>
      </c>
      <c r="V13" s="52">
        <f t="shared" si="12"/>
        <v>3</v>
      </c>
      <c r="W13" s="52" t="str">
        <f t="shared" si="12"/>
        <v/>
      </c>
      <c r="X13" s="52" t="str">
        <f t="shared" si="12"/>
        <v/>
      </c>
      <c r="Y13" s="52" t="str">
        <f t="shared" si="12"/>
        <v/>
      </c>
      <c r="Z13" s="52" t="str">
        <f t="shared" si="12"/>
        <v/>
      </c>
      <c r="AA13" s="53" t="str">
        <f t="shared" si="12"/>
        <v/>
      </c>
      <c r="AB13" s="51">
        <f t="shared" si="12"/>
        <v>0</v>
      </c>
      <c r="AC13" s="52">
        <f t="shared" si="12"/>
        <v>0</v>
      </c>
      <c r="AD13" s="52">
        <f t="shared" si="12"/>
        <v>0</v>
      </c>
      <c r="AE13" s="52">
        <f t="shared" si="12"/>
        <v>0</v>
      </c>
      <c r="AF13" s="52">
        <f t="shared" si="12"/>
        <v>0</v>
      </c>
      <c r="AG13" s="52">
        <f t="shared" si="12"/>
        <v>0</v>
      </c>
      <c r="AH13" s="52">
        <f t="shared" si="12"/>
        <v>0</v>
      </c>
      <c r="AI13" s="52" t="str">
        <f t="shared" si="12"/>
        <v/>
      </c>
      <c r="AJ13" s="52" t="str">
        <f t="shared" si="12"/>
        <v/>
      </c>
      <c r="AK13" s="53" t="str">
        <f t="shared" si="12"/>
        <v/>
      </c>
      <c r="AL13" s="51">
        <f t="shared" si="12"/>
        <v>0</v>
      </c>
      <c r="AM13" s="52">
        <f t="shared" si="12"/>
        <v>0</v>
      </c>
      <c r="AN13" s="52">
        <f t="shared" si="12"/>
        <v>0</v>
      </c>
      <c r="AO13" s="52">
        <f t="shared" si="12"/>
        <v>0</v>
      </c>
      <c r="AP13" s="52">
        <f t="shared" si="12"/>
        <v>0</v>
      </c>
      <c r="AQ13" s="52" t="str">
        <f t="shared" si="12"/>
        <v/>
      </c>
      <c r="AR13" s="52" t="str">
        <f t="shared" si="12"/>
        <v/>
      </c>
      <c r="AS13" s="52" t="str">
        <f t="shared" si="12"/>
        <v/>
      </c>
      <c r="AT13" s="52" t="str">
        <f t="shared" si="12"/>
        <v/>
      </c>
      <c r="AU13" s="53" t="str">
        <f t="shared" si="12"/>
        <v/>
      </c>
      <c r="AV13" s="51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 t="str">
        <f t="shared" si="12"/>
        <v/>
      </c>
      <c r="BB13" s="52" t="str">
        <f t="shared" si="12"/>
        <v/>
      </c>
      <c r="BC13" s="52" t="str">
        <f t="shared" si="12"/>
        <v/>
      </c>
      <c r="BD13" s="52" t="str">
        <f t="shared" si="12"/>
        <v/>
      </c>
      <c r="BE13" s="53" t="str">
        <f t="shared" si="12"/>
        <v/>
      </c>
      <c r="BF13" s="51">
        <f t="shared" si="12"/>
        <v>0</v>
      </c>
      <c r="BG13" s="52">
        <f t="shared" si="12"/>
        <v>0</v>
      </c>
      <c r="BH13" s="52">
        <f t="shared" si="12"/>
        <v>0</v>
      </c>
      <c r="BI13" s="52">
        <f t="shared" si="12"/>
        <v>0</v>
      </c>
      <c r="BJ13" s="52">
        <f t="shared" si="12"/>
        <v>0</v>
      </c>
      <c r="BK13" s="52" t="str">
        <f t="shared" si="12"/>
        <v/>
      </c>
      <c r="BL13" s="52" t="str">
        <f t="shared" si="12"/>
        <v/>
      </c>
      <c r="BM13" s="52" t="str">
        <f t="shared" si="12"/>
        <v/>
      </c>
      <c r="BN13" s="52" t="str">
        <f t="shared" si="12"/>
        <v/>
      </c>
      <c r="BO13" s="53" t="str">
        <f t="shared" si="12"/>
        <v/>
      </c>
      <c r="BP13" s="51">
        <f t="shared" si="12"/>
        <v>0</v>
      </c>
      <c r="BQ13" s="52">
        <f t="shared" si="12"/>
        <v>0</v>
      </c>
      <c r="BR13" s="52">
        <f t="shared" si="12"/>
        <v>0</v>
      </c>
      <c r="BS13" s="52">
        <f t="shared" si="12"/>
        <v>0</v>
      </c>
      <c r="BT13" s="52">
        <f t="shared" si="12"/>
        <v>0</v>
      </c>
      <c r="BU13" s="52">
        <f t="shared" si="12"/>
        <v>0</v>
      </c>
      <c r="BV13" s="52">
        <f t="shared" si="12"/>
        <v>0</v>
      </c>
      <c r="BW13" s="52" t="str">
        <f t="shared" si="12"/>
        <v/>
      </c>
      <c r="BX13" s="52" t="str">
        <f t="shared" si="12"/>
        <v/>
      </c>
      <c r="BY13" s="53" t="str">
        <f t="shared" si="12"/>
        <v/>
      </c>
      <c r="BZ13" s="51">
        <f t="shared" si="12"/>
        <v>0</v>
      </c>
      <c r="CA13" s="52">
        <f t="shared" si="12"/>
        <v>0</v>
      </c>
      <c r="CB13" s="52">
        <f t="shared" si="12"/>
        <v>0</v>
      </c>
      <c r="CC13" s="52">
        <f t="shared" si="12"/>
        <v>0</v>
      </c>
      <c r="CD13" s="52">
        <f t="shared" si="12"/>
        <v>0</v>
      </c>
      <c r="CE13" s="52" t="str">
        <f t="shared" ref="CE13:EG13" si="13">IF(CE11="","",COUNTA(CE14:CE113))</f>
        <v/>
      </c>
      <c r="CF13" s="52" t="str">
        <f t="shared" si="13"/>
        <v/>
      </c>
      <c r="CG13" s="52" t="str">
        <f t="shared" si="13"/>
        <v/>
      </c>
      <c r="CH13" s="52" t="str">
        <f t="shared" si="13"/>
        <v/>
      </c>
      <c r="CI13" s="53" t="str">
        <f t="shared" si="13"/>
        <v/>
      </c>
      <c r="CJ13" s="51">
        <f t="shared" si="13"/>
        <v>0</v>
      </c>
      <c r="CK13" s="52">
        <f t="shared" si="13"/>
        <v>0</v>
      </c>
      <c r="CL13" s="52">
        <f t="shared" si="13"/>
        <v>0</v>
      </c>
      <c r="CM13" s="52">
        <f t="shared" si="13"/>
        <v>0</v>
      </c>
      <c r="CN13" s="52">
        <f t="shared" si="13"/>
        <v>0</v>
      </c>
      <c r="CO13" s="52">
        <f t="shared" si="13"/>
        <v>0</v>
      </c>
      <c r="CP13" s="52" t="str">
        <f t="shared" si="13"/>
        <v/>
      </c>
      <c r="CQ13" s="52" t="str">
        <f t="shared" si="13"/>
        <v/>
      </c>
      <c r="CR13" s="52" t="str">
        <f t="shared" si="13"/>
        <v/>
      </c>
      <c r="CS13" s="53" t="str">
        <f t="shared" si="13"/>
        <v/>
      </c>
      <c r="CT13" s="51">
        <f t="shared" si="13"/>
        <v>0</v>
      </c>
      <c r="CU13" s="52">
        <f t="shared" si="13"/>
        <v>0</v>
      </c>
      <c r="CV13" s="52">
        <f t="shared" si="13"/>
        <v>0</v>
      </c>
      <c r="CW13" s="52">
        <f t="shared" si="13"/>
        <v>0</v>
      </c>
      <c r="CX13" s="52">
        <f t="shared" si="13"/>
        <v>0</v>
      </c>
      <c r="CY13" s="52">
        <f t="shared" si="13"/>
        <v>0</v>
      </c>
      <c r="CZ13" s="52">
        <f t="shared" si="13"/>
        <v>0</v>
      </c>
      <c r="DA13" s="52" t="str">
        <f t="shared" si="13"/>
        <v/>
      </c>
      <c r="DB13" s="52" t="str">
        <f t="shared" si="13"/>
        <v/>
      </c>
      <c r="DC13" s="53" t="str">
        <f t="shared" si="13"/>
        <v/>
      </c>
      <c r="DD13" s="51">
        <f t="shared" si="13"/>
        <v>0</v>
      </c>
      <c r="DE13" s="52">
        <f t="shared" si="13"/>
        <v>0</v>
      </c>
      <c r="DF13" s="52">
        <f t="shared" si="13"/>
        <v>0</v>
      </c>
      <c r="DG13" s="52">
        <f t="shared" si="13"/>
        <v>0</v>
      </c>
      <c r="DH13" s="52">
        <f t="shared" si="13"/>
        <v>0</v>
      </c>
      <c r="DI13" s="52" t="str">
        <f t="shared" si="13"/>
        <v/>
      </c>
      <c r="DJ13" s="52" t="str">
        <f t="shared" si="13"/>
        <v/>
      </c>
      <c r="DK13" s="52" t="str">
        <f t="shared" si="13"/>
        <v/>
      </c>
      <c r="DL13" s="52" t="str">
        <f t="shared" si="13"/>
        <v/>
      </c>
      <c r="DM13" s="53" t="str">
        <f t="shared" si="13"/>
        <v/>
      </c>
      <c r="DN13" s="51">
        <f t="shared" si="13"/>
        <v>0</v>
      </c>
      <c r="DO13" s="52">
        <f t="shared" si="13"/>
        <v>0</v>
      </c>
      <c r="DP13" s="52">
        <f t="shared" si="13"/>
        <v>0</v>
      </c>
      <c r="DQ13" s="52">
        <f t="shared" si="13"/>
        <v>0</v>
      </c>
      <c r="DR13" s="52">
        <f t="shared" si="13"/>
        <v>0</v>
      </c>
      <c r="DS13" s="52">
        <f t="shared" si="13"/>
        <v>0</v>
      </c>
      <c r="DT13" s="52" t="str">
        <f t="shared" si="13"/>
        <v/>
      </c>
      <c r="DU13" s="52" t="str">
        <f t="shared" si="13"/>
        <v/>
      </c>
      <c r="DV13" s="52" t="str">
        <f t="shared" si="13"/>
        <v/>
      </c>
      <c r="DW13" s="53" t="str">
        <f t="shared" si="13"/>
        <v/>
      </c>
      <c r="DX13" s="51">
        <f t="shared" si="13"/>
        <v>0</v>
      </c>
      <c r="DY13" s="52">
        <f t="shared" si="13"/>
        <v>0</v>
      </c>
      <c r="DZ13" s="52">
        <f t="shared" si="13"/>
        <v>0</v>
      </c>
      <c r="EA13" s="52">
        <f t="shared" si="13"/>
        <v>0</v>
      </c>
      <c r="EB13" s="52">
        <f t="shared" si="13"/>
        <v>0</v>
      </c>
      <c r="EC13" s="52">
        <f t="shared" si="13"/>
        <v>0</v>
      </c>
      <c r="ED13" s="52" t="str">
        <f t="shared" si="13"/>
        <v/>
      </c>
      <c r="EE13" s="52" t="str">
        <f t="shared" si="13"/>
        <v/>
      </c>
      <c r="EF13" s="52" t="str">
        <f t="shared" si="13"/>
        <v/>
      </c>
      <c r="EG13" s="54" t="str">
        <f t="shared" si="13"/>
        <v/>
      </c>
      <c r="EH13" s="55">
        <f>SUM(EH14:EH113)</f>
        <v>11</v>
      </c>
      <c r="EI13" s="55">
        <f>SUM(EI14:EI113)</f>
        <v>4800</v>
      </c>
      <c r="EK13" s="56"/>
      <c r="EL13" s="56"/>
      <c r="EM13" s="57"/>
      <c r="EN13" s="57"/>
      <c r="EO13" s="57"/>
      <c r="EP13" s="57"/>
      <c r="EQ13" s="57"/>
    </row>
    <row r="14" spans="2:155" ht="15" thickTop="1">
      <c r="B14" s="58">
        <f t="shared" ref="B14:B77" si="14">ROW()-ROW(B$14)+1</f>
        <v>1</v>
      </c>
      <c r="C14" s="59" t="s">
        <v>63</v>
      </c>
      <c r="D14" s="60">
        <v>0</v>
      </c>
      <c r="E14" s="59" t="s">
        <v>64</v>
      </c>
      <c r="F14" s="61" t="str">
        <f>IF(C14="","",IF(E14="","○","×"))</f>
        <v>×</v>
      </c>
      <c r="G14" s="166" t="s">
        <v>36</v>
      </c>
      <c r="H14" s="167"/>
      <c r="I14" s="167"/>
      <c r="J14" s="168"/>
      <c r="K14" s="169" t="str" cm="1">
        <f t="array" ref="K14">_xlfn.IFNA(IF(C14="","",IF(F14="×","0",_xlfn.IFS(AND(D14&gt;=3,G14="8:30～17:00の範囲内"),1200,AND(D14&gt;=3,G14="8:30～17:00を超える"),1500,AND(D14&lt;3,G14="8:30～17:00の範囲内"),2100,AND(D14&lt;3,G14="8:30～17:00を超える"),2600))),"")</f>
        <v>0</v>
      </c>
      <c r="L14" s="170"/>
      <c r="M14" s="62"/>
      <c r="N14" s="63" t="str" cm="1">
        <f t="array" ref="N14">_xlfn.IFNA(_xlfn.IFS(F14="×","",M14="一般",0,AND(D14&gt;=3,M14="非課税",G14="8:30～17:00の範囲内"),700,AND(D14&lt;3,M14="非課税",G14="8:30～17:00の範囲内"),1300,AND(D14&gt;=3,M14="非課税",G14="8:30～17:00を超える"),900,AND(D14&lt;3,M14="非課税",G14="8:30～17:00を超える"),1600,M14="生保等",K14,M14="経過措置",EN14),"")</f>
        <v/>
      </c>
      <c r="O14" s="63" t="str" cm="1">
        <f t="array" ref="O14">_xlfn.IFNA(_xlfn.IFS(F14="×","",M14="一般",0,AND(D14&gt;=3,M14="非課税",G14="8:30～17:00の範囲内"),700,AND(D14&lt;3,M14="非課税",G14="8:30～17:00の範囲内"),1300,AND(D14&gt;=3,M14="非課税",G14="8:30～17:00を超える"),900,AND(D14&lt;3,M14="非課税",G14="8:30～17:00を超える"),1600,M14="生保等",K14,M14="経過措置",EO14),"")</f>
        <v/>
      </c>
      <c r="P14" s="63" t="str">
        <f t="shared" ref="P14:P45" si="15">IFERROR(K14-N14,"")</f>
        <v/>
      </c>
      <c r="Q14" s="63" t="str">
        <f>IFERROR(K14-O14,"")</f>
        <v/>
      </c>
      <c r="R14" s="64" t="s">
        <v>70</v>
      </c>
      <c r="S14" s="65" t="s">
        <v>70</v>
      </c>
      <c r="T14" s="65"/>
      <c r="U14" s="65" t="s">
        <v>70</v>
      </c>
      <c r="V14" s="65" t="s">
        <v>70</v>
      </c>
      <c r="W14" s="66"/>
      <c r="X14" s="66"/>
      <c r="Y14" s="66"/>
      <c r="Z14" s="66"/>
      <c r="AA14" s="67"/>
      <c r="AB14" s="68"/>
      <c r="AC14" s="66"/>
      <c r="AD14" s="66"/>
      <c r="AE14" s="66"/>
      <c r="AF14" s="66"/>
      <c r="AG14" s="66"/>
      <c r="AH14" s="66"/>
      <c r="AI14" s="66"/>
      <c r="AJ14" s="66"/>
      <c r="AK14" s="67"/>
      <c r="AL14" s="68"/>
      <c r="AM14" s="66"/>
      <c r="AN14" s="66"/>
      <c r="AO14" s="66"/>
      <c r="AP14" s="66"/>
      <c r="AQ14" s="66"/>
      <c r="AR14" s="66"/>
      <c r="AS14" s="66"/>
      <c r="AT14" s="66"/>
      <c r="AU14" s="67"/>
      <c r="AV14" s="68"/>
      <c r="AW14" s="66"/>
      <c r="AX14" s="66"/>
      <c r="AY14" s="66"/>
      <c r="AZ14" s="66"/>
      <c r="BA14" s="66"/>
      <c r="BB14" s="66"/>
      <c r="BC14" s="66"/>
      <c r="BD14" s="66"/>
      <c r="BE14" s="67"/>
      <c r="BF14" s="68"/>
      <c r="BG14" s="66"/>
      <c r="BH14" s="66"/>
      <c r="BI14" s="66"/>
      <c r="BJ14" s="66"/>
      <c r="BK14" s="66"/>
      <c r="BL14" s="66"/>
      <c r="BM14" s="66"/>
      <c r="BN14" s="66"/>
      <c r="BO14" s="67"/>
      <c r="BP14" s="68"/>
      <c r="BQ14" s="66"/>
      <c r="BR14" s="66"/>
      <c r="BS14" s="66"/>
      <c r="BT14" s="66"/>
      <c r="BU14" s="66"/>
      <c r="BV14" s="66"/>
      <c r="BW14" s="66"/>
      <c r="BX14" s="66"/>
      <c r="BY14" s="67"/>
      <c r="BZ14" s="68"/>
      <c r="CA14" s="66"/>
      <c r="CB14" s="66"/>
      <c r="CC14" s="66"/>
      <c r="CD14" s="66"/>
      <c r="CE14" s="66"/>
      <c r="CF14" s="66"/>
      <c r="CG14" s="66"/>
      <c r="CH14" s="66"/>
      <c r="CI14" s="67"/>
      <c r="CJ14" s="66"/>
      <c r="CK14" s="66"/>
      <c r="CL14" s="66"/>
      <c r="CM14" s="66"/>
      <c r="CN14" s="66"/>
      <c r="CO14" s="66"/>
      <c r="CP14" s="66"/>
      <c r="CQ14" s="66"/>
      <c r="CR14" s="66"/>
      <c r="CS14" s="67"/>
      <c r="CT14" s="66"/>
      <c r="CU14" s="66"/>
      <c r="CV14" s="66"/>
      <c r="CW14" s="66"/>
      <c r="CX14" s="66"/>
      <c r="CY14" s="66"/>
      <c r="CZ14" s="66"/>
      <c r="DA14" s="66"/>
      <c r="DB14" s="66"/>
      <c r="DC14" s="67"/>
      <c r="DD14" s="66"/>
      <c r="DE14" s="66"/>
      <c r="DF14" s="66"/>
      <c r="DG14" s="66"/>
      <c r="DH14" s="66"/>
      <c r="DI14" s="66"/>
      <c r="DJ14" s="66"/>
      <c r="DK14" s="66"/>
      <c r="DL14" s="66"/>
      <c r="DM14" s="67"/>
      <c r="DN14" s="68"/>
      <c r="DO14" s="66"/>
      <c r="DP14" s="66"/>
      <c r="DQ14" s="66"/>
      <c r="DR14" s="66"/>
      <c r="DS14" s="66"/>
      <c r="DT14" s="66"/>
      <c r="DU14" s="66"/>
      <c r="DV14" s="66"/>
      <c r="DW14" s="67"/>
      <c r="DX14" s="68"/>
      <c r="DY14" s="66"/>
      <c r="DZ14" s="66"/>
      <c r="EA14" s="66"/>
      <c r="EB14" s="66"/>
      <c r="EC14" s="66"/>
      <c r="ED14" s="66"/>
      <c r="EE14" s="66"/>
      <c r="EF14" s="66"/>
      <c r="EG14" s="69"/>
      <c r="EH14" s="70">
        <f>COUNTA(R14:EG14)</f>
        <v>4</v>
      </c>
      <c r="EI14" s="70" t="str">
        <f t="shared" ref="EI14:EI45" si="16">IF(F14="○",P14*EK14+Q14*EL14,"")</f>
        <v/>
      </c>
      <c r="EK14" s="71">
        <f>COUNTA(R14:AU14)</f>
        <v>4</v>
      </c>
      <c r="EL14" s="72">
        <f>COUNTA(AV14:EG14)</f>
        <v>0</v>
      </c>
      <c r="EM14" s="57"/>
      <c r="EN14" s="73" cm="1">
        <f t="array" ref="EN14">_xlfn.IFNA(_xlfn.IFS(AND(D14&gt;=3,G14="8:30～17:00の範囲内"),_xlfn.XLOOKUP($EQ$14,$EQ$20:$EQ$24,$ET$20:$ET$24,0,0,1),AND(D14&gt;=3,G14="8:30～17:00を超える"),_xlfn.XLOOKUP($EQ$14,$EQ$20:$EQ$24,$EX$20:$EX$24,0,0,1),AND(D14&lt;3,G14="8:30～17:00の範囲内"),_xlfn.XLOOKUP($EQ$14,$EQ$20:$EQ$24,$ER$20:$ER$24,0,0,1),AND(D14&lt;3,G14="8:30～17:00を超える"),_xlfn.XLOOKUP($EQ$14,$EQ$20:$EQ$24,$EV$20:$EV$24,0,0,1)),"")</f>
        <v>1300</v>
      </c>
      <c r="EO14" s="73" cm="1">
        <f t="array" ref="EO14">_xlfn.IFNA(_xlfn.IFS(AND(D14&gt;=3,G14="8:30～17:00の範囲内"),_xlfn.XLOOKUP($EQ$14,$EQ$20:$EQ$24,$EU$20:$EU$24,0,0,1),AND(D14&gt;=3,G14="8:30～17:00を超える"),_xlfn.XLOOKUP($EQ$14,$EQ$20:$EQ$24,$EY$20:$EY$24,0,0,1),AND(D14&lt;3,G14="8:30～17:00の範囲内"),_xlfn.XLOOKUP($EQ$14,$EQ$20:$EQ$24,$ES$20:$ES$24,0,0,1),AND(D14&lt;3,G14="8:30～17:00を超える"),_xlfn.XLOOKUP($EQ$14,$EQ$20:$EQ$24,$EW$20:$EW$24,0,0,1)),"")</f>
        <v>1300</v>
      </c>
      <c r="EP14" s="57"/>
      <c r="EQ14" s="74">
        <f>R10</f>
        <v>2024</v>
      </c>
      <c r="ER14" s="75"/>
      <c r="ES14" s="75"/>
      <c r="ET14" s="75"/>
      <c r="EU14" s="75"/>
      <c r="EV14" s="75"/>
      <c r="EW14" s="75"/>
      <c r="EX14" s="75"/>
      <c r="EY14" s="75"/>
    </row>
    <row r="15" spans="2:155" ht="14.25">
      <c r="B15" s="58">
        <f t="shared" si="14"/>
        <v>2</v>
      </c>
      <c r="C15" s="59" t="s">
        <v>65</v>
      </c>
      <c r="D15" s="60">
        <v>2</v>
      </c>
      <c r="E15" s="59"/>
      <c r="F15" s="61" t="str">
        <f t="shared" ref="F15:F78" si="17">IF(C15="","",IF(E15="","○","×"))</f>
        <v>○</v>
      </c>
      <c r="G15" s="171" t="s">
        <v>36</v>
      </c>
      <c r="H15" s="172"/>
      <c r="I15" s="172"/>
      <c r="J15" s="173"/>
      <c r="K15" s="174" cm="1">
        <f t="array" ref="K15">_xlfn.IFNA(IF(C15="","",IF(F15="×","0",_xlfn.IFS(AND(D15&gt;=3,G15="8:30～17:00の範囲内"),1200,AND(D15&gt;=3,G15="8:30～17:00を超える"),1500,AND(D15&lt;3,G15="8:30～17:00の範囲内"),2100,AND(D15&lt;3,G15="8:30～17:00を超える"),2600))),"")</f>
        <v>2100</v>
      </c>
      <c r="L15" s="174"/>
      <c r="M15" s="62" t="s">
        <v>68</v>
      </c>
      <c r="N15" s="63" cm="1">
        <f t="array" ref="N15">_xlfn.IFNA(_xlfn.IFS(F15="×","",M15="一般",0,AND(D15&gt;=3,M15="非課税",G15="8:30～17:00の範囲内"),700,AND(D15&lt;3,M15="非課税",G15="8:30～17:00の範囲内"),1300,AND(D15&gt;=3,M15="非課税",G15="8:30～17:00を超える"),900,AND(D15&lt;3,M15="非課税",G15="8:30～17:00を超える"),1600,M15="生保等",K15,M15="経過措置",EN15),"")</f>
        <v>2100</v>
      </c>
      <c r="O15" s="63" cm="1">
        <f t="array" ref="O15">_xlfn.IFNA(_xlfn.IFS(F15="×","",M15="一般",0,AND(D15&gt;=3,M15="非課税",G15="8:30～17:00の範囲内"),700,AND(D15&lt;3,M15="非課税",G15="8:30～17:00の範囲内"),1300,AND(D15&gt;=3,M15="非課税",G15="8:30～17:00を超える"),900,AND(D15&lt;3,M15="非課税",G15="8:30～17:00を超える"),1600,M15="生保等",K15,M15="経過措置",EO15),"")</f>
        <v>2100</v>
      </c>
      <c r="P15" s="63">
        <f t="shared" si="15"/>
        <v>0</v>
      </c>
      <c r="Q15" s="63">
        <f t="shared" ref="Q15:Q46" si="18">IFERROR(K15-N15,"")</f>
        <v>0</v>
      </c>
      <c r="R15" s="64" t="s">
        <v>70</v>
      </c>
      <c r="S15" s="65"/>
      <c r="T15" s="65"/>
      <c r="U15" s="65" t="s">
        <v>70</v>
      </c>
      <c r="V15" s="65"/>
      <c r="W15" s="66"/>
      <c r="X15" s="66"/>
      <c r="Y15" s="66"/>
      <c r="Z15" s="66"/>
      <c r="AA15" s="67"/>
      <c r="AB15" s="68"/>
      <c r="AC15" s="66"/>
      <c r="AD15" s="66"/>
      <c r="AE15" s="66"/>
      <c r="AF15" s="66"/>
      <c r="AG15" s="66"/>
      <c r="AH15" s="66"/>
      <c r="AI15" s="66"/>
      <c r="AJ15" s="66"/>
      <c r="AK15" s="67"/>
      <c r="AL15" s="68"/>
      <c r="AM15" s="66"/>
      <c r="AN15" s="66"/>
      <c r="AO15" s="66"/>
      <c r="AP15" s="66"/>
      <c r="AQ15" s="66"/>
      <c r="AR15" s="66"/>
      <c r="AS15" s="66"/>
      <c r="AT15" s="66"/>
      <c r="AU15" s="67"/>
      <c r="AV15" s="68"/>
      <c r="AW15" s="66"/>
      <c r="AX15" s="66"/>
      <c r="AY15" s="66"/>
      <c r="AZ15" s="66"/>
      <c r="BA15" s="66"/>
      <c r="BB15" s="66"/>
      <c r="BC15" s="66"/>
      <c r="BD15" s="66"/>
      <c r="BE15" s="67"/>
      <c r="BF15" s="68"/>
      <c r="BG15" s="66"/>
      <c r="BH15" s="66"/>
      <c r="BI15" s="66"/>
      <c r="BJ15" s="66"/>
      <c r="BK15" s="66"/>
      <c r="BL15" s="66"/>
      <c r="BM15" s="66"/>
      <c r="BN15" s="66"/>
      <c r="BO15" s="67"/>
      <c r="BP15" s="68"/>
      <c r="BQ15" s="66"/>
      <c r="BR15" s="66"/>
      <c r="BS15" s="66"/>
      <c r="BT15" s="66"/>
      <c r="BU15" s="66"/>
      <c r="BV15" s="66"/>
      <c r="BW15" s="66"/>
      <c r="BX15" s="66"/>
      <c r="BY15" s="67"/>
      <c r="BZ15" s="68"/>
      <c r="CA15" s="66"/>
      <c r="CB15" s="66"/>
      <c r="CC15" s="66"/>
      <c r="CD15" s="66"/>
      <c r="CE15" s="66"/>
      <c r="CF15" s="66"/>
      <c r="CG15" s="66"/>
      <c r="CH15" s="66"/>
      <c r="CI15" s="67"/>
      <c r="CJ15" s="66"/>
      <c r="CK15" s="66"/>
      <c r="CL15" s="66"/>
      <c r="CM15" s="66"/>
      <c r="CN15" s="66"/>
      <c r="CO15" s="66"/>
      <c r="CP15" s="66"/>
      <c r="CQ15" s="66"/>
      <c r="CR15" s="66"/>
      <c r="CS15" s="67"/>
      <c r="CT15" s="66"/>
      <c r="CU15" s="66"/>
      <c r="CV15" s="66"/>
      <c r="CW15" s="66"/>
      <c r="CX15" s="66"/>
      <c r="CY15" s="66"/>
      <c r="CZ15" s="66"/>
      <c r="DA15" s="66"/>
      <c r="DB15" s="66"/>
      <c r="DC15" s="67"/>
      <c r="DD15" s="68"/>
      <c r="DE15" s="66"/>
      <c r="DF15" s="66"/>
      <c r="DG15" s="66"/>
      <c r="DH15" s="66"/>
      <c r="DI15" s="66"/>
      <c r="DJ15" s="66"/>
      <c r="DK15" s="66"/>
      <c r="DL15" s="66"/>
      <c r="DM15" s="67"/>
      <c r="DN15" s="68"/>
      <c r="DO15" s="66"/>
      <c r="DP15" s="66"/>
      <c r="DQ15" s="66"/>
      <c r="DR15" s="66"/>
      <c r="DS15" s="66"/>
      <c r="DT15" s="66"/>
      <c r="DU15" s="66"/>
      <c r="DV15" s="66"/>
      <c r="DW15" s="67"/>
      <c r="DX15" s="68"/>
      <c r="DY15" s="66"/>
      <c r="DZ15" s="66"/>
      <c r="EA15" s="66"/>
      <c r="EB15" s="66"/>
      <c r="EC15" s="66"/>
      <c r="ED15" s="66"/>
      <c r="EE15" s="66"/>
      <c r="EF15" s="66"/>
      <c r="EG15" s="69"/>
      <c r="EH15" s="70">
        <f t="shared" ref="EH15:EH78" si="19">COUNTA(R15:EG15)</f>
        <v>2</v>
      </c>
      <c r="EI15" s="70">
        <f t="shared" si="16"/>
        <v>0</v>
      </c>
      <c r="EK15" s="76">
        <f>COUNTA(R15:AU15)</f>
        <v>2</v>
      </c>
      <c r="EL15" s="77">
        <f>COUNTA(AV15:EG15)</f>
        <v>0</v>
      </c>
      <c r="EM15" s="57"/>
      <c r="EN15" s="78" cm="1">
        <f t="array" ref="EN15">_xlfn.IFNA(_xlfn.IFS(AND(D15&gt;=3,G15="8:30～17:00の範囲内"),_xlfn.XLOOKUP($EQ$14,$EQ$20:$EQ$24,$ET$20:$ET$24,0,0,1),AND(D15&gt;=3,G15="8:30～17:00を超える"),_xlfn.XLOOKUP($EQ$14,$EQ$20:$EQ$24,$EX$20:$EX$24,0,0,1),AND(D15&lt;3,G15="8:30～17:00の範囲内"),_xlfn.XLOOKUP($EQ$14,$EQ$20:$EQ$24,$ER$20:$ER$24,0,0,1),AND(D15&lt;3,G15="8:30～17:00を超える"),_xlfn.XLOOKUP($EQ$14,$EQ$20:$EQ$24,$EV$20:$EV$24,0,0,1)),"")</f>
        <v>1300</v>
      </c>
      <c r="EO15" s="78" cm="1">
        <f t="array" ref="EO15">_xlfn.IFNA(_xlfn.IFS(AND(D15&gt;=3,G15="8:30～17:00の範囲内"),_xlfn.XLOOKUP($EQ$14,$EQ$20:$EQ$24,$EU$20:$EU$24,0,0,1),AND(D15&gt;=3,G15="8:30～17:00を超える"),_xlfn.XLOOKUP($EQ$14,$EQ$20:$EQ$24,$EY$20:$EY$24,0,0,1),AND(D15&lt;3,G15="8:30～17:00の範囲内"),_xlfn.XLOOKUP($EQ$14,$EQ$20:$EQ$24,$ES$20:$ES$24,0,0,1),AND(D15&lt;3,G15="8:30～17:00を超える"),_xlfn.XLOOKUP($EQ$14,$EQ$20:$EQ$24,$EW$20:$EW$24,0,0,1)),"")</f>
        <v>1300</v>
      </c>
      <c r="EP15" s="57"/>
      <c r="EQ15" s="175" t="s">
        <v>28</v>
      </c>
      <c r="ER15" s="201" t="s">
        <v>51</v>
      </c>
      <c r="ES15" s="203"/>
      <c r="ET15" s="203"/>
      <c r="EU15" s="203"/>
      <c r="EV15" s="203"/>
      <c r="EW15" s="203"/>
      <c r="EX15" s="203"/>
      <c r="EY15" s="202"/>
    </row>
    <row r="16" spans="2:155" ht="14.25">
      <c r="B16" s="79">
        <f t="shared" si="14"/>
        <v>3</v>
      </c>
      <c r="C16" s="80" t="s">
        <v>66</v>
      </c>
      <c r="D16" s="60">
        <v>5</v>
      </c>
      <c r="E16" s="80"/>
      <c r="F16" s="61" t="str">
        <f t="shared" si="17"/>
        <v>○</v>
      </c>
      <c r="G16" s="171" t="s">
        <v>35</v>
      </c>
      <c r="H16" s="172"/>
      <c r="I16" s="172"/>
      <c r="J16" s="173"/>
      <c r="K16" s="174" cm="1">
        <f t="array" ref="K16">_xlfn.IFNA(IF(C16="","",IF(F16="×","0",_xlfn.IFS(AND(D16&gt;=3,G16="8:30～17:00の範囲内"),1200,AND(D16&gt;=3,G16="8:30～17:00を超える"),1500,AND(D16&lt;3,G16="8:30～17:00の範囲内"),2100,AND(D16&lt;3,G16="8:30～17:00を超える"),2600))),"")</f>
        <v>1500</v>
      </c>
      <c r="L16" s="174"/>
      <c r="M16" s="62" t="s">
        <v>67</v>
      </c>
      <c r="N16" s="63" cm="1">
        <f t="array" ref="N16">_xlfn.IFNA(_xlfn.IFS(F16="×","",M16="一般",0,AND(D16&gt;=3,M16="非課税",G16="8:30～17:00の範囲内"),700,AND(D16&lt;3,M16="非課税",G16="8:30～17:00の範囲内"),1300,AND(D16&gt;=3,M16="非課税",G16="8:30～17:00を超える"),900,AND(D16&lt;3,M16="非課税",G16="8:30～17:00を超える"),1600,M16="生保等",K16,M16="経過措置",EN16),"")</f>
        <v>0</v>
      </c>
      <c r="O16" s="63" cm="1">
        <f t="array" ref="O16">_xlfn.IFNA(_xlfn.IFS(F16="×","",M16="一般",0,AND(D16&gt;=3,M16="非課税",G16="8:30～17:00の範囲内"),700,AND(D16&lt;3,M16="非課税",G16="8:30～17:00の範囲内"),1300,AND(D16&gt;=3,M16="非課税",G16="8:30～17:00を超える"),900,AND(D16&lt;3,M16="非課税",G16="8:30～17:00を超える"),1600,M16="生保等",K16,M16="経過措置",EO16),"")</f>
        <v>0</v>
      </c>
      <c r="P16" s="63">
        <f t="shared" si="15"/>
        <v>1500</v>
      </c>
      <c r="Q16" s="63">
        <f t="shared" si="18"/>
        <v>1500</v>
      </c>
      <c r="R16" s="81" t="s">
        <v>70</v>
      </c>
      <c r="S16" s="82"/>
      <c r="T16" s="82"/>
      <c r="U16" s="82"/>
      <c r="V16" s="82" t="s">
        <v>70</v>
      </c>
      <c r="W16" s="83"/>
      <c r="X16" s="83"/>
      <c r="Y16" s="83"/>
      <c r="Z16" s="83"/>
      <c r="AA16" s="84"/>
      <c r="AB16" s="85"/>
      <c r="AC16" s="83"/>
      <c r="AD16" s="83"/>
      <c r="AE16" s="83"/>
      <c r="AF16" s="83"/>
      <c r="AG16" s="83"/>
      <c r="AH16" s="83"/>
      <c r="AI16" s="83"/>
      <c r="AJ16" s="83"/>
      <c r="AK16" s="84"/>
      <c r="AL16" s="85"/>
      <c r="AM16" s="83"/>
      <c r="AN16" s="83"/>
      <c r="AO16" s="83"/>
      <c r="AP16" s="83"/>
      <c r="AQ16" s="83"/>
      <c r="AR16" s="83"/>
      <c r="AS16" s="83"/>
      <c r="AT16" s="83"/>
      <c r="AU16" s="84"/>
      <c r="AV16" s="85"/>
      <c r="AW16" s="83"/>
      <c r="AX16" s="83"/>
      <c r="AY16" s="83"/>
      <c r="AZ16" s="83"/>
      <c r="BA16" s="83"/>
      <c r="BB16" s="83"/>
      <c r="BC16" s="83"/>
      <c r="BD16" s="83"/>
      <c r="BE16" s="84"/>
      <c r="BF16" s="85"/>
      <c r="BG16" s="83"/>
      <c r="BH16" s="83"/>
      <c r="BI16" s="83"/>
      <c r="BJ16" s="83"/>
      <c r="BK16" s="83"/>
      <c r="BL16" s="83"/>
      <c r="BM16" s="83"/>
      <c r="BN16" s="83"/>
      <c r="BO16" s="84"/>
      <c r="BP16" s="85"/>
      <c r="BQ16" s="83"/>
      <c r="BR16" s="83"/>
      <c r="BS16" s="83"/>
      <c r="BT16" s="83"/>
      <c r="BU16" s="83"/>
      <c r="BV16" s="83"/>
      <c r="BW16" s="83"/>
      <c r="BX16" s="83"/>
      <c r="BY16" s="84"/>
      <c r="BZ16" s="85"/>
      <c r="CA16" s="83"/>
      <c r="CB16" s="83"/>
      <c r="CC16" s="83"/>
      <c r="CD16" s="83"/>
      <c r="CE16" s="83"/>
      <c r="CF16" s="83"/>
      <c r="CG16" s="83"/>
      <c r="CH16" s="83"/>
      <c r="CI16" s="84"/>
      <c r="CJ16" s="66"/>
      <c r="CK16" s="66"/>
      <c r="CL16" s="66"/>
      <c r="CM16" s="83"/>
      <c r="CN16" s="66"/>
      <c r="CO16" s="66"/>
      <c r="CP16" s="83"/>
      <c r="CQ16" s="83"/>
      <c r="CR16" s="83"/>
      <c r="CS16" s="84"/>
      <c r="CT16" s="66"/>
      <c r="CU16" s="66"/>
      <c r="CV16" s="66"/>
      <c r="CW16" s="66"/>
      <c r="CX16" s="66"/>
      <c r="CY16" s="83"/>
      <c r="CZ16" s="83"/>
      <c r="DA16" s="83"/>
      <c r="DB16" s="83"/>
      <c r="DC16" s="84"/>
      <c r="DD16" s="66"/>
      <c r="DE16" s="66"/>
      <c r="DF16" s="66"/>
      <c r="DG16" s="66"/>
      <c r="DH16" s="66"/>
      <c r="DI16" s="83"/>
      <c r="DJ16" s="83"/>
      <c r="DK16" s="83"/>
      <c r="DL16" s="83"/>
      <c r="DM16" s="84"/>
      <c r="DN16" s="85"/>
      <c r="DO16" s="83"/>
      <c r="DP16" s="83"/>
      <c r="DQ16" s="83"/>
      <c r="DR16" s="83"/>
      <c r="DS16" s="83"/>
      <c r="DT16" s="83"/>
      <c r="DU16" s="83"/>
      <c r="DV16" s="83"/>
      <c r="DW16" s="84"/>
      <c r="DX16" s="85"/>
      <c r="DY16" s="83"/>
      <c r="DZ16" s="83"/>
      <c r="EA16" s="83"/>
      <c r="EB16" s="83"/>
      <c r="EC16" s="83"/>
      <c r="ED16" s="83"/>
      <c r="EE16" s="83"/>
      <c r="EF16" s="83"/>
      <c r="EG16" s="86"/>
      <c r="EH16" s="76">
        <f t="shared" si="19"/>
        <v>2</v>
      </c>
      <c r="EI16" s="70">
        <f t="shared" si="16"/>
        <v>3000</v>
      </c>
      <c r="EK16" s="76">
        <f t="shared" ref="EK16:EK79" si="20">COUNTA(R16:AU16)</f>
        <v>2</v>
      </c>
      <c r="EL16" s="77">
        <f t="shared" ref="EL16:EL79" si="21">COUNTA(AV16:EG16)</f>
        <v>0</v>
      </c>
      <c r="EN16" s="78" cm="1">
        <f t="array" ref="EN16">_xlfn.IFNA(_xlfn.IFS(AND(D16&gt;=3,G16="8:30～17:00の範囲内"),_xlfn.XLOOKUP($EQ$14,$EQ$20:$EQ$24,$ET$20:$ET$24,0,0,1),AND(D16&gt;=3,G16="8:30～17:00を超える"),_xlfn.XLOOKUP($EQ$14,$EQ$20:$EQ$24,$EX$20:$EX$24,0,0,1),AND(D16&lt;3,G16="8:30～17:00の範囲内"),_xlfn.XLOOKUP($EQ$14,$EQ$20:$EQ$24,$ER$20:$ER$24,0,0,1),AND(D16&lt;3,G16="8:30～17:00を超える"),_xlfn.XLOOKUP($EQ$14,$EQ$20:$EQ$24,$EV$20:$EV$24,0,0,1)),"")</f>
        <v>900</v>
      </c>
      <c r="EO16" s="78" cm="1">
        <f t="array" ref="EO16">_xlfn.IFNA(_xlfn.IFS(AND(D16&gt;=3,G16="8:30～17:00の範囲内"),_xlfn.XLOOKUP($EQ$14,$EQ$20:$EQ$24,$EU$20:$EU$24,0,0,1),AND(D16&gt;=3,G16="8:30～17:00を超える"),_xlfn.XLOOKUP($EQ$14,$EQ$20:$EQ$24,$EY$20:$EY$24,0,0,1),AND(D16&lt;3,G16="8:30～17:00の範囲内"),_xlfn.XLOOKUP($EQ$14,$EQ$20:$EQ$24,$ES$20:$ES$24,0,0,1),AND(D16&lt;3,G16="8:30～17:00を超える"),_xlfn.XLOOKUP($EQ$14,$EQ$20:$EQ$24,$EW$20:$EW$24,0,0,1)),"")</f>
        <v>900</v>
      </c>
      <c r="EQ16" s="176"/>
      <c r="ER16" s="204" t="s">
        <v>39</v>
      </c>
      <c r="ES16" s="205"/>
      <c r="ET16" s="205"/>
      <c r="EU16" s="206"/>
      <c r="EV16" s="204" t="s">
        <v>41</v>
      </c>
      <c r="EW16" s="205"/>
      <c r="EX16" s="205"/>
      <c r="EY16" s="206"/>
    </row>
    <row r="17" spans="2:155" ht="14.25">
      <c r="B17" s="79">
        <f t="shared" si="14"/>
        <v>4</v>
      </c>
      <c r="C17" s="78" t="s">
        <v>69</v>
      </c>
      <c r="D17" s="87">
        <v>3</v>
      </c>
      <c r="E17" s="78"/>
      <c r="F17" s="61" t="str">
        <f t="shared" si="17"/>
        <v>○</v>
      </c>
      <c r="G17" s="171" t="s">
        <v>35</v>
      </c>
      <c r="H17" s="172"/>
      <c r="I17" s="172"/>
      <c r="J17" s="173"/>
      <c r="K17" s="174" cm="1">
        <f t="array" ref="K17">_xlfn.IFNA(IF(C17="","",IF(F17="×","0",_xlfn.IFS(AND(D17&gt;=3,G17="8:30～17:00の範囲内"),1200,AND(D17&gt;=3,G17="8:30～17:00を超える"),1500,AND(D17&lt;3,G17="8:30～17:00の範囲内"),2100,AND(D17&lt;3,G17="8:30～17:00を超える"),2600))),"")</f>
        <v>1500</v>
      </c>
      <c r="L17" s="174"/>
      <c r="M17" s="62" t="s">
        <v>42</v>
      </c>
      <c r="N17" s="63" cm="1">
        <f t="array" ref="N17">_xlfn.IFNA(_xlfn.IFS(F17="×","",M17="一般",0,AND(D17&gt;=3,M17="非課税",G17="8:30～17:00の範囲内"),700,AND(D17&lt;3,M17="非課税",G17="8:30～17:00の範囲内"),1300,AND(D17&gt;=3,M17="非課税",G17="8:30～17:00を超える"),900,AND(D17&lt;3,M17="非課税",G17="8:30～17:00を超える"),1600,M17="生保等",K17,M17="経過措置",EN17),"")</f>
        <v>900</v>
      </c>
      <c r="O17" s="63" cm="1">
        <f t="array" ref="O17">_xlfn.IFNA(_xlfn.IFS(F17="×","",M17="一般",0,AND(D17&gt;=3,M17="非課税",G17="8:30～17:00の範囲内"),700,AND(D17&lt;3,M17="非課税",G17="8:30～17:00の範囲内"),1300,AND(D17&gt;=3,M17="非課税",G17="8:30～17:00を超える"),900,AND(D17&lt;3,M17="非課税",G17="8:30～17:00を超える"),1600,M17="生保等",K17,M17="経過措置",EO17),"")</f>
        <v>900</v>
      </c>
      <c r="P17" s="63">
        <f t="shared" si="15"/>
        <v>600</v>
      </c>
      <c r="Q17" s="63">
        <f t="shared" si="18"/>
        <v>600</v>
      </c>
      <c r="R17" s="85" t="s">
        <v>70</v>
      </c>
      <c r="S17" s="83"/>
      <c r="T17" s="83" t="s">
        <v>70</v>
      </c>
      <c r="U17" s="83"/>
      <c r="V17" s="83" t="s">
        <v>70</v>
      </c>
      <c r="W17" s="83"/>
      <c r="X17" s="83"/>
      <c r="Y17" s="83"/>
      <c r="Z17" s="83"/>
      <c r="AA17" s="84"/>
      <c r="AB17" s="85"/>
      <c r="AC17" s="83"/>
      <c r="AD17" s="83"/>
      <c r="AE17" s="83"/>
      <c r="AF17" s="83"/>
      <c r="AG17" s="83"/>
      <c r="AH17" s="83"/>
      <c r="AI17" s="83"/>
      <c r="AJ17" s="83"/>
      <c r="AK17" s="84"/>
      <c r="AL17" s="85"/>
      <c r="AM17" s="83"/>
      <c r="AN17" s="83"/>
      <c r="AO17" s="83"/>
      <c r="AP17" s="83"/>
      <c r="AQ17" s="83"/>
      <c r="AR17" s="83"/>
      <c r="AS17" s="83"/>
      <c r="AT17" s="83"/>
      <c r="AU17" s="84"/>
      <c r="AV17" s="85"/>
      <c r="AW17" s="83"/>
      <c r="AX17" s="83"/>
      <c r="AY17" s="83"/>
      <c r="AZ17" s="83"/>
      <c r="BA17" s="83"/>
      <c r="BB17" s="83"/>
      <c r="BC17" s="83"/>
      <c r="BD17" s="83"/>
      <c r="BE17" s="84"/>
      <c r="BF17" s="85"/>
      <c r="BG17" s="83"/>
      <c r="BH17" s="83"/>
      <c r="BI17" s="83"/>
      <c r="BJ17" s="83"/>
      <c r="BK17" s="83"/>
      <c r="BL17" s="83"/>
      <c r="BM17" s="83"/>
      <c r="BN17" s="83"/>
      <c r="BO17" s="84"/>
      <c r="BP17" s="85"/>
      <c r="BQ17" s="83"/>
      <c r="BR17" s="83"/>
      <c r="BS17" s="83"/>
      <c r="BT17" s="83"/>
      <c r="BU17" s="83"/>
      <c r="BV17" s="83"/>
      <c r="BW17" s="83"/>
      <c r="BX17" s="83"/>
      <c r="BY17" s="84"/>
      <c r="BZ17" s="85"/>
      <c r="CA17" s="83"/>
      <c r="CB17" s="83"/>
      <c r="CC17" s="83"/>
      <c r="CD17" s="83"/>
      <c r="CE17" s="83"/>
      <c r="CF17" s="83"/>
      <c r="CG17" s="83"/>
      <c r="CH17" s="83"/>
      <c r="CI17" s="84"/>
      <c r="CJ17" s="85"/>
      <c r="CK17" s="66"/>
      <c r="CL17" s="83"/>
      <c r="CM17" s="66"/>
      <c r="CN17" s="66"/>
      <c r="CO17" s="83"/>
      <c r="CP17" s="83"/>
      <c r="CQ17" s="83"/>
      <c r="CR17" s="83"/>
      <c r="CS17" s="84"/>
      <c r="CT17" s="85"/>
      <c r="CU17" s="83"/>
      <c r="CV17" s="83"/>
      <c r="CW17" s="83"/>
      <c r="CX17" s="83"/>
      <c r="CY17" s="83"/>
      <c r="CZ17" s="83"/>
      <c r="DA17" s="83"/>
      <c r="DB17" s="83"/>
      <c r="DC17" s="84"/>
      <c r="DD17" s="85"/>
      <c r="DE17" s="83"/>
      <c r="DF17" s="83"/>
      <c r="DG17" s="83"/>
      <c r="DH17" s="83"/>
      <c r="DI17" s="83"/>
      <c r="DJ17" s="83"/>
      <c r="DK17" s="83"/>
      <c r="DL17" s="83"/>
      <c r="DM17" s="84"/>
      <c r="DN17" s="85"/>
      <c r="DO17" s="83"/>
      <c r="DP17" s="83"/>
      <c r="DQ17" s="83"/>
      <c r="DR17" s="83"/>
      <c r="DS17" s="83"/>
      <c r="DT17" s="83"/>
      <c r="DU17" s="83"/>
      <c r="DV17" s="83"/>
      <c r="DW17" s="84"/>
      <c r="DX17" s="85"/>
      <c r="DY17" s="83"/>
      <c r="DZ17" s="83"/>
      <c r="EA17" s="83"/>
      <c r="EB17" s="83"/>
      <c r="EC17" s="83"/>
      <c r="ED17" s="83"/>
      <c r="EE17" s="83"/>
      <c r="EF17" s="83"/>
      <c r="EG17" s="86"/>
      <c r="EH17" s="76">
        <f t="shared" si="19"/>
        <v>3</v>
      </c>
      <c r="EI17" s="70">
        <f t="shared" si="16"/>
        <v>1800</v>
      </c>
      <c r="EK17" s="76">
        <f t="shared" si="20"/>
        <v>3</v>
      </c>
      <c r="EL17" s="77">
        <f t="shared" si="21"/>
        <v>0</v>
      </c>
      <c r="EN17" s="78" cm="1">
        <f t="array" ref="EN17">_xlfn.IFNA(_xlfn.IFS(AND(D17&gt;=3,G17="8:30～17:00の範囲内"),_xlfn.XLOOKUP($EQ$14,$EQ$20:$EQ$24,$ET$20:$ET$24,0,0,1),AND(D17&gt;=3,G17="8:30～17:00を超える"),_xlfn.XLOOKUP($EQ$14,$EQ$20:$EQ$24,$EX$20:$EX$24,0,0,1),AND(D17&lt;3,G17="8:30～17:00の範囲内"),_xlfn.XLOOKUP($EQ$14,$EQ$20:$EQ$24,$ER$20:$ER$24,0,0,1),AND(D17&lt;3,G17="8:30～17:00を超える"),_xlfn.XLOOKUP($EQ$14,$EQ$20:$EQ$24,$EV$20:$EV$24,0,0,1)),"")</f>
        <v>900</v>
      </c>
      <c r="EO17" s="78" cm="1">
        <f t="array" ref="EO17">_xlfn.IFNA(_xlfn.IFS(AND(D17&gt;=3,G17="8:30～17:00の範囲内"),_xlfn.XLOOKUP($EQ$14,$EQ$20:$EQ$24,$EU$20:$EU$24,0,0,1),AND(D17&gt;=3,G17="8:30～17:00を超える"),_xlfn.XLOOKUP($EQ$14,$EQ$20:$EQ$24,$EY$20:$EY$24,0,0,1),AND(D17&lt;3,G17="8:30～17:00の範囲内"),_xlfn.XLOOKUP($EQ$14,$EQ$20:$EQ$24,$ES$20:$ES$24,0,0,1),AND(D17&lt;3,G17="8:30～17:00を超える"),_xlfn.XLOOKUP($EQ$14,$EQ$20:$EQ$24,$EW$20:$EW$24,0,0,1)),"")</f>
        <v>900</v>
      </c>
      <c r="EQ17" s="176"/>
      <c r="ER17" s="207"/>
      <c r="ES17" s="208"/>
      <c r="ET17" s="208"/>
      <c r="EU17" s="209"/>
      <c r="EV17" s="207"/>
      <c r="EW17" s="208"/>
      <c r="EX17" s="208"/>
      <c r="EY17" s="209"/>
    </row>
    <row r="18" spans="2:155" ht="14.25">
      <c r="B18" s="79">
        <f t="shared" si="14"/>
        <v>5</v>
      </c>
      <c r="C18" s="78"/>
      <c r="D18" s="87"/>
      <c r="E18" s="78"/>
      <c r="F18" s="61" t="str">
        <f t="shared" si="17"/>
        <v/>
      </c>
      <c r="G18" s="178"/>
      <c r="H18" s="179"/>
      <c r="I18" s="179"/>
      <c r="J18" s="179"/>
      <c r="K18" s="174" t="str" cm="1">
        <f t="array" ref="K18">_xlfn.IFNA(IF(C18="","",IF(F18="×","0",_xlfn.IFS(AND(D18&gt;=3,G18="8:30～17:00の範囲内"),1200,AND(D18&gt;=3,G18="8:30～17:00を超える"),1500,AND(D18&lt;3,G18="8:30～17:00の範囲内"),2100,AND(D18&lt;3,G18="8:30～17:00を超える"),2600))),"")</f>
        <v/>
      </c>
      <c r="L18" s="174"/>
      <c r="M18" s="62"/>
      <c r="N18" s="63" t="str" cm="1">
        <f t="array" ref="N18">_xlfn.IFNA(_xlfn.IFS(F18="×","",M18="一般",0,AND(D18&gt;=3,M18="非課税",G18="8:30～17:00の範囲内"),700,AND(D18&lt;3,M18="非課税",G18="8:30～17:00の範囲内"),1300,AND(D18&gt;=3,M18="非課税",G18="8:30～17:00を超える"),900,AND(D18&lt;3,M18="非課税",G18="8:30～17:00を超える"),1600,M18="生保等",K18,M18="経過措置",EN18),"")</f>
        <v/>
      </c>
      <c r="O18" s="63" t="str" cm="1">
        <f t="array" ref="O18">_xlfn.IFNA(_xlfn.IFS(F18="×","",M18="一般",0,AND(D18&gt;=3,M18="非課税",G18="8:30～17:00の範囲内"),700,AND(D18&lt;3,M18="非課税",G18="8:30～17:00の範囲内"),1300,AND(D18&gt;=3,M18="非課税",G18="8:30～17:00を超える"),900,AND(D18&lt;3,M18="非課税",G18="8:30～17:00を超える"),1600,M18="生保等",K18,M18="経過措置",EO18),"")</f>
        <v/>
      </c>
      <c r="P18" s="63" t="str">
        <f t="shared" si="15"/>
        <v/>
      </c>
      <c r="Q18" s="63" t="str">
        <f t="shared" si="18"/>
        <v/>
      </c>
      <c r="R18" s="85"/>
      <c r="S18" s="83"/>
      <c r="T18" s="83"/>
      <c r="U18" s="83"/>
      <c r="V18" s="83"/>
      <c r="W18" s="83"/>
      <c r="X18" s="83"/>
      <c r="Y18" s="83"/>
      <c r="Z18" s="83"/>
      <c r="AA18" s="84"/>
      <c r="AB18" s="85"/>
      <c r="AC18" s="83"/>
      <c r="AD18" s="83"/>
      <c r="AE18" s="83"/>
      <c r="AF18" s="83"/>
      <c r="AG18" s="83"/>
      <c r="AH18" s="83"/>
      <c r="AI18" s="83"/>
      <c r="AJ18" s="83"/>
      <c r="AK18" s="84"/>
      <c r="AL18" s="85"/>
      <c r="AM18" s="83"/>
      <c r="AN18" s="83"/>
      <c r="AO18" s="83"/>
      <c r="AP18" s="83"/>
      <c r="AQ18" s="83"/>
      <c r="AR18" s="83"/>
      <c r="AS18" s="83"/>
      <c r="AT18" s="83"/>
      <c r="AU18" s="84"/>
      <c r="AV18" s="85"/>
      <c r="AW18" s="83"/>
      <c r="AX18" s="83"/>
      <c r="AY18" s="83"/>
      <c r="AZ18" s="83"/>
      <c r="BA18" s="83"/>
      <c r="BB18" s="83"/>
      <c r="BC18" s="83"/>
      <c r="BD18" s="83"/>
      <c r="BE18" s="84"/>
      <c r="BF18" s="85"/>
      <c r="BG18" s="83"/>
      <c r="BH18" s="83"/>
      <c r="BI18" s="83"/>
      <c r="BJ18" s="83"/>
      <c r="BK18" s="83"/>
      <c r="BL18" s="83"/>
      <c r="BM18" s="83"/>
      <c r="BN18" s="83"/>
      <c r="BO18" s="84"/>
      <c r="BP18" s="85"/>
      <c r="BQ18" s="83"/>
      <c r="BR18" s="83"/>
      <c r="BS18" s="83"/>
      <c r="BT18" s="83"/>
      <c r="BU18" s="83"/>
      <c r="BV18" s="83"/>
      <c r="BW18" s="83"/>
      <c r="BX18" s="83"/>
      <c r="BY18" s="84"/>
      <c r="BZ18" s="85"/>
      <c r="CA18" s="83"/>
      <c r="CB18" s="83"/>
      <c r="CC18" s="83"/>
      <c r="CD18" s="83"/>
      <c r="CE18" s="83"/>
      <c r="CF18" s="83"/>
      <c r="CG18" s="83"/>
      <c r="CH18" s="83"/>
      <c r="CI18" s="84"/>
      <c r="CJ18" s="66"/>
      <c r="CK18" s="66"/>
      <c r="CL18" s="66"/>
      <c r="CM18" s="66"/>
      <c r="CN18" s="66"/>
      <c r="CO18" s="66"/>
      <c r="CP18" s="83"/>
      <c r="CQ18" s="83"/>
      <c r="CR18" s="83"/>
      <c r="CS18" s="84"/>
      <c r="CT18" s="66"/>
      <c r="CU18" s="66"/>
      <c r="CV18" s="66"/>
      <c r="CW18" s="66"/>
      <c r="CX18" s="66"/>
      <c r="CY18" s="83"/>
      <c r="CZ18" s="83"/>
      <c r="DA18" s="83"/>
      <c r="DB18" s="83"/>
      <c r="DC18" s="84"/>
      <c r="DD18" s="85"/>
      <c r="DE18" s="83"/>
      <c r="DF18" s="83"/>
      <c r="DG18" s="83"/>
      <c r="DH18" s="83"/>
      <c r="DI18" s="83"/>
      <c r="DJ18" s="83"/>
      <c r="DK18" s="83"/>
      <c r="DL18" s="83"/>
      <c r="DM18" s="84"/>
      <c r="DN18" s="85"/>
      <c r="DO18" s="83"/>
      <c r="DP18" s="83"/>
      <c r="DQ18" s="83"/>
      <c r="DR18" s="83"/>
      <c r="DS18" s="83"/>
      <c r="DT18" s="83"/>
      <c r="DU18" s="83"/>
      <c r="DV18" s="83"/>
      <c r="DW18" s="84"/>
      <c r="DX18" s="85"/>
      <c r="DY18" s="83"/>
      <c r="DZ18" s="83"/>
      <c r="EA18" s="83"/>
      <c r="EB18" s="83"/>
      <c r="EC18" s="83"/>
      <c r="ED18" s="83"/>
      <c r="EE18" s="83"/>
      <c r="EF18" s="83"/>
      <c r="EG18" s="86"/>
      <c r="EH18" s="76">
        <f t="shared" si="19"/>
        <v>0</v>
      </c>
      <c r="EI18" s="70" t="str">
        <f t="shared" si="16"/>
        <v/>
      </c>
      <c r="EK18" s="76">
        <f t="shared" si="20"/>
        <v>0</v>
      </c>
      <c r="EL18" s="77">
        <f t="shared" si="21"/>
        <v>0</v>
      </c>
      <c r="EN18" s="78" t="str" cm="1">
        <f t="array" ref="EN18">_xlfn.IFNA(_xlfn.IFS(AND(D18&gt;=3,G18="8:30～17:00の範囲内"),_xlfn.XLOOKUP($EQ$14,$EQ$20:$EQ$24,$ET$20:$ET$24,0,0,1),AND(D18&gt;=3,G18="8:30～17:00を超える"),_xlfn.XLOOKUP($EQ$14,$EQ$20:$EQ$24,$EX$20:$EX$24,0,0,1),AND(D18&lt;3,G18="8:30～17:00の範囲内"),_xlfn.XLOOKUP($EQ$14,$EQ$20:$EQ$24,$ER$20:$ER$24,0,0,1),AND(D18&lt;3,G18="8:30～17:00を超える"),_xlfn.XLOOKUP($EQ$14,$EQ$20:$EQ$24,$EV$20:$EV$24,0,0,1)),"")</f>
        <v/>
      </c>
      <c r="EO18" s="78" t="str" cm="1">
        <f t="array" ref="EO18">_xlfn.IFNA(_xlfn.IFS(AND(D18&gt;=3,G18="8:30～17:00の範囲内"),_xlfn.XLOOKUP($EQ$14,$EQ$20:$EQ$24,$EU$20:$EU$24,0,0,1),AND(D18&gt;=3,G18="8:30～17:00を超える"),_xlfn.XLOOKUP($EQ$14,$EQ$20:$EQ$24,$EY$20:$EY$24,0,0,1),AND(D18&lt;3,G18="8:30～17:00の範囲内"),_xlfn.XLOOKUP($EQ$14,$EQ$20:$EQ$24,$ES$20:$ES$24,0,0,1),AND(D18&lt;3,G18="8:30～17:00を超える"),_xlfn.XLOOKUP($EQ$14,$EQ$20:$EQ$24,$EW$20:$EW$24,0,0,1)),"")</f>
        <v/>
      </c>
      <c r="EQ18" s="176"/>
      <c r="ER18" s="201" t="s">
        <v>37</v>
      </c>
      <c r="ES18" s="202"/>
      <c r="ET18" s="201" t="s">
        <v>38</v>
      </c>
      <c r="EU18" s="202"/>
      <c r="EV18" s="201" t="s">
        <v>37</v>
      </c>
      <c r="EW18" s="202"/>
      <c r="EX18" s="201" t="s">
        <v>38</v>
      </c>
      <c r="EY18" s="202"/>
    </row>
    <row r="19" spans="2:155" ht="14.25">
      <c r="B19" s="79">
        <f t="shared" si="14"/>
        <v>6</v>
      </c>
      <c r="C19" s="78"/>
      <c r="D19" s="87"/>
      <c r="E19" s="78"/>
      <c r="F19" s="61" t="str">
        <f t="shared" si="17"/>
        <v/>
      </c>
      <c r="G19" s="178"/>
      <c r="H19" s="179"/>
      <c r="I19" s="179"/>
      <c r="J19" s="179"/>
      <c r="K19" s="174" t="str" cm="1">
        <f t="array" ref="K19">_xlfn.IFNA(IF(C19="","",IF(F19="×","0",_xlfn.IFS(AND(D19&gt;=3,G19="8:30～17:00の範囲内"),1200,AND(D19&gt;=3,G19="8:30～17:00を超える"),1500,AND(D19&lt;3,G19="8:30～17:00の範囲内"),2100,AND(D19&lt;3,G19="8:30～17:00を超える"),2600))),"")</f>
        <v/>
      </c>
      <c r="L19" s="174"/>
      <c r="M19" s="62"/>
      <c r="N19" s="63" t="str" cm="1">
        <f t="array" ref="N19">_xlfn.IFNA(_xlfn.IFS(F19="×","",M19="一般",0,AND(D19&gt;=3,M19="非課税",G19="8:30～17:00の範囲内"),700,AND(D19&lt;3,M19="非課税",G19="8:30～17:00の範囲内"),1300,AND(D19&gt;=3,M19="非課税",G19="8:30～17:00を超える"),900,AND(D19&lt;3,M19="非課税",G19="8:30～17:00を超える"),1600,M19="生保等",K19,M19="経過措置",EN19),"")</f>
        <v/>
      </c>
      <c r="O19" s="63" t="str" cm="1">
        <f t="array" ref="O19">_xlfn.IFNA(_xlfn.IFS(F19="×","",M19="一般",0,AND(D19&gt;=3,M19="非課税",G19="8:30～17:00の範囲内"),700,AND(D19&lt;3,M19="非課税",G19="8:30～17:00の範囲内"),1300,AND(D19&gt;=3,M19="非課税",G19="8:30～17:00を超える"),900,AND(D19&lt;3,M19="非課税",G19="8:30～17:00を超える"),1600,M19="生保等",K19,M19="経過措置",EO19),"")</f>
        <v/>
      </c>
      <c r="P19" s="63" t="str">
        <f t="shared" si="15"/>
        <v/>
      </c>
      <c r="Q19" s="63" t="str">
        <f t="shared" si="18"/>
        <v/>
      </c>
      <c r="R19" s="85"/>
      <c r="S19" s="83"/>
      <c r="T19" s="83"/>
      <c r="U19" s="83"/>
      <c r="V19" s="83"/>
      <c r="W19" s="83"/>
      <c r="X19" s="83"/>
      <c r="Y19" s="83"/>
      <c r="Z19" s="83"/>
      <c r="AA19" s="84"/>
      <c r="AB19" s="85"/>
      <c r="AC19" s="83"/>
      <c r="AD19" s="83"/>
      <c r="AE19" s="83"/>
      <c r="AF19" s="83"/>
      <c r="AG19" s="83"/>
      <c r="AH19" s="83"/>
      <c r="AI19" s="83"/>
      <c r="AJ19" s="83"/>
      <c r="AK19" s="84"/>
      <c r="AL19" s="85"/>
      <c r="AM19" s="83"/>
      <c r="AN19" s="83"/>
      <c r="AO19" s="83"/>
      <c r="AP19" s="83"/>
      <c r="AQ19" s="83"/>
      <c r="AR19" s="83"/>
      <c r="AS19" s="83"/>
      <c r="AT19" s="83"/>
      <c r="AU19" s="84"/>
      <c r="AV19" s="85"/>
      <c r="AW19" s="83"/>
      <c r="AX19" s="83"/>
      <c r="AY19" s="83"/>
      <c r="AZ19" s="83"/>
      <c r="BA19" s="83"/>
      <c r="BB19" s="83"/>
      <c r="BC19" s="83"/>
      <c r="BD19" s="83"/>
      <c r="BE19" s="84"/>
      <c r="BF19" s="85"/>
      <c r="BG19" s="83"/>
      <c r="BH19" s="83"/>
      <c r="BI19" s="83"/>
      <c r="BJ19" s="83"/>
      <c r="BK19" s="83"/>
      <c r="BL19" s="83"/>
      <c r="BM19" s="83"/>
      <c r="BN19" s="83"/>
      <c r="BO19" s="84"/>
      <c r="BP19" s="85"/>
      <c r="BQ19" s="83"/>
      <c r="BR19" s="83"/>
      <c r="BS19" s="83"/>
      <c r="BT19" s="83"/>
      <c r="BU19" s="83"/>
      <c r="BV19" s="83"/>
      <c r="BW19" s="83"/>
      <c r="BX19" s="83"/>
      <c r="BY19" s="84"/>
      <c r="BZ19" s="85"/>
      <c r="CA19" s="83"/>
      <c r="CB19" s="83"/>
      <c r="CC19" s="83"/>
      <c r="CD19" s="83"/>
      <c r="CE19" s="83"/>
      <c r="CF19" s="83"/>
      <c r="CG19" s="83"/>
      <c r="CH19" s="83"/>
      <c r="CI19" s="84"/>
      <c r="CJ19" s="66"/>
      <c r="CK19" s="83"/>
      <c r="CL19" s="83"/>
      <c r="CM19" s="83"/>
      <c r="CN19" s="83"/>
      <c r="CO19" s="66"/>
      <c r="CP19" s="83"/>
      <c r="CQ19" s="83"/>
      <c r="CR19" s="83"/>
      <c r="CS19" s="84"/>
      <c r="CT19" s="85"/>
      <c r="CU19" s="83"/>
      <c r="CV19" s="83"/>
      <c r="CW19" s="83"/>
      <c r="CX19" s="83"/>
      <c r="CY19" s="83"/>
      <c r="CZ19" s="83"/>
      <c r="DA19" s="83"/>
      <c r="DB19" s="83"/>
      <c r="DC19" s="84"/>
      <c r="DD19" s="66"/>
      <c r="DE19" s="66"/>
      <c r="DF19" s="66"/>
      <c r="DG19" s="66"/>
      <c r="DH19" s="66"/>
      <c r="DI19" s="83"/>
      <c r="DJ19" s="83"/>
      <c r="DK19" s="83"/>
      <c r="DL19" s="83"/>
      <c r="DM19" s="84"/>
      <c r="DN19" s="85"/>
      <c r="DO19" s="83"/>
      <c r="DP19" s="83"/>
      <c r="DQ19" s="83"/>
      <c r="DR19" s="83"/>
      <c r="DS19" s="83"/>
      <c r="DT19" s="83"/>
      <c r="DU19" s="83"/>
      <c r="DV19" s="83"/>
      <c r="DW19" s="84"/>
      <c r="DX19" s="85"/>
      <c r="DY19" s="83"/>
      <c r="DZ19" s="83"/>
      <c r="EA19" s="83"/>
      <c r="EB19" s="83"/>
      <c r="EC19" s="83"/>
      <c r="ED19" s="83"/>
      <c r="EE19" s="83"/>
      <c r="EF19" s="83"/>
      <c r="EG19" s="86"/>
      <c r="EH19" s="76">
        <f t="shared" si="19"/>
        <v>0</v>
      </c>
      <c r="EI19" s="70" t="str">
        <f t="shared" si="16"/>
        <v/>
      </c>
      <c r="EK19" s="76">
        <f t="shared" si="20"/>
        <v>0</v>
      </c>
      <c r="EL19" s="77">
        <f t="shared" si="21"/>
        <v>0</v>
      </c>
      <c r="EN19" s="78" t="str" cm="1">
        <f t="array" ref="EN19">_xlfn.IFNA(_xlfn.IFS(AND(D19&gt;=3,G19="8:30～17:00の範囲内"),_xlfn.XLOOKUP($EQ$14,$EQ$20:$EQ$24,$ET$20:$ET$24,0,0,1),AND(D19&gt;=3,G19="8:30～17:00を超える"),_xlfn.XLOOKUP($EQ$14,$EQ$20:$EQ$24,$EX$20:$EX$24,0,0,1),AND(D19&lt;3,G19="8:30～17:00の範囲内"),_xlfn.XLOOKUP($EQ$14,$EQ$20:$EQ$24,$ER$20:$ER$24,0,0,1),AND(D19&lt;3,G19="8:30～17:00を超える"),_xlfn.XLOOKUP($EQ$14,$EQ$20:$EQ$24,$EV$20:$EV$24,0,0,1)),"")</f>
        <v/>
      </c>
      <c r="EO19" s="78" t="str" cm="1">
        <f t="array" ref="EO19">_xlfn.IFNA(_xlfn.IFS(AND(D19&gt;=3,G19="8:30～17:00の範囲内"),_xlfn.XLOOKUP($EQ$14,$EQ$20:$EQ$24,$EU$20:$EU$24,0,0,1),AND(D19&gt;=3,G19="8:30～17:00を超える"),_xlfn.XLOOKUP($EQ$14,$EQ$20:$EQ$24,$EY$20:$EY$24,0,0,1),AND(D19&lt;3,G19="8:30～17:00の範囲内"),_xlfn.XLOOKUP($EQ$14,$EQ$20:$EQ$24,$ES$20:$ES$24,0,0,1),AND(D19&lt;3,G19="8:30～17:00を超える"),_xlfn.XLOOKUP($EQ$14,$EQ$20:$EQ$24,$EW$20:$EW$24,0,0,1)),"")</f>
        <v/>
      </c>
      <c r="EQ19" s="177"/>
      <c r="ER19" s="88" t="s">
        <v>44</v>
      </c>
      <c r="ES19" s="88" t="s">
        <v>45</v>
      </c>
      <c r="ET19" s="88" t="s">
        <v>44</v>
      </c>
      <c r="EU19" s="88" t="s">
        <v>45</v>
      </c>
      <c r="EV19" s="88" t="s">
        <v>44</v>
      </c>
      <c r="EW19" s="88" t="s">
        <v>45</v>
      </c>
      <c r="EX19" s="88" t="s">
        <v>44</v>
      </c>
      <c r="EY19" s="88" t="s">
        <v>45</v>
      </c>
    </row>
    <row r="20" spans="2:155" ht="14.25">
      <c r="B20" s="79">
        <f t="shared" si="14"/>
        <v>7</v>
      </c>
      <c r="C20" s="78"/>
      <c r="D20" s="87"/>
      <c r="E20" s="78"/>
      <c r="F20" s="61" t="str">
        <f t="shared" si="17"/>
        <v/>
      </c>
      <c r="G20" s="178"/>
      <c r="H20" s="179"/>
      <c r="I20" s="179"/>
      <c r="J20" s="179"/>
      <c r="K20" s="174" t="str" cm="1">
        <f t="array" ref="K20">_xlfn.IFNA(IF(C20="","",IF(F20="×","0",_xlfn.IFS(AND(D20&gt;=3,G20="8:30～17:00の範囲内"),1200,AND(D20&gt;=3,G20="8:30～17:00を超える"),1500,AND(D20&lt;3,G20="8:30～17:00の範囲内"),2100,AND(D20&lt;3,G20="8:30～17:00を超える"),2600))),"")</f>
        <v/>
      </c>
      <c r="L20" s="174"/>
      <c r="M20" s="62"/>
      <c r="N20" s="63" t="str" cm="1">
        <f t="array" ref="N20">_xlfn.IFNA(_xlfn.IFS(F20="×","",M20="一般",0,AND(D20&gt;=3,M20="非課税",G20="8:30～17:00の範囲内"),700,AND(D20&lt;3,M20="非課税",G20="8:30～17:00の範囲内"),1300,AND(D20&gt;=3,M20="非課税",G20="8:30～17:00を超える"),900,AND(D20&lt;3,M20="非課税",G20="8:30～17:00を超える"),1600,M20="生保等",K20,M20="経過措置",EN20),"")</f>
        <v/>
      </c>
      <c r="O20" s="63" t="str" cm="1">
        <f t="array" ref="O20">_xlfn.IFNA(_xlfn.IFS(F20="×","",M20="一般",0,AND(D20&gt;=3,M20="非課税",G20="8:30～17:00の範囲内"),700,AND(D20&lt;3,M20="非課税",G20="8:30～17:00の範囲内"),1300,AND(D20&gt;=3,M20="非課税",G20="8:30～17:00を超える"),900,AND(D20&lt;3,M20="非課税",G20="8:30～17:00を超える"),1600,M20="生保等",K20,M20="経過措置",EO20),"")</f>
        <v/>
      </c>
      <c r="P20" s="63" t="str">
        <f t="shared" si="15"/>
        <v/>
      </c>
      <c r="Q20" s="63" t="str">
        <f t="shared" si="18"/>
        <v/>
      </c>
      <c r="R20" s="85"/>
      <c r="S20" s="83"/>
      <c r="T20" s="83"/>
      <c r="U20" s="83"/>
      <c r="V20" s="83"/>
      <c r="W20" s="83"/>
      <c r="X20" s="83"/>
      <c r="Y20" s="83"/>
      <c r="Z20" s="83"/>
      <c r="AA20" s="84"/>
      <c r="AB20" s="85"/>
      <c r="AC20" s="83"/>
      <c r="AD20" s="83"/>
      <c r="AE20" s="83"/>
      <c r="AF20" s="83"/>
      <c r="AG20" s="83"/>
      <c r="AH20" s="83"/>
      <c r="AI20" s="83"/>
      <c r="AJ20" s="83"/>
      <c r="AK20" s="84"/>
      <c r="AL20" s="85"/>
      <c r="AM20" s="83"/>
      <c r="AN20" s="83"/>
      <c r="AO20" s="83"/>
      <c r="AP20" s="83"/>
      <c r="AQ20" s="83"/>
      <c r="AR20" s="83"/>
      <c r="AS20" s="83"/>
      <c r="AT20" s="83"/>
      <c r="AU20" s="84"/>
      <c r="AV20" s="85"/>
      <c r="AW20" s="83"/>
      <c r="AX20" s="83"/>
      <c r="AY20" s="83"/>
      <c r="AZ20" s="83"/>
      <c r="BA20" s="83"/>
      <c r="BB20" s="83"/>
      <c r="BC20" s="83"/>
      <c r="BD20" s="83"/>
      <c r="BE20" s="84"/>
      <c r="BF20" s="85"/>
      <c r="BG20" s="83"/>
      <c r="BH20" s="83"/>
      <c r="BI20" s="83"/>
      <c r="BJ20" s="83"/>
      <c r="BK20" s="83"/>
      <c r="BL20" s="83"/>
      <c r="BM20" s="83"/>
      <c r="BN20" s="83"/>
      <c r="BO20" s="84"/>
      <c r="BP20" s="85"/>
      <c r="BQ20" s="83"/>
      <c r="BR20" s="83"/>
      <c r="BS20" s="83"/>
      <c r="BT20" s="83"/>
      <c r="BU20" s="83"/>
      <c r="BV20" s="83"/>
      <c r="BW20" s="83"/>
      <c r="BX20" s="83"/>
      <c r="BY20" s="84"/>
      <c r="BZ20" s="85"/>
      <c r="CA20" s="83"/>
      <c r="CB20" s="83"/>
      <c r="CC20" s="83"/>
      <c r="CD20" s="83"/>
      <c r="CE20" s="83"/>
      <c r="CF20" s="83"/>
      <c r="CG20" s="83"/>
      <c r="CH20" s="83"/>
      <c r="CI20" s="84"/>
      <c r="CJ20" s="85"/>
      <c r="CK20" s="83"/>
      <c r="CL20" s="83"/>
      <c r="CM20" s="83"/>
      <c r="CN20" s="83"/>
      <c r="CO20" s="83"/>
      <c r="CP20" s="83"/>
      <c r="CQ20" s="83"/>
      <c r="CR20" s="83"/>
      <c r="CS20" s="84"/>
      <c r="CT20" s="85"/>
      <c r="CU20" s="83"/>
      <c r="CV20" s="83"/>
      <c r="CW20" s="83"/>
      <c r="CX20" s="83"/>
      <c r="CY20" s="83"/>
      <c r="CZ20" s="83"/>
      <c r="DA20" s="83"/>
      <c r="DB20" s="83"/>
      <c r="DC20" s="84"/>
      <c r="DD20" s="85"/>
      <c r="DE20" s="83"/>
      <c r="DF20" s="83"/>
      <c r="DG20" s="83"/>
      <c r="DH20" s="83"/>
      <c r="DI20" s="83"/>
      <c r="DJ20" s="83"/>
      <c r="DK20" s="83"/>
      <c r="DL20" s="83"/>
      <c r="DM20" s="84"/>
      <c r="DN20" s="85"/>
      <c r="DO20" s="83"/>
      <c r="DP20" s="83"/>
      <c r="DQ20" s="83"/>
      <c r="DR20" s="83"/>
      <c r="DS20" s="83"/>
      <c r="DT20" s="83"/>
      <c r="DU20" s="83"/>
      <c r="DV20" s="83"/>
      <c r="DW20" s="84"/>
      <c r="DX20" s="85"/>
      <c r="DY20" s="83"/>
      <c r="DZ20" s="83"/>
      <c r="EA20" s="83"/>
      <c r="EB20" s="83"/>
      <c r="EC20" s="83"/>
      <c r="ED20" s="83"/>
      <c r="EE20" s="83"/>
      <c r="EF20" s="83"/>
      <c r="EG20" s="86"/>
      <c r="EH20" s="76">
        <f t="shared" si="19"/>
        <v>0</v>
      </c>
      <c r="EI20" s="70" t="str">
        <f t="shared" si="16"/>
        <v/>
      </c>
      <c r="EK20" s="76">
        <f t="shared" si="20"/>
        <v>0</v>
      </c>
      <c r="EL20" s="77">
        <f t="shared" si="21"/>
        <v>0</v>
      </c>
      <c r="EN20" s="78" t="str" cm="1">
        <f t="array" ref="EN20">_xlfn.IFNA(_xlfn.IFS(AND(D20&gt;=3,G20="8:30～17:00の範囲内"),_xlfn.XLOOKUP($EQ$14,$EQ$20:$EQ$24,$ET$20:$ET$24,0,0,1),AND(D20&gt;=3,G20="8:30～17:00を超える"),_xlfn.XLOOKUP($EQ$14,$EQ$20:$EQ$24,$EX$20:$EX$24,0,0,1),AND(D20&lt;3,G20="8:30～17:00の範囲内"),_xlfn.XLOOKUP($EQ$14,$EQ$20:$EQ$24,$ER$20:$ER$24,0,0,1),AND(D20&lt;3,G20="8:30～17:00を超える"),_xlfn.XLOOKUP($EQ$14,$EQ$20:$EQ$24,$EV$20:$EV$24,0,0,1)),"")</f>
        <v/>
      </c>
      <c r="EO20" s="78" t="str" cm="1">
        <f t="array" ref="EO20">_xlfn.IFNA(_xlfn.IFS(AND(D20&gt;=3,G20="8:30～17:00の範囲内"),_xlfn.XLOOKUP($EQ$14,$EQ$20:$EQ$24,$EU$20:$EU$24,0,0,1),AND(D20&gt;=3,G20="8:30～17:00を超える"),_xlfn.XLOOKUP($EQ$14,$EQ$20:$EQ$24,$EY$20:$EY$24,0,0,1),AND(D20&lt;3,G20="8:30～17:00の範囲内"),_xlfn.XLOOKUP($EQ$14,$EQ$20:$EQ$24,$ES$20:$ES$24,0,0,1),AND(D20&lt;3,G20="8:30～17:00を超える"),_xlfn.XLOOKUP($EQ$14,$EQ$20:$EQ$24,$EW$20:$EW$24,0,0,1)),"")</f>
        <v/>
      </c>
      <c r="EQ20" s="89">
        <v>2024</v>
      </c>
      <c r="ER20" s="90">
        <v>1300</v>
      </c>
      <c r="ES20" s="90">
        <v>1300</v>
      </c>
      <c r="ET20" s="90">
        <v>700</v>
      </c>
      <c r="EU20" s="90">
        <v>700</v>
      </c>
      <c r="EV20" s="90">
        <v>1600</v>
      </c>
      <c r="EW20" s="90">
        <v>1600</v>
      </c>
      <c r="EX20" s="90">
        <v>900</v>
      </c>
      <c r="EY20" s="90">
        <v>900</v>
      </c>
    </row>
    <row r="21" spans="2:155" ht="14.25">
      <c r="B21" s="79">
        <f t="shared" si="14"/>
        <v>8</v>
      </c>
      <c r="C21" s="78"/>
      <c r="D21" s="87"/>
      <c r="E21" s="78"/>
      <c r="F21" s="61" t="str">
        <f t="shared" si="17"/>
        <v/>
      </c>
      <c r="G21" s="178"/>
      <c r="H21" s="179"/>
      <c r="I21" s="179"/>
      <c r="J21" s="179"/>
      <c r="K21" s="174" t="str" cm="1">
        <f t="array" ref="K21">_xlfn.IFNA(IF(C21="","",IF(F21="×","0",_xlfn.IFS(AND(D21&gt;=3,G21="8:30～17:00の範囲内"),1200,AND(D21&gt;=3,G21="8:30～17:00を超える"),1500,AND(D21&lt;3,G21="8:30～17:00の範囲内"),2100,AND(D21&lt;3,G21="8:30～17:00を超える"),2600))),"")</f>
        <v/>
      </c>
      <c r="L21" s="174"/>
      <c r="M21" s="62"/>
      <c r="N21" s="63" t="str" cm="1">
        <f t="array" ref="N21">_xlfn.IFNA(_xlfn.IFS(F21="×","",M21="一般",0,AND(D21&gt;=3,M21="非課税",G21="8:30～17:00の範囲内"),700,AND(D21&lt;3,M21="非課税",G21="8:30～17:00の範囲内"),1300,AND(D21&gt;=3,M21="非課税",G21="8:30～17:00を超える"),900,AND(D21&lt;3,M21="非課税",G21="8:30～17:00を超える"),1600,M21="生保等",K21,M21="経過措置",EN21),"")</f>
        <v/>
      </c>
      <c r="O21" s="63" t="str" cm="1">
        <f t="array" ref="O21">_xlfn.IFNA(_xlfn.IFS(F21="×","",M21="一般",0,AND(D21&gt;=3,M21="非課税",G21="8:30～17:00の範囲内"),700,AND(D21&lt;3,M21="非課税",G21="8:30～17:00の範囲内"),1300,AND(D21&gt;=3,M21="非課税",G21="8:30～17:00を超える"),900,AND(D21&lt;3,M21="非課税",G21="8:30～17:00を超える"),1600,M21="生保等",K21,M21="経過措置",EO21),"")</f>
        <v/>
      </c>
      <c r="P21" s="63" t="str">
        <f t="shared" si="15"/>
        <v/>
      </c>
      <c r="Q21" s="63" t="str">
        <f t="shared" si="18"/>
        <v/>
      </c>
      <c r="R21" s="85"/>
      <c r="S21" s="83"/>
      <c r="T21" s="83"/>
      <c r="U21" s="83"/>
      <c r="V21" s="83"/>
      <c r="W21" s="83"/>
      <c r="X21" s="83"/>
      <c r="Y21" s="83"/>
      <c r="Z21" s="83"/>
      <c r="AA21" s="84"/>
      <c r="AB21" s="85"/>
      <c r="AC21" s="83"/>
      <c r="AD21" s="83"/>
      <c r="AE21" s="83"/>
      <c r="AF21" s="83"/>
      <c r="AG21" s="83"/>
      <c r="AH21" s="83"/>
      <c r="AI21" s="83"/>
      <c r="AJ21" s="83"/>
      <c r="AK21" s="84"/>
      <c r="AL21" s="85"/>
      <c r="AM21" s="83"/>
      <c r="AN21" s="83"/>
      <c r="AO21" s="83"/>
      <c r="AP21" s="83"/>
      <c r="AQ21" s="83"/>
      <c r="AR21" s="83"/>
      <c r="AS21" s="83"/>
      <c r="AT21" s="83"/>
      <c r="AU21" s="84"/>
      <c r="AV21" s="85"/>
      <c r="AW21" s="83"/>
      <c r="AX21" s="83"/>
      <c r="AY21" s="83"/>
      <c r="AZ21" s="83"/>
      <c r="BA21" s="83"/>
      <c r="BB21" s="83"/>
      <c r="BC21" s="83"/>
      <c r="BD21" s="83"/>
      <c r="BE21" s="84"/>
      <c r="BF21" s="85"/>
      <c r="BG21" s="83"/>
      <c r="BH21" s="83"/>
      <c r="BI21" s="83"/>
      <c r="BJ21" s="83"/>
      <c r="BK21" s="83"/>
      <c r="BL21" s="83"/>
      <c r="BM21" s="83"/>
      <c r="BN21" s="83"/>
      <c r="BO21" s="84"/>
      <c r="BP21" s="85"/>
      <c r="BQ21" s="83"/>
      <c r="BR21" s="83"/>
      <c r="BS21" s="83"/>
      <c r="BT21" s="83"/>
      <c r="BU21" s="83"/>
      <c r="BV21" s="83"/>
      <c r="BW21" s="83"/>
      <c r="BX21" s="83"/>
      <c r="BY21" s="84"/>
      <c r="BZ21" s="85"/>
      <c r="CA21" s="83"/>
      <c r="CB21" s="83"/>
      <c r="CC21" s="83"/>
      <c r="CD21" s="83"/>
      <c r="CE21" s="83"/>
      <c r="CF21" s="83"/>
      <c r="CG21" s="83"/>
      <c r="CH21" s="83"/>
      <c r="CI21" s="84"/>
      <c r="CJ21" s="85"/>
      <c r="CK21" s="66"/>
      <c r="CL21" s="66"/>
      <c r="CM21" s="66"/>
      <c r="CN21" s="66"/>
      <c r="CO21" s="66"/>
      <c r="CP21" s="83"/>
      <c r="CQ21" s="83"/>
      <c r="CR21" s="83"/>
      <c r="CS21" s="84"/>
      <c r="CT21" s="85"/>
      <c r="CU21" s="83"/>
      <c r="CV21" s="83"/>
      <c r="CW21" s="83"/>
      <c r="CX21" s="83"/>
      <c r="CY21" s="83"/>
      <c r="CZ21" s="83"/>
      <c r="DA21" s="83"/>
      <c r="DB21" s="83"/>
      <c r="DC21" s="84"/>
      <c r="DD21" s="85"/>
      <c r="DE21" s="83"/>
      <c r="DF21" s="83"/>
      <c r="DG21" s="83"/>
      <c r="DH21" s="83"/>
      <c r="DI21" s="83"/>
      <c r="DJ21" s="83"/>
      <c r="DK21" s="83"/>
      <c r="DL21" s="83"/>
      <c r="DM21" s="84"/>
      <c r="DN21" s="85"/>
      <c r="DO21" s="83"/>
      <c r="DP21" s="83"/>
      <c r="DQ21" s="83"/>
      <c r="DR21" s="83"/>
      <c r="DS21" s="83"/>
      <c r="DT21" s="83"/>
      <c r="DU21" s="83"/>
      <c r="DV21" s="83"/>
      <c r="DW21" s="84"/>
      <c r="DX21" s="85"/>
      <c r="DY21" s="83"/>
      <c r="DZ21" s="83"/>
      <c r="EA21" s="83"/>
      <c r="EB21" s="83"/>
      <c r="EC21" s="83"/>
      <c r="ED21" s="83"/>
      <c r="EE21" s="83"/>
      <c r="EF21" s="83"/>
      <c r="EG21" s="86"/>
      <c r="EH21" s="76">
        <f t="shared" si="19"/>
        <v>0</v>
      </c>
      <c r="EI21" s="70" t="str">
        <f t="shared" si="16"/>
        <v/>
      </c>
      <c r="EK21" s="76">
        <f t="shared" si="20"/>
        <v>0</v>
      </c>
      <c r="EL21" s="77">
        <f t="shared" si="21"/>
        <v>0</v>
      </c>
      <c r="EN21" s="78" t="str" cm="1">
        <f t="array" ref="EN21">_xlfn.IFNA(_xlfn.IFS(AND(D21&gt;=3,G21="8:30～17:00の範囲内"),_xlfn.XLOOKUP($EQ$14,$EQ$20:$EQ$24,$ET$20:$ET$24,0,0,1),AND(D21&gt;=3,G21="8:30～17:00を超える"),_xlfn.XLOOKUP($EQ$14,$EQ$20:$EQ$24,$EX$20:$EX$24,0,0,1),AND(D21&lt;3,G21="8:30～17:00の範囲内"),_xlfn.XLOOKUP($EQ$14,$EQ$20:$EQ$24,$ER$20:$ER$24,0,0,1),AND(D21&lt;3,G21="8:30～17:00を超える"),_xlfn.XLOOKUP($EQ$14,$EQ$20:$EQ$24,$EV$20:$EV$24,0,0,1)),"")</f>
        <v/>
      </c>
      <c r="EO21" s="78" t="str" cm="1">
        <f t="array" ref="EO21">_xlfn.IFNA(_xlfn.IFS(AND(D21&gt;=3,G21="8:30～17:00の範囲内"),_xlfn.XLOOKUP($EQ$14,$EQ$20:$EQ$24,$EU$20:$EU$24,0,0,1),AND(D21&gt;=3,G21="8:30～17:00を超える"),_xlfn.XLOOKUP($EQ$14,$EQ$20:$EQ$24,$EY$20:$EY$24,0,0,1),AND(D21&lt;3,G21="8:30～17:00の範囲内"),_xlfn.XLOOKUP($EQ$14,$EQ$20:$EQ$24,$ES$20:$ES$24,0,0,1),AND(D21&lt;3,G21="8:30～17:00を超える"),_xlfn.XLOOKUP($EQ$14,$EQ$20:$EQ$24,$EW$20:$EW$24,0,0,1)),"")</f>
        <v/>
      </c>
      <c r="EQ21" s="89">
        <v>2025</v>
      </c>
      <c r="ER21" s="90">
        <v>1300</v>
      </c>
      <c r="ES21" s="90">
        <v>1000</v>
      </c>
      <c r="ET21" s="90">
        <v>700</v>
      </c>
      <c r="EU21" s="90">
        <v>600</v>
      </c>
      <c r="EV21" s="90">
        <v>1600</v>
      </c>
      <c r="EW21" s="90">
        <v>1200</v>
      </c>
      <c r="EX21" s="90">
        <v>900</v>
      </c>
      <c r="EY21" s="90">
        <v>700</v>
      </c>
    </row>
    <row r="22" spans="2:155" ht="14.25">
      <c r="B22" s="79">
        <f t="shared" si="14"/>
        <v>9</v>
      </c>
      <c r="C22" s="78"/>
      <c r="D22" s="87"/>
      <c r="E22" s="78"/>
      <c r="F22" s="61" t="str">
        <f t="shared" si="17"/>
        <v/>
      </c>
      <c r="G22" s="178"/>
      <c r="H22" s="179"/>
      <c r="I22" s="179"/>
      <c r="J22" s="179"/>
      <c r="K22" s="174" t="str" cm="1">
        <f t="array" ref="K22">_xlfn.IFNA(IF(C22="","",IF(F22="×","0",_xlfn.IFS(AND(D22&gt;=3,G22="8:30～17:00の範囲内"),1200,AND(D22&gt;=3,G22="8:30～17:00を超える"),1500,AND(D22&lt;3,G22="8:30～17:00の範囲内"),2100,AND(D22&lt;3,G22="8:30～17:00を超える"),2600))),"")</f>
        <v/>
      </c>
      <c r="L22" s="174"/>
      <c r="M22" s="62"/>
      <c r="N22" s="63" t="str" cm="1">
        <f t="array" ref="N22">_xlfn.IFNA(_xlfn.IFS(F22="×","",M22="一般",0,AND(D22&gt;=3,M22="非課税",G22="8:30～17:00の範囲内"),700,AND(D22&lt;3,M22="非課税",G22="8:30～17:00の範囲内"),1300,AND(D22&gt;=3,M22="非課税",G22="8:30～17:00を超える"),900,AND(D22&lt;3,M22="非課税",G22="8:30～17:00を超える"),1600,M22="生保等",K22,M22="経過措置",EN22),"")</f>
        <v/>
      </c>
      <c r="O22" s="63" t="str" cm="1">
        <f t="array" ref="O22">_xlfn.IFNA(_xlfn.IFS(F22="×","",M22="一般",0,AND(D22&gt;=3,M22="非課税",G22="8:30～17:00の範囲内"),700,AND(D22&lt;3,M22="非課税",G22="8:30～17:00の範囲内"),1300,AND(D22&gt;=3,M22="非課税",G22="8:30～17:00を超える"),900,AND(D22&lt;3,M22="非課税",G22="8:30～17:00を超える"),1600,M22="生保等",K22,M22="経過措置",EO22),"")</f>
        <v/>
      </c>
      <c r="P22" s="63" t="str">
        <f t="shared" si="15"/>
        <v/>
      </c>
      <c r="Q22" s="63" t="str">
        <f t="shared" si="18"/>
        <v/>
      </c>
      <c r="R22" s="85"/>
      <c r="S22" s="83"/>
      <c r="T22" s="83"/>
      <c r="U22" s="83"/>
      <c r="V22" s="83"/>
      <c r="W22" s="83"/>
      <c r="X22" s="83"/>
      <c r="Y22" s="83"/>
      <c r="Z22" s="83"/>
      <c r="AA22" s="84"/>
      <c r="AB22" s="85"/>
      <c r="AC22" s="83"/>
      <c r="AD22" s="83"/>
      <c r="AE22" s="83"/>
      <c r="AF22" s="83"/>
      <c r="AG22" s="83"/>
      <c r="AH22" s="83"/>
      <c r="AI22" s="83"/>
      <c r="AJ22" s="83"/>
      <c r="AK22" s="84"/>
      <c r="AL22" s="85"/>
      <c r="AM22" s="83"/>
      <c r="AN22" s="83"/>
      <c r="AO22" s="83"/>
      <c r="AP22" s="83"/>
      <c r="AQ22" s="83"/>
      <c r="AR22" s="83"/>
      <c r="AS22" s="83"/>
      <c r="AT22" s="83"/>
      <c r="AU22" s="84"/>
      <c r="AV22" s="85"/>
      <c r="AW22" s="83"/>
      <c r="AX22" s="83"/>
      <c r="AY22" s="83"/>
      <c r="AZ22" s="83"/>
      <c r="BA22" s="83"/>
      <c r="BB22" s="83"/>
      <c r="BC22" s="83"/>
      <c r="BD22" s="83"/>
      <c r="BE22" s="84"/>
      <c r="BF22" s="85"/>
      <c r="BG22" s="83"/>
      <c r="BH22" s="83"/>
      <c r="BI22" s="83"/>
      <c r="BJ22" s="83"/>
      <c r="BK22" s="83"/>
      <c r="BL22" s="83"/>
      <c r="BM22" s="83"/>
      <c r="BN22" s="83"/>
      <c r="BO22" s="84"/>
      <c r="BP22" s="85"/>
      <c r="BQ22" s="83"/>
      <c r="BR22" s="83"/>
      <c r="BS22" s="83"/>
      <c r="BT22" s="83"/>
      <c r="BU22" s="83"/>
      <c r="BV22" s="83"/>
      <c r="BW22" s="83"/>
      <c r="BX22" s="83"/>
      <c r="BY22" s="84"/>
      <c r="BZ22" s="85"/>
      <c r="CA22" s="83"/>
      <c r="CB22" s="83"/>
      <c r="CC22" s="83"/>
      <c r="CD22" s="83"/>
      <c r="CE22" s="83"/>
      <c r="CF22" s="83"/>
      <c r="CG22" s="83"/>
      <c r="CH22" s="83"/>
      <c r="CI22" s="84"/>
      <c r="CJ22" s="66"/>
      <c r="CK22" s="66"/>
      <c r="CL22" s="66"/>
      <c r="CM22" s="66"/>
      <c r="CN22" s="66"/>
      <c r="CO22" s="83"/>
      <c r="CP22" s="83"/>
      <c r="CQ22" s="83"/>
      <c r="CR22" s="83"/>
      <c r="CS22" s="84"/>
      <c r="CT22" s="66"/>
      <c r="CU22" s="66"/>
      <c r="CV22" s="66"/>
      <c r="CW22" s="66"/>
      <c r="CX22" s="66"/>
      <c r="CY22" s="83"/>
      <c r="CZ22" s="83"/>
      <c r="DA22" s="83"/>
      <c r="DB22" s="83"/>
      <c r="DC22" s="84"/>
      <c r="DD22" s="85"/>
      <c r="DE22" s="83"/>
      <c r="DF22" s="83"/>
      <c r="DG22" s="83"/>
      <c r="DH22" s="83"/>
      <c r="DI22" s="83"/>
      <c r="DJ22" s="83"/>
      <c r="DK22" s="83"/>
      <c r="DL22" s="83"/>
      <c r="DM22" s="84"/>
      <c r="DN22" s="85"/>
      <c r="DO22" s="83"/>
      <c r="DP22" s="83"/>
      <c r="DQ22" s="83"/>
      <c r="DR22" s="83"/>
      <c r="DS22" s="83"/>
      <c r="DT22" s="83"/>
      <c r="DU22" s="83"/>
      <c r="DV22" s="83"/>
      <c r="DW22" s="84"/>
      <c r="DX22" s="85"/>
      <c r="DY22" s="83"/>
      <c r="DZ22" s="83"/>
      <c r="EA22" s="83"/>
      <c r="EB22" s="83"/>
      <c r="EC22" s="83"/>
      <c r="ED22" s="83"/>
      <c r="EE22" s="83"/>
      <c r="EF22" s="83"/>
      <c r="EG22" s="86"/>
      <c r="EH22" s="76">
        <f t="shared" si="19"/>
        <v>0</v>
      </c>
      <c r="EI22" s="70" t="str">
        <f t="shared" si="16"/>
        <v/>
      </c>
      <c r="EK22" s="76">
        <f t="shared" si="20"/>
        <v>0</v>
      </c>
      <c r="EL22" s="77">
        <f t="shared" si="21"/>
        <v>0</v>
      </c>
      <c r="EN22" s="78" t="str" cm="1">
        <f t="array" ref="EN22">_xlfn.IFNA(_xlfn.IFS(AND(D22&gt;=3,G22="8:30～17:00の範囲内"),_xlfn.XLOOKUP($EQ$14,$EQ$20:$EQ$24,$ET$20:$ET$24,0,0,1),AND(D22&gt;=3,G22="8:30～17:00を超える"),_xlfn.XLOOKUP($EQ$14,$EQ$20:$EQ$24,$EX$20:$EX$24,0,0,1),AND(D22&lt;3,G22="8:30～17:00の範囲内"),_xlfn.XLOOKUP($EQ$14,$EQ$20:$EQ$24,$ER$20:$ER$24,0,0,1),AND(D22&lt;3,G22="8:30～17:00を超える"),_xlfn.XLOOKUP($EQ$14,$EQ$20:$EQ$24,$EV$20:$EV$24,0,0,1)),"")</f>
        <v/>
      </c>
      <c r="EO22" s="78" t="str" cm="1">
        <f t="array" ref="EO22">_xlfn.IFNA(_xlfn.IFS(AND(D22&gt;=3,G22="8:30～17:00の範囲内"),_xlfn.XLOOKUP($EQ$14,$EQ$20:$EQ$24,$EU$20:$EU$24,0,0,1),AND(D22&gt;=3,G22="8:30～17:00を超える"),_xlfn.XLOOKUP($EQ$14,$EQ$20:$EQ$24,$EY$20:$EY$24,0,0,1),AND(D22&lt;3,G22="8:30～17:00の範囲内"),_xlfn.XLOOKUP($EQ$14,$EQ$20:$EQ$24,$ES$20:$ES$24,0,0,1),AND(D22&lt;3,G22="8:30～17:00を超える"),_xlfn.XLOOKUP($EQ$14,$EQ$20:$EQ$24,$EW$20:$EW$24,0,0,1)),"")</f>
        <v/>
      </c>
      <c r="EQ22" s="89">
        <v>2026</v>
      </c>
      <c r="ER22" s="90">
        <v>1000</v>
      </c>
      <c r="ES22" s="90">
        <v>700</v>
      </c>
      <c r="ET22" s="90">
        <v>600</v>
      </c>
      <c r="EU22" s="90">
        <v>400</v>
      </c>
      <c r="EV22" s="90">
        <v>1200</v>
      </c>
      <c r="EW22" s="90">
        <v>800</v>
      </c>
      <c r="EX22" s="90">
        <v>700</v>
      </c>
      <c r="EY22" s="90">
        <v>500</v>
      </c>
    </row>
    <row r="23" spans="2:155" ht="14.25">
      <c r="B23" s="79">
        <f t="shared" si="14"/>
        <v>10</v>
      </c>
      <c r="C23" s="78"/>
      <c r="D23" s="87"/>
      <c r="E23" s="78"/>
      <c r="F23" s="61" t="str">
        <f t="shared" si="17"/>
        <v/>
      </c>
      <c r="G23" s="178"/>
      <c r="H23" s="179"/>
      <c r="I23" s="179"/>
      <c r="J23" s="179"/>
      <c r="K23" s="174" t="str" cm="1">
        <f t="array" ref="K23">_xlfn.IFNA(IF(C23="","",IF(F23="×","0",_xlfn.IFS(AND(D23&gt;=3,G23="8:30～17:00の範囲内"),1200,AND(D23&gt;=3,G23="8:30～17:00を超える"),1500,AND(D23&lt;3,G23="8:30～17:00の範囲内"),2100,AND(D23&lt;3,G23="8:30～17:00を超える"),2600))),"")</f>
        <v/>
      </c>
      <c r="L23" s="174"/>
      <c r="M23" s="62"/>
      <c r="N23" s="63" t="str" cm="1">
        <f t="array" ref="N23">_xlfn.IFNA(_xlfn.IFS(F23="×","",M23="一般",0,AND(D23&gt;=3,M23="非課税",G23="8:30～17:00の範囲内"),700,AND(D23&lt;3,M23="非課税",G23="8:30～17:00の範囲内"),1300,AND(D23&gt;=3,M23="非課税",G23="8:30～17:00を超える"),900,AND(D23&lt;3,M23="非課税",G23="8:30～17:00を超える"),1600,M23="生保等",K23,M23="経過措置",EN23),"")</f>
        <v/>
      </c>
      <c r="O23" s="63" t="str" cm="1">
        <f t="array" ref="O23">_xlfn.IFNA(_xlfn.IFS(F23="×","",M23="一般",0,AND(D23&gt;=3,M23="非課税",G23="8:30～17:00の範囲内"),700,AND(D23&lt;3,M23="非課税",G23="8:30～17:00の範囲内"),1300,AND(D23&gt;=3,M23="非課税",G23="8:30～17:00を超える"),900,AND(D23&lt;3,M23="非課税",G23="8:30～17:00を超える"),1600,M23="生保等",K23,M23="経過措置",EO23),"")</f>
        <v/>
      </c>
      <c r="P23" s="63" t="str">
        <f t="shared" si="15"/>
        <v/>
      </c>
      <c r="Q23" s="63" t="str">
        <f t="shared" si="18"/>
        <v/>
      </c>
      <c r="R23" s="85"/>
      <c r="S23" s="83"/>
      <c r="T23" s="83"/>
      <c r="U23" s="83"/>
      <c r="V23" s="83"/>
      <c r="W23" s="83"/>
      <c r="X23" s="83"/>
      <c r="Y23" s="83"/>
      <c r="Z23" s="83"/>
      <c r="AA23" s="84"/>
      <c r="AB23" s="85"/>
      <c r="AC23" s="83"/>
      <c r="AD23" s="83"/>
      <c r="AE23" s="83"/>
      <c r="AF23" s="83"/>
      <c r="AG23" s="83"/>
      <c r="AH23" s="83"/>
      <c r="AI23" s="83"/>
      <c r="AJ23" s="83"/>
      <c r="AK23" s="84"/>
      <c r="AL23" s="85"/>
      <c r="AM23" s="83"/>
      <c r="AN23" s="83"/>
      <c r="AO23" s="83"/>
      <c r="AP23" s="83"/>
      <c r="AQ23" s="83"/>
      <c r="AR23" s="83"/>
      <c r="AS23" s="83"/>
      <c r="AT23" s="83"/>
      <c r="AU23" s="84"/>
      <c r="AV23" s="85"/>
      <c r="AW23" s="83"/>
      <c r="AX23" s="83"/>
      <c r="AY23" s="83"/>
      <c r="AZ23" s="83"/>
      <c r="BA23" s="83"/>
      <c r="BB23" s="83"/>
      <c r="BC23" s="83"/>
      <c r="BD23" s="83"/>
      <c r="BE23" s="84"/>
      <c r="BF23" s="85"/>
      <c r="BG23" s="83"/>
      <c r="BH23" s="83"/>
      <c r="BI23" s="83"/>
      <c r="BJ23" s="83"/>
      <c r="BK23" s="83"/>
      <c r="BL23" s="83"/>
      <c r="BM23" s="83"/>
      <c r="BN23" s="83"/>
      <c r="BO23" s="84"/>
      <c r="BP23" s="85"/>
      <c r="BQ23" s="83"/>
      <c r="BR23" s="83"/>
      <c r="BS23" s="83"/>
      <c r="BT23" s="83"/>
      <c r="BU23" s="83"/>
      <c r="BV23" s="83"/>
      <c r="BW23" s="83"/>
      <c r="BX23" s="83"/>
      <c r="BY23" s="84"/>
      <c r="BZ23" s="85"/>
      <c r="CA23" s="83"/>
      <c r="CB23" s="83"/>
      <c r="CC23" s="83"/>
      <c r="CD23" s="83"/>
      <c r="CE23" s="83"/>
      <c r="CF23" s="83"/>
      <c r="CG23" s="83"/>
      <c r="CH23" s="83"/>
      <c r="CI23" s="84"/>
      <c r="CJ23" s="85"/>
      <c r="CK23" s="83"/>
      <c r="CL23" s="83"/>
      <c r="CM23" s="83"/>
      <c r="CN23" s="83"/>
      <c r="CO23" s="83"/>
      <c r="CP23" s="83"/>
      <c r="CQ23" s="83"/>
      <c r="CR23" s="83"/>
      <c r="CS23" s="84"/>
      <c r="CT23" s="85"/>
      <c r="CU23" s="83"/>
      <c r="CV23" s="83"/>
      <c r="CW23" s="83"/>
      <c r="CX23" s="83"/>
      <c r="CY23" s="83"/>
      <c r="CZ23" s="83"/>
      <c r="DA23" s="83"/>
      <c r="DB23" s="83"/>
      <c r="DC23" s="84"/>
      <c r="DD23" s="85"/>
      <c r="DE23" s="83"/>
      <c r="DF23" s="83"/>
      <c r="DG23" s="83"/>
      <c r="DH23" s="83"/>
      <c r="DI23" s="83"/>
      <c r="DJ23" s="83"/>
      <c r="DK23" s="83"/>
      <c r="DL23" s="83"/>
      <c r="DM23" s="84"/>
      <c r="DN23" s="85"/>
      <c r="DO23" s="83"/>
      <c r="DP23" s="83"/>
      <c r="DQ23" s="83"/>
      <c r="DR23" s="83"/>
      <c r="DS23" s="83"/>
      <c r="DT23" s="83"/>
      <c r="DU23" s="83"/>
      <c r="DV23" s="83"/>
      <c r="DW23" s="84"/>
      <c r="DX23" s="85"/>
      <c r="DY23" s="83"/>
      <c r="DZ23" s="83"/>
      <c r="EA23" s="83"/>
      <c r="EB23" s="83"/>
      <c r="EC23" s="83"/>
      <c r="ED23" s="83"/>
      <c r="EE23" s="83"/>
      <c r="EF23" s="83"/>
      <c r="EG23" s="86"/>
      <c r="EH23" s="76">
        <f t="shared" si="19"/>
        <v>0</v>
      </c>
      <c r="EI23" s="70" t="str">
        <f t="shared" si="16"/>
        <v/>
      </c>
      <c r="EK23" s="76">
        <f t="shared" si="20"/>
        <v>0</v>
      </c>
      <c r="EL23" s="77">
        <f t="shared" si="21"/>
        <v>0</v>
      </c>
      <c r="EN23" s="78" t="str" cm="1">
        <f t="array" ref="EN23">_xlfn.IFNA(_xlfn.IFS(AND(D23&gt;=3,G23="8:30～17:00の範囲内"),_xlfn.XLOOKUP($EQ$14,$EQ$20:$EQ$24,$ET$20:$ET$24,0,0,1),AND(D23&gt;=3,G23="8:30～17:00を超える"),_xlfn.XLOOKUP($EQ$14,$EQ$20:$EQ$24,$EX$20:$EX$24,0,0,1),AND(D23&lt;3,G23="8:30～17:00の範囲内"),_xlfn.XLOOKUP($EQ$14,$EQ$20:$EQ$24,$ER$20:$ER$24,0,0,1),AND(D23&lt;3,G23="8:30～17:00を超える"),_xlfn.XLOOKUP($EQ$14,$EQ$20:$EQ$24,$EV$20:$EV$24,0,0,1)),"")</f>
        <v/>
      </c>
      <c r="EO23" s="78" t="str" cm="1">
        <f t="array" ref="EO23">_xlfn.IFNA(_xlfn.IFS(AND(D23&gt;=3,G23="8:30～17:00の範囲内"),_xlfn.XLOOKUP($EQ$14,$EQ$20:$EQ$24,$EU$20:$EU$24,0,0,1),AND(D23&gt;=3,G23="8:30～17:00を超える"),_xlfn.XLOOKUP($EQ$14,$EQ$20:$EQ$24,$EY$20:$EY$24,0,0,1),AND(D23&lt;3,G23="8:30～17:00の範囲内"),_xlfn.XLOOKUP($EQ$14,$EQ$20:$EQ$24,$ES$20:$ES$24,0,0,1),AND(D23&lt;3,G23="8:30～17:00を超える"),_xlfn.XLOOKUP($EQ$14,$EQ$20:$EQ$24,$EW$20:$EW$24,0,0,1)),"")</f>
        <v/>
      </c>
      <c r="EQ23" s="89">
        <v>2027</v>
      </c>
      <c r="ER23" s="90">
        <v>700</v>
      </c>
      <c r="ES23" s="90">
        <v>400</v>
      </c>
      <c r="ET23" s="90">
        <v>400</v>
      </c>
      <c r="EU23" s="90">
        <v>200</v>
      </c>
      <c r="EV23" s="90">
        <v>800</v>
      </c>
      <c r="EW23" s="90">
        <v>400</v>
      </c>
      <c r="EX23" s="90">
        <v>500</v>
      </c>
      <c r="EY23" s="90">
        <v>300</v>
      </c>
    </row>
    <row r="24" spans="2:155" ht="14.25">
      <c r="B24" s="79">
        <f t="shared" si="14"/>
        <v>11</v>
      </c>
      <c r="C24" s="78"/>
      <c r="D24" s="87"/>
      <c r="E24" s="78"/>
      <c r="F24" s="61" t="str">
        <f t="shared" si="17"/>
        <v/>
      </c>
      <c r="G24" s="178"/>
      <c r="H24" s="179"/>
      <c r="I24" s="179"/>
      <c r="J24" s="179"/>
      <c r="K24" s="174" t="str" cm="1">
        <f t="array" ref="K24">_xlfn.IFNA(IF(C24="","",IF(F24="×","0",_xlfn.IFS(AND(D24&gt;=3,G24="8:30～17:00の範囲内"),1200,AND(D24&gt;=3,G24="8:30～17:00を超える"),1500,AND(D24&lt;3,G24="8:30～17:00の範囲内"),2100,AND(D24&lt;3,G24="8:30～17:00を超える"),2600))),"")</f>
        <v/>
      </c>
      <c r="L24" s="174"/>
      <c r="M24" s="62"/>
      <c r="N24" s="63" t="str" cm="1">
        <f t="array" ref="N24">_xlfn.IFNA(_xlfn.IFS(F24="×","",M24="一般",0,AND(D24&gt;=3,M24="非課税",G24="8:30～17:00の範囲内"),700,AND(D24&lt;3,M24="非課税",G24="8:30～17:00の範囲内"),1300,AND(D24&gt;=3,M24="非課税",G24="8:30～17:00を超える"),900,AND(D24&lt;3,M24="非課税",G24="8:30～17:00を超える"),1600,M24="生保等",K24,M24="経過措置",EN24),"")</f>
        <v/>
      </c>
      <c r="O24" s="63" t="str" cm="1">
        <f t="array" ref="O24">_xlfn.IFNA(_xlfn.IFS(F24="×","",M24="一般",0,AND(D24&gt;=3,M24="非課税",G24="8:30～17:00の範囲内"),700,AND(D24&lt;3,M24="非課税",G24="8:30～17:00の範囲内"),1300,AND(D24&gt;=3,M24="非課税",G24="8:30～17:00を超える"),900,AND(D24&lt;3,M24="非課税",G24="8:30～17:00を超える"),1600,M24="生保等",K24,M24="経過措置",EO24),"")</f>
        <v/>
      </c>
      <c r="P24" s="63" t="str">
        <f t="shared" si="15"/>
        <v/>
      </c>
      <c r="Q24" s="63" t="str">
        <f t="shared" si="18"/>
        <v/>
      </c>
      <c r="R24" s="85"/>
      <c r="S24" s="83"/>
      <c r="T24" s="83"/>
      <c r="U24" s="83"/>
      <c r="V24" s="83"/>
      <c r="W24" s="83"/>
      <c r="X24" s="83"/>
      <c r="Y24" s="83"/>
      <c r="Z24" s="83"/>
      <c r="AA24" s="84"/>
      <c r="AB24" s="85"/>
      <c r="AC24" s="83"/>
      <c r="AD24" s="83"/>
      <c r="AE24" s="83"/>
      <c r="AF24" s="83"/>
      <c r="AG24" s="83"/>
      <c r="AH24" s="83"/>
      <c r="AI24" s="83"/>
      <c r="AJ24" s="83"/>
      <c r="AK24" s="84"/>
      <c r="AL24" s="85"/>
      <c r="AM24" s="83"/>
      <c r="AN24" s="83"/>
      <c r="AO24" s="83"/>
      <c r="AP24" s="83"/>
      <c r="AQ24" s="83"/>
      <c r="AR24" s="83"/>
      <c r="AS24" s="83"/>
      <c r="AT24" s="83"/>
      <c r="AU24" s="84"/>
      <c r="AV24" s="85"/>
      <c r="AW24" s="83"/>
      <c r="AX24" s="83"/>
      <c r="AY24" s="83"/>
      <c r="AZ24" s="83"/>
      <c r="BA24" s="83"/>
      <c r="BB24" s="83"/>
      <c r="BC24" s="83"/>
      <c r="BD24" s="83"/>
      <c r="BE24" s="84"/>
      <c r="BF24" s="85"/>
      <c r="BG24" s="83"/>
      <c r="BH24" s="83"/>
      <c r="BI24" s="83"/>
      <c r="BJ24" s="83"/>
      <c r="BK24" s="83"/>
      <c r="BL24" s="83"/>
      <c r="BM24" s="83"/>
      <c r="BN24" s="83"/>
      <c r="BO24" s="84"/>
      <c r="BP24" s="85"/>
      <c r="BQ24" s="83"/>
      <c r="BR24" s="83"/>
      <c r="BS24" s="83"/>
      <c r="BT24" s="83"/>
      <c r="BU24" s="83"/>
      <c r="BV24" s="83"/>
      <c r="BW24" s="83"/>
      <c r="BX24" s="83"/>
      <c r="BY24" s="84"/>
      <c r="BZ24" s="85"/>
      <c r="CA24" s="83"/>
      <c r="CB24" s="83"/>
      <c r="CC24" s="83"/>
      <c r="CD24" s="83"/>
      <c r="CE24" s="83"/>
      <c r="CF24" s="83"/>
      <c r="CG24" s="83"/>
      <c r="CH24" s="83"/>
      <c r="CI24" s="84"/>
      <c r="CJ24" s="66"/>
      <c r="CK24" s="83"/>
      <c r="CL24" s="83"/>
      <c r="CM24" s="83"/>
      <c r="CN24" s="83"/>
      <c r="CO24" s="83"/>
      <c r="CP24" s="83"/>
      <c r="CQ24" s="83"/>
      <c r="CR24" s="83"/>
      <c r="CS24" s="84"/>
      <c r="CT24" s="85"/>
      <c r="CU24" s="83"/>
      <c r="CV24" s="83"/>
      <c r="CW24" s="83"/>
      <c r="CX24" s="83"/>
      <c r="CY24" s="83"/>
      <c r="CZ24" s="83"/>
      <c r="DA24" s="83"/>
      <c r="DB24" s="83"/>
      <c r="DC24" s="84"/>
      <c r="DD24" s="85"/>
      <c r="DE24" s="83"/>
      <c r="DF24" s="83"/>
      <c r="DG24" s="83"/>
      <c r="DH24" s="83"/>
      <c r="DI24" s="83"/>
      <c r="DJ24" s="83"/>
      <c r="DK24" s="83"/>
      <c r="DL24" s="83"/>
      <c r="DM24" s="84"/>
      <c r="DN24" s="85"/>
      <c r="DO24" s="83"/>
      <c r="DP24" s="83"/>
      <c r="DQ24" s="83"/>
      <c r="DR24" s="83"/>
      <c r="DS24" s="83"/>
      <c r="DT24" s="83"/>
      <c r="DU24" s="83"/>
      <c r="DV24" s="83"/>
      <c r="DW24" s="84"/>
      <c r="DX24" s="85"/>
      <c r="DY24" s="83"/>
      <c r="DZ24" s="83"/>
      <c r="EA24" s="83"/>
      <c r="EB24" s="83"/>
      <c r="EC24" s="83"/>
      <c r="ED24" s="83"/>
      <c r="EE24" s="83"/>
      <c r="EF24" s="83"/>
      <c r="EG24" s="86"/>
      <c r="EH24" s="76">
        <f t="shared" si="19"/>
        <v>0</v>
      </c>
      <c r="EI24" s="70" t="str">
        <f t="shared" si="16"/>
        <v/>
      </c>
      <c r="EK24" s="76">
        <f t="shared" si="20"/>
        <v>0</v>
      </c>
      <c r="EL24" s="77">
        <f t="shared" si="21"/>
        <v>0</v>
      </c>
      <c r="EN24" s="78" t="str" cm="1">
        <f t="array" ref="EN24">_xlfn.IFNA(_xlfn.IFS(AND(D24&gt;=3,G24="8:30～17:00の範囲内"),_xlfn.XLOOKUP($EQ$14,$EQ$20:$EQ$24,$ET$20:$ET$24,0,0,1),AND(D24&gt;=3,G24="8:30～17:00を超える"),_xlfn.XLOOKUP($EQ$14,$EQ$20:$EQ$24,$EX$20:$EX$24,0,0,1),AND(D24&lt;3,G24="8:30～17:00の範囲内"),_xlfn.XLOOKUP($EQ$14,$EQ$20:$EQ$24,$ER$20:$ER$24,0,0,1),AND(D24&lt;3,G24="8:30～17:00を超える"),_xlfn.XLOOKUP($EQ$14,$EQ$20:$EQ$24,$EV$20:$EV$24,0,0,1)),"")</f>
        <v/>
      </c>
      <c r="EO24" s="78" t="str" cm="1">
        <f t="array" ref="EO24">_xlfn.IFNA(_xlfn.IFS(AND(D24&gt;=3,G24="8:30～17:00の範囲内"),_xlfn.XLOOKUP($EQ$14,$EQ$20:$EQ$24,$EU$20:$EU$24,0,0,1),AND(D24&gt;=3,G24="8:30～17:00を超える"),_xlfn.XLOOKUP($EQ$14,$EQ$20:$EQ$24,$EY$20:$EY$24,0,0,1),AND(D24&lt;3,G24="8:30～17:00の範囲内"),_xlfn.XLOOKUP($EQ$14,$EQ$20:$EQ$24,$ES$20:$ES$24,0,0,1),AND(D24&lt;3,G24="8:30～17:00を超える"),_xlfn.XLOOKUP($EQ$14,$EQ$20:$EQ$24,$EW$20:$EW$24,0,0,1)),"")</f>
        <v/>
      </c>
      <c r="EQ24" s="89">
        <v>2028</v>
      </c>
      <c r="ER24" s="90">
        <v>400</v>
      </c>
      <c r="ES24" s="90">
        <v>0</v>
      </c>
      <c r="ET24" s="90">
        <v>200</v>
      </c>
      <c r="EU24" s="90">
        <v>0</v>
      </c>
      <c r="EV24" s="90">
        <v>400</v>
      </c>
      <c r="EW24" s="90">
        <v>0</v>
      </c>
      <c r="EX24" s="90">
        <v>300</v>
      </c>
      <c r="EY24" s="90">
        <v>0</v>
      </c>
    </row>
    <row r="25" spans="2:155" ht="14.25">
      <c r="B25" s="79">
        <f t="shared" si="14"/>
        <v>12</v>
      </c>
      <c r="C25" s="78"/>
      <c r="D25" s="87"/>
      <c r="E25" s="78"/>
      <c r="F25" s="61" t="str">
        <f t="shared" si="17"/>
        <v/>
      </c>
      <c r="G25" s="178"/>
      <c r="H25" s="179"/>
      <c r="I25" s="179"/>
      <c r="J25" s="179"/>
      <c r="K25" s="174" t="str" cm="1">
        <f t="array" ref="K25">_xlfn.IFNA(IF(C25="","",IF(F25="×","0",_xlfn.IFS(AND(D25&gt;=3,G25="8:30～17:00の範囲内"),1200,AND(D25&gt;=3,G25="8:30～17:00を超える"),1500,AND(D25&lt;3,G25="8:30～17:00の範囲内"),2100,AND(D25&lt;3,G25="8:30～17:00を超える"),2600))),"")</f>
        <v/>
      </c>
      <c r="L25" s="174"/>
      <c r="M25" s="62"/>
      <c r="N25" s="63" t="str" cm="1">
        <f t="array" ref="N25">_xlfn.IFNA(_xlfn.IFS(F25="×","",M25="一般",0,AND(D25&gt;=3,M25="非課税",G25="8:30～17:00の範囲内"),700,AND(D25&lt;3,M25="非課税",G25="8:30～17:00の範囲内"),1300,AND(D25&gt;=3,M25="非課税",G25="8:30～17:00を超える"),900,AND(D25&lt;3,M25="非課税",G25="8:30～17:00を超える"),1600,M25="生保等",K25,M25="経過措置",EN25),"")</f>
        <v/>
      </c>
      <c r="O25" s="63" t="str" cm="1">
        <f t="array" ref="O25">_xlfn.IFNA(_xlfn.IFS(F25="×","",M25="一般",0,AND(D25&gt;=3,M25="非課税",G25="8:30～17:00の範囲内"),700,AND(D25&lt;3,M25="非課税",G25="8:30～17:00の範囲内"),1300,AND(D25&gt;=3,M25="非課税",G25="8:30～17:00を超える"),900,AND(D25&lt;3,M25="非課税",G25="8:30～17:00を超える"),1600,M25="生保等",K25,M25="経過措置",EO25),"")</f>
        <v/>
      </c>
      <c r="P25" s="63" t="str">
        <f t="shared" si="15"/>
        <v/>
      </c>
      <c r="Q25" s="63" t="str">
        <f t="shared" si="18"/>
        <v/>
      </c>
      <c r="R25" s="85"/>
      <c r="S25" s="83"/>
      <c r="T25" s="83"/>
      <c r="U25" s="83"/>
      <c r="V25" s="83"/>
      <c r="W25" s="83"/>
      <c r="X25" s="83"/>
      <c r="Y25" s="83"/>
      <c r="Z25" s="83"/>
      <c r="AA25" s="84"/>
      <c r="AB25" s="85"/>
      <c r="AC25" s="83"/>
      <c r="AD25" s="83"/>
      <c r="AE25" s="83"/>
      <c r="AF25" s="83"/>
      <c r="AG25" s="83"/>
      <c r="AH25" s="83"/>
      <c r="AI25" s="83"/>
      <c r="AJ25" s="83"/>
      <c r="AK25" s="84"/>
      <c r="AL25" s="85"/>
      <c r="AM25" s="83"/>
      <c r="AN25" s="83"/>
      <c r="AO25" s="83"/>
      <c r="AP25" s="83"/>
      <c r="AQ25" s="83"/>
      <c r="AR25" s="83"/>
      <c r="AS25" s="83"/>
      <c r="AT25" s="83"/>
      <c r="AU25" s="84"/>
      <c r="AV25" s="85"/>
      <c r="AW25" s="83"/>
      <c r="AX25" s="83"/>
      <c r="AY25" s="83"/>
      <c r="AZ25" s="83"/>
      <c r="BA25" s="83"/>
      <c r="BB25" s="83"/>
      <c r="BC25" s="83"/>
      <c r="BD25" s="83"/>
      <c r="BE25" s="84"/>
      <c r="BF25" s="85"/>
      <c r="BG25" s="83"/>
      <c r="BH25" s="83"/>
      <c r="BI25" s="83"/>
      <c r="BJ25" s="83"/>
      <c r="BK25" s="83"/>
      <c r="BL25" s="83"/>
      <c r="BM25" s="83"/>
      <c r="BN25" s="83"/>
      <c r="BO25" s="84"/>
      <c r="BP25" s="85"/>
      <c r="BQ25" s="83"/>
      <c r="BR25" s="83"/>
      <c r="BS25" s="83"/>
      <c r="BT25" s="83"/>
      <c r="BU25" s="83"/>
      <c r="BV25" s="83"/>
      <c r="BW25" s="83"/>
      <c r="BX25" s="83"/>
      <c r="BY25" s="84"/>
      <c r="BZ25" s="85"/>
      <c r="CA25" s="83"/>
      <c r="CB25" s="83"/>
      <c r="CC25" s="83"/>
      <c r="CD25" s="83"/>
      <c r="CE25" s="83"/>
      <c r="CF25" s="83"/>
      <c r="CG25" s="83"/>
      <c r="CH25" s="83"/>
      <c r="CI25" s="84"/>
      <c r="CJ25" s="85"/>
      <c r="CK25" s="83"/>
      <c r="CL25" s="83"/>
      <c r="CM25" s="83"/>
      <c r="CN25" s="83"/>
      <c r="CO25" s="83"/>
      <c r="CP25" s="83"/>
      <c r="CQ25" s="83"/>
      <c r="CR25" s="83"/>
      <c r="CS25" s="84"/>
      <c r="CT25" s="85"/>
      <c r="CU25" s="83"/>
      <c r="CV25" s="83"/>
      <c r="CW25" s="83"/>
      <c r="CX25" s="83"/>
      <c r="CY25" s="83"/>
      <c r="CZ25" s="83"/>
      <c r="DA25" s="83"/>
      <c r="DB25" s="83"/>
      <c r="DC25" s="84"/>
      <c r="DD25" s="85"/>
      <c r="DE25" s="83"/>
      <c r="DF25" s="83"/>
      <c r="DG25" s="83"/>
      <c r="DH25" s="83"/>
      <c r="DI25" s="83"/>
      <c r="DJ25" s="83"/>
      <c r="DK25" s="83"/>
      <c r="DL25" s="83"/>
      <c r="DM25" s="84"/>
      <c r="DN25" s="85"/>
      <c r="DO25" s="83"/>
      <c r="DP25" s="83"/>
      <c r="DQ25" s="83"/>
      <c r="DR25" s="83"/>
      <c r="DS25" s="83"/>
      <c r="DT25" s="83"/>
      <c r="DU25" s="83"/>
      <c r="DV25" s="83"/>
      <c r="DW25" s="84"/>
      <c r="DX25" s="85"/>
      <c r="DY25" s="83"/>
      <c r="DZ25" s="83"/>
      <c r="EA25" s="83"/>
      <c r="EB25" s="83"/>
      <c r="EC25" s="83"/>
      <c r="ED25" s="83"/>
      <c r="EE25" s="83"/>
      <c r="EF25" s="83"/>
      <c r="EG25" s="86"/>
      <c r="EH25" s="76">
        <f t="shared" si="19"/>
        <v>0</v>
      </c>
      <c r="EI25" s="70" t="str">
        <f t="shared" si="16"/>
        <v/>
      </c>
      <c r="EK25" s="76">
        <f t="shared" si="20"/>
        <v>0</v>
      </c>
      <c r="EL25" s="77">
        <f t="shared" si="21"/>
        <v>0</v>
      </c>
      <c r="EN25" s="78" t="str" cm="1">
        <f t="array" ref="EN25">_xlfn.IFNA(_xlfn.IFS(AND(D25&gt;=3,G25="8:30～17:00の範囲内"),_xlfn.XLOOKUP($EQ$14,$EQ$20:$EQ$24,$ET$20:$ET$24,0,0,1),AND(D25&gt;=3,G25="8:30～17:00を超える"),_xlfn.XLOOKUP($EQ$14,$EQ$20:$EQ$24,$EX$20:$EX$24,0,0,1),AND(D25&lt;3,G25="8:30～17:00の範囲内"),_xlfn.XLOOKUP($EQ$14,$EQ$20:$EQ$24,$ER$20:$ER$24,0,0,1),AND(D25&lt;3,G25="8:30～17:00を超える"),_xlfn.XLOOKUP($EQ$14,$EQ$20:$EQ$24,$EV$20:$EV$24,0,0,1)),"")</f>
        <v/>
      </c>
      <c r="EO25" s="78" t="str" cm="1">
        <f t="array" ref="EO25">_xlfn.IFNA(_xlfn.IFS(AND(D25&gt;=3,G25="8:30～17:00の範囲内"),_xlfn.XLOOKUP($EQ$14,$EQ$20:$EQ$24,$EU$20:$EU$24,0,0,1),AND(D25&gt;=3,G25="8:30～17:00を超える"),_xlfn.XLOOKUP($EQ$14,$EQ$20:$EQ$24,$EY$20:$EY$24,0,0,1),AND(D25&lt;3,G25="8:30～17:00の範囲内"),_xlfn.XLOOKUP($EQ$14,$EQ$20:$EQ$24,$ES$20:$ES$24,0,0,1),AND(D25&lt;3,G25="8:30～17:00を超える"),_xlfn.XLOOKUP($EQ$14,$EQ$20:$EQ$24,$EW$20:$EW$24,0,0,1)),"")</f>
        <v/>
      </c>
    </row>
    <row r="26" spans="2:155" ht="14.25">
      <c r="B26" s="79">
        <f t="shared" si="14"/>
        <v>13</v>
      </c>
      <c r="C26" s="78"/>
      <c r="D26" s="87"/>
      <c r="E26" s="78"/>
      <c r="F26" s="61" t="str">
        <f t="shared" si="17"/>
        <v/>
      </c>
      <c r="G26" s="178"/>
      <c r="H26" s="179"/>
      <c r="I26" s="179"/>
      <c r="J26" s="179"/>
      <c r="K26" s="174" t="str" cm="1">
        <f t="array" ref="K26">_xlfn.IFNA(IF(C26="","",IF(F26="×","0",_xlfn.IFS(AND(D26&gt;=3,G26="8:30～17:00の範囲内"),1200,AND(D26&gt;=3,G26="8:30～17:00を超える"),1500,AND(D26&lt;3,G26="8:30～17:00の範囲内"),2100,AND(D26&lt;3,G26="8:30～17:00を超える"),2600))),"")</f>
        <v/>
      </c>
      <c r="L26" s="174"/>
      <c r="M26" s="62"/>
      <c r="N26" s="63" t="str" cm="1">
        <f t="array" ref="N26">_xlfn.IFNA(_xlfn.IFS(F26="×","",M26="一般",0,AND(D26&gt;=3,M26="非課税",G26="8:30～17:00の範囲内"),700,AND(D26&lt;3,M26="非課税",G26="8:30～17:00の範囲内"),1300,AND(D26&gt;=3,M26="非課税",G26="8:30～17:00を超える"),900,AND(D26&lt;3,M26="非課税",G26="8:30～17:00を超える"),1600,M26="生保等",K26,M26="経過措置",EN26),"")</f>
        <v/>
      </c>
      <c r="O26" s="63" t="str" cm="1">
        <f t="array" ref="O26">_xlfn.IFNA(_xlfn.IFS(F26="×","",M26="一般",0,AND(D26&gt;=3,M26="非課税",G26="8:30～17:00の範囲内"),700,AND(D26&lt;3,M26="非課税",G26="8:30～17:00の範囲内"),1300,AND(D26&gt;=3,M26="非課税",G26="8:30～17:00を超える"),900,AND(D26&lt;3,M26="非課税",G26="8:30～17:00を超える"),1600,M26="生保等",K26,M26="経過措置",EO26),"")</f>
        <v/>
      </c>
      <c r="P26" s="63" t="str">
        <f t="shared" si="15"/>
        <v/>
      </c>
      <c r="Q26" s="63" t="str">
        <f t="shared" si="18"/>
        <v/>
      </c>
      <c r="R26" s="85"/>
      <c r="S26" s="83"/>
      <c r="T26" s="83"/>
      <c r="U26" s="83"/>
      <c r="V26" s="83"/>
      <c r="W26" s="83"/>
      <c r="X26" s="83"/>
      <c r="Y26" s="83"/>
      <c r="Z26" s="83"/>
      <c r="AA26" s="84"/>
      <c r="AB26" s="85"/>
      <c r="AC26" s="83"/>
      <c r="AD26" s="83"/>
      <c r="AE26" s="83"/>
      <c r="AF26" s="83"/>
      <c r="AG26" s="83"/>
      <c r="AH26" s="83"/>
      <c r="AI26" s="83"/>
      <c r="AJ26" s="83"/>
      <c r="AK26" s="84"/>
      <c r="AL26" s="85"/>
      <c r="AM26" s="83"/>
      <c r="AN26" s="83"/>
      <c r="AO26" s="83"/>
      <c r="AP26" s="83"/>
      <c r="AQ26" s="83"/>
      <c r="AR26" s="83"/>
      <c r="AS26" s="83"/>
      <c r="AT26" s="83"/>
      <c r="AU26" s="84"/>
      <c r="AV26" s="85"/>
      <c r="AW26" s="83"/>
      <c r="AX26" s="83"/>
      <c r="AY26" s="83"/>
      <c r="AZ26" s="83"/>
      <c r="BA26" s="83"/>
      <c r="BB26" s="83"/>
      <c r="BC26" s="83"/>
      <c r="BD26" s="83"/>
      <c r="BE26" s="84"/>
      <c r="BF26" s="85"/>
      <c r="BG26" s="83"/>
      <c r="BH26" s="83"/>
      <c r="BI26" s="83"/>
      <c r="BJ26" s="83"/>
      <c r="BK26" s="83"/>
      <c r="BL26" s="83"/>
      <c r="BM26" s="83"/>
      <c r="BN26" s="83"/>
      <c r="BO26" s="84"/>
      <c r="BP26" s="85"/>
      <c r="BQ26" s="83"/>
      <c r="BR26" s="83"/>
      <c r="BS26" s="83"/>
      <c r="BT26" s="83"/>
      <c r="BU26" s="83"/>
      <c r="BV26" s="83"/>
      <c r="BW26" s="83"/>
      <c r="BX26" s="83"/>
      <c r="BY26" s="84"/>
      <c r="BZ26" s="85"/>
      <c r="CA26" s="83"/>
      <c r="CB26" s="83"/>
      <c r="CC26" s="83"/>
      <c r="CD26" s="83"/>
      <c r="CE26" s="83"/>
      <c r="CF26" s="83"/>
      <c r="CG26" s="83"/>
      <c r="CH26" s="83"/>
      <c r="CI26" s="84"/>
      <c r="CJ26" s="85"/>
      <c r="CK26" s="66"/>
      <c r="CL26" s="83"/>
      <c r="CM26" s="66"/>
      <c r="CN26" s="66"/>
      <c r="CO26" s="66"/>
      <c r="CP26" s="83"/>
      <c r="CQ26" s="83"/>
      <c r="CR26" s="83"/>
      <c r="CS26" s="84"/>
      <c r="CT26" s="85"/>
      <c r="CU26" s="83"/>
      <c r="CV26" s="83"/>
      <c r="CW26" s="83"/>
      <c r="CX26" s="83"/>
      <c r="CY26" s="83"/>
      <c r="CZ26" s="83"/>
      <c r="DA26" s="83"/>
      <c r="DB26" s="83"/>
      <c r="DC26" s="84"/>
      <c r="DD26" s="85"/>
      <c r="DE26" s="83"/>
      <c r="DF26" s="83"/>
      <c r="DG26" s="83"/>
      <c r="DH26" s="83"/>
      <c r="DI26" s="83"/>
      <c r="DJ26" s="83"/>
      <c r="DK26" s="83"/>
      <c r="DL26" s="83"/>
      <c r="DM26" s="84"/>
      <c r="DN26" s="85"/>
      <c r="DO26" s="83"/>
      <c r="DP26" s="83"/>
      <c r="DQ26" s="83"/>
      <c r="DR26" s="83"/>
      <c r="DS26" s="83"/>
      <c r="DT26" s="83"/>
      <c r="DU26" s="83"/>
      <c r="DV26" s="83"/>
      <c r="DW26" s="84"/>
      <c r="DX26" s="85"/>
      <c r="DY26" s="83"/>
      <c r="DZ26" s="83"/>
      <c r="EA26" s="83"/>
      <c r="EB26" s="83"/>
      <c r="EC26" s="83"/>
      <c r="ED26" s="83"/>
      <c r="EE26" s="83"/>
      <c r="EF26" s="83"/>
      <c r="EG26" s="86"/>
      <c r="EH26" s="76">
        <f t="shared" si="19"/>
        <v>0</v>
      </c>
      <c r="EI26" s="70" t="str">
        <f t="shared" si="16"/>
        <v/>
      </c>
      <c r="EK26" s="76">
        <f t="shared" si="20"/>
        <v>0</v>
      </c>
      <c r="EL26" s="77">
        <f t="shared" si="21"/>
        <v>0</v>
      </c>
      <c r="EN26" s="78" t="str" cm="1">
        <f t="array" ref="EN26">_xlfn.IFNA(_xlfn.IFS(AND(D26&gt;=3,G26="8:30～17:00の範囲内"),_xlfn.XLOOKUP($EQ$14,$EQ$20:$EQ$24,$ET$20:$ET$24,0,0,1),AND(D26&gt;=3,G26="8:30～17:00を超える"),_xlfn.XLOOKUP($EQ$14,$EQ$20:$EQ$24,$EX$20:$EX$24,0,0,1),AND(D26&lt;3,G26="8:30～17:00の範囲内"),_xlfn.XLOOKUP($EQ$14,$EQ$20:$EQ$24,$ER$20:$ER$24,0,0,1),AND(D26&lt;3,G26="8:30～17:00を超える"),_xlfn.XLOOKUP($EQ$14,$EQ$20:$EQ$24,$EV$20:$EV$24,0,0,1)),"")</f>
        <v/>
      </c>
      <c r="EO26" s="78" t="str" cm="1">
        <f t="array" ref="EO26">_xlfn.IFNA(_xlfn.IFS(AND(D26&gt;=3,G26="8:30～17:00の範囲内"),_xlfn.XLOOKUP($EQ$14,$EQ$20:$EQ$24,$EU$20:$EU$24,0,0,1),AND(D26&gt;=3,G26="8:30～17:00を超える"),_xlfn.XLOOKUP($EQ$14,$EQ$20:$EQ$24,$EY$20:$EY$24,0,0,1),AND(D26&lt;3,G26="8:30～17:00の範囲内"),_xlfn.XLOOKUP($EQ$14,$EQ$20:$EQ$24,$ES$20:$ES$24,0,0,1),AND(D26&lt;3,G26="8:30～17:00を超える"),_xlfn.XLOOKUP($EQ$14,$EQ$20:$EQ$24,$EW$20:$EW$24,0,0,1)),"")</f>
        <v/>
      </c>
    </row>
    <row r="27" spans="2:155" ht="14.25">
      <c r="B27" s="79">
        <f t="shared" si="14"/>
        <v>14</v>
      </c>
      <c r="C27" s="78"/>
      <c r="D27" s="87"/>
      <c r="E27" s="78"/>
      <c r="F27" s="61" t="str">
        <f t="shared" si="17"/>
        <v/>
      </c>
      <c r="G27" s="178"/>
      <c r="H27" s="179"/>
      <c r="I27" s="179"/>
      <c r="J27" s="179"/>
      <c r="K27" s="174" t="str" cm="1">
        <f t="array" ref="K27">_xlfn.IFNA(IF(C27="","",IF(F27="×","0",_xlfn.IFS(AND(D27&gt;=3,G27="8:30～17:00の範囲内"),1200,AND(D27&gt;=3,G27="8:30～17:00を超える"),1500,AND(D27&lt;3,G27="8:30～17:00の範囲内"),2100,AND(D27&lt;3,G27="8:30～17:00を超える"),2600))),"")</f>
        <v/>
      </c>
      <c r="L27" s="174"/>
      <c r="M27" s="62"/>
      <c r="N27" s="63" t="str" cm="1">
        <f t="array" ref="N27">_xlfn.IFNA(_xlfn.IFS(F27="×","",M27="一般",0,AND(D27&gt;=3,M27="非課税",G27="8:30～17:00の範囲内"),700,AND(D27&lt;3,M27="非課税",G27="8:30～17:00の範囲内"),1300,AND(D27&gt;=3,M27="非課税",G27="8:30～17:00を超える"),900,AND(D27&lt;3,M27="非課税",G27="8:30～17:00を超える"),1600,M27="生保等",K27,M27="経過措置",EN27),"")</f>
        <v/>
      </c>
      <c r="O27" s="63" t="str" cm="1">
        <f t="array" ref="O27">_xlfn.IFNA(_xlfn.IFS(F27="×","",M27="一般",0,AND(D27&gt;=3,M27="非課税",G27="8:30～17:00の範囲内"),700,AND(D27&lt;3,M27="非課税",G27="8:30～17:00の範囲内"),1300,AND(D27&gt;=3,M27="非課税",G27="8:30～17:00を超える"),900,AND(D27&lt;3,M27="非課税",G27="8:30～17:00を超える"),1600,M27="生保等",K27,M27="経過措置",EO27),"")</f>
        <v/>
      </c>
      <c r="P27" s="63" t="str">
        <f t="shared" si="15"/>
        <v/>
      </c>
      <c r="Q27" s="63" t="str">
        <f t="shared" si="18"/>
        <v/>
      </c>
      <c r="R27" s="85"/>
      <c r="S27" s="83"/>
      <c r="T27" s="83"/>
      <c r="U27" s="83"/>
      <c r="V27" s="83"/>
      <c r="W27" s="83"/>
      <c r="X27" s="83"/>
      <c r="Y27" s="83"/>
      <c r="Z27" s="83"/>
      <c r="AA27" s="84"/>
      <c r="AB27" s="85"/>
      <c r="AC27" s="83"/>
      <c r="AD27" s="83"/>
      <c r="AE27" s="83"/>
      <c r="AF27" s="83"/>
      <c r="AG27" s="83"/>
      <c r="AH27" s="83"/>
      <c r="AI27" s="83"/>
      <c r="AJ27" s="83"/>
      <c r="AK27" s="84"/>
      <c r="AL27" s="85"/>
      <c r="AM27" s="83"/>
      <c r="AN27" s="83"/>
      <c r="AO27" s="83"/>
      <c r="AP27" s="83"/>
      <c r="AQ27" s="83"/>
      <c r="AR27" s="83"/>
      <c r="AS27" s="83"/>
      <c r="AT27" s="83"/>
      <c r="AU27" s="84"/>
      <c r="AV27" s="85"/>
      <c r="AW27" s="83"/>
      <c r="AX27" s="83"/>
      <c r="AY27" s="83"/>
      <c r="AZ27" s="83"/>
      <c r="BA27" s="83"/>
      <c r="BB27" s="83"/>
      <c r="BC27" s="83"/>
      <c r="BD27" s="83"/>
      <c r="BE27" s="84"/>
      <c r="BF27" s="85"/>
      <c r="BG27" s="83"/>
      <c r="BH27" s="83"/>
      <c r="BI27" s="83"/>
      <c r="BJ27" s="83"/>
      <c r="BK27" s="83"/>
      <c r="BL27" s="83"/>
      <c r="BM27" s="83"/>
      <c r="BN27" s="83"/>
      <c r="BO27" s="84"/>
      <c r="BP27" s="85"/>
      <c r="BQ27" s="83"/>
      <c r="BR27" s="83"/>
      <c r="BS27" s="83"/>
      <c r="BT27" s="83"/>
      <c r="BU27" s="83"/>
      <c r="BV27" s="83"/>
      <c r="BW27" s="83"/>
      <c r="BX27" s="83"/>
      <c r="BY27" s="84"/>
      <c r="BZ27" s="85"/>
      <c r="CA27" s="83"/>
      <c r="CB27" s="83"/>
      <c r="CC27" s="83"/>
      <c r="CD27" s="83"/>
      <c r="CE27" s="83"/>
      <c r="CF27" s="83"/>
      <c r="CG27" s="83"/>
      <c r="CH27" s="83"/>
      <c r="CI27" s="84"/>
      <c r="CJ27" s="66"/>
      <c r="CK27" s="66"/>
      <c r="CL27" s="66"/>
      <c r="CM27" s="66"/>
      <c r="CN27" s="66"/>
      <c r="CO27" s="83"/>
      <c r="CP27" s="83"/>
      <c r="CQ27" s="83"/>
      <c r="CR27" s="83"/>
      <c r="CS27" s="84"/>
      <c r="CT27" s="85"/>
      <c r="CU27" s="83"/>
      <c r="CV27" s="83"/>
      <c r="CW27" s="83"/>
      <c r="CX27" s="83"/>
      <c r="CY27" s="83"/>
      <c r="CZ27" s="83"/>
      <c r="DA27" s="83"/>
      <c r="DB27" s="83"/>
      <c r="DC27" s="84"/>
      <c r="DD27" s="85"/>
      <c r="DE27" s="83"/>
      <c r="DF27" s="83"/>
      <c r="DG27" s="83"/>
      <c r="DH27" s="83"/>
      <c r="DI27" s="83"/>
      <c r="DJ27" s="83"/>
      <c r="DK27" s="83"/>
      <c r="DL27" s="83"/>
      <c r="DM27" s="84"/>
      <c r="DN27" s="85"/>
      <c r="DO27" s="83"/>
      <c r="DP27" s="83"/>
      <c r="DQ27" s="83"/>
      <c r="DR27" s="83"/>
      <c r="DS27" s="83"/>
      <c r="DT27" s="83"/>
      <c r="DU27" s="83"/>
      <c r="DV27" s="83"/>
      <c r="DW27" s="84"/>
      <c r="DX27" s="85"/>
      <c r="DY27" s="83"/>
      <c r="DZ27" s="83"/>
      <c r="EA27" s="83"/>
      <c r="EB27" s="83"/>
      <c r="EC27" s="83"/>
      <c r="ED27" s="83"/>
      <c r="EE27" s="83"/>
      <c r="EF27" s="83"/>
      <c r="EG27" s="86"/>
      <c r="EH27" s="76">
        <f t="shared" si="19"/>
        <v>0</v>
      </c>
      <c r="EI27" s="70" t="str">
        <f t="shared" si="16"/>
        <v/>
      </c>
      <c r="EK27" s="76">
        <f t="shared" si="20"/>
        <v>0</v>
      </c>
      <c r="EL27" s="77">
        <f t="shared" si="21"/>
        <v>0</v>
      </c>
      <c r="EN27" s="78" t="str" cm="1">
        <f t="array" ref="EN27">_xlfn.IFNA(_xlfn.IFS(AND(D27&gt;=3,G27="8:30～17:00の範囲内"),_xlfn.XLOOKUP($EQ$14,$EQ$20:$EQ$24,$ET$20:$ET$24,0,0,1),AND(D27&gt;=3,G27="8:30～17:00を超える"),_xlfn.XLOOKUP($EQ$14,$EQ$20:$EQ$24,$EX$20:$EX$24,0,0,1),AND(D27&lt;3,G27="8:30～17:00の範囲内"),_xlfn.XLOOKUP($EQ$14,$EQ$20:$EQ$24,$ER$20:$ER$24,0,0,1),AND(D27&lt;3,G27="8:30～17:00を超える"),_xlfn.XLOOKUP($EQ$14,$EQ$20:$EQ$24,$EV$20:$EV$24,0,0,1)),"")</f>
        <v/>
      </c>
      <c r="EO27" s="78" t="str" cm="1">
        <f t="array" ref="EO27">_xlfn.IFNA(_xlfn.IFS(AND(D27&gt;=3,G27="8:30～17:00の範囲内"),_xlfn.XLOOKUP($EQ$14,$EQ$20:$EQ$24,$EU$20:$EU$24,0,0,1),AND(D27&gt;=3,G27="8:30～17:00を超える"),_xlfn.XLOOKUP($EQ$14,$EQ$20:$EQ$24,$EY$20:$EY$24,0,0,1),AND(D27&lt;3,G27="8:30～17:00の範囲内"),_xlfn.XLOOKUP($EQ$14,$EQ$20:$EQ$24,$ES$20:$ES$24,0,0,1),AND(D27&lt;3,G27="8:30～17:00を超える"),_xlfn.XLOOKUP($EQ$14,$EQ$20:$EQ$24,$EW$20:$EW$24,0,0,1)),"")</f>
        <v/>
      </c>
    </row>
    <row r="28" spans="2:155" ht="14.25">
      <c r="B28" s="79">
        <f t="shared" si="14"/>
        <v>15</v>
      </c>
      <c r="C28" s="78"/>
      <c r="D28" s="87"/>
      <c r="E28" s="78"/>
      <c r="F28" s="61" t="str">
        <f t="shared" si="17"/>
        <v/>
      </c>
      <c r="G28" s="178"/>
      <c r="H28" s="179"/>
      <c r="I28" s="179"/>
      <c r="J28" s="179"/>
      <c r="K28" s="174" t="str" cm="1">
        <f t="array" ref="K28">_xlfn.IFNA(IF(C28="","",IF(F28="×","0",_xlfn.IFS(AND(D28&gt;=3,G28="8:30～17:00の範囲内"),1200,AND(D28&gt;=3,G28="8:30～17:00を超える"),1500,AND(D28&lt;3,G28="8:30～17:00の範囲内"),2100,AND(D28&lt;3,G28="8:30～17:00を超える"),2600))),"")</f>
        <v/>
      </c>
      <c r="L28" s="174"/>
      <c r="M28" s="62"/>
      <c r="N28" s="63" t="str" cm="1">
        <f t="array" ref="N28">_xlfn.IFNA(_xlfn.IFS(F28="×","",M28="一般",0,AND(D28&gt;=3,M28="非課税",G28="8:30～17:00の範囲内"),700,AND(D28&lt;3,M28="非課税",G28="8:30～17:00の範囲内"),1300,AND(D28&gt;=3,M28="非課税",G28="8:30～17:00を超える"),900,AND(D28&lt;3,M28="非課税",G28="8:30～17:00を超える"),1600,M28="生保等",K28,M28="経過措置",EN28),"")</f>
        <v/>
      </c>
      <c r="O28" s="63" t="str" cm="1">
        <f t="array" ref="O28">_xlfn.IFNA(_xlfn.IFS(F28="×","",M28="一般",0,AND(D28&gt;=3,M28="非課税",G28="8:30～17:00の範囲内"),700,AND(D28&lt;3,M28="非課税",G28="8:30～17:00の範囲内"),1300,AND(D28&gt;=3,M28="非課税",G28="8:30～17:00を超える"),900,AND(D28&lt;3,M28="非課税",G28="8:30～17:00を超える"),1600,M28="生保等",K28,M28="経過措置",EO28),"")</f>
        <v/>
      </c>
      <c r="P28" s="63" t="str">
        <f t="shared" si="15"/>
        <v/>
      </c>
      <c r="Q28" s="63" t="str">
        <f t="shared" si="18"/>
        <v/>
      </c>
      <c r="R28" s="85"/>
      <c r="S28" s="83"/>
      <c r="T28" s="83"/>
      <c r="U28" s="83"/>
      <c r="V28" s="83"/>
      <c r="W28" s="83"/>
      <c r="X28" s="83"/>
      <c r="Y28" s="83"/>
      <c r="Z28" s="83"/>
      <c r="AA28" s="84"/>
      <c r="AB28" s="85"/>
      <c r="AC28" s="83"/>
      <c r="AD28" s="83"/>
      <c r="AE28" s="83"/>
      <c r="AF28" s="83"/>
      <c r="AG28" s="83"/>
      <c r="AH28" s="83"/>
      <c r="AI28" s="83"/>
      <c r="AJ28" s="83"/>
      <c r="AK28" s="84"/>
      <c r="AL28" s="85"/>
      <c r="AM28" s="83"/>
      <c r="AN28" s="83"/>
      <c r="AO28" s="83"/>
      <c r="AP28" s="83"/>
      <c r="AQ28" s="83"/>
      <c r="AR28" s="83"/>
      <c r="AS28" s="83"/>
      <c r="AT28" s="83"/>
      <c r="AU28" s="84"/>
      <c r="AV28" s="85"/>
      <c r="AW28" s="83"/>
      <c r="AX28" s="83"/>
      <c r="AY28" s="83"/>
      <c r="AZ28" s="83"/>
      <c r="BA28" s="83"/>
      <c r="BB28" s="83"/>
      <c r="BC28" s="83"/>
      <c r="BD28" s="83"/>
      <c r="BE28" s="84"/>
      <c r="BF28" s="85"/>
      <c r="BG28" s="83"/>
      <c r="BH28" s="83"/>
      <c r="BI28" s="83"/>
      <c r="BJ28" s="83"/>
      <c r="BK28" s="83"/>
      <c r="BL28" s="83"/>
      <c r="BM28" s="83"/>
      <c r="BN28" s="83"/>
      <c r="BO28" s="84"/>
      <c r="BP28" s="85"/>
      <c r="BQ28" s="83"/>
      <c r="BR28" s="83"/>
      <c r="BS28" s="83"/>
      <c r="BT28" s="83"/>
      <c r="BU28" s="83"/>
      <c r="BV28" s="83"/>
      <c r="BW28" s="83"/>
      <c r="BX28" s="83"/>
      <c r="BY28" s="84"/>
      <c r="BZ28" s="85"/>
      <c r="CA28" s="83"/>
      <c r="CB28" s="83"/>
      <c r="CC28" s="83"/>
      <c r="CD28" s="83"/>
      <c r="CE28" s="83"/>
      <c r="CF28" s="83"/>
      <c r="CG28" s="83"/>
      <c r="CH28" s="83"/>
      <c r="CI28" s="84"/>
      <c r="CJ28" s="85"/>
      <c r="CK28" s="83"/>
      <c r="CL28" s="83"/>
      <c r="CM28" s="83"/>
      <c r="CN28" s="83"/>
      <c r="CO28" s="83"/>
      <c r="CP28" s="83"/>
      <c r="CQ28" s="83"/>
      <c r="CR28" s="83"/>
      <c r="CS28" s="84"/>
      <c r="CT28" s="85"/>
      <c r="CU28" s="83"/>
      <c r="CV28" s="83"/>
      <c r="CW28" s="83"/>
      <c r="CX28" s="83"/>
      <c r="CY28" s="83"/>
      <c r="CZ28" s="83"/>
      <c r="DA28" s="83"/>
      <c r="DB28" s="83"/>
      <c r="DC28" s="84"/>
      <c r="DD28" s="85"/>
      <c r="DE28" s="83"/>
      <c r="DF28" s="83"/>
      <c r="DG28" s="83"/>
      <c r="DH28" s="83"/>
      <c r="DI28" s="83"/>
      <c r="DJ28" s="83"/>
      <c r="DK28" s="83"/>
      <c r="DL28" s="83"/>
      <c r="DM28" s="84"/>
      <c r="DN28" s="85"/>
      <c r="DO28" s="83"/>
      <c r="DP28" s="83"/>
      <c r="DQ28" s="83"/>
      <c r="DR28" s="83"/>
      <c r="DS28" s="83"/>
      <c r="DT28" s="83"/>
      <c r="DU28" s="83"/>
      <c r="DV28" s="83"/>
      <c r="DW28" s="84"/>
      <c r="DX28" s="85"/>
      <c r="DY28" s="83"/>
      <c r="DZ28" s="83"/>
      <c r="EA28" s="83"/>
      <c r="EB28" s="83"/>
      <c r="EC28" s="83"/>
      <c r="ED28" s="83"/>
      <c r="EE28" s="83"/>
      <c r="EF28" s="83"/>
      <c r="EG28" s="86"/>
      <c r="EH28" s="76">
        <f t="shared" si="19"/>
        <v>0</v>
      </c>
      <c r="EI28" s="70" t="str">
        <f t="shared" si="16"/>
        <v/>
      </c>
      <c r="EK28" s="76">
        <f t="shared" si="20"/>
        <v>0</v>
      </c>
      <c r="EL28" s="77">
        <f t="shared" si="21"/>
        <v>0</v>
      </c>
      <c r="EN28" s="78" t="str" cm="1">
        <f t="array" ref="EN28">_xlfn.IFNA(_xlfn.IFS(AND(D28&gt;=3,G28="8:30～17:00の範囲内"),_xlfn.XLOOKUP($EQ$14,$EQ$20:$EQ$24,$ET$20:$ET$24,0,0,1),AND(D28&gt;=3,G28="8:30～17:00を超える"),_xlfn.XLOOKUP($EQ$14,$EQ$20:$EQ$24,$EX$20:$EX$24,0,0,1),AND(D28&lt;3,G28="8:30～17:00の範囲内"),_xlfn.XLOOKUP($EQ$14,$EQ$20:$EQ$24,$ER$20:$ER$24,0,0,1),AND(D28&lt;3,G28="8:30～17:00を超える"),_xlfn.XLOOKUP($EQ$14,$EQ$20:$EQ$24,$EV$20:$EV$24,0,0,1)),"")</f>
        <v/>
      </c>
      <c r="EO28" s="78" t="str" cm="1">
        <f t="array" ref="EO28">_xlfn.IFNA(_xlfn.IFS(AND(D28&gt;=3,G28="8:30～17:00の範囲内"),_xlfn.XLOOKUP($EQ$14,$EQ$20:$EQ$24,$EU$20:$EU$24,0,0,1),AND(D28&gt;=3,G28="8:30～17:00を超える"),_xlfn.XLOOKUP($EQ$14,$EQ$20:$EQ$24,$EY$20:$EY$24,0,0,1),AND(D28&lt;3,G28="8:30～17:00の範囲内"),_xlfn.XLOOKUP($EQ$14,$EQ$20:$EQ$24,$ES$20:$ES$24,0,0,1),AND(D28&lt;3,G28="8:30～17:00を超える"),_xlfn.XLOOKUP($EQ$14,$EQ$20:$EQ$24,$EW$20:$EW$24,0,0,1)),"")</f>
        <v/>
      </c>
    </row>
    <row r="29" spans="2:155" ht="14.25">
      <c r="B29" s="79">
        <f t="shared" si="14"/>
        <v>16</v>
      </c>
      <c r="C29" s="78"/>
      <c r="D29" s="87"/>
      <c r="E29" s="78"/>
      <c r="F29" s="61" t="str">
        <f t="shared" si="17"/>
        <v/>
      </c>
      <c r="G29" s="178"/>
      <c r="H29" s="179"/>
      <c r="I29" s="179"/>
      <c r="J29" s="179"/>
      <c r="K29" s="174" t="str" cm="1">
        <f t="array" ref="K29">_xlfn.IFNA(IF(C29="","",IF(F29="×","0",_xlfn.IFS(AND(D29&gt;=3,G29="8:30～17:00の範囲内"),1200,AND(D29&gt;=3,G29="8:30～17:00を超える"),1500,AND(D29&lt;3,G29="8:30～17:00の範囲内"),2100,AND(D29&lt;3,G29="8:30～17:00を超える"),2600))),"")</f>
        <v/>
      </c>
      <c r="L29" s="174"/>
      <c r="M29" s="62"/>
      <c r="N29" s="63" t="str" cm="1">
        <f t="array" ref="N29">_xlfn.IFNA(_xlfn.IFS(F29="×","",M29="一般",0,AND(D29&gt;=3,M29="非課税",G29="8:30～17:00の範囲内"),700,AND(D29&lt;3,M29="非課税",G29="8:30～17:00の範囲内"),1300,AND(D29&gt;=3,M29="非課税",G29="8:30～17:00を超える"),900,AND(D29&lt;3,M29="非課税",G29="8:30～17:00を超える"),1600,M29="生保等",K29,M29="経過措置",EN29),"")</f>
        <v/>
      </c>
      <c r="O29" s="63" t="str" cm="1">
        <f t="array" ref="O29">_xlfn.IFNA(_xlfn.IFS(F29="×","",M29="一般",0,AND(D29&gt;=3,M29="非課税",G29="8:30～17:00の範囲内"),700,AND(D29&lt;3,M29="非課税",G29="8:30～17:00の範囲内"),1300,AND(D29&gt;=3,M29="非課税",G29="8:30～17:00を超える"),900,AND(D29&lt;3,M29="非課税",G29="8:30～17:00を超える"),1600,M29="生保等",K29,M29="経過措置",EO29),"")</f>
        <v/>
      </c>
      <c r="P29" s="63" t="str">
        <f t="shared" si="15"/>
        <v/>
      </c>
      <c r="Q29" s="63" t="str">
        <f t="shared" si="18"/>
        <v/>
      </c>
      <c r="R29" s="85"/>
      <c r="S29" s="83"/>
      <c r="T29" s="83"/>
      <c r="U29" s="83"/>
      <c r="V29" s="83"/>
      <c r="W29" s="83"/>
      <c r="X29" s="83"/>
      <c r="Y29" s="83"/>
      <c r="Z29" s="83"/>
      <c r="AA29" s="84"/>
      <c r="AB29" s="85"/>
      <c r="AC29" s="83"/>
      <c r="AD29" s="83"/>
      <c r="AE29" s="83"/>
      <c r="AF29" s="83"/>
      <c r="AG29" s="83"/>
      <c r="AH29" s="83"/>
      <c r="AI29" s="83"/>
      <c r="AJ29" s="83"/>
      <c r="AK29" s="84"/>
      <c r="AL29" s="85"/>
      <c r="AM29" s="83"/>
      <c r="AN29" s="83"/>
      <c r="AO29" s="83"/>
      <c r="AP29" s="83"/>
      <c r="AQ29" s="83"/>
      <c r="AR29" s="83"/>
      <c r="AS29" s="83"/>
      <c r="AT29" s="83"/>
      <c r="AU29" s="84"/>
      <c r="AV29" s="85"/>
      <c r="AW29" s="83"/>
      <c r="AX29" s="83"/>
      <c r="AY29" s="83"/>
      <c r="AZ29" s="83"/>
      <c r="BA29" s="83"/>
      <c r="BB29" s="83"/>
      <c r="BC29" s="83"/>
      <c r="BD29" s="83"/>
      <c r="BE29" s="84"/>
      <c r="BF29" s="85"/>
      <c r="BG29" s="83"/>
      <c r="BH29" s="83"/>
      <c r="BI29" s="83"/>
      <c r="BJ29" s="83"/>
      <c r="BK29" s="83"/>
      <c r="BL29" s="83"/>
      <c r="BM29" s="83"/>
      <c r="BN29" s="83"/>
      <c r="BO29" s="84"/>
      <c r="BP29" s="85"/>
      <c r="BQ29" s="83"/>
      <c r="BR29" s="83"/>
      <c r="BS29" s="83"/>
      <c r="BT29" s="83"/>
      <c r="BU29" s="83"/>
      <c r="BV29" s="83"/>
      <c r="BW29" s="83"/>
      <c r="BX29" s="83"/>
      <c r="BY29" s="84"/>
      <c r="BZ29" s="85"/>
      <c r="CA29" s="83"/>
      <c r="CB29" s="83"/>
      <c r="CC29" s="83"/>
      <c r="CD29" s="83"/>
      <c r="CE29" s="83"/>
      <c r="CF29" s="83"/>
      <c r="CG29" s="83"/>
      <c r="CH29" s="83"/>
      <c r="CI29" s="84"/>
      <c r="CJ29" s="85"/>
      <c r="CK29" s="83"/>
      <c r="CL29" s="83"/>
      <c r="CM29" s="83"/>
      <c r="CN29" s="83"/>
      <c r="CO29" s="83"/>
      <c r="CP29" s="83"/>
      <c r="CQ29" s="83"/>
      <c r="CR29" s="83"/>
      <c r="CS29" s="84"/>
      <c r="CT29" s="66"/>
      <c r="CU29" s="66"/>
      <c r="CV29" s="66"/>
      <c r="CW29" s="66"/>
      <c r="CX29" s="66"/>
      <c r="CY29" s="83"/>
      <c r="CZ29" s="83"/>
      <c r="DA29" s="83"/>
      <c r="DB29" s="83"/>
      <c r="DC29" s="84"/>
      <c r="DD29" s="85"/>
      <c r="DE29" s="83"/>
      <c r="DF29" s="83"/>
      <c r="DG29" s="83"/>
      <c r="DH29" s="83"/>
      <c r="DI29" s="83"/>
      <c r="DJ29" s="83"/>
      <c r="DK29" s="83"/>
      <c r="DL29" s="83"/>
      <c r="DM29" s="84"/>
      <c r="DN29" s="85"/>
      <c r="DO29" s="83"/>
      <c r="DP29" s="83"/>
      <c r="DQ29" s="83"/>
      <c r="DR29" s="83"/>
      <c r="DS29" s="83"/>
      <c r="DT29" s="83"/>
      <c r="DU29" s="83"/>
      <c r="DV29" s="83"/>
      <c r="DW29" s="84"/>
      <c r="DX29" s="85"/>
      <c r="DY29" s="83"/>
      <c r="DZ29" s="83"/>
      <c r="EA29" s="83"/>
      <c r="EB29" s="83"/>
      <c r="EC29" s="83"/>
      <c r="ED29" s="83"/>
      <c r="EE29" s="83"/>
      <c r="EF29" s="83"/>
      <c r="EG29" s="86"/>
      <c r="EH29" s="76">
        <f t="shared" si="19"/>
        <v>0</v>
      </c>
      <c r="EI29" s="70" t="str">
        <f t="shared" si="16"/>
        <v/>
      </c>
      <c r="EK29" s="76">
        <f t="shared" si="20"/>
        <v>0</v>
      </c>
      <c r="EL29" s="77">
        <f t="shared" si="21"/>
        <v>0</v>
      </c>
      <c r="EN29" s="78" t="str" cm="1">
        <f t="array" ref="EN29">_xlfn.IFNA(_xlfn.IFS(AND(D29&gt;=3,G29="8:30～17:00の範囲内"),_xlfn.XLOOKUP($EQ$14,$EQ$20:$EQ$24,$ET$20:$ET$24,0,0,1),AND(D29&gt;=3,G29="8:30～17:00を超える"),_xlfn.XLOOKUP($EQ$14,$EQ$20:$EQ$24,$EX$20:$EX$24,0,0,1),AND(D29&lt;3,G29="8:30～17:00の範囲内"),_xlfn.XLOOKUP($EQ$14,$EQ$20:$EQ$24,$ER$20:$ER$24,0,0,1),AND(D29&lt;3,G29="8:30～17:00を超える"),_xlfn.XLOOKUP($EQ$14,$EQ$20:$EQ$24,$EV$20:$EV$24,0,0,1)),"")</f>
        <v/>
      </c>
      <c r="EO29" s="78" t="str" cm="1">
        <f t="array" ref="EO29">_xlfn.IFNA(_xlfn.IFS(AND(D29&gt;=3,G29="8:30～17:00の範囲内"),_xlfn.XLOOKUP($EQ$14,$EQ$20:$EQ$24,$EU$20:$EU$24,0,0,1),AND(D29&gt;=3,G29="8:30～17:00を超える"),_xlfn.XLOOKUP($EQ$14,$EQ$20:$EQ$24,$EY$20:$EY$24,0,0,1),AND(D29&lt;3,G29="8:30～17:00の範囲内"),_xlfn.XLOOKUP($EQ$14,$EQ$20:$EQ$24,$ES$20:$ES$24,0,0,1),AND(D29&lt;3,G29="8:30～17:00を超える"),_xlfn.XLOOKUP($EQ$14,$EQ$20:$EQ$24,$EW$20:$EW$24,0,0,1)),"")</f>
        <v/>
      </c>
    </row>
    <row r="30" spans="2:155" ht="14.25">
      <c r="B30" s="79">
        <f t="shared" si="14"/>
        <v>17</v>
      </c>
      <c r="C30" s="78"/>
      <c r="D30" s="87"/>
      <c r="E30" s="78"/>
      <c r="F30" s="61" t="str">
        <f t="shared" si="17"/>
        <v/>
      </c>
      <c r="G30" s="178"/>
      <c r="H30" s="179"/>
      <c r="I30" s="179"/>
      <c r="J30" s="179"/>
      <c r="K30" s="174" t="str" cm="1">
        <f t="array" ref="K30">_xlfn.IFNA(IF(C30="","",IF(F30="×","0",_xlfn.IFS(AND(D30&gt;=3,G30="8:30～17:00の範囲内"),1200,AND(D30&gt;=3,G30="8:30～17:00を超える"),1500,AND(D30&lt;3,G30="8:30～17:00の範囲内"),2100,AND(D30&lt;3,G30="8:30～17:00を超える"),2600))),"")</f>
        <v/>
      </c>
      <c r="L30" s="174"/>
      <c r="M30" s="62"/>
      <c r="N30" s="63" t="str" cm="1">
        <f t="array" ref="N30">_xlfn.IFNA(_xlfn.IFS(F30="×","",M30="一般",0,AND(D30&gt;=3,M30="非課税",G30="8:30～17:00の範囲内"),700,AND(D30&lt;3,M30="非課税",G30="8:30～17:00の範囲内"),1300,AND(D30&gt;=3,M30="非課税",G30="8:30～17:00を超える"),900,AND(D30&lt;3,M30="非課税",G30="8:30～17:00を超える"),1600,M30="生保等",K30,M30="経過措置",EN30),"")</f>
        <v/>
      </c>
      <c r="O30" s="63" t="str" cm="1">
        <f t="array" ref="O30">_xlfn.IFNA(_xlfn.IFS(F30="×","",M30="一般",0,AND(D30&gt;=3,M30="非課税",G30="8:30～17:00の範囲内"),700,AND(D30&lt;3,M30="非課税",G30="8:30～17:00の範囲内"),1300,AND(D30&gt;=3,M30="非課税",G30="8:30～17:00を超える"),900,AND(D30&lt;3,M30="非課税",G30="8:30～17:00を超える"),1600,M30="生保等",K30,M30="経過措置",EO30),"")</f>
        <v/>
      </c>
      <c r="P30" s="63" t="str">
        <f t="shared" si="15"/>
        <v/>
      </c>
      <c r="Q30" s="63" t="str">
        <f t="shared" si="18"/>
        <v/>
      </c>
      <c r="R30" s="85"/>
      <c r="S30" s="83"/>
      <c r="T30" s="83"/>
      <c r="U30" s="83"/>
      <c r="V30" s="83"/>
      <c r="W30" s="83"/>
      <c r="X30" s="83"/>
      <c r="Y30" s="83"/>
      <c r="Z30" s="83"/>
      <c r="AA30" s="84"/>
      <c r="AB30" s="85"/>
      <c r="AC30" s="83"/>
      <c r="AD30" s="83"/>
      <c r="AE30" s="83"/>
      <c r="AF30" s="83"/>
      <c r="AG30" s="83"/>
      <c r="AH30" s="83"/>
      <c r="AI30" s="83"/>
      <c r="AJ30" s="83"/>
      <c r="AK30" s="84"/>
      <c r="AL30" s="85"/>
      <c r="AM30" s="83"/>
      <c r="AN30" s="83"/>
      <c r="AO30" s="83"/>
      <c r="AP30" s="83"/>
      <c r="AQ30" s="83"/>
      <c r="AR30" s="83"/>
      <c r="AS30" s="83"/>
      <c r="AT30" s="83"/>
      <c r="AU30" s="84"/>
      <c r="AV30" s="85"/>
      <c r="AW30" s="83"/>
      <c r="AX30" s="83"/>
      <c r="AY30" s="83"/>
      <c r="AZ30" s="83"/>
      <c r="BA30" s="83"/>
      <c r="BB30" s="83"/>
      <c r="BC30" s="83"/>
      <c r="BD30" s="83"/>
      <c r="BE30" s="84"/>
      <c r="BF30" s="85"/>
      <c r="BG30" s="83"/>
      <c r="BH30" s="83"/>
      <c r="BI30" s="83"/>
      <c r="BJ30" s="83"/>
      <c r="BK30" s="83"/>
      <c r="BL30" s="83"/>
      <c r="BM30" s="83"/>
      <c r="BN30" s="83"/>
      <c r="BO30" s="84"/>
      <c r="BP30" s="85"/>
      <c r="BQ30" s="83"/>
      <c r="BR30" s="83"/>
      <c r="BS30" s="83"/>
      <c r="BT30" s="83"/>
      <c r="BU30" s="83"/>
      <c r="BV30" s="83"/>
      <c r="BW30" s="83"/>
      <c r="BX30" s="83"/>
      <c r="BY30" s="84"/>
      <c r="BZ30" s="85"/>
      <c r="CA30" s="83"/>
      <c r="CB30" s="83"/>
      <c r="CC30" s="83"/>
      <c r="CD30" s="83"/>
      <c r="CE30" s="83"/>
      <c r="CF30" s="83"/>
      <c r="CG30" s="83"/>
      <c r="CH30" s="83"/>
      <c r="CI30" s="84"/>
      <c r="CJ30" s="85"/>
      <c r="CK30" s="83"/>
      <c r="CL30" s="83"/>
      <c r="CM30" s="83"/>
      <c r="CN30" s="83"/>
      <c r="CO30" s="83"/>
      <c r="CP30" s="83"/>
      <c r="CQ30" s="83"/>
      <c r="CR30" s="83"/>
      <c r="CS30" s="84"/>
      <c r="CT30" s="85"/>
      <c r="CU30" s="83"/>
      <c r="CV30" s="83"/>
      <c r="CW30" s="83"/>
      <c r="CX30" s="83"/>
      <c r="CY30" s="83"/>
      <c r="CZ30" s="83"/>
      <c r="DA30" s="83"/>
      <c r="DB30" s="83"/>
      <c r="DC30" s="84"/>
      <c r="DD30" s="66"/>
      <c r="DE30" s="66"/>
      <c r="DF30" s="66"/>
      <c r="DG30" s="66"/>
      <c r="DH30" s="66"/>
      <c r="DI30" s="83"/>
      <c r="DJ30" s="83"/>
      <c r="DK30" s="83"/>
      <c r="DL30" s="83"/>
      <c r="DM30" s="84"/>
      <c r="DN30" s="85"/>
      <c r="DO30" s="83"/>
      <c r="DP30" s="83"/>
      <c r="DQ30" s="83"/>
      <c r="DR30" s="83"/>
      <c r="DS30" s="83"/>
      <c r="DT30" s="83"/>
      <c r="DU30" s="83"/>
      <c r="DV30" s="83"/>
      <c r="DW30" s="84"/>
      <c r="DX30" s="85"/>
      <c r="DY30" s="83"/>
      <c r="DZ30" s="83"/>
      <c r="EA30" s="83"/>
      <c r="EB30" s="83"/>
      <c r="EC30" s="83"/>
      <c r="ED30" s="83"/>
      <c r="EE30" s="83"/>
      <c r="EF30" s="83"/>
      <c r="EG30" s="86"/>
      <c r="EH30" s="76">
        <f t="shared" si="19"/>
        <v>0</v>
      </c>
      <c r="EI30" s="70" t="str">
        <f t="shared" si="16"/>
        <v/>
      </c>
      <c r="EK30" s="76">
        <f t="shared" si="20"/>
        <v>0</v>
      </c>
      <c r="EL30" s="77">
        <f t="shared" si="21"/>
        <v>0</v>
      </c>
      <c r="EN30" s="78" t="str" cm="1">
        <f t="array" ref="EN30">_xlfn.IFNA(_xlfn.IFS(AND(D30&gt;=3,G30="8:30～17:00の範囲内"),_xlfn.XLOOKUP($EQ$14,$EQ$20:$EQ$24,$ET$20:$ET$24,0,0,1),AND(D30&gt;=3,G30="8:30～17:00を超える"),_xlfn.XLOOKUP($EQ$14,$EQ$20:$EQ$24,$EX$20:$EX$24,0,0,1),AND(D30&lt;3,G30="8:30～17:00の範囲内"),_xlfn.XLOOKUP($EQ$14,$EQ$20:$EQ$24,$ER$20:$ER$24,0,0,1),AND(D30&lt;3,G30="8:30～17:00を超える"),_xlfn.XLOOKUP($EQ$14,$EQ$20:$EQ$24,$EV$20:$EV$24,0,0,1)),"")</f>
        <v/>
      </c>
      <c r="EO30" s="78" t="str" cm="1">
        <f t="array" ref="EO30">_xlfn.IFNA(_xlfn.IFS(AND(D30&gt;=3,G30="8:30～17:00の範囲内"),_xlfn.XLOOKUP($EQ$14,$EQ$20:$EQ$24,$EU$20:$EU$24,0,0,1),AND(D30&gt;=3,G30="8:30～17:00を超える"),_xlfn.XLOOKUP($EQ$14,$EQ$20:$EQ$24,$EY$20:$EY$24,0,0,1),AND(D30&lt;3,G30="8:30～17:00の範囲内"),_xlfn.XLOOKUP($EQ$14,$EQ$20:$EQ$24,$ES$20:$ES$24,0,0,1),AND(D30&lt;3,G30="8:30～17:00を超える"),_xlfn.XLOOKUP($EQ$14,$EQ$20:$EQ$24,$EW$20:$EW$24,0,0,1)),"")</f>
        <v/>
      </c>
    </row>
    <row r="31" spans="2:155" ht="14.25">
      <c r="B31" s="79">
        <f t="shared" si="14"/>
        <v>18</v>
      </c>
      <c r="C31" s="78"/>
      <c r="D31" s="87"/>
      <c r="E31" s="78"/>
      <c r="F31" s="61" t="str">
        <f t="shared" si="17"/>
        <v/>
      </c>
      <c r="G31" s="178"/>
      <c r="H31" s="179"/>
      <c r="I31" s="179"/>
      <c r="J31" s="179"/>
      <c r="K31" s="174" t="str" cm="1">
        <f t="array" ref="K31">_xlfn.IFNA(IF(C31="","",IF(F31="×","0",_xlfn.IFS(AND(D31&gt;=3,G31="8:30～17:00の範囲内"),1200,AND(D31&gt;=3,G31="8:30～17:00を超える"),1500,AND(D31&lt;3,G31="8:30～17:00の範囲内"),2100,AND(D31&lt;3,G31="8:30～17:00を超える"),2600))),"")</f>
        <v/>
      </c>
      <c r="L31" s="174"/>
      <c r="M31" s="62"/>
      <c r="N31" s="63" t="str" cm="1">
        <f t="array" ref="N31">_xlfn.IFNA(_xlfn.IFS(F31="×","",M31="一般",0,AND(D31&gt;=3,M31="非課税",G31="8:30～17:00の範囲内"),700,AND(D31&lt;3,M31="非課税",G31="8:30～17:00の範囲内"),1300,AND(D31&gt;=3,M31="非課税",G31="8:30～17:00を超える"),900,AND(D31&lt;3,M31="非課税",G31="8:30～17:00を超える"),1600,M31="生保等",K31,M31="経過措置",EN31),"")</f>
        <v/>
      </c>
      <c r="O31" s="63" t="str" cm="1">
        <f t="array" ref="O31">_xlfn.IFNA(_xlfn.IFS(F31="×","",M31="一般",0,AND(D31&gt;=3,M31="非課税",G31="8:30～17:00の範囲内"),700,AND(D31&lt;3,M31="非課税",G31="8:30～17:00の範囲内"),1300,AND(D31&gt;=3,M31="非課税",G31="8:30～17:00を超える"),900,AND(D31&lt;3,M31="非課税",G31="8:30～17:00を超える"),1600,M31="生保等",K31,M31="経過措置",EO31),"")</f>
        <v/>
      </c>
      <c r="P31" s="63" t="str">
        <f t="shared" si="15"/>
        <v/>
      </c>
      <c r="Q31" s="63" t="str">
        <f t="shared" si="18"/>
        <v/>
      </c>
      <c r="R31" s="85"/>
      <c r="S31" s="83"/>
      <c r="T31" s="83"/>
      <c r="U31" s="83"/>
      <c r="V31" s="83"/>
      <c r="W31" s="83"/>
      <c r="X31" s="83"/>
      <c r="Y31" s="83"/>
      <c r="Z31" s="83"/>
      <c r="AA31" s="84"/>
      <c r="AB31" s="85"/>
      <c r="AC31" s="83"/>
      <c r="AD31" s="83"/>
      <c r="AE31" s="83"/>
      <c r="AF31" s="83"/>
      <c r="AG31" s="83"/>
      <c r="AH31" s="83"/>
      <c r="AI31" s="83"/>
      <c r="AJ31" s="83"/>
      <c r="AK31" s="84"/>
      <c r="AL31" s="85"/>
      <c r="AM31" s="83"/>
      <c r="AN31" s="83"/>
      <c r="AO31" s="83"/>
      <c r="AP31" s="83"/>
      <c r="AQ31" s="83"/>
      <c r="AR31" s="83"/>
      <c r="AS31" s="83"/>
      <c r="AT31" s="83"/>
      <c r="AU31" s="84"/>
      <c r="AV31" s="85"/>
      <c r="AW31" s="83"/>
      <c r="AX31" s="83"/>
      <c r="AY31" s="83"/>
      <c r="AZ31" s="83"/>
      <c r="BA31" s="83"/>
      <c r="BB31" s="83"/>
      <c r="BC31" s="83"/>
      <c r="BD31" s="83"/>
      <c r="BE31" s="84"/>
      <c r="BF31" s="85"/>
      <c r="BG31" s="83"/>
      <c r="BH31" s="83"/>
      <c r="BI31" s="83"/>
      <c r="BJ31" s="83"/>
      <c r="BK31" s="83"/>
      <c r="BL31" s="83"/>
      <c r="BM31" s="83"/>
      <c r="BN31" s="83"/>
      <c r="BO31" s="84"/>
      <c r="BP31" s="85"/>
      <c r="BQ31" s="83"/>
      <c r="BR31" s="83"/>
      <c r="BS31" s="83"/>
      <c r="BT31" s="83"/>
      <c r="BU31" s="83"/>
      <c r="BV31" s="83"/>
      <c r="BW31" s="83"/>
      <c r="BX31" s="83"/>
      <c r="BY31" s="84"/>
      <c r="BZ31" s="85"/>
      <c r="CA31" s="83"/>
      <c r="CB31" s="83"/>
      <c r="CC31" s="83"/>
      <c r="CD31" s="83"/>
      <c r="CE31" s="83"/>
      <c r="CF31" s="83"/>
      <c r="CG31" s="83"/>
      <c r="CH31" s="83"/>
      <c r="CI31" s="84"/>
      <c r="CJ31" s="85"/>
      <c r="CK31" s="83"/>
      <c r="CL31" s="83"/>
      <c r="CM31" s="83"/>
      <c r="CN31" s="83"/>
      <c r="CO31" s="83"/>
      <c r="CP31" s="83"/>
      <c r="CQ31" s="83"/>
      <c r="CR31" s="83"/>
      <c r="CS31" s="84"/>
      <c r="CT31" s="85"/>
      <c r="CU31" s="83"/>
      <c r="CV31" s="83"/>
      <c r="CW31" s="83"/>
      <c r="CX31" s="83"/>
      <c r="CY31" s="83"/>
      <c r="CZ31" s="83"/>
      <c r="DA31" s="83"/>
      <c r="DB31" s="83"/>
      <c r="DC31" s="84"/>
      <c r="DD31" s="85"/>
      <c r="DE31" s="83"/>
      <c r="DF31" s="83"/>
      <c r="DG31" s="83"/>
      <c r="DH31" s="83"/>
      <c r="DI31" s="83"/>
      <c r="DJ31" s="83"/>
      <c r="DK31" s="83"/>
      <c r="DL31" s="83"/>
      <c r="DM31" s="84"/>
      <c r="DN31" s="85"/>
      <c r="DO31" s="83"/>
      <c r="DP31" s="83"/>
      <c r="DQ31" s="83"/>
      <c r="DR31" s="83"/>
      <c r="DS31" s="83"/>
      <c r="DT31" s="83"/>
      <c r="DU31" s="83"/>
      <c r="DV31" s="83"/>
      <c r="DW31" s="84"/>
      <c r="DX31" s="85"/>
      <c r="DY31" s="83"/>
      <c r="DZ31" s="83"/>
      <c r="EA31" s="83"/>
      <c r="EB31" s="83"/>
      <c r="EC31" s="83"/>
      <c r="ED31" s="83"/>
      <c r="EE31" s="83"/>
      <c r="EF31" s="83"/>
      <c r="EG31" s="86"/>
      <c r="EH31" s="76">
        <f t="shared" si="19"/>
        <v>0</v>
      </c>
      <c r="EI31" s="70" t="str">
        <f t="shared" si="16"/>
        <v/>
      </c>
      <c r="EK31" s="76">
        <f t="shared" si="20"/>
        <v>0</v>
      </c>
      <c r="EL31" s="77">
        <f t="shared" si="21"/>
        <v>0</v>
      </c>
      <c r="EN31" s="78" t="str" cm="1">
        <f t="array" ref="EN31">_xlfn.IFNA(_xlfn.IFS(AND(D31&gt;=3,G31="8:30～17:00の範囲内"),_xlfn.XLOOKUP($EQ$14,$EQ$20:$EQ$24,$ET$20:$ET$24,0,0,1),AND(D31&gt;=3,G31="8:30～17:00を超える"),_xlfn.XLOOKUP($EQ$14,$EQ$20:$EQ$24,$EX$20:$EX$24,0,0,1),AND(D31&lt;3,G31="8:30～17:00の範囲内"),_xlfn.XLOOKUP($EQ$14,$EQ$20:$EQ$24,$ER$20:$ER$24,0,0,1),AND(D31&lt;3,G31="8:30～17:00を超える"),_xlfn.XLOOKUP($EQ$14,$EQ$20:$EQ$24,$EV$20:$EV$24,0,0,1)),"")</f>
        <v/>
      </c>
      <c r="EO31" s="78" t="str" cm="1">
        <f t="array" ref="EO31">_xlfn.IFNA(_xlfn.IFS(AND(D31&gt;=3,G31="8:30～17:00の範囲内"),_xlfn.XLOOKUP($EQ$14,$EQ$20:$EQ$24,$EU$20:$EU$24,0,0,1),AND(D31&gt;=3,G31="8:30～17:00を超える"),_xlfn.XLOOKUP($EQ$14,$EQ$20:$EQ$24,$EY$20:$EY$24,0,0,1),AND(D31&lt;3,G31="8:30～17:00の範囲内"),_xlfn.XLOOKUP($EQ$14,$EQ$20:$EQ$24,$ES$20:$ES$24,0,0,1),AND(D31&lt;3,G31="8:30～17:00を超える"),_xlfn.XLOOKUP($EQ$14,$EQ$20:$EQ$24,$EW$20:$EW$24,0,0,1)),"")</f>
        <v/>
      </c>
    </row>
    <row r="32" spans="2:155" ht="14.25">
      <c r="B32" s="79">
        <f t="shared" si="14"/>
        <v>19</v>
      </c>
      <c r="C32" s="78"/>
      <c r="D32" s="87"/>
      <c r="E32" s="78"/>
      <c r="F32" s="61" t="str">
        <f t="shared" si="17"/>
        <v/>
      </c>
      <c r="G32" s="178"/>
      <c r="H32" s="179"/>
      <c r="I32" s="179"/>
      <c r="J32" s="179"/>
      <c r="K32" s="174" t="str" cm="1">
        <f t="array" ref="K32">_xlfn.IFNA(IF(C32="","",IF(F32="×","0",_xlfn.IFS(AND(D32&gt;=3,G32="8:30～17:00の範囲内"),1200,AND(D32&gt;=3,G32="8:30～17:00を超える"),1500,AND(D32&lt;3,G32="8:30～17:00の範囲内"),2100,AND(D32&lt;3,G32="8:30～17:00を超える"),2600))),"")</f>
        <v/>
      </c>
      <c r="L32" s="174"/>
      <c r="M32" s="62"/>
      <c r="N32" s="63" t="str" cm="1">
        <f t="array" ref="N32">_xlfn.IFNA(_xlfn.IFS(F32="×","",M32="一般",0,AND(D32&gt;=3,M32="非課税",G32="8:30～17:00の範囲内"),700,AND(D32&lt;3,M32="非課税",G32="8:30～17:00の範囲内"),1300,AND(D32&gt;=3,M32="非課税",G32="8:30～17:00を超える"),900,AND(D32&lt;3,M32="非課税",G32="8:30～17:00を超える"),1600,M32="生保等",K32,M32="経過措置",EN32),"")</f>
        <v/>
      </c>
      <c r="O32" s="63" t="str" cm="1">
        <f t="array" ref="O32">_xlfn.IFNA(_xlfn.IFS(F32="×","",M32="一般",0,AND(D32&gt;=3,M32="非課税",G32="8:30～17:00の範囲内"),700,AND(D32&lt;3,M32="非課税",G32="8:30～17:00の範囲内"),1300,AND(D32&gt;=3,M32="非課税",G32="8:30～17:00を超える"),900,AND(D32&lt;3,M32="非課税",G32="8:30～17:00を超える"),1600,M32="生保等",K32,M32="経過措置",EO32),"")</f>
        <v/>
      </c>
      <c r="P32" s="63" t="str">
        <f t="shared" si="15"/>
        <v/>
      </c>
      <c r="Q32" s="63" t="str">
        <f t="shared" si="18"/>
        <v/>
      </c>
      <c r="R32" s="85"/>
      <c r="S32" s="83"/>
      <c r="T32" s="83"/>
      <c r="U32" s="83"/>
      <c r="V32" s="83"/>
      <c r="W32" s="83"/>
      <c r="X32" s="83"/>
      <c r="Y32" s="83"/>
      <c r="Z32" s="83"/>
      <c r="AA32" s="84"/>
      <c r="AB32" s="85"/>
      <c r="AC32" s="83"/>
      <c r="AD32" s="83"/>
      <c r="AE32" s="83"/>
      <c r="AF32" s="83"/>
      <c r="AG32" s="83"/>
      <c r="AH32" s="83"/>
      <c r="AI32" s="83"/>
      <c r="AJ32" s="83"/>
      <c r="AK32" s="84"/>
      <c r="AL32" s="85"/>
      <c r="AM32" s="83"/>
      <c r="AN32" s="83"/>
      <c r="AO32" s="83"/>
      <c r="AP32" s="83"/>
      <c r="AQ32" s="83"/>
      <c r="AR32" s="83"/>
      <c r="AS32" s="83"/>
      <c r="AT32" s="83"/>
      <c r="AU32" s="84"/>
      <c r="AV32" s="85"/>
      <c r="AW32" s="83"/>
      <c r="AX32" s="83"/>
      <c r="AY32" s="83"/>
      <c r="AZ32" s="83"/>
      <c r="BA32" s="83"/>
      <c r="BB32" s="83"/>
      <c r="BC32" s="83"/>
      <c r="BD32" s="83"/>
      <c r="BE32" s="84"/>
      <c r="BF32" s="85"/>
      <c r="BG32" s="83"/>
      <c r="BH32" s="83"/>
      <c r="BI32" s="83"/>
      <c r="BJ32" s="83"/>
      <c r="BK32" s="83"/>
      <c r="BL32" s="83"/>
      <c r="BM32" s="83"/>
      <c r="BN32" s="83"/>
      <c r="BO32" s="84"/>
      <c r="BP32" s="85"/>
      <c r="BQ32" s="83"/>
      <c r="BR32" s="83"/>
      <c r="BS32" s="83"/>
      <c r="BT32" s="83"/>
      <c r="BU32" s="83"/>
      <c r="BV32" s="83"/>
      <c r="BW32" s="83"/>
      <c r="BX32" s="83"/>
      <c r="BY32" s="84"/>
      <c r="BZ32" s="85"/>
      <c r="CA32" s="83"/>
      <c r="CB32" s="83"/>
      <c r="CC32" s="83"/>
      <c r="CD32" s="83"/>
      <c r="CE32" s="83"/>
      <c r="CF32" s="83"/>
      <c r="CG32" s="83"/>
      <c r="CH32" s="83"/>
      <c r="CI32" s="84"/>
      <c r="CJ32" s="85"/>
      <c r="CK32" s="83"/>
      <c r="CL32" s="83"/>
      <c r="CM32" s="83"/>
      <c r="CN32" s="83"/>
      <c r="CO32" s="83"/>
      <c r="CP32" s="83"/>
      <c r="CQ32" s="83"/>
      <c r="CR32" s="83"/>
      <c r="CS32" s="84"/>
      <c r="CT32" s="85"/>
      <c r="CU32" s="83"/>
      <c r="CV32" s="83"/>
      <c r="CW32" s="83"/>
      <c r="CX32" s="83"/>
      <c r="CY32" s="83"/>
      <c r="CZ32" s="83"/>
      <c r="DA32" s="83"/>
      <c r="DB32" s="83"/>
      <c r="DC32" s="84"/>
      <c r="DD32" s="85"/>
      <c r="DE32" s="83"/>
      <c r="DF32" s="83"/>
      <c r="DG32" s="83"/>
      <c r="DH32" s="83"/>
      <c r="DI32" s="83"/>
      <c r="DJ32" s="83"/>
      <c r="DK32" s="83"/>
      <c r="DL32" s="83"/>
      <c r="DM32" s="84"/>
      <c r="DN32" s="85"/>
      <c r="DO32" s="83"/>
      <c r="DP32" s="83"/>
      <c r="DQ32" s="83"/>
      <c r="DR32" s="83"/>
      <c r="DS32" s="83"/>
      <c r="DT32" s="83"/>
      <c r="DU32" s="83"/>
      <c r="DV32" s="83"/>
      <c r="DW32" s="84"/>
      <c r="DX32" s="85"/>
      <c r="DY32" s="83"/>
      <c r="DZ32" s="83"/>
      <c r="EA32" s="83"/>
      <c r="EB32" s="83"/>
      <c r="EC32" s="83"/>
      <c r="ED32" s="83"/>
      <c r="EE32" s="83"/>
      <c r="EF32" s="83"/>
      <c r="EG32" s="86"/>
      <c r="EH32" s="76">
        <f t="shared" si="19"/>
        <v>0</v>
      </c>
      <c r="EI32" s="70" t="str">
        <f t="shared" si="16"/>
        <v/>
      </c>
      <c r="EK32" s="76">
        <f t="shared" si="20"/>
        <v>0</v>
      </c>
      <c r="EL32" s="77">
        <f t="shared" si="21"/>
        <v>0</v>
      </c>
      <c r="EN32" s="78" t="str" cm="1">
        <f t="array" ref="EN32">_xlfn.IFNA(_xlfn.IFS(AND(D32&gt;=3,G32="8:30～17:00の範囲内"),_xlfn.XLOOKUP($EQ$14,$EQ$20:$EQ$24,$ET$20:$ET$24,0,0,1),AND(D32&gt;=3,G32="8:30～17:00を超える"),_xlfn.XLOOKUP($EQ$14,$EQ$20:$EQ$24,$EX$20:$EX$24,0,0,1),AND(D32&lt;3,G32="8:30～17:00の範囲内"),_xlfn.XLOOKUP($EQ$14,$EQ$20:$EQ$24,$ER$20:$ER$24,0,0,1),AND(D32&lt;3,G32="8:30～17:00を超える"),_xlfn.XLOOKUP($EQ$14,$EQ$20:$EQ$24,$EV$20:$EV$24,0,0,1)),"")</f>
        <v/>
      </c>
      <c r="EO32" s="78" t="str" cm="1">
        <f t="array" ref="EO32">_xlfn.IFNA(_xlfn.IFS(AND(D32&gt;=3,G32="8:30～17:00の範囲内"),_xlfn.XLOOKUP($EQ$14,$EQ$20:$EQ$24,$EU$20:$EU$24,0,0,1),AND(D32&gt;=3,G32="8:30～17:00を超える"),_xlfn.XLOOKUP($EQ$14,$EQ$20:$EQ$24,$EY$20:$EY$24,0,0,1),AND(D32&lt;3,G32="8:30～17:00の範囲内"),_xlfn.XLOOKUP($EQ$14,$EQ$20:$EQ$24,$ES$20:$ES$24,0,0,1),AND(D32&lt;3,G32="8:30～17:00を超える"),_xlfn.XLOOKUP($EQ$14,$EQ$20:$EQ$24,$EW$20:$EW$24,0,0,1)),"")</f>
        <v/>
      </c>
    </row>
    <row r="33" spans="2:145" ht="14.25">
      <c r="B33" s="79">
        <f t="shared" si="14"/>
        <v>20</v>
      </c>
      <c r="C33" s="78"/>
      <c r="D33" s="87"/>
      <c r="E33" s="78"/>
      <c r="F33" s="61" t="str">
        <f t="shared" si="17"/>
        <v/>
      </c>
      <c r="G33" s="178"/>
      <c r="H33" s="179"/>
      <c r="I33" s="179"/>
      <c r="J33" s="179"/>
      <c r="K33" s="174" t="str" cm="1">
        <f t="array" ref="K33">_xlfn.IFNA(IF(C33="","",IF(F33="×","0",_xlfn.IFS(AND(D33&gt;=3,G33="8:30～17:00の範囲内"),1200,AND(D33&gt;=3,G33="8:30～17:00を超える"),1500,AND(D33&lt;3,G33="8:30～17:00の範囲内"),2100,AND(D33&lt;3,G33="8:30～17:00を超える"),2600))),"")</f>
        <v/>
      </c>
      <c r="L33" s="174"/>
      <c r="M33" s="62"/>
      <c r="N33" s="63" t="str" cm="1">
        <f t="array" ref="N33">_xlfn.IFNA(_xlfn.IFS(F33="×","",M33="一般",0,AND(D33&gt;=3,M33="非課税",G33="8:30～17:00の範囲内"),700,AND(D33&lt;3,M33="非課税",G33="8:30～17:00の範囲内"),1300,AND(D33&gt;=3,M33="非課税",G33="8:30～17:00を超える"),900,AND(D33&lt;3,M33="非課税",G33="8:30～17:00を超える"),1600,M33="生保等",K33,M33="経過措置",EN33),"")</f>
        <v/>
      </c>
      <c r="O33" s="63" t="str" cm="1">
        <f t="array" ref="O33">_xlfn.IFNA(_xlfn.IFS(F33="×","",M33="一般",0,AND(D33&gt;=3,M33="非課税",G33="8:30～17:00の範囲内"),700,AND(D33&lt;3,M33="非課税",G33="8:30～17:00の範囲内"),1300,AND(D33&gt;=3,M33="非課税",G33="8:30～17:00を超える"),900,AND(D33&lt;3,M33="非課税",G33="8:30～17:00を超える"),1600,M33="生保等",K33,M33="経過措置",EO33),"")</f>
        <v/>
      </c>
      <c r="P33" s="63" t="str">
        <f t="shared" si="15"/>
        <v/>
      </c>
      <c r="Q33" s="63" t="str">
        <f t="shared" si="18"/>
        <v/>
      </c>
      <c r="R33" s="85"/>
      <c r="S33" s="83"/>
      <c r="T33" s="83"/>
      <c r="U33" s="83"/>
      <c r="V33" s="83"/>
      <c r="W33" s="83"/>
      <c r="X33" s="83"/>
      <c r="Y33" s="83"/>
      <c r="Z33" s="83"/>
      <c r="AA33" s="84"/>
      <c r="AB33" s="85"/>
      <c r="AC33" s="83"/>
      <c r="AD33" s="83"/>
      <c r="AE33" s="83"/>
      <c r="AF33" s="83"/>
      <c r="AG33" s="83"/>
      <c r="AH33" s="83"/>
      <c r="AI33" s="83"/>
      <c r="AJ33" s="83"/>
      <c r="AK33" s="84"/>
      <c r="AL33" s="85"/>
      <c r="AM33" s="83"/>
      <c r="AN33" s="83"/>
      <c r="AO33" s="83"/>
      <c r="AP33" s="83"/>
      <c r="AQ33" s="83"/>
      <c r="AR33" s="83"/>
      <c r="AS33" s="83"/>
      <c r="AT33" s="83"/>
      <c r="AU33" s="84"/>
      <c r="AV33" s="85"/>
      <c r="AW33" s="83"/>
      <c r="AX33" s="83"/>
      <c r="AY33" s="83"/>
      <c r="AZ33" s="83"/>
      <c r="BA33" s="83"/>
      <c r="BB33" s="83"/>
      <c r="BC33" s="83"/>
      <c r="BD33" s="83"/>
      <c r="BE33" s="84"/>
      <c r="BF33" s="85"/>
      <c r="BG33" s="83"/>
      <c r="BH33" s="83"/>
      <c r="BI33" s="83"/>
      <c r="BJ33" s="83"/>
      <c r="BK33" s="83"/>
      <c r="BL33" s="83"/>
      <c r="BM33" s="83"/>
      <c r="BN33" s="83"/>
      <c r="BO33" s="84"/>
      <c r="BP33" s="85"/>
      <c r="BQ33" s="83"/>
      <c r="BR33" s="83"/>
      <c r="BS33" s="83"/>
      <c r="BT33" s="83"/>
      <c r="BU33" s="83"/>
      <c r="BV33" s="83"/>
      <c r="BW33" s="83"/>
      <c r="BX33" s="83"/>
      <c r="BY33" s="84"/>
      <c r="BZ33" s="85"/>
      <c r="CA33" s="83"/>
      <c r="CB33" s="83"/>
      <c r="CC33" s="83"/>
      <c r="CD33" s="83"/>
      <c r="CE33" s="83"/>
      <c r="CF33" s="83"/>
      <c r="CG33" s="83"/>
      <c r="CH33" s="83"/>
      <c r="CI33" s="84"/>
      <c r="CJ33" s="85"/>
      <c r="CK33" s="83"/>
      <c r="CL33" s="83"/>
      <c r="CM33" s="83"/>
      <c r="CN33" s="83"/>
      <c r="CO33" s="83"/>
      <c r="CP33" s="83"/>
      <c r="CQ33" s="83"/>
      <c r="CR33" s="83"/>
      <c r="CS33" s="84"/>
      <c r="CT33" s="85"/>
      <c r="CU33" s="83"/>
      <c r="CV33" s="83"/>
      <c r="CW33" s="83"/>
      <c r="CX33" s="83"/>
      <c r="CY33" s="83"/>
      <c r="CZ33" s="83"/>
      <c r="DA33" s="83"/>
      <c r="DB33" s="83"/>
      <c r="DC33" s="84"/>
      <c r="DD33" s="85"/>
      <c r="DE33" s="83"/>
      <c r="DF33" s="83"/>
      <c r="DG33" s="83"/>
      <c r="DH33" s="83"/>
      <c r="DI33" s="83"/>
      <c r="DJ33" s="83"/>
      <c r="DK33" s="83"/>
      <c r="DL33" s="83"/>
      <c r="DM33" s="84"/>
      <c r="DN33" s="85"/>
      <c r="DO33" s="83"/>
      <c r="DP33" s="83"/>
      <c r="DQ33" s="83"/>
      <c r="DR33" s="83"/>
      <c r="DS33" s="83"/>
      <c r="DT33" s="83"/>
      <c r="DU33" s="83"/>
      <c r="DV33" s="83"/>
      <c r="DW33" s="84"/>
      <c r="DX33" s="85"/>
      <c r="DY33" s="83"/>
      <c r="DZ33" s="83"/>
      <c r="EA33" s="83"/>
      <c r="EB33" s="83"/>
      <c r="EC33" s="83"/>
      <c r="ED33" s="83"/>
      <c r="EE33" s="83"/>
      <c r="EF33" s="83"/>
      <c r="EG33" s="86"/>
      <c r="EH33" s="76">
        <f t="shared" si="19"/>
        <v>0</v>
      </c>
      <c r="EI33" s="70" t="str">
        <f t="shared" si="16"/>
        <v/>
      </c>
      <c r="EK33" s="76">
        <f t="shared" si="20"/>
        <v>0</v>
      </c>
      <c r="EL33" s="77">
        <f t="shared" si="21"/>
        <v>0</v>
      </c>
      <c r="EN33" s="78" t="str" cm="1">
        <f t="array" ref="EN33">_xlfn.IFNA(_xlfn.IFS(AND(D33&gt;=3,G33="8:30～17:00の範囲内"),_xlfn.XLOOKUP($EQ$14,$EQ$20:$EQ$24,$ET$20:$ET$24,0,0,1),AND(D33&gt;=3,G33="8:30～17:00を超える"),_xlfn.XLOOKUP($EQ$14,$EQ$20:$EQ$24,$EX$20:$EX$24,0,0,1),AND(D33&lt;3,G33="8:30～17:00の範囲内"),_xlfn.XLOOKUP($EQ$14,$EQ$20:$EQ$24,$ER$20:$ER$24,0,0,1),AND(D33&lt;3,G33="8:30～17:00を超える"),_xlfn.XLOOKUP($EQ$14,$EQ$20:$EQ$24,$EV$20:$EV$24,0,0,1)),"")</f>
        <v/>
      </c>
      <c r="EO33" s="78" t="str" cm="1">
        <f t="array" ref="EO33">_xlfn.IFNA(_xlfn.IFS(AND(D33&gt;=3,G33="8:30～17:00の範囲内"),_xlfn.XLOOKUP($EQ$14,$EQ$20:$EQ$24,$EU$20:$EU$24,0,0,1),AND(D33&gt;=3,G33="8:30～17:00を超える"),_xlfn.XLOOKUP($EQ$14,$EQ$20:$EQ$24,$EY$20:$EY$24,0,0,1),AND(D33&lt;3,G33="8:30～17:00の範囲内"),_xlfn.XLOOKUP($EQ$14,$EQ$20:$EQ$24,$ES$20:$ES$24,0,0,1),AND(D33&lt;3,G33="8:30～17:00を超える"),_xlfn.XLOOKUP($EQ$14,$EQ$20:$EQ$24,$EW$20:$EW$24,0,0,1)),"")</f>
        <v/>
      </c>
    </row>
    <row r="34" spans="2:145" ht="14.25">
      <c r="B34" s="79">
        <f t="shared" si="14"/>
        <v>21</v>
      </c>
      <c r="C34" s="78"/>
      <c r="D34" s="87"/>
      <c r="E34" s="78"/>
      <c r="F34" s="61" t="str">
        <f t="shared" si="17"/>
        <v/>
      </c>
      <c r="G34" s="178"/>
      <c r="H34" s="179"/>
      <c r="I34" s="179"/>
      <c r="J34" s="179"/>
      <c r="K34" s="174" t="str" cm="1">
        <f t="array" ref="K34">_xlfn.IFNA(IF(C34="","",IF(F34="×","0",_xlfn.IFS(AND(D34&gt;=3,G34="8:30～17:00の範囲内"),1200,AND(D34&gt;=3,G34="8:30～17:00を超える"),1500,AND(D34&lt;3,G34="8:30～17:00の範囲内"),2100,AND(D34&lt;3,G34="8:30～17:00を超える"),2600))),"")</f>
        <v/>
      </c>
      <c r="L34" s="174"/>
      <c r="M34" s="62"/>
      <c r="N34" s="63" t="str" cm="1">
        <f t="array" ref="N34">_xlfn.IFNA(_xlfn.IFS(F34="×","",M34="一般",0,AND(D34&gt;=3,M34="非課税",G34="8:30～17:00の範囲内"),700,AND(D34&lt;3,M34="非課税",G34="8:30～17:00の範囲内"),1300,AND(D34&gt;=3,M34="非課税",G34="8:30～17:00を超える"),900,AND(D34&lt;3,M34="非課税",G34="8:30～17:00を超える"),1600,M34="生保等",K34,M34="経過措置",EN34),"")</f>
        <v/>
      </c>
      <c r="O34" s="63" t="str" cm="1">
        <f t="array" ref="O34">_xlfn.IFNA(_xlfn.IFS(F34="×","",M34="一般",0,AND(D34&gt;=3,M34="非課税",G34="8:30～17:00の範囲内"),700,AND(D34&lt;3,M34="非課税",G34="8:30～17:00の範囲内"),1300,AND(D34&gt;=3,M34="非課税",G34="8:30～17:00を超える"),900,AND(D34&lt;3,M34="非課税",G34="8:30～17:00を超える"),1600,M34="生保等",K34,M34="経過措置",EO34),"")</f>
        <v/>
      </c>
      <c r="P34" s="63" t="str">
        <f t="shared" si="15"/>
        <v/>
      </c>
      <c r="Q34" s="63" t="str">
        <f t="shared" si="18"/>
        <v/>
      </c>
      <c r="R34" s="85"/>
      <c r="S34" s="83"/>
      <c r="T34" s="83"/>
      <c r="U34" s="83"/>
      <c r="V34" s="83"/>
      <c r="W34" s="83"/>
      <c r="X34" s="83"/>
      <c r="Y34" s="83"/>
      <c r="Z34" s="83"/>
      <c r="AA34" s="84"/>
      <c r="AB34" s="85"/>
      <c r="AC34" s="83"/>
      <c r="AD34" s="83"/>
      <c r="AE34" s="83"/>
      <c r="AF34" s="83"/>
      <c r="AG34" s="83"/>
      <c r="AH34" s="83"/>
      <c r="AI34" s="83"/>
      <c r="AJ34" s="83"/>
      <c r="AK34" s="84"/>
      <c r="AL34" s="85"/>
      <c r="AM34" s="83"/>
      <c r="AN34" s="83"/>
      <c r="AO34" s="83"/>
      <c r="AP34" s="83"/>
      <c r="AQ34" s="83"/>
      <c r="AR34" s="83"/>
      <c r="AS34" s="83"/>
      <c r="AT34" s="83"/>
      <c r="AU34" s="84"/>
      <c r="AV34" s="85"/>
      <c r="AW34" s="83"/>
      <c r="AX34" s="83"/>
      <c r="AY34" s="83"/>
      <c r="AZ34" s="83"/>
      <c r="BA34" s="83"/>
      <c r="BB34" s="83"/>
      <c r="BC34" s="83"/>
      <c r="BD34" s="83"/>
      <c r="BE34" s="84"/>
      <c r="BF34" s="85"/>
      <c r="BG34" s="83"/>
      <c r="BH34" s="83"/>
      <c r="BI34" s="83"/>
      <c r="BJ34" s="83"/>
      <c r="BK34" s="83"/>
      <c r="BL34" s="83"/>
      <c r="BM34" s="83"/>
      <c r="BN34" s="83"/>
      <c r="BO34" s="84"/>
      <c r="BP34" s="85"/>
      <c r="BQ34" s="83"/>
      <c r="BR34" s="83"/>
      <c r="BS34" s="83"/>
      <c r="BT34" s="83"/>
      <c r="BU34" s="83"/>
      <c r="BV34" s="83"/>
      <c r="BW34" s="83"/>
      <c r="BX34" s="83"/>
      <c r="BY34" s="84"/>
      <c r="BZ34" s="85"/>
      <c r="CA34" s="83"/>
      <c r="CB34" s="83"/>
      <c r="CC34" s="83"/>
      <c r="CD34" s="83"/>
      <c r="CE34" s="83"/>
      <c r="CF34" s="83"/>
      <c r="CG34" s="83"/>
      <c r="CH34" s="83"/>
      <c r="CI34" s="84"/>
      <c r="CJ34" s="85"/>
      <c r="CK34" s="83"/>
      <c r="CL34" s="83"/>
      <c r="CM34" s="83"/>
      <c r="CN34" s="83"/>
      <c r="CO34" s="83"/>
      <c r="CP34" s="83"/>
      <c r="CQ34" s="83"/>
      <c r="CR34" s="83"/>
      <c r="CS34" s="84"/>
      <c r="CT34" s="85"/>
      <c r="CU34" s="83"/>
      <c r="CV34" s="83"/>
      <c r="CW34" s="83"/>
      <c r="CX34" s="83"/>
      <c r="CY34" s="83"/>
      <c r="CZ34" s="83"/>
      <c r="DA34" s="83"/>
      <c r="DB34" s="83"/>
      <c r="DC34" s="84"/>
      <c r="DD34" s="85"/>
      <c r="DE34" s="83"/>
      <c r="DF34" s="83"/>
      <c r="DG34" s="83"/>
      <c r="DH34" s="83"/>
      <c r="DI34" s="83"/>
      <c r="DJ34" s="83"/>
      <c r="DK34" s="83"/>
      <c r="DL34" s="83"/>
      <c r="DM34" s="84"/>
      <c r="DN34" s="85"/>
      <c r="DO34" s="83"/>
      <c r="DP34" s="83"/>
      <c r="DQ34" s="83"/>
      <c r="DR34" s="83"/>
      <c r="DS34" s="83"/>
      <c r="DT34" s="83"/>
      <c r="DU34" s="83"/>
      <c r="DV34" s="83"/>
      <c r="DW34" s="84"/>
      <c r="DX34" s="85"/>
      <c r="DY34" s="83"/>
      <c r="DZ34" s="83"/>
      <c r="EA34" s="83"/>
      <c r="EB34" s="83"/>
      <c r="EC34" s="83"/>
      <c r="ED34" s="83"/>
      <c r="EE34" s="83"/>
      <c r="EF34" s="83"/>
      <c r="EG34" s="86"/>
      <c r="EH34" s="76">
        <f t="shared" si="19"/>
        <v>0</v>
      </c>
      <c r="EI34" s="70" t="str">
        <f t="shared" si="16"/>
        <v/>
      </c>
      <c r="EK34" s="76">
        <f t="shared" si="20"/>
        <v>0</v>
      </c>
      <c r="EL34" s="77">
        <f t="shared" si="21"/>
        <v>0</v>
      </c>
      <c r="EN34" s="78" t="str" cm="1">
        <f t="array" ref="EN34">_xlfn.IFNA(_xlfn.IFS(AND(D34&gt;=3,G34="8:30～17:00の範囲内"),_xlfn.XLOOKUP($EQ$14,$EQ$20:$EQ$24,$ET$20:$ET$24,0,0,1),AND(D34&gt;=3,G34="8:30～17:00を超える"),_xlfn.XLOOKUP($EQ$14,$EQ$20:$EQ$24,$EX$20:$EX$24,0,0,1),AND(D34&lt;3,G34="8:30～17:00の範囲内"),_xlfn.XLOOKUP($EQ$14,$EQ$20:$EQ$24,$ER$20:$ER$24,0,0,1),AND(D34&lt;3,G34="8:30～17:00を超える"),_xlfn.XLOOKUP($EQ$14,$EQ$20:$EQ$24,$EV$20:$EV$24,0,0,1)),"")</f>
        <v/>
      </c>
      <c r="EO34" s="78" t="str" cm="1">
        <f t="array" ref="EO34">_xlfn.IFNA(_xlfn.IFS(AND(D34&gt;=3,G34="8:30～17:00の範囲内"),_xlfn.XLOOKUP($EQ$14,$EQ$20:$EQ$24,$EU$20:$EU$24,0,0,1),AND(D34&gt;=3,G34="8:30～17:00を超える"),_xlfn.XLOOKUP($EQ$14,$EQ$20:$EQ$24,$EY$20:$EY$24,0,0,1),AND(D34&lt;3,G34="8:30～17:00の範囲内"),_xlfn.XLOOKUP($EQ$14,$EQ$20:$EQ$24,$ES$20:$ES$24,0,0,1),AND(D34&lt;3,G34="8:30～17:00を超える"),_xlfn.XLOOKUP($EQ$14,$EQ$20:$EQ$24,$EW$20:$EW$24,0,0,1)),"")</f>
        <v/>
      </c>
    </row>
    <row r="35" spans="2:145" ht="14.25">
      <c r="B35" s="79">
        <f t="shared" si="14"/>
        <v>22</v>
      </c>
      <c r="C35" s="78"/>
      <c r="D35" s="87"/>
      <c r="E35" s="78"/>
      <c r="F35" s="61" t="str">
        <f t="shared" si="17"/>
        <v/>
      </c>
      <c r="G35" s="178"/>
      <c r="H35" s="179"/>
      <c r="I35" s="179"/>
      <c r="J35" s="179"/>
      <c r="K35" s="174" t="str" cm="1">
        <f t="array" ref="K35">_xlfn.IFNA(IF(C35="","",IF(F35="×","0",_xlfn.IFS(AND(D35&gt;=3,G35="8:30～17:00の範囲内"),1200,AND(D35&gt;=3,G35="8:30～17:00を超える"),1500,AND(D35&lt;3,G35="8:30～17:00の範囲内"),2100,AND(D35&lt;3,G35="8:30～17:00を超える"),2600))),"")</f>
        <v/>
      </c>
      <c r="L35" s="174"/>
      <c r="M35" s="62"/>
      <c r="N35" s="63" t="str" cm="1">
        <f t="array" ref="N35">_xlfn.IFNA(_xlfn.IFS(F35="×","",M35="一般",0,AND(D35&gt;=3,M35="非課税",G35="8:30～17:00の範囲内"),700,AND(D35&lt;3,M35="非課税",G35="8:30～17:00の範囲内"),1300,AND(D35&gt;=3,M35="非課税",G35="8:30～17:00を超える"),900,AND(D35&lt;3,M35="非課税",G35="8:30～17:00を超える"),1600,M35="生保等",K35,M35="経過措置",EN35),"")</f>
        <v/>
      </c>
      <c r="O35" s="63" t="str" cm="1">
        <f t="array" ref="O35">_xlfn.IFNA(_xlfn.IFS(F35="×","",M35="一般",0,AND(D35&gt;=3,M35="非課税",G35="8:30～17:00の範囲内"),700,AND(D35&lt;3,M35="非課税",G35="8:30～17:00の範囲内"),1300,AND(D35&gt;=3,M35="非課税",G35="8:30～17:00を超える"),900,AND(D35&lt;3,M35="非課税",G35="8:30～17:00を超える"),1600,M35="生保等",K35,M35="経過措置",EO35),"")</f>
        <v/>
      </c>
      <c r="P35" s="63" t="str">
        <f t="shared" si="15"/>
        <v/>
      </c>
      <c r="Q35" s="63" t="str">
        <f t="shared" si="18"/>
        <v/>
      </c>
      <c r="R35" s="85"/>
      <c r="S35" s="83"/>
      <c r="T35" s="83"/>
      <c r="U35" s="83"/>
      <c r="V35" s="83"/>
      <c r="W35" s="83"/>
      <c r="X35" s="83"/>
      <c r="Y35" s="83"/>
      <c r="Z35" s="83"/>
      <c r="AA35" s="84"/>
      <c r="AB35" s="85"/>
      <c r="AC35" s="83"/>
      <c r="AD35" s="83"/>
      <c r="AE35" s="83"/>
      <c r="AF35" s="83"/>
      <c r="AG35" s="83"/>
      <c r="AH35" s="83"/>
      <c r="AI35" s="83"/>
      <c r="AJ35" s="83"/>
      <c r="AK35" s="84"/>
      <c r="AL35" s="85"/>
      <c r="AM35" s="83"/>
      <c r="AN35" s="83"/>
      <c r="AO35" s="83"/>
      <c r="AP35" s="83"/>
      <c r="AQ35" s="83"/>
      <c r="AR35" s="83"/>
      <c r="AS35" s="83"/>
      <c r="AT35" s="83"/>
      <c r="AU35" s="84"/>
      <c r="AV35" s="85"/>
      <c r="AW35" s="83"/>
      <c r="AX35" s="83"/>
      <c r="AY35" s="83"/>
      <c r="AZ35" s="83"/>
      <c r="BA35" s="83"/>
      <c r="BB35" s="83"/>
      <c r="BC35" s="83"/>
      <c r="BD35" s="83"/>
      <c r="BE35" s="84"/>
      <c r="BF35" s="85"/>
      <c r="BG35" s="83"/>
      <c r="BH35" s="83"/>
      <c r="BI35" s="83"/>
      <c r="BJ35" s="83"/>
      <c r="BK35" s="83"/>
      <c r="BL35" s="83"/>
      <c r="BM35" s="83"/>
      <c r="BN35" s="83"/>
      <c r="BO35" s="84"/>
      <c r="BP35" s="85"/>
      <c r="BQ35" s="83"/>
      <c r="BR35" s="83"/>
      <c r="BS35" s="83"/>
      <c r="BT35" s="83"/>
      <c r="BU35" s="83"/>
      <c r="BV35" s="83"/>
      <c r="BW35" s="83"/>
      <c r="BX35" s="83"/>
      <c r="BY35" s="84"/>
      <c r="BZ35" s="85"/>
      <c r="CA35" s="83"/>
      <c r="CB35" s="83"/>
      <c r="CC35" s="83"/>
      <c r="CD35" s="83"/>
      <c r="CE35" s="83"/>
      <c r="CF35" s="83"/>
      <c r="CG35" s="83"/>
      <c r="CH35" s="83"/>
      <c r="CI35" s="84"/>
      <c r="CJ35" s="85"/>
      <c r="CK35" s="83"/>
      <c r="CL35" s="83"/>
      <c r="CM35" s="83"/>
      <c r="CN35" s="83"/>
      <c r="CO35" s="83"/>
      <c r="CP35" s="83"/>
      <c r="CQ35" s="83"/>
      <c r="CR35" s="83"/>
      <c r="CS35" s="84"/>
      <c r="CT35" s="85"/>
      <c r="CU35" s="83"/>
      <c r="CV35" s="83"/>
      <c r="CW35" s="83"/>
      <c r="CX35" s="83"/>
      <c r="CY35" s="83"/>
      <c r="CZ35" s="83"/>
      <c r="DA35" s="83"/>
      <c r="DB35" s="83"/>
      <c r="DC35" s="84"/>
      <c r="DD35" s="85"/>
      <c r="DE35" s="83"/>
      <c r="DF35" s="83"/>
      <c r="DG35" s="83"/>
      <c r="DH35" s="83"/>
      <c r="DI35" s="83"/>
      <c r="DJ35" s="83"/>
      <c r="DK35" s="83"/>
      <c r="DL35" s="83"/>
      <c r="DM35" s="84"/>
      <c r="DN35" s="85"/>
      <c r="DO35" s="83"/>
      <c r="DP35" s="83"/>
      <c r="DQ35" s="83"/>
      <c r="DR35" s="83"/>
      <c r="DS35" s="83"/>
      <c r="DT35" s="83"/>
      <c r="DU35" s="83"/>
      <c r="DV35" s="83"/>
      <c r="DW35" s="84"/>
      <c r="DX35" s="85"/>
      <c r="DY35" s="83"/>
      <c r="DZ35" s="83"/>
      <c r="EA35" s="83"/>
      <c r="EB35" s="83"/>
      <c r="EC35" s="83"/>
      <c r="ED35" s="83"/>
      <c r="EE35" s="83"/>
      <c r="EF35" s="83"/>
      <c r="EG35" s="86"/>
      <c r="EH35" s="76">
        <f t="shared" si="19"/>
        <v>0</v>
      </c>
      <c r="EI35" s="70" t="str">
        <f t="shared" si="16"/>
        <v/>
      </c>
      <c r="EK35" s="76">
        <f t="shared" si="20"/>
        <v>0</v>
      </c>
      <c r="EL35" s="77">
        <f t="shared" si="21"/>
        <v>0</v>
      </c>
      <c r="EN35" s="78" t="str" cm="1">
        <f t="array" ref="EN35">_xlfn.IFNA(_xlfn.IFS(AND(D35&gt;=3,G35="8:30～17:00の範囲内"),_xlfn.XLOOKUP($EQ$14,$EQ$20:$EQ$24,$ET$20:$ET$24,0,0,1),AND(D35&gt;=3,G35="8:30～17:00を超える"),_xlfn.XLOOKUP($EQ$14,$EQ$20:$EQ$24,$EX$20:$EX$24,0,0,1),AND(D35&lt;3,G35="8:30～17:00の範囲内"),_xlfn.XLOOKUP($EQ$14,$EQ$20:$EQ$24,$ER$20:$ER$24,0,0,1),AND(D35&lt;3,G35="8:30～17:00を超える"),_xlfn.XLOOKUP($EQ$14,$EQ$20:$EQ$24,$EV$20:$EV$24,0,0,1)),"")</f>
        <v/>
      </c>
      <c r="EO35" s="78" t="str" cm="1">
        <f t="array" ref="EO35">_xlfn.IFNA(_xlfn.IFS(AND(D35&gt;=3,G35="8:30～17:00の範囲内"),_xlfn.XLOOKUP($EQ$14,$EQ$20:$EQ$24,$EU$20:$EU$24,0,0,1),AND(D35&gt;=3,G35="8:30～17:00を超える"),_xlfn.XLOOKUP($EQ$14,$EQ$20:$EQ$24,$EY$20:$EY$24,0,0,1),AND(D35&lt;3,G35="8:30～17:00の範囲内"),_xlfn.XLOOKUP($EQ$14,$EQ$20:$EQ$24,$ES$20:$ES$24,0,0,1),AND(D35&lt;3,G35="8:30～17:00を超える"),_xlfn.XLOOKUP($EQ$14,$EQ$20:$EQ$24,$EW$20:$EW$24,0,0,1)),"")</f>
        <v/>
      </c>
    </row>
    <row r="36" spans="2:145" ht="14.25">
      <c r="B36" s="79">
        <f t="shared" si="14"/>
        <v>23</v>
      </c>
      <c r="C36" s="78"/>
      <c r="D36" s="87"/>
      <c r="E36" s="78"/>
      <c r="F36" s="61" t="str">
        <f t="shared" si="17"/>
        <v/>
      </c>
      <c r="G36" s="178"/>
      <c r="H36" s="179"/>
      <c r="I36" s="179"/>
      <c r="J36" s="179"/>
      <c r="K36" s="174" t="str" cm="1">
        <f t="array" ref="K36">_xlfn.IFNA(IF(C36="","",IF(F36="×","0",_xlfn.IFS(AND(D36&gt;=3,G36="8:30～17:00の範囲内"),1200,AND(D36&gt;=3,G36="8:30～17:00を超える"),1500,AND(D36&lt;3,G36="8:30～17:00の範囲内"),2100,AND(D36&lt;3,G36="8:30～17:00を超える"),2600))),"")</f>
        <v/>
      </c>
      <c r="L36" s="174"/>
      <c r="M36" s="62"/>
      <c r="N36" s="63" t="str" cm="1">
        <f t="array" ref="N36">_xlfn.IFNA(_xlfn.IFS(F36="×","",M36="一般",0,AND(D36&gt;=3,M36="非課税",G36="8:30～17:00の範囲内"),700,AND(D36&lt;3,M36="非課税",G36="8:30～17:00の範囲内"),1300,AND(D36&gt;=3,M36="非課税",G36="8:30～17:00を超える"),900,AND(D36&lt;3,M36="非課税",G36="8:30～17:00を超える"),1600,M36="生保等",K36,M36="経過措置",EN36),"")</f>
        <v/>
      </c>
      <c r="O36" s="63" t="str" cm="1">
        <f t="array" ref="O36">_xlfn.IFNA(_xlfn.IFS(F36="×","",M36="一般",0,AND(D36&gt;=3,M36="非課税",G36="8:30～17:00の範囲内"),700,AND(D36&lt;3,M36="非課税",G36="8:30～17:00の範囲内"),1300,AND(D36&gt;=3,M36="非課税",G36="8:30～17:00を超える"),900,AND(D36&lt;3,M36="非課税",G36="8:30～17:00を超える"),1600,M36="生保等",K36,M36="経過措置",EO36),"")</f>
        <v/>
      </c>
      <c r="P36" s="63" t="str">
        <f t="shared" si="15"/>
        <v/>
      </c>
      <c r="Q36" s="63" t="str">
        <f t="shared" si="18"/>
        <v/>
      </c>
      <c r="R36" s="85"/>
      <c r="S36" s="83"/>
      <c r="T36" s="83"/>
      <c r="U36" s="83"/>
      <c r="V36" s="83"/>
      <c r="W36" s="83"/>
      <c r="X36" s="83"/>
      <c r="Y36" s="83"/>
      <c r="Z36" s="83"/>
      <c r="AA36" s="84"/>
      <c r="AB36" s="85"/>
      <c r="AC36" s="83"/>
      <c r="AD36" s="83"/>
      <c r="AE36" s="83"/>
      <c r="AF36" s="83"/>
      <c r="AG36" s="83"/>
      <c r="AH36" s="83"/>
      <c r="AI36" s="83"/>
      <c r="AJ36" s="83"/>
      <c r="AK36" s="84"/>
      <c r="AL36" s="85"/>
      <c r="AM36" s="83"/>
      <c r="AN36" s="83"/>
      <c r="AO36" s="83"/>
      <c r="AP36" s="83"/>
      <c r="AQ36" s="83"/>
      <c r="AR36" s="83"/>
      <c r="AS36" s="83"/>
      <c r="AT36" s="83"/>
      <c r="AU36" s="84"/>
      <c r="AV36" s="85"/>
      <c r="AW36" s="83"/>
      <c r="AX36" s="83"/>
      <c r="AY36" s="83"/>
      <c r="AZ36" s="83"/>
      <c r="BA36" s="83"/>
      <c r="BB36" s="83"/>
      <c r="BC36" s="83"/>
      <c r="BD36" s="83"/>
      <c r="BE36" s="84"/>
      <c r="BF36" s="85"/>
      <c r="BG36" s="83"/>
      <c r="BH36" s="83"/>
      <c r="BI36" s="83"/>
      <c r="BJ36" s="83"/>
      <c r="BK36" s="83"/>
      <c r="BL36" s="83"/>
      <c r="BM36" s="83"/>
      <c r="BN36" s="83"/>
      <c r="BO36" s="84"/>
      <c r="BP36" s="85"/>
      <c r="BQ36" s="83"/>
      <c r="BR36" s="83"/>
      <c r="BS36" s="83"/>
      <c r="BT36" s="83"/>
      <c r="BU36" s="83"/>
      <c r="BV36" s="83"/>
      <c r="BW36" s="83"/>
      <c r="BX36" s="83"/>
      <c r="BY36" s="84"/>
      <c r="BZ36" s="85"/>
      <c r="CA36" s="83"/>
      <c r="CB36" s="83"/>
      <c r="CC36" s="83"/>
      <c r="CD36" s="83"/>
      <c r="CE36" s="83"/>
      <c r="CF36" s="83"/>
      <c r="CG36" s="83"/>
      <c r="CH36" s="83"/>
      <c r="CI36" s="84"/>
      <c r="CJ36" s="85"/>
      <c r="CK36" s="83"/>
      <c r="CL36" s="83"/>
      <c r="CM36" s="83"/>
      <c r="CN36" s="83"/>
      <c r="CO36" s="83"/>
      <c r="CP36" s="83"/>
      <c r="CQ36" s="83"/>
      <c r="CR36" s="83"/>
      <c r="CS36" s="84"/>
      <c r="CT36" s="85"/>
      <c r="CU36" s="83"/>
      <c r="CV36" s="83"/>
      <c r="CW36" s="83"/>
      <c r="CX36" s="83"/>
      <c r="CY36" s="83"/>
      <c r="CZ36" s="83"/>
      <c r="DA36" s="83"/>
      <c r="DB36" s="83"/>
      <c r="DC36" s="84"/>
      <c r="DD36" s="85"/>
      <c r="DE36" s="83"/>
      <c r="DF36" s="83"/>
      <c r="DG36" s="83"/>
      <c r="DH36" s="83"/>
      <c r="DI36" s="83"/>
      <c r="DJ36" s="83"/>
      <c r="DK36" s="83"/>
      <c r="DL36" s="83"/>
      <c r="DM36" s="84"/>
      <c r="DN36" s="85"/>
      <c r="DO36" s="83"/>
      <c r="DP36" s="83"/>
      <c r="DQ36" s="83"/>
      <c r="DR36" s="83"/>
      <c r="DS36" s="83"/>
      <c r="DT36" s="83"/>
      <c r="DU36" s="83"/>
      <c r="DV36" s="83"/>
      <c r="DW36" s="84"/>
      <c r="DX36" s="85"/>
      <c r="DY36" s="83"/>
      <c r="DZ36" s="83"/>
      <c r="EA36" s="83"/>
      <c r="EB36" s="83"/>
      <c r="EC36" s="83"/>
      <c r="ED36" s="83"/>
      <c r="EE36" s="83"/>
      <c r="EF36" s="83"/>
      <c r="EG36" s="86"/>
      <c r="EH36" s="76">
        <f t="shared" si="19"/>
        <v>0</v>
      </c>
      <c r="EI36" s="70" t="str">
        <f t="shared" si="16"/>
        <v/>
      </c>
      <c r="EK36" s="76">
        <f t="shared" si="20"/>
        <v>0</v>
      </c>
      <c r="EL36" s="77">
        <f t="shared" si="21"/>
        <v>0</v>
      </c>
      <c r="EN36" s="78" t="str" cm="1">
        <f t="array" ref="EN36">_xlfn.IFNA(_xlfn.IFS(AND(D36&gt;=3,G36="8:30～17:00の範囲内"),_xlfn.XLOOKUP($EQ$14,$EQ$20:$EQ$24,$ET$20:$ET$24,0,0,1),AND(D36&gt;=3,G36="8:30～17:00を超える"),_xlfn.XLOOKUP($EQ$14,$EQ$20:$EQ$24,$EX$20:$EX$24,0,0,1),AND(D36&lt;3,G36="8:30～17:00の範囲内"),_xlfn.XLOOKUP($EQ$14,$EQ$20:$EQ$24,$ER$20:$ER$24,0,0,1),AND(D36&lt;3,G36="8:30～17:00を超える"),_xlfn.XLOOKUP($EQ$14,$EQ$20:$EQ$24,$EV$20:$EV$24,0,0,1)),"")</f>
        <v/>
      </c>
      <c r="EO36" s="78" t="str" cm="1">
        <f t="array" ref="EO36">_xlfn.IFNA(_xlfn.IFS(AND(D36&gt;=3,G36="8:30～17:00の範囲内"),_xlfn.XLOOKUP($EQ$14,$EQ$20:$EQ$24,$EU$20:$EU$24,0,0,1),AND(D36&gt;=3,G36="8:30～17:00を超える"),_xlfn.XLOOKUP($EQ$14,$EQ$20:$EQ$24,$EY$20:$EY$24,0,0,1),AND(D36&lt;3,G36="8:30～17:00の範囲内"),_xlfn.XLOOKUP($EQ$14,$EQ$20:$EQ$24,$ES$20:$ES$24,0,0,1),AND(D36&lt;3,G36="8:30～17:00を超える"),_xlfn.XLOOKUP($EQ$14,$EQ$20:$EQ$24,$EW$20:$EW$24,0,0,1)),"")</f>
        <v/>
      </c>
    </row>
    <row r="37" spans="2:145" ht="14.25">
      <c r="B37" s="79">
        <f t="shared" si="14"/>
        <v>24</v>
      </c>
      <c r="C37" s="78"/>
      <c r="D37" s="87"/>
      <c r="E37" s="78"/>
      <c r="F37" s="61" t="str">
        <f t="shared" si="17"/>
        <v/>
      </c>
      <c r="G37" s="178"/>
      <c r="H37" s="179"/>
      <c r="I37" s="179"/>
      <c r="J37" s="179"/>
      <c r="K37" s="174" t="str" cm="1">
        <f t="array" ref="K37">_xlfn.IFNA(IF(C37="","",IF(F37="×","0",_xlfn.IFS(AND(D37&gt;=3,G37="8:30～17:00の範囲内"),1200,AND(D37&gt;=3,G37="8:30～17:00を超える"),1500,AND(D37&lt;3,G37="8:30～17:00の範囲内"),2100,AND(D37&lt;3,G37="8:30～17:00を超える"),2600))),"")</f>
        <v/>
      </c>
      <c r="L37" s="174"/>
      <c r="M37" s="62"/>
      <c r="N37" s="63" t="str" cm="1">
        <f t="array" ref="N37">_xlfn.IFNA(_xlfn.IFS(F37="×","",M37="一般",0,AND(D37&gt;=3,M37="非課税",G37="8:30～17:00の範囲内"),700,AND(D37&lt;3,M37="非課税",G37="8:30～17:00の範囲内"),1300,AND(D37&gt;=3,M37="非課税",G37="8:30～17:00を超える"),900,AND(D37&lt;3,M37="非課税",G37="8:30～17:00を超える"),1600,M37="生保等",K37,M37="経過措置",EN37),"")</f>
        <v/>
      </c>
      <c r="O37" s="63" t="str" cm="1">
        <f t="array" ref="O37">_xlfn.IFNA(_xlfn.IFS(F37="×","",M37="一般",0,AND(D37&gt;=3,M37="非課税",G37="8:30～17:00の範囲内"),700,AND(D37&lt;3,M37="非課税",G37="8:30～17:00の範囲内"),1300,AND(D37&gt;=3,M37="非課税",G37="8:30～17:00を超える"),900,AND(D37&lt;3,M37="非課税",G37="8:30～17:00を超える"),1600,M37="生保等",K37,M37="経過措置",EO37),"")</f>
        <v/>
      </c>
      <c r="P37" s="63" t="str">
        <f t="shared" si="15"/>
        <v/>
      </c>
      <c r="Q37" s="63" t="str">
        <f t="shared" si="18"/>
        <v/>
      </c>
      <c r="R37" s="85"/>
      <c r="S37" s="83"/>
      <c r="T37" s="83"/>
      <c r="U37" s="83"/>
      <c r="V37" s="83"/>
      <c r="W37" s="83"/>
      <c r="X37" s="83"/>
      <c r="Y37" s="83"/>
      <c r="Z37" s="83"/>
      <c r="AA37" s="84"/>
      <c r="AB37" s="85"/>
      <c r="AC37" s="83"/>
      <c r="AD37" s="83"/>
      <c r="AE37" s="83"/>
      <c r="AF37" s="83"/>
      <c r="AG37" s="83"/>
      <c r="AH37" s="83"/>
      <c r="AI37" s="83"/>
      <c r="AJ37" s="83"/>
      <c r="AK37" s="84"/>
      <c r="AL37" s="85"/>
      <c r="AM37" s="83"/>
      <c r="AN37" s="83"/>
      <c r="AO37" s="83"/>
      <c r="AP37" s="83"/>
      <c r="AQ37" s="83"/>
      <c r="AR37" s="83"/>
      <c r="AS37" s="83"/>
      <c r="AT37" s="83"/>
      <c r="AU37" s="84"/>
      <c r="AV37" s="85"/>
      <c r="AW37" s="83"/>
      <c r="AX37" s="83"/>
      <c r="AY37" s="83"/>
      <c r="AZ37" s="83"/>
      <c r="BA37" s="83"/>
      <c r="BB37" s="83"/>
      <c r="BC37" s="83"/>
      <c r="BD37" s="83"/>
      <c r="BE37" s="84"/>
      <c r="BF37" s="85"/>
      <c r="BG37" s="83"/>
      <c r="BH37" s="83"/>
      <c r="BI37" s="83"/>
      <c r="BJ37" s="83"/>
      <c r="BK37" s="83"/>
      <c r="BL37" s="83"/>
      <c r="BM37" s="83"/>
      <c r="BN37" s="83"/>
      <c r="BO37" s="84"/>
      <c r="BP37" s="85"/>
      <c r="BQ37" s="83"/>
      <c r="BR37" s="83"/>
      <c r="BS37" s="83"/>
      <c r="BT37" s="83"/>
      <c r="BU37" s="83"/>
      <c r="BV37" s="83"/>
      <c r="BW37" s="83"/>
      <c r="BX37" s="83"/>
      <c r="BY37" s="84"/>
      <c r="BZ37" s="85"/>
      <c r="CA37" s="83"/>
      <c r="CB37" s="83"/>
      <c r="CC37" s="83"/>
      <c r="CD37" s="83"/>
      <c r="CE37" s="83"/>
      <c r="CF37" s="83"/>
      <c r="CG37" s="83"/>
      <c r="CH37" s="83"/>
      <c r="CI37" s="84"/>
      <c r="CJ37" s="85"/>
      <c r="CK37" s="83"/>
      <c r="CL37" s="83"/>
      <c r="CM37" s="83"/>
      <c r="CN37" s="83"/>
      <c r="CO37" s="83"/>
      <c r="CP37" s="83"/>
      <c r="CQ37" s="83"/>
      <c r="CR37" s="83"/>
      <c r="CS37" s="84"/>
      <c r="CT37" s="85"/>
      <c r="CU37" s="83"/>
      <c r="CV37" s="83"/>
      <c r="CW37" s="83"/>
      <c r="CX37" s="83"/>
      <c r="CY37" s="83"/>
      <c r="CZ37" s="83"/>
      <c r="DA37" s="83"/>
      <c r="DB37" s="83"/>
      <c r="DC37" s="84"/>
      <c r="DD37" s="85"/>
      <c r="DE37" s="83"/>
      <c r="DF37" s="83"/>
      <c r="DG37" s="83"/>
      <c r="DH37" s="83"/>
      <c r="DI37" s="83"/>
      <c r="DJ37" s="83"/>
      <c r="DK37" s="83"/>
      <c r="DL37" s="83"/>
      <c r="DM37" s="84"/>
      <c r="DN37" s="85"/>
      <c r="DO37" s="83"/>
      <c r="DP37" s="83"/>
      <c r="DQ37" s="83"/>
      <c r="DR37" s="83"/>
      <c r="DS37" s="83"/>
      <c r="DT37" s="83"/>
      <c r="DU37" s="83"/>
      <c r="DV37" s="83"/>
      <c r="DW37" s="84"/>
      <c r="DX37" s="85"/>
      <c r="DY37" s="83"/>
      <c r="DZ37" s="83"/>
      <c r="EA37" s="83"/>
      <c r="EB37" s="83"/>
      <c r="EC37" s="83"/>
      <c r="ED37" s="83"/>
      <c r="EE37" s="83"/>
      <c r="EF37" s="83"/>
      <c r="EG37" s="86"/>
      <c r="EH37" s="76">
        <f t="shared" si="19"/>
        <v>0</v>
      </c>
      <c r="EI37" s="70" t="str">
        <f t="shared" si="16"/>
        <v/>
      </c>
      <c r="EK37" s="76">
        <f t="shared" si="20"/>
        <v>0</v>
      </c>
      <c r="EL37" s="77">
        <f t="shared" si="21"/>
        <v>0</v>
      </c>
      <c r="EN37" s="78" t="str" cm="1">
        <f t="array" ref="EN37">_xlfn.IFNA(_xlfn.IFS(AND(D37&gt;=3,G37="8:30～17:00の範囲内"),_xlfn.XLOOKUP($EQ$14,$EQ$20:$EQ$24,$ET$20:$ET$24,0,0,1),AND(D37&gt;=3,G37="8:30～17:00を超える"),_xlfn.XLOOKUP($EQ$14,$EQ$20:$EQ$24,$EX$20:$EX$24,0,0,1),AND(D37&lt;3,G37="8:30～17:00の範囲内"),_xlfn.XLOOKUP($EQ$14,$EQ$20:$EQ$24,$ER$20:$ER$24,0,0,1),AND(D37&lt;3,G37="8:30～17:00を超える"),_xlfn.XLOOKUP($EQ$14,$EQ$20:$EQ$24,$EV$20:$EV$24,0,0,1)),"")</f>
        <v/>
      </c>
      <c r="EO37" s="78" t="str" cm="1">
        <f t="array" ref="EO37">_xlfn.IFNA(_xlfn.IFS(AND(D37&gt;=3,G37="8:30～17:00の範囲内"),_xlfn.XLOOKUP($EQ$14,$EQ$20:$EQ$24,$EU$20:$EU$24,0,0,1),AND(D37&gt;=3,G37="8:30～17:00を超える"),_xlfn.XLOOKUP($EQ$14,$EQ$20:$EQ$24,$EY$20:$EY$24,0,0,1),AND(D37&lt;3,G37="8:30～17:00の範囲内"),_xlfn.XLOOKUP($EQ$14,$EQ$20:$EQ$24,$ES$20:$ES$24,0,0,1),AND(D37&lt;3,G37="8:30～17:00を超える"),_xlfn.XLOOKUP($EQ$14,$EQ$20:$EQ$24,$EW$20:$EW$24,0,0,1)),"")</f>
        <v/>
      </c>
    </row>
    <row r="38" spans="2:145" ht="14.25">
      <c r="B38" s="79">
        <f t="shared" si="14"/>
        <v>25</v>
      </c>
      <c r="C38" s="78"/>
      <c r="D38" s="87"/>
      <c r="E38" s="78"/>
      <c r="F38" s="61" t="str">
        <f t="shared" si="17"/>
        <v/>
      </c>
      <c r="G38" s="178"/>
      <c r="H38" s="179"/>
      <c r="I38" s="179"/>
      <c r="J38" s="179"/>
      <c r="K38" s="174" t="str" cm="1">
        <f t="array" ref="K38">_xlfn.IFNA(IF(C38="","",IF(F38="×","0",_xlfn.IFS(AND(D38&gt;=3,G38="8:30～17:00の範囲内"),1200,AND(D38&gt;=3,G38="8:30～17:00を超える"),1500,AND(D38&lt;3,G38="8:30～17:00の範囲内"),2100,AND(D38&lt;3,G38="8:30～17:00を超える"),2600))),"")</f>
        <v/>
      </c>
      <c r="L38" s="174"/>
      <c r="M38" s="62"/>
      <c r="N38" s="63" t="str" cm="1">
        <f t="array" ref="N38">_xlfn.IFNA(_xlfn.IFS(F38="×","",M38="一般",0,AND(D38&gt;=3,M38="非課税",G38="8:30～17:00の範囲内"),700,AND(D38&lt;3,M38="非課税",G38="8:30～17:00の範囲内"),1300,AND(D38&gt;=3,M38="非課税",G38="8:30～17:00を超える"),900,AND(D38&lt;3,M38="非課税",G38="8:30～17:00を超える"),1600,M38="生保等",K38,M38="経過措置",EN38),"")</f>
        <v/>
      </c>
      <c r="O38" s="63" t="str" cm="1">
        <f t="array" ref="O38">_xlfn.IFNA(_xlfn.IFS(F38="×","",M38="一般",0,AND(D38&gt;=3,M38="非課税",G38="8:30～17:00の範囲内"),700,AND(D38&lt;3,M38="非課税",G38="8:30～17:00の範囲内"),1300,AND(D38&gt;=3,M38="非課税",G38="8:30～17:00を超える"),900,AND(D38&lt;3,M38="非課税",G38="8:30～17:00を超える"),1600,M38="生保等",K38,M38="経過措置",EO38),"")</f>
        <v/>
      </c>
      <c r="P38" s="63" t="str">
        <f t="shared" si="15"/>
        <v/>
      </c>
      <c r="Q38" s="63" t="str">
        <f t="shared" si="18"/>
        <v/>
      </c>
      <c r="R38" s="85"/>
      <c r="S38" s="83"/>
      <c r="T38" s="83"/>
      <c r="U38" s="83"/>
      <c r="V38" s="83"/>
      <c r="W38" s="83"/>
      <c r="X38" s="83"/>
      <c r="Y38" s="83"/>
      <c r="Z38" s="83"/>
      <c r="AA38" s="84"/>
      <c r="AB38" s="85"/>
      <c r="AC38" s="83"/>
      <c r="AD38" s="83"/>
      <c r="AE38" s="83"/>
      <c r="AF38" s="83"/>
      <c r="AG38" s="83"/>
      <c r="AH38" s="83"/>
      <c r="AI38" s="83"/>
      <c r="AJ38" s="83"/>
      <c r="AK38" s="84"/>
      <c r="AL38" s="85"/>
      <c r="AM38" s="83"/>
      <c r="AN38" s="83"/>
      <c r="AO38" s="83"/>
      <c r="AP38" s="83"/>
      <c r="AQ38" s="83"/>
      <c r="AR38" s="83"/>
      <c r="AS38" s="83"/>
      <c r="AT38" s="83"/>
      <c r="AU38" s="84"/>
      <c r="AV38" s="85"/>
      <c r="AW38" s="83"/>
      <c r="AX38" s="83"/>
      <c r="AY38" s="83"/>
      <c r="AZ38" s="83"/>
      <c r="BA38" s="83"/>
      <c r="BB38" s="83"/>
      <c r="BC38" s="83"/>
      <c r="BD38" s="83"/>
      <c r="BE38" s="84"/>
      <c r="BF38" s="85"/>
      <c r="BG38" s="83"/>
      <c r="BH38" s="83"/>
      <c r="BI38" s="83"/>
      <c r="BJ38" s="83"/>
      <c r="BK38" s="83"/>
      <c r="BL38" s="83"/>
      <c r="BM38" s="83"/>
      <c r="BN38" s="83"/>
      <c r="BO38" s="84"/>
      <c r="BP38" s="85"/>
      <c r="BQ38" s="83"/>
      <c r="BR38" s="83"/>
      <c r="BS38" s="83"/>
      <c r="BT38" s="83"/>
      <c r="BU38" s="83"/>
      <c r="BV38" s="83"/>
      <c r="BW38" s="83"/>
      <c r="BX38" s="83"/>
      <c r="BY38" s="84"/>
      <c r="BZ38" s="85"/>
      <c r="CA38" s="83"/>
      <c r="CB38" s="83"/>
      <c r="CC38" s="83"/>
      <c r="CD38" s="83"/>
      <c r="CE38" s="83"/>
      <c r="CF38" s="83"/>
      <c r="CG38" s="83"/>
      <c r="CH38" s="83"/>
      <c r="CI38" s="84"/>
      <c r="CJ38" s="85"/>
      <c r="CK38" s="83"/>
      <c r="CL38" s="83"/>
      <c r="CM38" s="83"/>
      <c r="CN38" s="83"/>
      <c r="CO38" s="83"/>
      <c r="CP38" s="83"/>
      <c r="CQ38" s="83"/>
      <c r="CR38" s="83"/>
      <c r="CS38" s="84"/>
      <c r="CT38" s="85"/>
      <c r="CU38" s="83"/>
      <c r="CV38" s="83"/>
      <c r="CW38" s="83"/>
      <c r="CX38" s="83"/>
      <c r="CY38" s="83"/>
      <c r="CZ38" s="83"/>
      <c r="DA38" s="83"/>
      <c r="DB38" s="83"/>
      <c r="DC38" s="84"/>
      <c r="DD38" s="85"/>
      <c r="DE38" s="83"/>
      <c r="DF38" s="83"/>
      <c r="DG38" s="83"/>
      <c r="DH38" s="83"/>
      <c r="DI38" s="83"/>
      <c r="DJ38" s="83"/>
      <c r="DK38" s="83"/>
      <c r="DL38" s="83"/>
      <c r="DM38" s="84"/>
      <c r="DN38" s="85"/>
      <c r="DO38" s="83"/>
      <c r="DP38" s="83"/>
      <c r="DQ38" s="83"/>
      <c r="DR38" s="83"/>
      <c r="DS38" s="83"/>
      <c r="DT38" s="83"/>
      <c r="DU38" s="83"/>
      <c r="DV38" s="83"/>
      <c r="DW38" s="84"/>
      <c r="DX38" s="85"/>
      <c r="DY38" s="83"/>
      <c r="DZ38" s="83"/>
      <c r="EA38" s="83"/>
      <c r="EB38" s="83"/>
      <c r="EC38" s="83"/>
      <c r="ED38" s="83"/>
      <c r="EE38" s="83"/>
      <c r="EF38" s="83"/>
      <c r="EG38" s="86"/>
      <c r="EH38" s="76">
        <f t="shared" si="19"/>
        <v>0</v>
      </c>
      <c r="EI38" s="70" t="str">
        <f t="shared" si="16"/>
        <v/>
      </c>
      <c r="EK38" s="76">
        <f t="shared" si="20"/>
        <v>0</v>
      </c>
      <c r="EL38" s="77">
        <f t="shared" si="21"/>
        <v>0</v>
      </c>
      <c r="EN38" s="78" t="str" cm="1">
        <f t="array" ref="EN38">_xlfn.IFNA(_xlfn.IFS(AND(D38&gt;=3,G38="8:30～17:00の範囲内"),_xlfn.XLOOKUP($EQ$14,$EQ$20:$EQ$24,$ET$20:$ET$24,0,0,1),AND(D38&gt;=3,G38="8:30～17:00を超える"),_xlfn.XLOOKUP($EQ$14,$EQ$20:$EQ$24,$EX$20:$EX$24,0,0,1),AND(D38&lt;3,G38="8:30～17:00の範囲内"),_xlfn.XLOOKUP($EQ$14,$EQ$20:$EQ$24,$ER$20:$ER$24,0,0,1),AND(D38&lt;3,G38="8:30～17:00を超える"),_xlfn.XLOOKUP($EQ$14,$EQ$20:$EQ$24,$EV$20:$EV$24,0,0,1)),"")</f>
        <v/>
      </c>
      <c r="EO38" s="78" t="str" cm="1">
        <f t="array" ref="EO38">_xlfn.IFNA(_xlfn.IFS(AND(D38&gt;=3,G38="8:30～17:00の範囲内"),_xlfn.XLOOKUP($EQ$14,$EQ$20:$EQ$24,$EU$20:$EU$24,0,0,1),AND(D38&gt;=3,G38="8:30～17:00を超える"),_xlfn.XLOOKUP($EQ$14,$EQ$20:$EQ$24,$EY$20:$EY$24,0,0,1),AND(D38&lt;3,G38="8:30～17:00の範囲内"),_xlfn.XLOOKUP($EQ$14,$EQ$20:$EQ$24,$ES$20:$ES$24,0,0,1),AND(D38&lt;3,G38="8:30～17:00を超える"),_xlfn.XLOOKUP($EQ$14,$EQ$20:$EQ$24,$EW$20:$EW$24,0,0,1)),"")</f>
        <v/>
      </c>
    </row>
    <row r="39" spans="2:145" ht="14.25">
      <c r="B39" s="79">
        <f t="shared" si="14"/>
        <v>26</v>
      </c>
      <c r="C39" s="78"/>
      <c r="D39" s="87"/>
      <c r="E39" s="78"/>
      <c r="F39" s="61" t="str">
        <f t="shared" si="17"/>
        <v/>
      </c>
      <c r="G39" s="178"/>
      <c r="H39" s="179"/>
      <c r="I39" s="179"/>
      <c r="J39" s="179"/>
      <c r="K39" s="174" t="str" cm="1">
        <f t="array" ref="K39">_xlfn.IFNA(IF(C39="","",IF(F39="×","0",_xlfn.IFS(AND(D39&gt;=3,G39="8:30～17:00の範囲内"),1200,AND(D39&gt;=3,G39="8:30～17:00を超える"),1500,AND(D39&lt;3,G39="8:30～17:00の範囲内"),2100,AND(D39&lt;3,G39="8:30～17:00を超える"),2600))),"")</f>
        <v/>
      </c>
      <c r="L39" s="174"/>
      <c r="M39" s="62"/>
      <c r="N39" s="63" t="str" cm="1">
        <f t="array" ref="N39">_xlfn.IFNA(_xlfn.IFS(F39="×","",M39="一般",0,AND(D39&gt;=3,M39="非課税",G39="8:30～17:00の範囲内"),700,AND(D39&lt;3,M39="非課税",G39="8:30～17:00の範囲内"),1300,AND(D39&gt;=3,M39="非課税",G39="8:30～17:00を超える"),900,AND(D39&lt;3,M39="非課税",G39="8:30～17:00を超える"),1600,M39="生保等",K39,M39="経過措置",EN39),"")</f>
        <v/>
      </c>
      <c r="O39" s="63" t="str" cm="1">
        <f t="array" ref="O39">_xlfn.IFNA(_xlfn.IFS(F39="×","",M39="一般",0,AND(D39&gt;=3,M39="非課税",G39="8:30～17:00の範囲内"),700,AND(D39&lt;3,M39="非課税",G39="8:30～17:00の範囲内"),1300,AND(D39&gt;=3,M39="非課税",G39="8:30～17:00を超える"),900,AND(D39&lt;3,M39="非課税",G39="8:30～17:00を超える"),1600,M39="生保等",K39,M39="経過措置",EO39),"")</f>
        <v/>
      </c>
      <c r="P39" s="63" t="str">
        <f t="shared" si="15"/>
        <v/>
      </c>
      <c r="Q39" s="63" t="str">
        <f t="shared" si="18"/>
        <v/>
      </c>
      <c r="R39" s="85"/>
      <c r="S39" s="83"/>
      <c r="T39" s="83"/>
      <c r="U39" s="83"/>
      <c r="V39" s="83"/>
      <c r="W39" s="83"/>
      <c r="X39" s="83"/>
      <c r="Y39" s="83"/>
      <c r="Z39" s="83"/>
      <c r="AA39" s="84"/>
      <c r="AB39" s="85"/>
      <c r="AC39" s="83"/>
      <c r="AD39" s="83"/>
      <c r="AE39" s="83"/>
      <c r="AF39" s="83"/>
      <c r="AG39" s="83"/>
      <c r="AH39" s="83"/>
      <c r="AI39" s="83"/>
      <c r="AJ39" s="83"/>
      <c r="AK39" s="84"/>
      <c r="AL39" s="85"/>
      <c r="AM39" s="83"/>
      <c r="AN39" s="83"/>
      <c r="AO39" s="83"/>
      <c r="AP39" s="83"/>
      <c r="AQ39" s="83"/>
      <c r="AR39" s="83"/>
      <c r="AS39" s="83"/>
      <c r="AT39" s="83"/>
      <c r="AU39" s="84"/>
      <c r="AV39" s="85"/>
      <c r="AW39" s="83"/>
      <c r="AX39" s="83"/>
      <c r="AY39" s="83"/>
      <c r="AZ39" s="83"/>
      <c r="BA39" s="83"/>
      <c r="BB39" s="83"/>
      <c r="BC39" s="83"/>
      <c r="BD39" s="83"/>
      <c r="BE39" s="84"/>
      <c r="BF39" s="85"/>
      <c r="BG39" s="83"/>
      <c r="BH39" s="83"/>
      <c r="BI39" s="83"/>
      <c r="BJ39" s="83"/>
      <c r="BK39" s="83"/>
      <c r="BL39" s="83"/>
      <c r="BM39" s="83"/>
      <c r="BN39" s="83"/>
      <c r="BO39" s="84"/>
      <c r="BP39" s="85"/>
      <c r="BQ39" s="83"/>
      <c r="BR39" s="83"/>
      <c r="BS39" s="83"/>
      <c r="BT39" s="83"/>
      <c r="BU39" s="83"/>
      <c r="BV39" s="83"/>
      <c r="BW39" s="83"/>
      <c r="BX39" s="83"/>
      <c r="BY39" s="84"/>
      <c r="BZ39" s="85"/>
      <c r="CA39" s="83"/>
      <c r="CB39" s="83"/>
      <c r="CC39" s="83"/>
      <c r="CD39" s="83"/>
      <c r="CE39" s="83"/>
      <c r="CF39" s="83"/>
      <c r="CG39" s="83"/>
      <c r="CH39" s="83"/>
      <c r="CI39" s="84"/>
      <c r="CJ39" s="85"/>
      <c r="CK39" s="83"/>
      <c r="CL39" s="83"/>
      <c r="CM39" s="83"/>
      <c r="CN39" s="83"/>
      <c r="CO39" s="83"/>
      <c r="CP39" s="83"/>
      <c r="CQ39" s="83"/>
      <c r="CR39" s="83"/>
      <c r="CS39" s="84"/>
      <c r="CT39" s="85"/>
      <c r="CU39" s="83"/>
      <c r="CV39" s="83"/>
      <c r="CW39" s="83"/>
      <c r="CX39" s="83"/>
      <c r="CY39" s="83"/>
      <c r="CZ39" s="83"/>
      <c r="DA39" s="83"/>
      <c r="DB39" s="83"/>
      <c r="DC39" s="84"/>
      <c r="DD39" s="85"/>
      <c r="DE39" s="83"/>
      <c r="DF39" s="83"/>
      <c r="DG39" s="83"/>
      <c r="DH39" s="83"/>
      <c r="DI39" s="83"/>
      <c r="DJ39" s="83"/>
      <c r="DK39" s="83"/>
      <c r="DL39" s="83"/>
      <c r="DM39" s="84"/>
      <c r="DN39" s="85"/>
      <c r="DO39" s="83"/>
      <c r="DP39" s="83"/>
      <c r="DQ39" s="83"/>
      <c r="DR39" s="83"/>
      <c r="DS39" s="83"/>
      <c r="DT39" s="83"/>
      <c r="DU39" s="83"/>
      <c r="DV39" s="83"/>
      <c r="DW39" s="84"/>
      <c r="DX39" s="85"/>
      <c r="DY39" s="83"/>
      <c r="DZ39" s="83"/>
      <c r="EA39" s="83"/>
      <c r="EB39" s="83"/>
      <c r="EC39" s="83"/>
      <c r="ED39" s="83"/>
      <c r="EE39" s="83"/>
      <c r="EF39" s="83"/>
      <c r="EG39" s="86"/>
      <c r="EH39" s="76">
        <f t="shared" si="19"/>
        <v>0</v>
      </c>
      <c r="EI39" s="70" t="str">
        <f t="shared" si="16"/>
        <v/>
      </c>
      <c r="EK39" s="76">
        <f t="shared" si="20"/>
        <v>0</v>
      </c>
      <c r="EL39" s="77">
        <f t="shared" si="21"/>
        <v>0</v>
      </c>
      <c r="EN39" s="78" t="str" cm="1">
        <f t="array" ref="EN39">_xlfn.IFNA(_xlfn.IFS(AND(D39&gt;=3,G39="8:30～17:00の範囲内"),_xlfn.XLOOKUP($EQ$14,$EQ$20:$EQ$24,$ET$20:$ET$24,0,0,1),AND(D39&gt;=3,G39="8:30～17:00を超える"),_xlfn.XLOOKUP($EQ$14,$EQ$20:$EQ$24,$EX$20:$EX$24,0,0,1),AND(D39&lt;3,G39="8:30～17:00の範囲内"),_xlfn.XLOOKUP($EQ$14,$EQ$20:$EQ$24,$ER$20:$ER$24,0,0,1),AND(D39&lt;3,G39="8:30～17:00を超える"),_xlfn.XLOOKUP($EQ$14,$EQ$20:$EQ$24,$EV$20:$EV$24,0,0,1)),"")</f>
        <v/>
      </c>
      <c r="EO39" s="78" t="str" cm="1">
        <f t="array" ref="EO39">_xlfn.IFNA(_xlfn.IFS(AND(D39&gt;=3,G39="8:30～17:00の範囲内"),_xlfn.XLOOKUP($EQ$14,$EQ$20:$EQ$24,$EU$20:$EU$24,0,0,1),AND(D39&gt;=3,G39="8:30～17:00を超える"),_xlfn.XLOOKUP($EQ$14,$EQ$20:$EQ$24,$EY$20:$EY$24,0,0,1),AND(D39&lt;3,G39="8:30～17:00の範囲内"),_xlfn.XLOOKUP($EQ$14,$EQ$20:$EQ$24,$ES$20:$ES$24,0,0,1),AND(D39&lt;3,G39="8:30～17:00を超える"),_xlfn.XLOOKUP($EQ$14,$EQ$20:$EQ$24,$EW$20:$EW$24,0,0,1)),"")</f>
        <v/>
      </c>
    </row>
    <row r="40" spans="2:145" ht="14.25">
      <c r="B40" s="79">
        <f t="shared" si="14"/>
        <v>27</v>
      </c>
      <c r="C40" s="78"/>
      <c r="D40" s="87"/>
      <c r="E40" s="78"/>
      <c r="F40" s="61" t="str">
        <f t="shared" si="17"/>
        <v/>
      </c>
      <c r="G40" s="178"/>
      <c r="H40" s="179"/>
      <c r="I40" s="179"/>
      <c r="J40" s="179"/>
      <c r="K40" s="174" t="str" cm="1">
        <f t="array" ref="K40">_xlfn.IFNA(IF(C40="","",IF(F40="×","0",_xlfn.IFS(AND(D40&gt;=3,G40="8:30～17:00の範囲内"),1200,AND(D40&gt;=3,G40="8:30～17:00を超える"),1500,AND(D40&lt;3,G40="8:30～17:00の範囲内"),2100,AND(D40&lt;3,G40="8:30～17:00を超える"),2600))),"")</f>
        <v/>
      </c>
      <c r="L40" s="174"/>
      <c r="M40" s="62"/>
      <c r="N40" s="63" t="str" cm="1">
        <f t="array" ref="N40">_xlfn.IFNA(_xlfn.IFS(F40="×","",M40="一般",0,AND(D40&gt;=3,M40="非課税",G40="8:30～17:00の範囲内"),700,AND(D40&lt;3,M40="非課税",G40="8:30～17:00の範囲内"),1300,AND(D40&gt;=3,M40="非課税",G40="8:30～17:00を超える"),900,AND(D40&lt;3,M40="非課税",G40="8:30～17:00を超える"),1600,M40="生保等",K40,M40="経過措置",EN40),"")</f>
        <v/>
      </c>
      <c r="O40" s="63" t="str" cm="1">
        <f t="array" ref="O40">_xlfn.IFNA(_xlfn.IFS(F40="×","",M40="一般",0,AND(D40&gt;=3,M40="非課税",G40="8:30～17:00の範囲内"),700,AND(D40&lt;3,M40="非課税",G40="8:30～17:00の範囲内"),1300,AND(D40&gt;=3,M40="非課税",G40="8:30～17:00を超える"),900,AND(D40&lt;3,M40="非課税",G40="8:30～17:00を超える"),1600,M40="生保等",K40,M40="経過措置",EO40),"")</f>
        <v/>
      </c>
      <c r="P40" s="63" t="str">
        <f t="shared" si="15"/>
        <v/>
      </c>
      <c r="Q40" s="63" t="str">
        <f t="shared" si="18"/>
        <v/>
      </c>
      <c r="R40" s="85"/>
      <c r="S40" s="83"/>
      <c r="T40" s="83"/>
      <c r="U40" s="83"/>
      <c r="V40" s="83"/>
      <c r="W40" s="83"/>
      <c r="X40" s="83"/>
      <c r="Y40" s="83"/>
      <c r="Z40" s="83"/>
      <c r="AA40" s="84"/>
      <c r="AB40" s="85"/>
      <c r="AC40" s="83"/>
      <c r="AD40" s="83"/>
      <c r="AE40" s="83"/>
      <c r="AF40" s="83"/>
      <c r="AG40" s="83"/>
      <c r="AH40" s="83"/>
      <c r="AI40" s="83"/>
      <c r="AJ40" s="83"/>
      <c r="AK40" s="84"/>
      <c r="AL40" s="85"/>
      <c r="AM40" s="83"/>
      <c r="AN40" s="83"/>
      <c r="AO40" s="83"/>
      <c r="AP40" s="83"/>
      <c r="AQ40" s="83"/>
      <c r="AR40" s="83"/>
      <c r="AS40" s="83"/>
      <c r="AT40" s="83"/>
      <c r="AU40" s="84"/>
      <c r="AV40" s="85"/>
      <c r="AW40" s="83"/>
      <c r="AX40" s="83"/>
      <c r="AY40" s="83"/>
      <c r="AZ40" s="83"/>
      <c r="BA40" s="83"/>
      <c r="BB40" s="83"/>
      <c r="BC40" s="83"/>
      <c r="BD40" s="83"/>
      <c r="BE40" s="84"/>
      <c r="BF40" s="85"/>
      <c r="BG40" s="83"/>
      <c r="BH40" s="83"/>
      <c r="BI40" s="83"/>
      <c r="BJ40" s="83"/>
      <c r="BK40" s="83"/>
      <c r="BL40" s="83"/>
      <c r="BM40" s="83"/>
      <c r="BN40" s="83"/>
      <c r="BO40" s="84"/>
      <c r="BP40" s="85"/>
      <c r="BQ40" s="83"/>
      <c r="BR40" s="83"/>
      <c r="BS40" s="83"/>
      <c r="BT40" s="83"/>
      <c r="BU40" s="83"/>
      <c r="BV40" s="83"/>
      <c r="BW40" s="83"/>
      <c r="BX40" s="83"/>
      <c r="BY40" s="84"/>
      <c r="BZ40" s="85"/>
      <c r="CA40" s="83"/>
      <c r="CB40" s="83"/>
      <c r="CC40" s="83"/>
      <c r="CD40" s="83"/>
      <c r="CE40" s="83"/>
      <c r="CF40" s="83"/>
      <c r="CG40" s="83"/>
      <c r="CH40" s="83"/>
      <c r="CI40" s="84"/>
      <c r="CJ40" s="85"/>
      <c r="CK40" s="83"/>
      <c r="CL40" s="83"/>
      <c r="CM40" s="83"/>
      <c r="CN40" s="83"/>
      <c r="CO40" s="83"/>
      <c r="CP40" s="83"/>
      <c r="CQ40" s="83"/>
      <c r="CR40" s="83"/>
      <c r="CS40" s="84"/>
      <c r="CT40" s="85"/>
      <c r="CU40" s="83"/>
      <c r="CV40" s="83"/>
      <c r="CW40" s="83"/>
      <c r="CX40" s="83"/>
      <c r="CY40" s="83"/>
      <c r="CZ40" s="83"/>
      <c r="DA40" s="83"/>
      <c r="DB40" s="83"/>
      <c r="DC40" s="84"/>
      <c r="DD40" s="85"/>
      <c r="DE40" s="83"/>
      <c r="DF40" s="83"/>
      <c r="DG40" s="83"/>
      <c r="DH40" s="83"/>
      <c r="DI40" s="83"/>
      <c r="DJ40" s="83"/>
      <c r="DK40" s="83"/>
      <c r="DL40" s="83"/>
      <c r="DM40" s="84"/>
      <c r="DN40" s="85"/>
      <c r="DO40" s="83"/>
      <c r="DP40" s="83"/>
      <c r="DQ40" s="83"/>
      <c r="DR40" s="83"/>
      <c r="DS40" s="83"/>
      <c r="DT40" s="83"/>
      <c r="DU40" s="83"/>
      <c r="DV40" s="83"/>
      <c r="DW40" s="84"/>
      <c r="DX40" s="85"/>
      <c r="DY40" s="83"/>
      <c r="DZ40" s="83"/>
      <c r="EA40" s="83"/>
      <c r="EB40" s="83"/>
      <c r="EC40" s="83"/>
      <c r="ED40" s="83"/>
      <c r="EE40" s="83"/>
      <c r="EF40" s="83"/>
      <c r="EG40" s="86"/>
      <c r="EH40" s="76">
        <f t="shared" si="19"/>
        <v>0</v>
      </c>
      <c r="EI40" s="70" t="str">
        <f t="shared" si="16"/>
        <v/>
      </c>
      <c r="EK40" s="76">
        <f t="shared" si="20"/>
        <v>0</v>
      </c>
      <c r="EL40" s="77">
        <f t="shared" si="21"/>
        <v>0</v>
      </c>
      <c r="EN40" s="78" t="str" cm="1">
        <f t="array" ref="EN40">_xlfn.IFNA(_xlfn.IFS(AND(D40&gt;=3,G40="8:30～17:00の範囲内"),_xlfn.XLOOKUP($EQ$14,$EQ$20:$EQ$24,$ET$20:$ET$24,0,0,1),AND(D40&gt;=3,G40="8:30～17:00を超える"),_xlfn.XLOOKUP($EQ$14,$EQ$20:$EQ$24,$EX$20:$EX$24,0,0,1),AND(D40&lt;3,G40="8:30～17:00の範囲内"),_xlfn.XLOOKUP($EQ$14,$EQ$20:$EQ$24,$ER$20:$ER$24,0,0,1),AND(D40&lt;3,G40="8:30～17:00を超える"),_xlfn.XLOOKUP($EQ$14,$EQ$20:$EQ$24,$EV$20:$EV$24,0,0,1)),"")</f>
        <v/>
      </c>
      <c r="EO40" s="78" t="str" cm="1">
        <f t="array" ref="EO40">_xlfn.IFNA(_xlfn.IFS(AND(D40&gt;=3,G40="8:30～17:00の範囲内"),_xlfn.XLOOKUP($EQ$14,$EQ$20:$EQ$24,$EU$20:$EU$24,0,0,1),AND(D40&gt;=3,G40="8:30～17:00を超える"),_xlfn.XLOOKUP($EQ$14,$EQ$20:$EQ$24,$EY$20:$EY$24,0,0,1),AND(D40&lt;3,G40="8:30～17:00の範囲内"),_xlfn.XLOOKUP($EQ$14,$EQ$20:$EQ$24,$ES$20:$ES$24,0,0,1),AND(D40&lt;3,G40="8:30～17:00を超える"),_xlfn.XLOOKUP($EQ$14,$EQ$20:$EQ$24,$EW$20:$EW$24,0,0,1)),"")</f>
        <v/>
      </c>
    </row>
    <row r="41" spans="2:145" ht="14.25">
      <c r="B41" s="79">
        <f t="shared" si="14"/>
        <v>28</v>
      </c>
      <c r="C41" s="78"/>
      <c r="D41" s="87"/>
      <c r="E41" s="78"/>
      <c r="F41" s="61" t="str">
        <f t="shared" si="17"/>
        <v/>
      </c>
      <c r="G41" s="178"/>
      <c r="H41" s="179"/>
      <c r="I41" s="179"/>
      <c r="J41" s="179"/>
      <c r="K41" s="174" t="str" cm="1">
        <f t="array" ref="K41">_xlfn.IFNA(IF(C41="","",IF(F41="×","0",_xlfn.IFS(AND(D41&gt;=3,G41="8:30～17:00の範囲内"),1200,AND(D41&gt;=3,G41="8:30～17:00を超える"),1500,AND(D41&lt;3,G41="8:30～17:00の範囲内"),2100,AND(D41&lt;3,G41="8:30～17:00を超える"),2600))),"")</f>
        <v/>
      </c>
      <c r="L41" s="174"/>
      <c r="M41" s="62"/>
      <c r="N41" s="63" t="str" cm="1">
        <f t="array" ref="N41">_xlfn.IFNA(_xlfn.IFS(F41="×","",M41="一般",0,AND(D41&gt;=3,M41="非課税",G41="8:30～17:00の範囲内"),700,AND(D41&lt;3,M41="非課税",G41="8:30～17:00の範囲内"),1300,AND(D41&gt;=3,M41="非課税",G41="8:30～17:00を超える"),900,AND(D41&lt;3,M41="非課税",G41="8:30～17:00を超える"),1600,M41="生保等",K41,M41="経過措置",EN41),"")</f>
        <v/>
      </c>
      <c r="O41" s="63" t="str" cm="1">
        <f t="array" ref="O41">_xlfn.IFNA(_xlfn.IFS(F41="×","",M41="一般",0,AND(D41&gt;=3,M41="非課税",G41="8:30～17:00の範囲内"),700,AND(D41&lt;3,M41="非課税",G41="8:30～17:00の範囲内"),1300,AND(D41&gt;=3,M41="非課税",G41="8:30～17:00を超える"),900,AND(D41&lt;3,M41="非課税",G41="8:30～17:00を超える"),1600,M41="生保等",K41,M41="経過措置",EO41),"")</f>
        <v/>
      </c>
      <c r="P41" s="63" t="str">
        <f t="shared" si="15"/>
        <v/>
      </c>
      <c r="Q41" s="63" t="str">
        <f t="shared" si="18"/>
        <v/>
      </c>
      <c r="R41" s="85"/>
      <c r="S41" s="83"/>
      <c r="T41" s="83"/>
      <c r="U41" s="83"/>
      <c r="V41" s="83"/>
      <c r="W41" s="83"/>
      <c r="X41" s="83"/>
      <c r="Y41" s="83"/>
      <c r="Z41" s="83"/>
      <c r="AA41" s="84"/>
      <c r="AB41" s="85"/>
      <c r="AC41" s="83"/>
      <c r="AD41" s="83"/>
      <c r="AE41" s="83"/>
      <c r="AF41" s="83"/>
      <c r="AG41" s="83"/>
      <c r="AH41" s="83"/>
      <c r="AI41" s="83"/>
      <c r="AJ41" s="83"/>
      <c r="AK41" s="84"/>
      <c r="AL41" s="85"/>
      <c r="AM41" s="83"/>
      <c r="AN41" s="83"/>
      <c r="AO41" s="83"/>
      <c r="AP41" s="83"/>
      <c r="AQ41" s="83"/>
      <c r="AR41" s="83"/>
      <c r="AS41" s="83"/>
      <c r="AT41" s="83"/>
      <c r="AU41" s="84"/>
      <c r="AV41" s="85"/>
      <c r="AW41" s="83"/>
      <c r="AX41" s="83"/>
      <c r="AY41" s="83"/>
      <c r="AZ41" s="83"/>
      <c r="BA41" s="83"/>
      <c r="BB41" s="83"/>
      <c r="BC41" s="83"/>
      <c r="BD41" s="83"/>
      <c r="BE41" s="84"/>
      <c r="BF41" s="85"/>
      <c r="BG41" s="83"/>
      <c r="BH41" s="83"/>
      <c r="BI41" s="83"/>
      <c r="BJ41" s="83"/>
      <c r="BK41" s="83"/>
      <c r="BL41" s="83"/>
      <c r="BM41" s="83"/>
      <c r="BN41" s="83"/>
      <c r="BO41" s="84"/>
      <c r="BP41" s="85"/>
      <c r="BQ41" s="83"/>
      <c r="BR41" s="83"/>
      <c r="BS41" s="83"/>
      <c r="BT41" s="83"/>
      <c r="BU41" s="83"/>
      <c r="BV41" s="83"/>
      <c r="BW41" s="83"/>
      <c r="BX41" s="83"/>
      <c r="BY41" s="84"/>
      <c r="BZ41" s="85"/>
      <c r="CA41" s="83"/>
      <c r="CB41" s="83"/>
      <c r="CC41" s="83"/>
      <c r="CD41" s="83"/>
      <c r="CE41" s="83"/>
      <c r="CF41" s="83"/>
      <c r="CG41" s="83"/>
      <c r="CH41" s="83"/>
      <c r="CI41" s="84"/>
      <c r="CJ41" s="85"/>
      <c r="CK41" s="83"/>
      <c r="CL41" s="83"/>
      <c r="CM41" s="83"/>
      <c r="CN41" s="83"/>
      <c r="CO41" s="83"/>
      <c r="CP41" s="83"/>
      <c r="CQ41" s="83"/>
      <c r="CR41" s="83"/>
      <c r="CS41" s="84"/>
      <c r="CT41" s="85"/>
      <c r="CU41" s="83"/>
      <c r="CV41" s="83"/>
      <c r="CW41" s="83"/>
      <c r="CX41" s="83"/>
      <c r="CY41" s="83"/>
      <c r="CZ41" s="83"/>
      <c r="DA41" s="83"/>
      <c r="DB41" s="83"/>
      <c r="DC41" s="84"/>
      <c r="DD41" s="85"/>
      <c r="DE41" s="83"/>
      <c r="DF41" s="83"/>
      <c r="DG41" s="83"/>
      <c r="DH41" s="83"/>
      <c r="DI41" s="83"/>
      <c r="DJ41" s="83"/>
      <c r="DK41" s="83"/>
      <c r="DL41" s="83"/>
      <c r="DM41" s="84"/>
      <c r="DN41" s="85"/>
      <c r="DO41" s="83"/>
      <c r="DP41" s="83"/>
      <c r="DQ41" s="83"/>
      <c r="DR41" s="83"/>
      <c r="DS41" s="83"/>
      <c r="DT41" s="83"/>
      <c r="DU41" s="83"/>
      <c r="DV41" s="83"/>
      <c r="DW41" s="84"/>
      <c r="DX41" s="85"/>
      <c r="DY41" s="83"/>
      <c r="DZ41" s="83"/>
      <c r="EA41" s="83"/>
      <c r="EB41" s="83"/>
      <c r="EC41" s="83"/>
      <c r="ED41" s="83"/>
      <c r="EE41" s="83"/>
      <c r="EF41" s="83"/>
      <c r="EG41" s="86"/>
      <c r="EH41" s="76">
        <f t="shared" si="19"/>
        <v>0</v>
      </c>
      <c r="EI41" s="70" t="str">
        <f t="shared" si="16"/>
        <v/>
      </c>
      <c r="EK41" s="76">
        <f t="shared" si="20"/>
        <v>0</v>
      </c>
      <c r="EL41" s="77">
        <f t="shared" si="21"/>
        <v>0</v>
      </c>
      <c r="EN41" s="78" t="str" cm="1">
        <f t="array" ref="EN41">_xlfn.IFNA(_xlfn.IFS(AND(D41&gt;=3,G41="8:30～17:00の範囲内"),_xlfn.XLOOKUP($EQ$14,$EQ$20:$EQ$24,$ET$20:$ET$24,0,0,1),AND(D41&gt;=3,G41="8:30～17:00を超える"),_xlfn.XLOOKUP($EQ$14,$EQ$20:$EQ$24,$EX$20:$EX$24,0,0,1),AND(D41&lt;3,G41="8:30～17:00の範囲内"),_xlfn.XLOOKUP($EQ$14,$EQ$20:$EQ$24,$ER$20:$ER$24,0,0,1),AND(D41&lt;3,G41="8:30～17:00を超える"),_xlfn.XLOOKUP($EQ$14,$EQ$20:$EQ$24,$EV$20:$EV$24,0,0,1)),"")</f>
        <v/>
      </c>
      <c r="EO41" s="78" t="str" cm="1">
        <f t="array" ref="EO41">_xlfn.IFNA(_xlfn.IFS(AND(D41&gt;=3,G41="8:30～17:00の範囲内"),_xlfn.XLOOKUP($EQ$14,$EQ$20:$EQ$24,$EU$20:$EU$24,0,0,1),AND(D41&gt;=3,G41="8:30～17:00を超える"),_xlfn.XLOOKUP($EQ$14,$EQ$20:$EQ$24,$EY$20:$EY$24,0,0,1),AND(D41&lt;3,G41="8:30～17:00の範囲内"),_xlfn.XLOOKUP($EQ$14,$EQ$20:$EQ$24,$ES$20:$ES$24,0,0,1),AND(D41&lt;3,G41="8:30～17:00を超える"),_xlfn.XLOOKUP($EQ$14,$EQ$20:$EQ$24,$EW$20:$EW$24,0,0,1)),"")</f>
        <v/>
      </c>
    </row>
    <row r="42" spans="2:145" ht="14.25">
      <c r="B42" s="79">
        <f t="shared" si="14"/>
        <v>29</v>
      </c>
      <c r="C42" s="78"/>
      <c r="D42" s="87"/>
      <c r="E42" s="78"/>
      <c r="F42" s="61" t="str">
        <f t="shared" si="17"/>
        <v/>
      </c>
      <c r="G42" s="178"/>
      <c r="H42" s="179"/>
      <c r="I42" s="179"/>
      <c r="J42" s="179"/>
      <c r="K42" s="174" t="str" cm="1">
        <f t="array" ref="K42">_xlfn.IFNA(IF(C42="","",IF(F42="×","0",_xlfn.IFS(AND(D42&gt;=3,G42="8:30～17:00の範囲内"),1200,AND(D42&gt;=3,G42="8:30～17:00を超える"),1500,AND(D42&lt;3,G42="8:30～17:00の範囲内"),2100,AND(D42&lt;3,G42="8:30～17:00を超える"),2600))),"")</f>
        <v/>
      </c>
      <c r="L42" s="174"/>
      <c r="M42" s="62"/>
      <c r="N42" s="63" t="str" cm="1">
        <f t="array" ref="N42">_xlfn.IFNA(_xlfn.IFS(F42="×","",M42="一般",0,AND(D42&gt;=3,M42="非課税",G42="8:30～17:00の範囲内"),700,AND(D42&lt;3,M42="非課税",G42="8:30～17:00の範囲内"),1300,AND(D42&gt;=3,M42="非課税",G42="8:30～17:00を超える"),900,AND(D42&lt;3,M42="非課税",G42="8:30～17:00を超える"),1600,M42="生保等",K42,M42="経過措置",EN42),"")</f>
        <v/>
      </c>
      <c r="O42" s="63" t="str" cm="1">
        <f t="array" ref="O42">_xlfn.IFNA(_xlfn.IFS(F42="×","",M42="一般",0,AND(D42&gt;=3,M42="非課税",G42="8:30～17:00の範囲内"),700,AND(D42&lt;3,M42="非課税",G42="8:30～17:00の範囲内"),1300,AND(D42&gt;=3,M42="非課税",G42="8:30～17:00を超える"),900,AND(D42&lt;3,M42="非課税",G42="8:30～17:00を超える"),1600,M42="生保等",K42,M42="経過措置",EO42),"")</f>
        <v/>
      </c>
      <c r="P42" s="63" t="str">
        <f t="shared" si="15"/>
        <v/>
      </c>
      <c r="Q42" s="63" t="str">
        <f t="shared" si="18"/>
        <v/>
      </c>
      <c r="R42" s="85"/>
      <c r="S42" s="83"/>
      <c r="T42" s="83"/>
      <c r="U42" s="83"/>
      <c r="V42" s="83"/>
      <c r="W42" s="83"/>
      <c r="X42" s="83"/>
      <c r="Y42" s="83"/>
      <c r="Z42" s="83"/>
      <c r="AA42" s="84"/>
      <c r="AB42" s="85"/>
      <c r="AC42" s="83"/>
      <c r="AD42" s="83"/>
      <c r="AE42" s="83"/>
      <c r="AF42" s="83"/>
      <c r="AG42" s="83"/>
      <c r="AH42" s="83"/>
      <c r="AI42" s="83"/>
      <c r="AJ42" s="83"/>
      <c r="AK42" s="84"/>
      <c r="AL42" s="85"/>
      <c r="AM42" s="83"/>
      <c r="AN42" s="83"/>
      <c r="AO42" s="83"/>
      <c r="AP42" s="83"/>
      <c r="AQ42" s="83"/>
      <c r="AR42" s="83"/>
      <c r="AS42" s="83"/>
      <c r="AT42" s="83"/>
      <c r="AU42" s="84"/>
      <c r="AV42" s="85"/>
      <c r="AW42" s="83"/>
      <c r="AX42" s="83"/>
      <c r="AY42" s="83"/>
      <c r="AZ42" s="83"/>
      <c r="BA42" s="83"/>
      <c r="BB42" s="83"/>
      <c r="BC42" s="83"/>
      <c r="BD42" s="83"/>
      <c r="BE42" s="84"/>
      <c r="BF42" s="85"/>
      <c r="BG42" s="83"/>
      <c r="BH42" s="83"/>
      <c r="BI42" s="83"/>
      <c r="BJ42" s="83"/>
      <c r="BK42" s="83"/>
      <c r="BL42" s="83"/>
      <c r="BM42" s="83"/>
      <c r="BN42" s="83"/>
      <c r="BO42" s="84"/>
      <c r="BP42" s="85"/>
      <c r="BQ42" s="83"/>
      <c r="BR42" s="83"/>
      <c r="BS42" s="83"/>
      <c r="BT42" s="83"/>
      <c r="BU42" s="83"/>
      <c r="BV42" s="83"/>
      <c r="BW42" s="83"/>
      <c r="BX42" s="83"/>
      <c r="BY42" s="84"/>
      <c r="BZ42" s="85"/>
      <c r="CA42" s="83"/>
      <c r="CB42" s="83"/>
      <c r="CC42" s="83"/>
      <c r="CD42" s="83"/>
      <c r="CE42" s="83"/>
      <c r="CF42" s="83"/>
      <c r="CG42" s="83"/>
      <c r="CH42" s="83"/>
      <c r="CI42" s="84"/>
      <c r="CJ42" s="85"/>
      <c r="CK42" s="83"/>
      <c r="CL42" s="83"/>
      <c r="CM42" s="83"/>
      <c r="CN42" s="83"/>
      <c r="CO42" s="83"/>
      <c r="CP42" s="83"/>
      <c r="CQ42" s="83"/>
      <c r="CR42" s="83"/>
      <c r="CS42" s="84"/>
      <c r="CT42" s="85"/>
      <c r="CU42" s="83"/>
      <c r="CV42" s="83"/>
      <c r="CW42" s="83"/>
      <c r="CX42" s="83"/>
      <c r="CY42" s="83"/>
      <c r="CZ42" s="83"/>
      <c r="DA42" s="83"/>
      <c r="DB42" s="83"/>
      <c r="DC42" s="84"/>
      <c r="DD42" s="85"/>
      <c r="DE42" s="83"/>
      <c r="DF42" s="83"/>
      <c r="DG42" s="83"/>
      <c r="DH42" s="83"/>
      <c r="DI42" s="83"/>
      <c r="DJ42" s="83"/>
      <c r="DK42" s="83"/>
      <c r="DL42" s="83"/>
      <c r="DM42" s="84"/>
      <c r="DN42" s="85"/>
      <c r="DO42" s="83"/>
      <c r="DP42" s="83"/>
      <c r="DQ42" s="83"/>
      <c r="DR42" s="83"/>
      <c r="DS42" s="83"/>
      <c r="DT42" s="83"/>
      <c r="DU42" s="83"/>
      <c r="DV42" s="83"/>
      <c r="DW42" s="84"/>
      <c r="DX42" s="85"/>
      <c r="DY42" s="83"/>
      <c r="DZ42" s="83"/>
      <c r="EA42" s="83"/>
      <c r="EB42" s="83"/>
      <c r="EC42" s="83"/>
      <c r="ED42" s="83"/>
      <c r="EE42" s="83"/>
      <c r="EF42" s="83"/>
      <c r="EG42" s="86"/>
      <c r="EH42" s="76">
        <f t="shared" si="19"/>
        <v>0</v>
      </c>
      <c r="EI42" s="70" t="str">
        <f t="shared" si="16"/>
        <v/>
      </c>
      <c r="EK42" s="76">
        <f t="shared" si="20"/>
        <v>0</v>
      </c>
      <c r="EL42" s="77">
        <f t="shared" si="21"/>
        <v>0</v>
      </c>
      <c r="EN42" s="78" t="str" cm="1">
        <f t="array" ref="EN42">_xlfn.IFNA(_xlfn.IFS(AND(D42&gt;=3,G42="8:30～17:00の範囲内"),_xlfn.XLOOKUP($EQ$14,$EQ$20:$EQ$24,$ET$20:$ET$24,0,0,1),AND(D42&gt;=3,G42="8:30～17:00を超える"),_xlfn.XLOOKUP($EQ$14,$EQ$20:$EQ$24,$EX$20:$EX$24,0,0,1),AND(D42&lt;3,G42="8:30～17:00の範囲内"),_xlfn.XLOOKUP($EQ$14,$EQ$20:$EQ$24,$ER$20:$ER$24,0,0,1),AND(D42&lt;3,G42="8:30～17:00を超える"),_xlfn.XLOOKUP($EQ$14,$EQ$20:$EQ$24,$EV$20:$EV$24,0,0,1)),"")</f>
        <v/>
      </c>
      <c r="EO42" s="78" t="str" cm="1">
        <f t="array" ref="EO42">_xlfn.IFNA(_xlfn.IFS(AND(D42&gt;=3,G42="8:30～17:00の範囲内"),_xlfn.XLOOKUP($EQ$14,$EQ$20:$EQ$24,$EU$20:$EU$24,0,0,1),AND(D42&gt;=3,G42="8:30～17:00を超える"),_xlfn.XLOOKUP($EQ$14,$EQ$20:$EQ$24,$EY$20:$EY$24,0,0,1),AND(D42&lt;3,G42="8:30～17:00の範囲内"),_xlfn.XLOOKUP($EQ$14,$EQ$20:$EQ$24,$ES$20:$ES$24,0,0,1),AND(D42&lt;3,G42="8:30～17:00を超える"),_xlfn.XLOOKUP($EQ$14,$EQ$20:$EQ$24,$EW$20:$EW$24,0,0,1)),"")</f>
        <v/>
      </c>
    </row>
    <row r="43" spans="2:145" ht="14.25">
      <c r="B43" s="79">
        <f t="shared" si="14"/>
        <v>30</v>
      </c>
      <c r="C43" s="78"/>
      <c r="D43" s="87"/>
      <c r="E43" s="78"/>
      <c r="F43" s="61" t="str">
        <f t="shared" si="17"/>
        <v/>
      </c>
      <c r="G43" s="178"/>
      <c r="H43" s="179"/>
      <c r="I43" s="179"/>
      <c r="J43" s="179"/>
      <c r="K43" s="174" t="str" cm="1">
        <f t="array" ref="K43">_xlfn.IFNA(IF(C43="","",IF(F43="×","0",_xlfn.IFS(AND(D43&gt;=3,G43="8:30～17:00の範囲内"),1200,AND(D43&gt;=3,G43="8:30～17:00を超える"),1500,AND(D43&lt;3,G43="8:30～17:00の範囲内"),2100,AND(D43&lt;3,G43="8:30～17:00を超える"),2600))),"")</f>
        <v/>
      </c>
      <c r="L43" s="174"/>
      <c r="M43" s="62"/>
      <c r="N43" s="63" t="str" cm="1">
        <f t="array" ref="N43">_xlfn.IFNA(_xlfn.IFS(F43="×","",M43="一般",0,AND(D43&gt;=3,M43="非課税",G43="8:30～17:00の範囲内"),700,AND(D43&lt;3,M43="非課税",G43="8:30～17:00の範囲内"),1300,AND(D43&gt;=3,M43="非課税",G43="8:30～17:00を超える"),900,AND(D43&lt;3,M43="非課税",G43="8:30～17:00を超える"),1600,M43="生保等",K43,M43="経過措置",EN43),"")</f>
        <v/>
      </c>
      <c r="O43" s="63" t="str" cm="1">
        <f t="array" ref="O43">_xlfn.IFNA(_xlfn.IFS(F43="×","",M43="一般",0,AND(D43&gt;=3,M43="非課税",G43="8:30～17:00の範囲内"),700,AND(D43&lt;3,M43="非課税",G43="8:30～17:00の範囲内"),1300,AND(D43&gt;=3,M43="非課税",G43="8:30～17:00を超える"),900,AND(D43&lt;3,M43="非課税",G43="8:30～17:00を超える"),1600,M43="生保等",K43,M43="経過措置",EO43),"")</f>
        <v/>
      </c>
      <c r="P43" s="63" t="str">
        <f t="shared" si="15"/>
        <v/>
      </c>
      <c r="Q43" s="63" t="str">
        <f t="shared" si="18"/>
        <v/>
      </c>
      <c r="R43" s="85"/>
      <c r="S43" s="83"/>
      <c r="T43" s="83"/>
      <c r="U43" s="83"/>
      <c r="V43" s="83"/>
      <c r="W43" s="83"/>
      <c r="X43" s="83"/>
      <c r="Y43" s="83"/>
      <c r="Z43" s="83"/>
      <c r="AA43" s="84"/>
      <c r="AB43" s="85"/>
      <c r="AC43" s="83"/>
      <c r="AD43" s="83"/>
      <c r="AE43" s="83"/>
      <c r="AF43" s="83"/>
      <c r="AG43" s="83"/>
      <c r="AH43" s="83"/>
      <c r="AI43" s="83"/>
      <c r="AJ43" s="83"/>
      <c r="AK43" s="84"/>
      <c r="AL43" s="85"/>
      <c r="AM43" s="83"/>
      <c r="AN43" s="83"/>
      <c r="AO43" s="83"/>
      <c r="AP43" s="83"/>
      <c r="AQ43" s="83"/>
      <c r="AR43" s="83"/>
      <c r="AS43" s="83"/>
      <c r="AT43" s="83"/>
      <c r="AU43" s="84"/>
      <c r="AV43" s="85"/>
      <c r="AW43" s="83"/>
      <c r="AX43" s="83"/>
      <c r="AY43" s="83"/>
      <c r="AZ43" s="83"/>
      <c r="BA43" s="83"/>
      <c r="BB43" s="83"/>
      <c r="BC43" s="83"/>
      <c r="BD43" s="83"/>
      <c r="BE43" s="84"/>
      <c r="BF43" s="85"/>
      <c r="BG43" s="83"/>
      <c r="BH43" s="83"/>
      <c r="BI43" s="83"/>
      <c r="BJ43" s="83"/>
      <c r="BK43" s="83"/>
      <c r="BL43" s="83"/>
      <c r="BM43" s="83"/>
      <c r="BN43" s="83"/>
      <c r="BO43" s="84"/>
      <c r="BP43" s="85"/>
      <c r="BQ43" s="83"/>
      <c r="BR43" s="83"/>
      <c r="BS43" s="83"/>
      <c r="BT43" s="83"/>
      <c r="BU43" s="83"/>
      <c r="BV43" s="83"/>
      <c r="BW43" s="83"/>
      <c r="BX43" s="83"/>
      <c r="BY43" s="84"/>
      <c r="BZ43" s="85"/>
      <c r="CA43" s="83"/>
      <c r="CB43" s="83"/>
      <c r="CC43" s="83"/>
      <c r="CD43" s="83"/>
      <c r="CE43" s="83"/>
      <c r="CF43" s="83"/>
      <c r="CG43" s="83"/>
      <c r="CH43" s="83"/>
      <c r="CI43" s="84"/>
      <c r="CJ43" s="85"/>
      <c r="CK43" s="83"/>
      <c r="CL43" s="83"/>
      <c r="CM43" s="83"/>
      <c r="CN43" s="83"/>
      <c r="CO43" s="83"/>
      <c r="CP43" s="83"/>
      <c r="CQ43" s="83"/>
      <c r="CR43" s="83"/>
      <c r="CS43" s="84"/>
      <c r="CT43" s="85"/>
      <c r="CU43" s="83"/>
      <c r="CV43" s="83"/>
      <c r="CW43" s="83"/>
      <c r="CX43" s="83"/>
      <c r="CY43" s="83"/>
      <c r="CZ43" s="83"/>
      <c r="DA43" s="83"/>
      <c r="DB43" s="83"/>
      <c r="DC43" s="84"/>
      <c r="DD43" s="85"/>
      <c r="DE43" s="83"/>
      <c r="DF43" s="83"/>
      <c r="DG43" s="83"/>
      <c r="DH43" s="83"/>
      <c r="DI43" s="83"/>
      <c r="DJ43" s="83"/>
      <c r="DK43" s="83"/>
      <c r="DL43" s="83"/>
      <c r="DM43" s="84"/>
      <c r="DN43" s="85"/>
      <c r="DO43" s="83"/>
      <c r="DP43" s="83"/>
      <c r="DQ43" s="83"/>
      <c r="DR43" s="83"/>
      <c r="DS43" s="83"/>
      <c r="DT43" s="83"/>
      <c r="DU43" s="83"/>
      <c r="DV43" s="83"/>
      <c r="DW43" s="84"/>
      <c r="DX43" s="85"/>
      <c r="DY43" s="83"/>
      <c r="DZ43" s="83"/>
      <c r="EA43" s="83"/>
      <c r="EB43" s="83"/>
      <c r="EC43" s="83"/>
      <c r="ED43" s="83"/>
      <c r="EE43" s="83"/>
      <c r="EF43" s="83"/>
      <c r="EG43" s="86"/>
      <c r="EH43" s="76">
        <f t="shared" si="19"/>
        <v>0</v>
      </c>
      <c r="EI43" s="70" t="str">
        <f t="shared" si="16"/>
        <v/>
      </c>
      <c r="EK43" s="76">
        <f t="shared" si="20"/>
        <v>0</v>
      </c>
      <c r="EL43" s="77">
        <f t="shared" si="21"/>
        <v>0</v>
      </c>
      <c r="EN43" s="78" t="str" cm="1">
        <f t="array" ref="EN43">_xlfn.IFNA(_xlfn.IFS(AND(D43&gt;=3,G43="8:30～17:00の範囲内"),_xlfn.XLOOKUP($EQ$14,$EQ$20:$EQ$24,$ET$20:$ET$24,0,0,1),AND(D43&gt;=3,G43="8:30～17:00を超える"),_xlfn.XLOOKUP($EQ$14,$EQ$20:$EQ$24,$EX$20:$EX$24,0,0,1),AND(D43&lt;3,G43="8:30～17:00の範囲内"),_xlfn.XLOOKUP($EQ$14,$EQ$20:$EQ$24,$ER$20:$ER$24,0,0,1),AND(D43&lt;3,G43="8:30～17:00を超える"),_xlfn.XLOOKUP($EQ$14,$EQ$20:$EQ$24,$EV$20:$EV$24,0,0,1)),"")</f>
        <v/>
      </c>
      <c r="EO43" s="78" t="str" cm="1">
        <f t="array" ref="EO43">_xlfn.IFNA(_xlfn.IFS(AND(D43&gt;=3,G43="8:30～17:00の範囲内"),_xlfn.XLOOKUP($EQ$14,$EQ$20:$EQ$24,$EU$20:$EU$24,0,0,1),AND(D43&gt;=3,G43="8:30～17:00を超える"),_xlfn.XLOOKUP($EQ$14,$EQ$20:$EQ$24,$EY$20:$EY$24,0,0,1),AND(D43&lt;3,G43="8:30～17:00の範囲内"),_xlfn.XLOOKUP($EQ$14,$EQ$20:$EQ$24,$ES$20:$ES$24,0,0,1),AND(D43&lt;3,G43="8:30～17:00を超える"),_xlfn.XLOOKUP($EQ$14,$EQ$20:$EQ$24,$EW$20:$EW$24,0,0,1)),"")</f>
        <v/>
      </c>
    </row>
    <row r="44" spans="2:145" ht="14.25">
      <c r="B44" s="79">
        <f t="shared" si="14"/>
        <v>31</v>
      </c>
      <c r="C44" s="78"/>
      <c r="D44" s="87"/>
      <c r="E44" s="78"/>
      <c r="F44" s="61" t="str">
        <f t="shared" si="17"/>
        <v/>
      </c>
      <c r="G44" s="178"/>
      <c r="H44" s="179"/>
      <c r="I44" s="179"/>
      <c r="J44" s="179"/>
      <c r="K44" s="174" t="str" cm="1">
        <f t="array" ref="K44">_xlfn.IFNA(IF(C44="","",IF(F44="×","0",_xlfn.IFS(AND(D44&gt;=3,G44="8:30～17:00の範囲内"),1200,AND(D44&gt;=3,G44="8:30～17:00を超える"),1500,AND(D44&lt;3,G44="8:30～17:00の範囲内"),2100,AND(D44&lt;3,G44="8:30～17:00を超える"),2600))),"")</f>
        <v/>
      </c>
      <c r="L44" s="174"/>
      <c r="M44" s="62"/>
      <c r="N44" s="63" t="str" cm="1">
        <f t="array" ref="N44">_xlfn.IFNA(_xlfn.IFS(F44="×","",M44="一般",0,AND(D44&gt;=3,M44="非課税",G44="8:30～17:00の範囲内"),700,AND(D44&lt;3,M44="非課税",G44="8:30～17:00の範囲内"),1300,AND(D44&gt;=3,M44="非課税",G44="8:30～17:00を超える"),900,AND(D44&lt;3,M44="非課税",G44="8:30～17:00を超える"),1600,M44="生保等",K44,M44="経過措置",EN44),"")</f>
        <v/>
      </c>
      <c r="O44" s="63" t="str" cm="1">
        <f t="array" ref="O44">_xlfn.IFNA(_xlfn.IFS(F44="×","",M44="一般",0,AND(D44&gt;=3,M44="非課税",G44="8:30～17:00の範囲内"),700,AND(D44&lt;3,M44="非課税",G44="8:30～17:00の範囲内"),1300,AND(D44&gt;=3,M44="非課税",G44="8:30～17:00を超える"),900,AND(D44&lt;3,M44="非課税",G44="8:30～17:00を超える"),1600,M44="生保等",K44,M44="経過措置",EO44),"")</f>
        <v/>
      </c>
      <c r="P44" s="63" t="str">
        <f t="shared" si="15"/>
        <v/>
      </c>
      <c r="Q44" s="63" t="str">
        <f t="shared" si="18"/>
        <v/>
      </c>
      <c r="R44" s="85"/>
      <c r="S44" s="83"/>
      <c r="T44" s="83"/>
      <c r="U44" s="83"/>
      <c r="V44" s="83"/>
      <c r="W44" s="83"/>
      <c r="X44" s="83"/>
      <c r="Y44" s="83"/>
      <c r="Z44" s="83"/>
      <c r="AA44" s="84"/>
      <c r="AB44" s="85"/>
      <c r="AC44" s="83"/>
      <c r="AD44" s="83"/>
      <c r="AE44" s="83"/>
      <c r="AF44" s="83"/>
      <c r="AG44" s="83"/>
      <c r="AH44" s="83"/>
      <c r="AI44" s="83"/>
      <c r="AJ44" s="83"/>
      <c r="AK44" s="84"/>
      <c r="AL44" s="85"/>
      <c r="AM44" s="83"/>
      <c r="AN44" s="83"/>
      <c r="AO44" s="83"/>
      <c r="AP44" s="83"/>
      <c r="AQ44" s="83"/>
      <c r="AR44" s="83"/>
      <c r="AS44" s="83"/>
      <c r="AT44" s="83"/>
      <c r="AU44" s="84"/>
      <c r="AV44" s="85"/>
      <c r="AW44" s="83"/>
      <c r="AX44" s="83"/>
      <c r="AY44" s="83"/>
      <c r="AZ44" s="83"/>
      <c r="BA44" s="83"/>
      <c r="BB44" s="83"/>
      <c r="BC44" s="83"/>
      <c r="BD44" s="83"/>
      <c r="BE44" s="84"/>
      <c r="BF44" s="85"/>
      <c r="BG44" s="83"/>
      <c r="BH44" s="83"/>
      <c r="BI44" s="83"/>
      <c r="BJ44" s="83"/>
      <c r="BK44" s="83"/>
      <c r="BL44" s="83"/>
      <c r="BM44" s="83"/>
      <c r="BN44" s="83"/>
      <c r="BO44" s="84"/>
      <c r="BP44" s="85"/>
      <c r="BQ44" s="83"/>
      <c r="BR44" s="83"/>
      <c r="BS44" s="83"/>
      <c r="BT44" s="83"/>
      <c r="BU44" s="83"/>
      <c r="BV44" s="83"/>
      <c r="BW44" s="83"/>
      <c r="BX44" s="83"/>
      <c r="BY44" s="84"/>
      <c r="BZ44" s="85"/>
      <c r="CA44" s="83"/>
      <c r="CB44" s="83"/>
      <c r="CC44" s="83"/>
      <c r="CD44" s="83"/>
      <c r="CE44" s="83"/>
      <c r="CF44" s="83"/>
      <c r="CG44" s="83"/>
      <c r="CH44" s="83"/>
      <c r="CI44" s="84"/>
      <c r="CJ44" s="85"/>
      <c r="CK44" s="83"/>
      <c r="CL44" s="83"/>
      <c r="CM44" s="83"/>
      <c r="CN44" s="83"/>
      <c r="CO44" s="83"/>
      <c r="CP44" s="83"/>
      <c r="CQ44" s="83"/>
      <c r="CR44" s="83"/>
      <c r="CS44" s="84"/>
      <c r="CT44" s="85"/>
      <c r="CU44" s="83"/>
      <c r="CV44" s="83"/>
      <c r="CW44" s="83"/>
      <c r="CX44" s="83"/>
      <c r="CY44" s="83"/>
      <c r="CZ44" s="83"/>
      <c r="DA44" s="83"/>
      <c r="DB44" s="83"/>
      <c r="DC44" s="84"/>
      <c r="DD44" s="85"/>
      <c r="DE44" s="83"/>
      <c r="DF44" s="83"/>
      <c r="DG44" s="83"/>
      <c r="DH44" s="83"/>
      <c r="DI44" s="83"/>
      <c r="DJ44" s="83"/>
      <c r="DK44" s="83"/>
      <c r="DL44" s="83"/>
      <c r="DM44" s="84"/>
      <c r="DN44" s="85"/>
      <c r="DO44" s="83"/>
      <c r="DP44" s="83"/>
      <c r="DQ44" s="83"/>
      <c r="DR44" s="83"/>
      <c r="DS44" s="83"/>
      <c r="DT44" s="83"/>
      <c r="DU44" s="83"/>
      <c r="DV44" s="83"/>
      <c r="DW44" s="84"/>
      <c r="DX44" s="85"/>
      <c r="DY44" s="83"/>
      <c r="DZ44" s="83"/>
      <c r="EA44" s="83"/>
      <c r="EB44" s="83"/>
      <c r="EC44" s="83"/>
      <c r="ED44" s="83"/>
      <c r="EE44" s="83"/>
      <c r="EF44" s="83"/>
      <c r="EG44" s="86"/>
      <c r="EH44" s="76">
        <f t="shared" si="19"/>
        <v>0</v>
      </c>
      <c r="EI44" s="70" t="str">
        <f t="shared" si="16"/>
        <v/>
      </c>
      <c r="EK44" s="76">
        <f t="shared" si="20"/>
        <v>0</v>
      </c>
      <c r="EL44" s="77">
        <f t="shared" si="21"/>
        <v>0</v>
      </c>
      <c r="EN44" s="78" t="str" cm="1">
        <f t="array" ref="EN44">_xlfn.IFNA(_xlfn.IFS(AND(D44&gt;=3,G44="8:30～17:00の範囲内"),_xlfn.XLOOKUP($EQ$14,$EQ$20:$EQ$24,$ET$20:$ET$24,0,0,1),AND(D44&gt;=3,G44="8:30～17:00を超える"),_xlfn.XLOOKUP($EQ$14,$EQ$20:$EQ$24,$EX$20:$EX$24,0,0,1),AND(D44&lt;3,G44="8:30～17:00の範囲内"),_xlfn.XLOOKUP($EQ$14,$EQ$20:$EQ$24,$ER$20:$ER$24,0,0,1),AND(D44&lt;3,G44="8:30～17:00を超える"),_xlfn.XLOOKUP($EQ$14,$EQ$20:$EQ$24,$EV$20:$EV$24,0,0,1)),"")</f>
        <v/>
      </c>
      <c r="EO44" s="78" t="str" cm="1">
        <f t="array" ref="EO44">_xlfn.IFNA(_xlfn.IFS(AND(D44&gt;=3,G44="8:30～17:00の範囲内"),_xlfn.XLOOKUP($EQ$14,$EQ$20:$EQ$24,$EU$20:$EU$24,0,0,1),AND(D44&gt;=3,G44="8:30～17:00を超える"),_xlfn.XLOOKUP($EQ$14,$EQ$20:$EQ$24,$EY$20:$EY$24,0,0,1),AND(D44&lt;3,G44="8:30～17:00の範囲内"),_xlfn.XLOOKUP($EQ$14,$EQ$20:$EQ$24,$ES$20:$ES$24,0,0,1),AND(D44&lt;3,G44="8:30～17:00を超える"),_xlfn.XLOOKUP($EQ$14,$EQ$20:$EQ$24,$EW$20:$EW$24,0,0,1)),"")</f>
        <v/>
      </c>
    </row>
    <row r="45" spans="2:145" ht="14.25">
      <c r="B45" s="79">
        <f t="shared" si="14"/>
        <v>32</v>
      </c>
      <c r="C45" s="78"/>
      <c r="D45" s="87"/>
      <c r="E45" s="78"/>
      <c r="F45" s="61" t="str">
        <f t="shared" si="17"/>
        <v/>
      </c>
      <c r="G45" s="178"/>
      <c r="H45" s="179"/>
      <c r="I45" s="179"/>
      <c r="J45" s="179"/>
      <c r="K45" s="174" t="str" cm="1">
        <f t="array" ref="K45">_xlfn.IFNA(IF(C45="","",IF(F45="×","0",_xlfn.IFS(AND(D45&gt;=3,G45="8:30～17:00の範囲内"),1200,AND(D45&gt;=3,G45="8:30～17:00を超える"),1500,AND(D45&lt;3,G45="8:30～17:00の範囲内"),2100,AND(D45&lt;3,G45="8:30～17:00を超える"),2600))),"")</f>
        <v/>
      </c>
      <c r="L45" s="174"/>
      <c r="M45" s="62"/>
      <c r="N45" s="63" t="str" cm="1">
        <f t="array" ref="N45">_xlfn.IFNA(_xlfn.IFS(F45="×","",M45="一般",0,AND(D45&gt;=3,M45="非課税",G45="8:30～17:00の範囲内"),700,AND(D45&lt;3,M45="非課税",G45="8:30～17:00の範囲内"),1300,AND(D45&gt;=3,M45="非課税",G45="8:30～17:00を超える"),900,AND(D45&lt;3,M45="非課税",G45="8:30～17:00を超える"),1600,M45="生保等",K45,M45="経過措置",EN45),"")</f>
        <v/>
      </c>
      <c r="O45" s="63" t="str" cm="1">
        <f t="array" ref="O45">_xlfn.IFNA(_xlfn.IFS(F45="×","",M45="一般",0,AND(D45&gt;=3,M45="非課税",G45="8:30～17:00の範囲内"),700,AND(D45&lt;3,M45="非課税",G45="8:30～17:00の範囲内"),1300,AND(D45&gt;=3,M45="非課税",G45="8:30～17:00を超える"),900,AND(D45&lt;3,M45="非課税",G45="8:30～17:00を超える"),1600,M45="生保等",K45,M45="経過措置",EO45),"")</f>
        <v/>
      </c>
      <c r="P45" s="63" t="str">
        <f t="shared" si="15"/>
        <v/>
      </c>
      <c r="Q45" s="63" t="str">
        <f t="shared" si="18"/>
        <v/>
      </c>
      <c r="R45" s="85"/>
      <c r="S45" s="83"/>
      <c r="T45" s="83"/>
      <c r="U45" s="83"/>
      <c r="V45" s="83"/>
      <c r="W45" s="83"/>
      <c r="X45" s="83"/>
      <c r="Y45" s="83"/>
      <c r="Z45" s="83"/>
      <c r="AA45" s="84"/>
      <c r="AB45" s="85"/>
      <c r="AC45" s="83"/>
      <c r="AD45" s="83"/>
      <c r="AE45" s="83"/>
      <c r="AF45" s="83"/>
      <c r="AG45" s="83"/>
      <c r="AH45" s="83"/>
      <c r="AI45" s="83"/>
      <c r="AJ45" s="83"/>
      <c r="AK45" s="84"/>
      <c r="AL45" s="85"/>
      <c r="AM45" s="83"/>
      <c r="AN45" s="83"/>
      <c r="AO45" s="83"/>
      <c r="AP45" s="83"/>
      <c r="AQ45" s="83"/>
      <c r="AR45" s="83"/>
      <c r="AS45" s="83"/>
      <c r="AT45" s="83"/>
      <c r="AU45" s="84"/>
      <c r="AV45" s="85"/>
      <c r="AW45" s="83"/>
      <c r="AX45" s="83"/>
      <c r="AY45" s="83"/>
      <c r="AZ45" s="83"/>
      <c r="BA45" s="83"/>
      <c r="BB45" s="83"/>
      <c r="BC45" s="83"/>
      <c r="BD45" s="83"/>
      <c r="BE45" s="84"/>
      <c r="BF45" s="85"/>
      <c r="BG45" s="83"/>
      <c r="BH45" s="83"/>
      <c r="BI45" s="83"/>
      <c r="BJ45" s="83"/>
      <c r="BK45" s="83"/>
      <c r="BL45" s="83"/>
      <c r="BM45" s="83"/>
      <c r="BN45" s="83"/>
      <c r="BO45" s="84"/>
      <c r="BP45" s="85"/>
      <c r="BQ45" s="83"/>
      <c r="BR45" s="83"/>
      <c r="BS45" s="83"/>
      <c r="BT45" s="83"/>
      <c r="BU45" s="83"/>
      <c r="BV45" s="83"/>
      <c r="BW45" s="83"/>
      <c r="BX45" s="83"/>
      <c r="BY45" s="84"/>
      <c r="BZ45" s="85"/>
      <c r="CA45" s="83"/>
      <c r="CB45" s="83"/>
      <c r="CC45" s="83"/>
      <c r="CD45" s="83"/>
      <c r="CE45" s="83"/>
      <c r="CF45" s="83"/>
      <c r="CG45" s="83"/>
      <c r="CH45" s="83"/>
      <c r="CI45" s="84"/>
      <c r="CJ45" s="85"/>
      <c r="CK45" s="83"/>
      <c r="CL45" s="83"/>
      <c r="CM45" s="83"/>
      <c r="CN45" s="83"/>
      <c r="CO45" s="83"/>
      <c r="CP45" s="83"/>
      <c r="CQ45" s="83"/>
      <c r="CR45" s="83"/>
      <c r="CS45" s="84"/>
      <c r="CT45" s="85"/>
      <c r="CU45" s="83"/>
      <c r="CV45" s="83"/>
      <c r="CW45" s="83"/>
      <c r="CX45" s="83"/>
      <c r="CY45" s="83"/>
      <c r="CZ45" s="83"/>
      <c r="DA45" s="83"/>
      <c r="DB45" s="83"/>
      <c r="DC45" s="84"/>
      <c r="DD45" s="85"/>
      <c r="DE45" s="83"/>
      <c r="DF45" s="83"/>
      <c r="DG45" s="83"/>
      <c r="DH45" s="83"/>
      <c r="DI45" s="83"/>
      <c r="DJ45" s="83"/>
      <c r="DK45" s="83"/>
      <c r="DL45" s="83"/>
      <c r="DM45" s="84"/>
      <c r="DN45" s="85"/>
      <c r="DO45" s="83"/>
      <c r="DP45" s="83"/>
      <c r="DQ45" s="83"/>
      <c r="DR45" s="83"/>
      <c r="DS45" s="83"/>
      <c r="DT45" s="83"/>
      <c r="DU45" s="83"/>
      <c r="DV45" s="83"/>
      <c r="DW45" s="84"/>
      <c r="DX45" s="85"/>
      <c r="DY45" s="83"/>
      <c r="DZ45" s="83"/>
      <c r="EA45" s="83"/>
      <c r="EB45" s="83"/>
      <c r="EC45" s="83"/>
      <c r="ED45" s="83"/>
      <c r="EE45" s="83"/>
      <c r="EF45" s="83"/>
      <c r="EG45" s="86"/>
      <c r="EH45" s="76">
        <f t="shared" si="19"/>
        <v>0</v>
      </c>
      <c r="EI45" s="70" t="str">
        <f t="shared" si="16"/>
        <v/>
      </c>
      <c r="EK45" s="76">
        <f t="shared" si="20"/>
        <v>0</v>
      </c>
      <c r="EL45" s="77">
        <f t="shared" si="21"/>
        <v>0</v>
      </c>
      <c r="EN45" s="78" t="str" cm="1">
        <f t="array" ref="EN45">_xlfn.IFNA(_xlfn.IFS(AND(D45&gt;=3,G45="8:30～17:00の範囲内"),_xlfn.XLOOKUP($EQ$14,$EQ$20:$EQ$24,$ET$20:$ET$24,0,0,1),AND(D45&gt;=3,G45="8:30～17:00を超える"),_xlfn.XLOOKUP($EQ$14,$EQ$20:$EQ$24,$EX$20:$EX$24,0,0,1),AND(D45&lt;3,G45="8:30～17:00の範囲内"),_xlfn.XLOOKUP($EQ$14,$EQ$20:$EQ$24,$ER$20:$ER$24,0,0,1),AND(D45&lt;3,G45="8:30～17:00を超える"),_xlfn.XLOOKUP($EQ$14,$EQ$20:$EQ$24,$EV$20:$EV$24,0,0,1)),"")</f>
        <v/>
      </c>
      <c r="EO45" s="78" t="str" cm="1">
        <f t="array" ref="EO45">_xlfn.IFNA(_xlfn.IFS(AND(D45&gt;=3,G45="8:30～17:00の範囲内"),_xlfn.XLOOKUP($EQ$14,$EQ$20:$EQ$24,$EU$20:$EU$24,0,0,1),AND(D45&gt;=3,G45="8:30～17:00を超える"),_xlfn.XLOOKUP($EQ$14,$EQ$20:$EQ$24,$EY$20:$EY$24,0,0,1),AND(D45&lt;3,G45="8:30～17:00の範囲内"),_xlfn.XLOOKUP($EQ$14,$EQ$20:$EQ$24,$ES$20:$ES$24,0,0,1),AND(D45&lt;3,G45="8:30～17:00を超える"),_xlfn.XLOOKUP($EQ$14,$EQ$20:$EQ$24,$EW$20:$EW$24,0,0,1)),"")</f>
        <v/>
      </c>
    </row>
    <row r="46" spans="2:145" ht="14.25">
      <c r="B46" s="79">
        <f t="shared" si="14"/>
        <v>33</v>
      </c>
      <c r="C46" s="78"/>
      <c r="D46" s="87"/>
      <c r="E46" s="78"/>
      <c r="F46" s="61" t="str">
        <f t="shared" si="17"/>
        <v/>
      </c>
      <c r="G46" s="178"/>
      <c r="H46" s="179"/>
      <c r="I46" s="179"/>
      <c r="J46" s="179"/>
      <c r="K46" s="174" t="str" cm="1">
        <f t="array" ref="K46">_xlfn.IFNA(IF(C46="","",IF(F46="×","0",_xlfn.IFS(AND(D46&gt;=3,G46="8:30～17:00の範囲内"),1200,AND(D46&gt;=3,G46="8:30～17:00を超える"),1500,AND(D46&lt;3,G46="8:30～17:00の範囲内"),2100,AND(D46&lt;3,G46="8:30～17:00を超える"),2600))),"")</f>
        <v/>
      </c>
      <c r="L46" s="174"/>
      <c r="M46" s="62"/>
      <c r="N46" s="63" t="str" cm="1">
        <f t="array" ref="N46">_xlfn.IFNA(_xlfn.IFS(F46="×","",M46="一般",0,AND(D46&gt;=3,M46="非課税",G46="8:30～17:00の範囲内"),700,AND(D46&lt;3,M46="非課税",G46="8:30～17:00の範囲内"),1300,AND(D46&gt;=3,M46="非課税",G46="8:30～17:00を超える"),900,AND(D46&lt;3,M46="非課税",G46="8:30～17:00を超える"),1600,M46="生保等",K46,M46="経過措置",EN46),"")</f>
        <v/>
      </c>
      <c r="O46" s="63" t="str" cm="1">
        <f t="array" ref="O46">_xlfn.IFNA(_xlfn.IFS(F46="×","",M46="一般",0,AND(D46&gt;=3,M46="非課税",G46="8:30～17:00の範囲内"),700,AND(D46&lt;3,M46="非課税",G46="8:30～17:00の範囲内"),1300,AND(D46&gt;=3,M46="非課税",G46="8:30～17:00を超える"),900,AND(D46&lt;3,M46="非課税",G46="8:30～17:00を超える"),1600,M46="生保等",K46,M46="経過措置",EO46),"")</f>
        <v/>
      </c>
      <c r="P46" s="63" t="str">
        <f t="shared" ref="P46:P77" si="22">IFERROR(K46-N46,"")</f>
        <v/>
      </c>
      <c r="Q46" s="63" t="str">
        <f t="shared" si="18"/>
        <v/>
      </c>
      <c r="R46" s="85"/>
      <c r="S46" s="83"/>
      <c r="T46" s="83"/>
      <c r="U46" s="83"/>
      <c r="V46" s="83"/>
      <c r="W46" s="83"/>
      <c r="X46" s="83"/>
      <c r="Y46" s="83"/>
      <c r="Z46" s="83"/>
      <c r="AA46" s="84"/>
      <c r="AB46" s="85"/>
      <c r="AC46" s="83"/>
      <c r="AD46" s="83"/>
      <c r="AE46" s="83"/>
      <c r="AF46" s="83"/>
      <c r="AG46" s="83"/>
      <c r="AH46" s="83"/>
      <c r="AI46" s="83"/>
      <c r="AJ46" s="83"/>
      <c r="AK46" s="84"/>
      <c r="AL46" s="85"/>
      <c r="AM46" s="83"/>
      <c r="AN46" s="83"/>
      <c r="AO46" s="83"/>
      <c r="AP46" s="83"/>
      <c r="AQ46" s="83"/>
      <c r="AR46" s="83"/>
      <c r="AS46" s="83"/>
      <c r="AT46" s="83"/>
      <c r="AU46" s="84"/>
      <c r="AV46" s="85"/>
      <c r="AW46" s="83"/>
      <c r="AX46" s="83"/>
      <c r="AY46" s="83"/>
      <c r="AZ46" s="83"/>
      <c r="BA46" s="83"/>
      <c r="BB46" s="83"/>
      <c r="BC46" s="83"/>
      <c r="BD46" s="83"/>
      <c r="BE46" s="84"/>
      <c r="BF46" s="85"/>
      <c r="BG46" s="83"/>
      <c r="BH46" s="83"/>
      <c r="BI46" s="83"/>
      <c r="BJ46" s="83"/>
      <c r="BK46" s="83"/>
      <c r="BL46" s="83"/>
      <c r="BM46" s="83"/>
      <c r="BN46" s="83"/>
      <c r="BO46" s="84"/>
      <c r="BP46" s="85"/>
      <c r="BQ46" s="83"/>
      <c r="BR46" s="83"/>
      <c r="BS46" s="83"/>
      <c r="BT46" s="83"/>
      <c r="BU46" s="83"/>
      <c r="BV46" s="83"/>
      <c r="BW46" s="83"/>
      <c r="BX46" s="83"/>
      <c r="BY46" s="84"/>
      <c r="BZ46" s="85"/>
      <c r="CA46" s="83"/>
      <c r="CB46" s="83"/>
      <c r="CC46" s="83"/>
      <c r="CD46" s="83"/>
      <c r="CE46" s="83"/>
      <c r="CF46" s="83"/>
      <c r="CG46" s="83"/>
      <c r="CH46" s="83"/>
      <c r="CI46" s="84"/>
      <c r="CJ46" s="85"/>
      <c r="CK46" s="83"/>
      <c r="CL46" s="83"/>
      <c r="CM46" s="83"/>
      <c r="CN46" s="83"/>
      <c r="CO46" s="83"/>
      <c r="CP46" s="83"/>
      <c r="CQ46" s="83"/>
      <c r="CR46" s="83"/>
      <c r="CS46" s="84"/>
      <c r="CT46" s="85"/>
      <c r="CU46" s="83"/>
      <c r="CV46" s="83"/>
      <c r="CW46" s="83"/>
      <c r="CX46" s="83"/>
      <c r="CY46" s="83"/>
      <c r="CZ46" s="83"/>
      <c r="DA46" s="83"/>
      <c r="DB46" s="83"/>
      <c r="DC46" s="84"/>
      <c r="DD46" s="85"/>
      <c r="DE46" s="83"/>
      <c r="DF46" s="83"/>
      <c r="DG46" s="83"/>
      <c r="DH46" s="83"/>
      <c r="DI46" s="83"/>
      <c r="DJ46" s="83"/>
      <c r="DK46" s="83"/>
      <c r="DL46" s="83"/>
      <c r="DM46" s="84"/>
      <c r="DN46" s="85"/>
      <c r="DO46" s="83"/>
      <c r="DP46" s="83"/>
      <c r="DQ46" s="83"/>
      <c r="DR46" s="83"/>
      <c r="DS46" s="83"/>
      <c r="DT46" s="83"/>
      <c r="DU46" s="83"/>
      <c r="DV46" s="83"/>
      <c r="DW46" s="84"/>
      <c r="DX46" s="85"/>
      <c r="DY46" s="83"/>
      <c r="DZ46" s="83"/>
      <c r="EA46" s="83"/>
      <c r="EB46" s="83"/>
      <c r="EC46" s="83"/>
      <c r="ED46" s="83"/>
      <c r="EE46" s="83"/>
      <c r="EF46" s="83"/>
      <c r="EG46" s="86"/>
      <c r="EH46" s="76">
        <f t="shared" si="19"/>
        <v>0</v>
      </c>
      <c r="EI46" s="70" t="str">
        <f t="shared" ref="EI46:EI77" si="23">IF(F46="○",P46*EK46+Q46*EL46,"")</f>
        <v/>
      </c>
      <c r="EK46" s="76">
        <f t="shared" si="20"/>
        <v>0</v>
      </c>
      <c r="EL46" s="77">
        <f t="shared" si="21"/>
        <v>0</v>
      </c>
      <c r="EN46" s="78" t="str" cm="1">
        <f t="array" ref="EN46">_xlfn.IFNA(_xlfn.IFS(AND(D46&gt;=3,G46="8:30～17:00の範囲内"),_xlfn.XLOOKUP($EQ$14,$EQ$20:$EQ$24,$ET$20:$ET$24,0,0,1),AND(D46&gt;=3,G46="8:30～17:00を超える"),_xlfn.XLOOKUP($EQ$14,$EQ$20:$EQ$24,$EX$20:$EX$24,0,0,1),AND(D46&lt;3,G46="8:30～17:00の範囲内"),_xlfn.XLOOKUP($EQ$14,$EQ$20:$EQ$24,$ER$20:$ER$24,0,0,1),AND(D46&lt;3,G46="8:30～17:00を超える"),_xlfn.XLOOKUP($EQ$14,$EQ$20:$EQ$24,$EV$20:$EV$24,0,0,1)),"")</f>
        <v/>
      </c>
      <c r="EO46" s="78" t="str" cm="1">
        <f t="array" ref="EO46">_xlfn.IFNA(_xlfn.IFS(AND(D46&gt;=3,G46="8:30～17:00の範囲内"),_xlfn.XLOOKUP($EQ$14,$EQ$20:$EQ$24,$EU$20:$EU$24,0,0,1),AND(D46&gt;=3,G46="8:30～17:00を超える"),_xlfn.XLOOKUP($EQ$14,$EQ$20:$EQ$24,$EY$20:$EY$24,0,0,1),AND(D46&lt;3,G46="8:30～17:00の範囲内"),_xlfn.XLOOKUP($EQ$14,$EQ$20:$EQ$24,$ES$20:$ES$24,0,0,1),AND(D46&lt;3,G46="8:30～17:00を超える"),_xlfn.XLOOKUP($EQ$14,$EQ$20:$EQ$24,$EW$20:$EW$24,0,0,1)),"")</f>
        <v/>
      </c>
    </row>
    <row r="47" spans="2:145" ht="14.25">
      <c r="B47" s="79">
        <f t="shared" si="14"/>
        <v>34</v>
      </c>
      <c r="C47" s="78"/>
      <c r="D47" s="87"/>
      <c r="E47" s="78"/>
      <c r="F47" s="61" t="str">
        <f t="shared" si="17"/>
        <v/>
      </c>
      <c r="G47" s="178"/>
      <c r="H47" s="179"/>
      <c r="I47" s="179"/>
      <c r="J47" s="179"/>
      <c r="K47" s="174" t="str" cm="1">
        <f t="array" ref="K47">_xlfn.IFNA(IF(C47="","",IF(F47="×","0",_xlfn.IFS(AND(D47&gt;=3,G47="8:30～17:00の範囲内"),1200,AND(D47&gt;=3,G47="8:30～17:00を超える"),1500,AND(D47&lt;3,G47="8:30～17:00の範囲内"),2100,AND(D47&lt;3,G47="8:30～17:00を超える"),2600))),"")</f>
        <v/>
      </c>
      <c r="L47" s="174"/>
      <c r="M47" s="62"/>
      <c r="N47" s="63" t="str" cm="1">
        <f t="array" ref="N47">_xlfn.IFNA(_xlfn.IFS(F47="×","",M47="一般",0,AND(D47&gt;=3,M47="非課税",G47="8:30～17:00の範囲内"),700,AND(D47&lt;3,M47="非課税",G47="8:30～17:00の範囲内"),1300,AND(D47&gt;=3,M47="非課税",G47="8:30～17:00を超える"),900,AND(D47&lt;3,M47="非課税",G47="8:30～17:00を超える"),1600,M47="生保等",K47,M47="経過措置",EN47),"")</f>
        <v/>
      </c>
      <c r="O47" s="63" t="str" cm="1">
        <f t="array" ref="O47">_xlfn.IFNA(_xlfn.IFS(F47="×","",M47="一般",0,AND(D47&gt;=3,M47="非課税",G47="8:30～17:00の範囲内"),700,AND(D47&lt;3,M47="非課税",G47="8:30～17:00の範囲内"),1300,AND(D47&gt;=3,M47="非課税",G47="8:30～17:00を超える"),900,AND(D47&lt;3,M47="非課税",G47="8:30～17:00を超える"),1600,M47="生保等",K47,M47="経過措置",EO47),"")</f>
        <v/>
      </c>
      <c r="P47" s="63" t="str">
        <f t="shared" si="22"/>
        <v/>
      </c>
      <c r="Q47" s="63" t="str">
        <f t="shared" ref="Q47:Q78" si="24">IFERROR(K47-N47,"")</f>
        <v/>
      </c>
      <c r="R47" s="85"/>
      <c r="S47" s="83"/>
      <c r="T47" s="83"/>
      <c r="U47" s="83"/>
      <c r="V47" s="83"/>
      <c r="W47" s="83"/>
      <c r="X47" s="83"/>
      <c r="Y47" s="83"/>
      <c r="Z47" s="83"/>
      <c r="AA47" s="84"/>
      <c r="AB47" s="85"/>
      <c r="AC47" s="83"/>
      <c r="AD47" s="83"/>
      <c r="AE47" s="83"/>
      <c r="AF47" s="83"/>
      <c r="AG47" s="83"/>
      <c r="AH47" s="83"/>
      <c r="AI47" s="83"/>
      <c r="AJ47" s="83"/>
      <c r="AK47" s="84"/>
      <c r="AL47" s="85"/>
      <c r="AM47" s="83"/>
      <c r="AN47" s="83"/>
      <c r="AO47" s="83"/>
      <c r="AP47" s="83"/>
      <c r="AQ47" s="83"/>
      <c r="AR47" s="83"/>
      <c r="AS47" s="83"/>
      <c r="AT47" s="83"/>
      <c r="AU47" s="84"/>
      <c r="AV47" s="85"/>
      <c r="AW47" s="83"/>
      <c r="AX47" s="83"/>
      <c r="AY47" s="83"/>
      <c r="AZ47" s="83"/>
      <c r="BA47" s="83"/>
      <c r="BB47" s="83"/>
      <c r="BC47" s="83"/>
      <c r="BD47" s="83"/>
      <c r="BE47" s="84"/>
      <c r="BF47" s="85"/>
      <c r="BG47" s="83"/>
      <c r="BH47" s="83"/>
      <c r="BI47" s="83"/>
      <c r="BJ47" s="83"/>
      <c r="BK47" s="83"/>
      <c r="BL47" s="83"/>
      <c r="BM47" s="83"/>
      <c r="BN47" s="83"/>
      <c r="BO47" s="84"/>
      <c r="BP47" s="85"/>
      <c r="BQ47" s="83"/>
      <c r="BR47" s="83"/>
      <c r="BS47" s="83"/>
      <c r="BT47" s="83"/>
      <c r="BU47" s="83"/>
      <c r="BV47" s="83"/>
      <c r="BW47" s="83"/>
      <c r="BX47" s="83"/>
      <c r="BY47" s="84"/>
      <c r="BZ47" s="85"/>
      <c r="CA47" s="83"/>
      <c r="CB47" s="83"/>
      <c r="CC47" s="83"/>
      <c r="CD47" s="83"/>
      <c r="CE47" s="83"/>
      <c r="CF47" s="83"/>
      <c r="CG47" s="83"/>
      <c r="CH47" s="83"/>
      <c r="CI47" s="84"/>
      <c r="CJ47" s="85"/>
      <c r="CK47" s="83"/>
      <c r="CL47" s="83"/>
      <c r="CM47" s="83"/>
      <c r="CN47" s="83"/>
      <c r="CO47" s="83"/>
      <c r="CP47" s="83"/>
      <c r="CQ47" s="83"/>
      <c r="CR47" s="83"/>
      <c r="CS47" s="84"/>
      <c r="CT47" s="85"/>
      <c r="CU47" s="83"/>
      <c r="CV47" s="83"/>
      <c r="CW47" s="83"/>
      <c r="CX47" s="83"/>
      <c r="CY47" s="83"/>
      <c r="CZ47" s="83"/>
      <c r="DA47" s="83"/>
      <c r="DB47" s="83"/>
      <c r="DC47" s="84"/>
      <c r="DD47" s="85"/>
      <c r="DE47" s="83"/>
      <c r="DF47" s="83"/>
      <c r="DG47" s="83"/>
      <c r="DH47" s="83"/>
      <c r="DI47" s="83"/>
      <c r="DJ47" s="83"/>
      <c r="DK47" s="83"/>
      <c r="DL47" s="83"/>
      <c r="DM47" s="84"/>
      <c r="DN47" s="85"/>
      <c r="DO47" s="83"/>
      <c r="DP47" s="83"/>
      <c r="DQ47" s="83"/>
      <c r="DR47" s="83"/>
      <c r="DS47" s="83"/>
      <c r="DT47" s="83"/>
      <c r="DU47" s="83"/>
      <c r="DV47" s="83"/>
      <c r="DW47" s="84"/>
      <c r="DX47" s="85"/>
      <c r="DY47" s="83"/>
      <c r="DZ47" s="83"/>
      <c r="EA47" s="83"/>
      <c r="EB47" s="83"/>
      <c r="EC47" s="83"/>
      <c r="ED47" s="83"/>
      <c r="EE47" s="83"/>
      <c r="EF47" s="83"/>
      <c r="EG47" s="86"/>
      <c r="EH47" s="76">
        <f t="shared" si="19"/>
        <v>0</v>
      </c>
      <c r="EI47" s="70" t="str">
        <f t="shared" si="23"/>
        <v/>
      </c>
      <c r="EK47" s="76">
        <f t="shared" si="20"/>
        <v>0</v>
      </c>
      <c r="EL47" s="77">
        <f t="shared" si="21"/>
        <v>0</v>
      </c>
      <c r="EN47" s="78" t="str" cm="1">
        <f t="array" ref="EN47">_xlfn.IFNA(_xlfn.IFS(AND(D47&gt;=3,G47="8:30～17:00の範囲内"),_xlfn.XLOOKUP($EQ$14,$EQ$20:$EQ$24,$ET$20:$ET$24,0,0,1),AND(D47&gt;=3,G47="8:30～17:00を超える"),_xlfn.XLOOKUP($EQ$14,$EQ$20:$EQ$24,$EX$20:$EX$24,0,0,1),AND(D47&lt;3,G47="8:30～17:00の範囲内"),_xlfn.XLOOKUP($EQ$14,$EQ$20:$EQ$24,$ER$20:$ER$24,0,0,1),AND(D47&lt;3,G47="8:30～17:00を超える"),_xlfn.XLOOKUP($EQ$14,$EQ$20:$EQ$24,$EV$20:$EV$24,0,0,1)),"")</f>
        <v/>
      </c>
      <c r="EO47" s="78" t="str" cm="1">
        <f t="array" ref="EO47">_xlfn.IFNA(_xlfn.IFS(AND(D47&gt;=3,G47="8:30～17:00の範囲内"),_xlfn.XLOOKUP($EQ$14,$EQ$20:$EQ$24,$EU$20:$EU$24,0,0,1),AND(D47&gt;=3,G47="8:30～17:00を超える"),_xlfn.XLOOKUP($EQ$14,$EQ$20:$EQ$24,$EY$20:$EY$24,0,0,1),AND(D47&lt;3,G47="8:30～17:00の範囲内"),_xlfn.XLOOKUP($EQ$14,$EQ$20:$EQ$24,$ES$20:$ES$24,0,0,1),AND(D47&lt;3,G47="8:30～17:00を超える"),_xlfn.XLOOKUP($EQ$14,$EQ$20:$EQ$24,$EW$20:$EW$24,0,0,1)),"")</f>
        <v/>
      </c>
    </row>
    <row r="48" spans="2:145" ht="14.25">
      <c r="B48" s="79">
        <f t="shared" si="14"/>
        <v>35</v>
      </c>
      <c r="C48" s="78"/>
      <c r="D48" s="87"/>
      <c r="E48" s="78"/>
      <c r="F48" s="61" t="str">
        <f t="shared" si="17"/>
        <v/>
      </c>
      <c r="G48" s="178"/>
      <c r="H48" s="179"/>
      <c r="I48" s="179"/>
      <c r="J48" s="179"/>
      <c r="K48" s="174" t="str" cm="1">
        <f t="array" ref="K48">_xlfn.IFNA(IF(C48="","",IF(F48="×","0",_xlfn.IFS(AND(D48&gt;=3,G48="8:30～17:00の範囲内"),1200,AND(D48&gt;=3,G48="8:30～17:00を超える"),1500,AND(D48&lt;3,G48="8:30～17:00の範囲内"),2100,AND(D48&lt;3,G48="8:30～17:00を超える"),2600))),"")</f>
        <v/>
      </c>
      <c r="L48" s="174"/>
      <c r="M48" s="62"/>
      <c r="N48" s="63" t="str" cm="1">
        <f t="array" ref="N48">_xlfn.IFNA(_xlfn.IFS(F48="×","",M48="一般",0,AND(D48&gt;=3,M48="非課税",G48="8:30～17:00の範囲内"),700,AND(D48&lt;3,M48="非課税",G48="8:30～17:00の範囲内"),1300,AND(D48&gt;=3,M48="非課税",G48="8:30～17:00を超える"),900,AND(D48&lt;3,M48="非課税",G48="8:30～17:00を超える"),1600,M48="生保等",K48,M48="経過措置",EN48),"")</f>
        <v/>
      </c>
      <c r="O48" s="63" t="str" cm="1">
        <f t="array" ref="O48">_xlfn.IFNA(_xlfn.IFS(F48="×","",M48="一般",0,AND(D48&gt;=3,M48="非課税",G48="8:30～17:00の範囲内"),700,AND(D48&lt;3,M48="非課税",G48="8:30～17:00の範囲内"),1300,AND(D48&gt;=3,M48="非課税",G48="8:30～17:00を超える"),900,AND(D48&lt;3,M48="非課税",G48="8:30～17:00を超える"),1600,M48="生保等",K48,M48="経過措置",EO48),"")</f>
        <v/>
      </c>
      <c r="P48" s="63" t="str">
        <f t="shared" si="22"/>
        <v/>
      </c>
      <c r="Q48" s="63" t="str">
        <f t="shared" si="24"/>
        <v/>
      </c>
      <c r="R48" s="85"/>
      <c r="S48" s="83"/>
      <c r="T48" s="83"/>
      <c r="U48" s="83"/>
      <c r="V48" s="83"/>
      <c r="W48" s="83"/>
      <c r="X48" s="83"/>
      <c r="Y48" s="83"/>
      <c r="Z48" s="83"/>
      <c r="AA48" s="84"/>
      <c r="AB48" s="85"/>
      <c r="AC48" s="83"/>
      <c r="AD48" s="83"/>
      <c r="AE48" s="83"/>
      <c r="AF48" s="83"/>
      <c r="AG48" s="83"/>
      <c r="AH48" s="83"/>
      <c r="AI48" s="83"/>
      <c r="AJ48" s="83"/>
      <c r="AK48" s="84"/>
      <c r="AL48" s="85"/>
      <c r="AM48" s="83"/>
      <c r="AN48" s="83"/>
      <c r="AO48" s="83"/>
      <c r="AP48" s="83"/>
      <c r="AQ48" s="83"/>
      <c r="AR48" s="83"/>
      <c r="AS48" s="83"/>
      <c r="AT48" s="83"/>
      <c r="AU48" s="84"/>
      <c r="AV48" s="85"/>
      <c r="AW48" s="83"/>
      <c r="AX48" s="83"/>
      <c r="AY48" s="83"/>
      <c r="AZ48" s="83"/>
      <c r="BA48" s="83"/>
      <c r="BB48" s="83"/>
      <c r="BC48" s="83"/>
      <c r="BD48" s="83"/>
      <c r="BE48" s="84"/>
      <c r="BF48" s="85"/>
      <c r="BG48" s="83"/>
      <c r="BH48" s="83"/>
      <c r="BI48" s="83"/>
      <c r="BJ48" s="83"/>
      <c r="BK48" s="83"/>
      <c r="BL48" s="83"/>
      <c r="BM48" s="83"/>
      <c r="BN48" s="83"/>
      <c r="BO48" s="84"/>
      <c r="BP48" s="85"/>
      <c r="BQ48" s="83"/>
      <c r="BR48" s="83"/>
      <c r="BS48" s="83"/>
      <c r="BT48" s="83"/>
      <c r="BU48" s="83"/>
      <c r="BV48" s="83"/>
      <c r="BW48" s="83"/>
      <c r="BX48" s="83"/>
      <c r="BY48" s="84"/>
      <c r="BZ48" s="85"/>
      <c r="CA48" s="83"/>
      <c r="CB48" s="83"/>
      <c r="CC48" s="83"/>
      <c r="CD48" s="83"/>
      <c r="CE48" s="83"/>
      <c r="CF48" s="83"/>
      <c r="CG48" s="83"/>
      <c r="CH48" s="83"/>
      <c r="CI48" s="84"/>
      <c r="CJ48" s="85"/>
      <c r="CK48" s="83"/>
      <c r="CL48" s="83"/>
      <c r="CM48" s="83"/>
      <c r="CN48" s="83"/>
      <c r="CO48" s="83"/>
      <c r="CP48" s="83"/>
      <c r="CQ48" s="83"/>
      <c r="CR48" s="83"/>
      <c r="CS48" s="84"/>
      <c r="CT48" s="85"/>
      <c r="CU48" s="83"/>
      <c r="CV48" s="83"/>
      <c r="CW48" s="83"/>
      <c r="CX48" s="83"/>
      <c r="CY48" s="83"/>
      <c r="CZ48" s="83"/>
      <c r="DA48" s="83"/>
      <c r="DB48" s="83"/>
      <c r="DC48" s="84"/>
      <c r="DD48" s="85"/>
      <c r="DE48" s="83"/>
      <c r="DF48" s="83"/>
      <c r="DG48" s="83"/>
      <c r="DH48" s="83"/>
      <c r="DI48" s="83"/>
      <c r="DJ48" s="83"/>
      <c r="DK48" s="83"/>
      <c r="DL48" s="83"/>
      <c r="DM48" s="84"/>
      <c r="DN48" s="85"/>
      <c r="DO48" s="83"/>
      <c r="DP48" s="83"/>
      <c r="DQ48" s="83"/>
      <c r="DR48" s="83"/>
      <c r="DS48" s="83"/>
      <c r="DT48" s="83"/>
      <c r="DU48" s="83"/>
      <c r="DV48" s="83"/>
      <c r="DW48" s="84"/>
      <c r="DX48" s="85"/>
      <c r="DY48" s="83"/>
      <c r="DZ48" s="83"/>
      <c r="EA48" s="83"/>
      <c r="EB48" s="83"/>
      <c r="EC48" s="83"/>
      <c r="ED48" s="83"/>
      <c r="EE48" s="83"/>
      <c r="EF48" s="83"/>
      <c r="EG48" s="86"/>
      <c r="EH48" s="76">
        <f t="shared" si="19"/>
        <v>0</v>
      </c>
      <c r="EI48" s="70" t="str">
        <f t="shared" si="23"/>
        <v/>
      </c>
      <c r="EK48" s="76">
        <f t="shared" si="20"/>
        <v>0</v>
      </c>
      <c r="EL48" s="77">
        <f t="shared" si="21"/>
        <v>0</v>
      </c>
      <c r="EN48" s="78" t="str" cm="1">
        <f t="array" ref="EN48">_xlfn.IFNA(_xlfn.IFS(AND(D48&gt;=3,G48="8:30～17:00の範囲内"),_xlfn.XLOOKUP($EQ$14,$EQ$20:$EQ$24,$ET$20:$ET$24,0,0,1),AND(D48&gt;=3,G48="8:30～17:00を超える"),_xlfn.XLOOKUP($EQ$14,$EQ$20:$EQ$24,$EX$20:$EX$24,0,0,1),AND(D48&lt;3,G48="8:30～17:00の範囲内"),_xlfn.XLOOKUP($EQ$14,$EQ$20:$EQ$24,$ER$20:$ER$24,0,0,1),AND(D48&lt;3,G48="8:30～17:00を超える"),_xlfn.XLOOKUP($EQ$14,$EQ$20:$EQ$24,$EV$20:$EV$24,0,0,1)),"")</f>
        <v/>
      </c>
      <c r="EO48" s="78" t="str" cm="1">
        <f t="array" ref="EO48">_xlfn.IFNA(_xlfn.IFS(AND(D48&gt;=3,G48="8:30～17:00の範囲内"),_xlfn.XLOOKUP($EQ$14,$EQ$20:$EQ$24,$EU$20:$EU$24,0,0,1),AND(D48&gt;=3,G48="8:30～17:00を超える"),_xlfn.XLOOKUP($EQ$14,$EQ$20:$EQ$24,$EY$20:$EY$24,0,0,1),AND(D48&lt;3,G48="8:30～17:00の範囲内"),_xlfn.XLOOKUP($EQ$14,$EQ$20:$EQ$24,$ES$20:$ES$24,0,0,1),AND(D48&lt;3,G48="8:30～17:00を超える"),_xlfn.XLOOKUP($EQ$14,$EQ$20:$EQ$24,$EW$20:$EW$24,0,0,1)),"")</f>
        <v/>
      </c>
    </row>
    <row r="49" spans="2:145" ht="14.25">
      <c r="B49" s="79">
        <f t="shared" si="14"/>
        <v>36</v>
      </c>
      <c r="C49" s="78"/>
      <c r="D49" s="87"/>
      <c r="E49" s="78"/>
      <c r="F49" s="61" t="str">
        <f t="shared" si="17"/>
        <v/>
      </c>
      <c r="G49" s="178"/>
      <c r="H49" s="179"/>
      <c r="I49" s="179"/>
      <c r="J49" s="179"/>
      <c r="K49" s="174" t="str" cm="1">
        <f t="array" ref="K49">_xlfn.IFNA(IF(C49="","",IF(F49="×","0",_xlfn.IFS(AND(D49&gt;=3,G49="8:30～17:00の範囲内"),1200,AND(D49&gt;=3,G49="8:30～17:00を超える"),1500,AND(D49&lt;3,G49="8:30～17:00の範囲内"),2100,AND(D49&lt;3,G49="8:30～17:00を超える"),2600))),"")</f>
        <v/>
      </c>
      <c r="L49" s="174"/>
      <c r="M49" s="62"/>
      <c r="N49" s="63" t="str" cm="1">
        <f t="array" ref="N49">_xlfn.IFNA(_xlfn.IFS(F49="×","",M49="一般",0,AND(D49&gt;=3,M49="非課税",G49="8:30～17:00の範囲内"),700,AND(D49&lt;3,M49="非課税",G49="8:30～17:00の範囲内"),1300,AND(D49&gt;=3,M49="非課税",G49="8:30～17:00を超える"),900,AND(D49&lt;3,M49="非課税",G49="8:30～17:00を超える"),1600,M49="生保等",K49,M49="経過措置",EN49),"")</f>
        <v/>
      </c>
      <c r="O49" s="63" t="str" cm="1">
        <f t="array" ref="O49">_xlfn.IFNA(_xlfn.IFS(F49="×","",M49="一般",0,AND(D49&gt;=3,M49="非課税",G49="8:30～17:00の範囲内"),700,AND(D49&lt;3,M49="非課税",G49="8:30～17:00の範囲内"),1300,AND(D49&gt;=3,M49="非課税",G49="8:30～17:00を超える"),900,AND(D49&lt;3,M49="非課税",G49="8:30～17:00を超える"),1600,M49="生保等",K49,M49="経過措置",EO49),"")</f>
        <v/>
      </c>
      <c r="P49" s="63" t="str">
        <f t="shared" si="22"/>
        <v/>
      </c>
      <c r="Q49" s="63" t="str">
        <f t="shared" si="24"/>
        <v/>
      </c>
      <c r="R49" s="85"/>
      <c r="S49" s="83"/>
      <c r="T49" s="83"/>
      <c r="U49" s="83"/>
      <c r="V49" s="83"/>
      <c r="W49" s="83"/>
      <c r="X49" s="83"/>
      <c r="Y49" s="83"/>
      <c r="Z49" s="83"/>
      <c r="AA49" s="84"/>
      <c r="AB49" s="85"/>
      <c r="AC49" s="83"/>
      <c r="AD49" s="83"/>
      <c r="AE49" s="83"/>
      <c r="AF49" s="83"/>
      <c r="AG49" s="83"/>
      <c r="AH49" s="83"/>
      <c r="AI49" s="83"/>
      <c r="AJ49" s="83"/>
      <c r="AK49" s="84"/>
      <c r="AL49" s="85"/>
      <c r="AM49" s="83"/>
      <c r="AN49" s="83"/>
      <c r="AO49" s="83"/>
      <c r="AP49" s="83"/>
      <c r="AQ49" s="83"/>
      <c r="AR49" s="83"/>
      <c r="AS49" s="83"/>
      <c r="AT49" s="83"/>
      <c r="AU49" s="84"/>
      <c r="AV49" s="85"/>
      <c r="AW49" s="83"/>
      <c r="AX49" s="83"/>
      <c r="AY49" s="83"/>
      <c r="AZ49" s="83"/>
      <c r="BA49" s="83"/>
      <c r="BB49" s="83"/>
      <c r="BC49" s="83"/>
      <c r="BD49" s="83"/>
      <c r="BE49" s="84"/>
      <c r="BF49" s="85"/>
      <c r="BG49" s="83"/>
      <c r="BH49" s="83"/>
      <c r="BI49" s="83"/>
      <c r="BJ49" s="83"/>
      <c r="BK49" s="83"/>
      <c r="BL49" s="83"/>
      <c r="BM49" s="83"/>
      <c r="BN49" s="83"/>
      <c r="BO49" s="84"/>
      <c r="BP49" s="85"/>
      <c r="BQ49" s="83"/>
      <c r="BR49" s="83"/>
      <c r="BS49" s="83"/>
      <c r="BT49" s="83"/>
      <c r="BU49" s="83"/>
      <c r="BV49" s="83"/>
      <c r="BW49" s="83"/>
      <c r="BX49" s="83"/>
      <c r="BY49" s="84"/>
      <c r="BZ49" s="85"/>
      <c r="CA49" s="83"/>
      <c r="CB49" s="83"/>
      <c r="CC49" s="83"/>
      <c r="CD49" s="83"/>
      <c r="CE49" s="83"/>
      <c r="CF49" s="83"/>
      <c r="CG49" s="83"/>
      <c r="CH49" s="83"/>
      <c r="CI49" s="84"/>
      <c r="CJ49" s="85"/>
      <c r="CK49" s="83"/>
      <c r="CL49" s="83"/>
      <c r="CM49" s="83"/>
      <c r="CN49" s="83"/>
      <c r="CO49" s="83"/>
      <c r="CP49" s="83"/>
      <c r="CQ49" s="83"/>
      <c r="CR49" s="83"/>
      <c r="CS49" s="84"/>
      <c r="CT49" s="85"/>
      <c r="CU49" s="83"/>
      <c r="CV49" s="83"/>
      <c r="CW49" s="83"/>
      <c r="CX49" s="83"/>
      <c r="CY49" s="83"/>
      <c r="CZ49" s="83"/>
      <c r="DA49" s="83"/>
      <c r="DB49" s="83"/>
      <c r="DC49" s="84"/>
      <c r="DD49" s="85"/>
      <c r="DE49" s="83"/>
      <c r="DF49" s="83"/>
      <c r="DG49" s="83"/>
      <c r="DH49" s="83"/>
      <c r="DI49" s="83"/>
      <c r="DJ49" s="83"/>
      <c r="DK49" s="83"/>
      <c r="DL49" s="83"/>
      <c r="DM49" s="84"/>
      <c r="DN49" s="85"/>
      <c r="DO49" s="83"/>
      <c r="DP49" s="83"/>
      <c r="DQ49" s="83"/>
      <c r="DR49" s="83"/>
      <c r="DS49" s="83"/>
      <c r="DT49" s="83"/>
      <c r="DU49" s="83"/>
      <c r="DV49" s="83"/>
      <c r="DW49" s="84"/>
      <c r="DX49" s="85"/>
      <c r="DY49" s="83"/>
      <c r="DZ49" s="83"/>
      <c r="EA49" s="83"/>
      <c r="EB49" s="83"/>
      <c r="EC49" s="83"/>
      <c r="ED49" s="83"/>
      <c r="EE49" s="83"/>
      <c r="EF49" s="83"/>
      <c r="EG49" s="86"/>
      <c r="EH49" s="76">
        <f t="shared" si="19"/>
        <v>0</v>
      </c>
      <c r="EI49" s="70" t="str">
        <f t="shared" si="23"/>
        <v/>
      </c>
      <c r="EK49" s="76">
        <f t="shared" si="20"/>
        <v>0</v>
      </c>
      <c r="EL49" s="77">
        <f t="shared" si="21"/>
        <v>0</v>
      </c>
      <c r="EN49" s="78" t="str" cm="1">
        <f t="array" ref="EN49">_xlfn.IFNA(_xlfn.IFS(AND(D49&gt;=3,G49="8:30～17:00の範囲内"),_xlfn.XLOOKUP($EQ$14,$EQ$20:$EQ$24,$ET$20:$ET$24,0,0,1),AND(D49&gt;=3,G49="8:30～17:00を超える"),_xlfn.XLOOKUP($EQ$14,$EQ$20:$EQ$24,$EX$20:$EX$24,0,0,1),AND(D49&lt;3,G49="8:30～17:00の範囲内"),_xlfn.XLOOKUP($EQ$14,$EQ$20:$EQ$24,$ER$20:$ER$24,0,0,1),AND(D49&lt;3,G49="8:30～17:00を超える"),_xlfn.XLOOKUP($EQ$14,$EQ$20:$EQ$24,$EV$20:$EV$24,0,0,1)),"")</f>
        <v/>
      </c>
      <c r="EO49" s="78" t="str" cm="1">
        <f t="array" ref="EO49">_xlfn.IFNA(_xlfn.IFS(AND(D49&gt;=3,G49="8:30～17:00の範囲内"),_xlfn.XLOOKUP($EQ$14,$EQ$20:$EQ$24,$EU$20:$EU$24,0,0,1),AND(D49&gt;=3,G49="8:30～17:00を超える"),_xlfn.XLOOKUP($EQ$14,$EQ$20:$EQ$24,$EY$20:$EY$24,0,0,1),AND(D49&lt;3,G49="8:30～17:00の範囲内"),_xlfn.XLOOKUP($EQ$14,$EQ$20:$EQ$24,$ES$20:$ES$24,0,0,1),AND(D49&lt;3,G49="8:30～17:00を超える"),_xlfn.XLOOKUP($EQ$14,$EQ$20:$EQ$24,$EW$20:$EW$24,0,0,1)),"")</f>
        <v/>
      </c>
    </row>
    <row r="50" spans="2:145" ht="14.25">
      <c r="B50" s="79">
        <f t="shared" si="14"/>
        <v>37</v>
      </c>
      <c r="C50" s="78"/>
      <c r="D50" s="87"/>
      <c r="E50" s="78"/>
      <c r="F50" s="61" t="str">
        <f t="shared" si="17"/>
        <v/>
      </c>
      <c r="G50" s="178"/>
      <c r="H50" s="179"/>
      <c r="I50" s="179"/>
      <c r="J50" s="179"/>
      <c r="K50" s="174" t="str" cm="1">
        <f t="array" ref="K50">_xlfn.IFNA(IF(C50="","",IF(F50="×","0",_xlfn.IFS(AND(D50&gt;=3,G50="8:30～17:00の範囲内"),1200,AND(D50&gt;=3,G50="8:30～17:00を超える"),1500,AND(D50&lt;3,G50="8:30～17:00の範囲内"),2100,AND(D50&lt;3,G50="8:30～17:00を超える"),2600))),"")</f>
        <v/>
      </c>
      <c r="L50" s="174"/>
      <c r="M50" s="62"/>
      <c r="N50" s="63" t="str" cm="1">
        <f t="array" ref="N50">_xlfn.IFNA(_xlfn.IFS(F50="×","",M50="一般",0,AND(D50&gt;=3,M50="非課税",G50="8:30～17:00の範囲内"),700,AND(D50&lt;3,M50="非課税",G50="8:30～17:00の範囲内"),1300,AND(D50&gt;=3,M50="非課税",G50="8:30～17:00を超える"),900,AND(D50&lt;3,M50="非課税",G50="8:30～17:00を超える"),1600,M50="生保等",K50,M50="経過措置",EN50),"")</f>
        <v/>
      </c>
      <c r="O50" s="63" t="str" cm="1">
        <f t="array" ref="O50">_xlfn.IFNA(_xlfn.IFS(F50="×","",M50="一般",0,AND(D50&gt;=3,M50="非課税",G50="8:30～17:00の範囲内"),700,AND(D50&lt;3,M50="非課税",G50="8:30～17:00の範囲内"),1300,AND(D50&gt;=3,M50="非課税",G50="8:30～17:00を超える"),900,AND(D50&lt;3,M50="非課税",G50="8:30～17:00を超える"),1600,M50="生保等",K50,M50="経過措置",EO50),"")</f>
        <v/>
      </c>
      <c r="P50" s="63" t="str">
        <f t="shared" si="22"/>
        <v/>
      </c>
      <c r="Q50" s="63" t="str">
        <f t="shared" si="24"/>
        <v/>
      </c>
      <c r="R50" s="85"/>
      <c r="S50" s="83"/>
      <c r="T50" s="83"/>
      <c r="U50" s="83"/>
      <c r="V50" s="83"/>
      <c r="W50" s="83"/>
      <c r="X50" s="83"/>
      <c r="Y50" s="83"/>
      <c r="Z50" s="83"/>
      <c r="AA50" s="84"/>
      <c r="AB50" s="85"/>
      <c r="AC50" s="83"/>
      <c r="AD50" s="83"/>
      <c r="AE50" s="83"/>
      <c r="AF50" s="83"/>
      <c r="AG50" s="83"/>
      <c r="AH50" s="83"/>
      <c r="AI50" s="83"/>
      <c r="AJ50" s="83"/>
      <c r="AK50" s="84"/>
      <c r="AL50" s="85"/>
      <c r="AM50" s="83"/>
      <c r="AN50" s="83"/>
      <c r="AO50" s="83"/>
      <c r="AP50" s="83"/>
      <c r="AQ50" s="83"/>
      <c r="AR50" s="83"/>
      <c r="AS50" s="83"/>
      <c r="AT50" s="83"/>
      <c r="AU50" s="84"/>
      <c r="AV50" s="85"/>
      <c r="AW50" s="83"/>
      <c r="AX50" s="83"/>
      <c r="AY50" s="83"/>
      <c r="AZ50" s="83"/>
      <c r="BA50" s="83"/>
      <c r="BB50" s="83"/>
      <c r="BC50" s="83"/>
      <c r="BD50" s="83"/>
      <c r="BE50" s="84"/>
      <c r="BF50" s="85"/>
      <c r="BG50" s="83"/>
      <c r="BH50" s="83"/>
      <c r="BI50" s="83"/>
      <c r="BJ50" s="83"/>
      <c r="BK50" s="83"/>
      <c r="BL50" s="83"/>
      <c r="BM50" s="83"/>
      <c r="BN50" s="83"/>
      <c r="BO50" s="84"/>
      <c r="BP50" s="85"/>
      <c r="BQ50" s="83"/>
      <c r="BR50" s="83"/>
      <c r="BS50" s="83"/>
      <c r="BT50" s="83"/>
      <c r="BU50" s="83"/>
      <c r="BV50" s="83"/>
      <c r="BW50" s="83"/>
      <c r="BX50" s="83"/>
      <c r="BY50" s="84"/>
      <c r="BZ50" s="85"/>
      <c r="CA50" s="83"/>
      <c r="CB50" s="83"/>
      <c r="CC50" s="83"/>
      <c r="CD50" s="83"/>
      <c r="CE50" s="83"/>
      <c r="CF50" s="83"/>
      <c r="CG50" s="83"/>
      <c r="CH50" s="83"/>
      <c r="CI50" s="84"/>
      <c r="CJ50" s="85"/>
      <c r="CK50" s="83"/>
      <c r="CL50" s="83"/>
      <c r="CM50" s="83"/>
      <c r="CN50" s="83"/>
      <c r="CO50" s="83"/>
      <c r="CP50" s="83"/>
      <c r="CQ50" s="83"/>
      <c r="CR50" s="83"/>
      <c r="CS50" s="84"/>
      <c r="CT50" s="85"/>
      <c r="CU50" s="83"/>
      <c r="CV50" s="83"/>
      <c r="CW50" s="83"/>
      <c r="CX50" s="83"/>
      <c r="CY50" s="83"/>
      <c r="CZ50" s="83"/>
      <c r="DA50" s="83"/>
      <c r="DB50" s="83"/>
      <c r="DC50" s="84"/>
      <c r="DD50" s="85"/>
      <c r="DE50" s="83"/>
      <c r="DF50" s="83"/>
      <c r="DG50" s="83"/>
      <c r="DH50" s="83"/>
      <c r="DI50" s="83"/>
      <c r="DJ50" s="83"/>
      <c r="DK50" s="83"/>
      <c r="DL50" s="83"/>
      <c r="DM50" s="84"/>
      <c r="DN50" s="85"/>
      <c r="DO50" s="83"/>
      <c r="DP50" s="83"/>
      <c r="DQ50" s="83"/>
      <c r="DR50" s="83"/>
      <c r="DS50" s="83"/>
      <c r="DT50" s="83"/>
      <c r="DU50" s="83"/>
      <c r="DV50" s="83"/>
      <c r="DW50" s="84"/>
      <c r="DX50" s="85"/>
      <c r="DY50" s="83"/>
      <c r="DZ50" s="83"/>
      <c r="EA50" s="83"/>
      <c r="EB50" s="83"/>
      <c r="EC50" s="83"/>
      <c r="ED50" s="83"/>
      <c r="EE50" s="83"/>
      <c r="EF50" s="83"/>
      <c r="EG50" s="86"/>
      <c r="EH50" s="76">
        <f t="shared" si="19"/>
        <v>0</v>
      </c>
      <c r="EI50" s="70" t="str">
        <f t="shared" si="23"/>
        <v/>
      </c>
      <c r="EK50" s="76">
        <f t="shared" si="20"/>
        <v>0</v>
      </c>
      <c r="EL50" s="77">
        <f t="shared" si="21"/>
        <v>0</v>
      </c>
      <c r="EN50" s="78" t="str" cm="1">
        <f t="array" ref="EN50">_xlfn.IFNA(_xlfn.IFS(AND(D50&gt;=3,G50="8:30～17:00の範囲内"),_xlfn.XLOOKUP($EQ$14,$EQ$20:$EQ$24,$ET$20:$ET$24,0,0,1),AND(D50&gt;=3,G50="8:30～17:00を超える"),_xlfn.XLOOKUP($EQ$14,$EQ$20:$EQ$24,$EX$20:$EX$24,0,0,1),AND(D50&lt;3,G50="8:30～17:00の範囲内"),_xlfn.XLOOKUP($EQ$14,$EQ$20:$EQ$24,$ER$20:$ER$24,0,0,1),AND(D50&lt;3,G50="8:30～17:00を超える"),_xlfn.XLOOKUP($EQ$14,$EQ$20:$EQ$24,$EV$20:$EV$24,0,0,1)),"")</f>
        <v/>
      </c>
      <c r="EO50" s="78" t="str" cm="1">
        <f t="array" ref="EO50">_xlfn.IFNA(_xlfn.IFS(AND(D50&gt;=3,G50="8:30～17:00の範囲内"),_xlfn.XLOOKUP($EQ$14,$EQ$20:$EQ$24,$EU$20:$EU$24,0,0,1),AND(D50&gt;=3,G50="8:30～17:00を超える"),_xlfn.XLOOKUP($EQ$14,$EQ$20:$EQ$24,$EY$20:$EY$24,0,0,1),AND(D50&lt;3,G50="8:30～17:00の範囲内"),_xlfn.XLOOKUP($EQ$14,$EQ$20:$EQ$24,$ES$20:$ES$24,0,0,1),AND(D50&lt;3,G50="8:30～17:00を超える"),_xlfn.XLOOKUP($EQ$14,$EQ$20:$EQ$24,$EW$20:$EW$24,0,0,1)),"")</f>
        <v/>
      </c>
    </row>
    <row r="51" spans="2:145" ht="14.25">
      <c r="B51" s="79">
        <f t="shared" si="14"/>
        <v>38</v>
      </c>
      <c r="C51" s="78"/>
      <c r="D51" s="87"/>
      <c r="E51" s="78"/>
      <c r="F51" s="61" t="str">
        <f t="shared" si="17"/>
        <v/>
      </c>
      <c r="G51" s="178"/>
      <c r="H51" s="179"/>
      <c r="I51" s="179"/>
      <c r="J51" s="179"/>
      <c r="K51" s="174" t="str" cm="1">
        <f t="array" ref="K51">_xlfn.IFNA(IF(C51="","",IF(F51="×","0",_xlfn.IFS(AND(D51&gt;=3,G51="8:30～17:00の範囲内"),1200,AND(D51&gt;=3,G51="8:30～17:00を超える"),1500,AND(D51&lt;3,G51="8:30～17:00の範囲内"),2100,AND(D51&lt;3,G51="8:30～17:00を超える"),2600))),"")</f>
        <v/>
      </c>
      <c r="L51" s="174"/>
      <c r="M51" s="62"/>
      <c r="N51" s="63" t="str" cm="1">
        <f t="array" ref="N51">_xlfn.IFNA(_xlfn.IFS(F51="×","",M51="一般",0,AND(D51&gt;=3,M51="非課税",G51="8:30～17:00の範囲内"),700,AND(D51&lt;3,M51="非課税",G51="8:30～17:00の範囲内"),1300,AND(D51&gt;=3,M51="非課税",G51="8:30～17:00を超える"),900,AND(D51&lt;3,M51="非課税",G51="8:30～17:00を超える"),1600,M51="生保等",K51,M51="経過措置",EN51),"")</f>
        <v/>
      </c>
      <c r="O51" s="63" t="str" cm="1">
        <f t="array" ref="O51">_xlfn.IFNA(_xlfn.IFS(F51="×","",M51="一般",0,AND(D51&gt;=3,M51="非課税",G51="8:30～17:00の範囲内"),700,AND(D51&lt;3,M51="非課税",G51="8:30～17:00の範囲内"),1300,AND(D51&gt;=3,M51="非課税",G51="8:30～17:00を超える"),900,AND(D51&lt;3,M51="非課税",G51="8:30～17:00を超える"),1600,M51="生保等",K51,M51="経過措置",EO51),"")</f>
        <v/>
      </c>
      <c r="P51" s="63" t="str">
        <f t="shared" si="22"/>
        <v/>
      </c>
      <c r="Q51" s="63" t="str">
        <f t="shared" si="24"/>
        <v/>
      </c>
      <c r="R51" s="85"/>
      <c r="S51" s="83"/>
      <c r="T51" s="83"/>
      <c r="U51" s="83"/>
      <c r="V51" s="83"/>
      <c r="W51" s="83"/>
      <c r="X51" s="83"/>
      <c r="Y51" s="83"/>
      <c r="Z51" s="83"/>
      <c r="AA51" s="84"/>
      <c r="AB51" s="85"/>
      <c r="AC51" s="83"/>
      <c r="AD51" s="83"/>
      <c r="AE51" s="83"/>
      <c r="AF51" s="83"/>
      <c r="AG51" s="83"/>
      <c r="AH51" s="83"/>
      <c r="AI51" s="83"/>
      <c r="AJ51" s="83"/>
      <c r="AK51" s="84"/>
      <c r="AL51" s="85"/>
      <c r="AM51" s="83"/>
      <c r="AN51" s="83"/>
      <c r="AO51" s="83"/>
      <c r="AP51" s="83"/>
      <c r="AQ51" s="83"/>
      <c r="AR51" s="83"/>
      <c r="AS51" s="83"/>
      <c r="AT51" s="83"/>
      <c r="AU51" s="84"/>
      <c r="AV51" s="85"/>
      <c r="AW51" s="83"/>
      <c r="AX51" s="83"/>
      <c r="AY51" s="83"/>
      <c r="AZ51" s="83"/>
      <c r="BA51" s="83"/>
      <c r="BB51" s="83"/>
      <c r="BC51" s="83"/>
      <c r="BD51" s="83"/>
      <c r="BE51" s="84"/>
      <c r="BF51" s="85"/>
      <c r="BG51" s="83"/>
      <c r="BH51" s="83"/>
      <c r="BI51" s="83"/>
      <c r="BJ51" s="83"/>
      <c r="BK51" s="83"/>
      <c r="BL51" s="83"/>
      <c r="BM51" s="83"/>
      <c r="BN51" s="83"/>
      <c r="BO51" s="84"/>
      <c r="BP51" s="85"/>
      <c r="BQ51" s="83"/>
      <c r="BR51" s="83"/>
      <c r="BS51" s="83"/>
      <c r="BT51" s="83"/>
      <c r="BU51" s="83"/>
      <c r="BV51" s="83"/>
      <c r="BW51" s="83"/>
      <c r="BX51" s="83"/>
      <c r="BY51" s="84"/>
      <c r="BZ51" s="85"/>
      <c r="CA51" s="83"/>
      <c r="CB51" s="83"/>
      <c r="CC51" s="83"/>
      <c r="CD51" s="83"/>
      <c r="CE51" s="83"/>
      <c r="CF51" s="83"/>
      <c r="CG51" s="83"/>
      <c r="CH51" s="83"/>
      <c r="CI51" s="84"/>
      <c r="CJ51" s="85"/>
      <c r="CK51" s="83"/>
      <c r="CL51" s="83"/>
      <c r="CM51" s="83"/>
      <c r="CN51" s="83"/>
      <c r="CO51" s="83"/>
      <c r="CP51" s="83"/>
      <c r="CQ51" s="83"/>
      <c r="CR51" s="83"/>
      <c r="CS51" s="84"/>
      <c r="CT51" s="85"/>
      <c r="CU51" s="83"/>
      <c r="CV51" s="83"/>
      <c r="CW51" s="83"/>
      <c r="CX51" s="83"/>
      <c r="CY51" s="83"/>
      <c r="CZ51" s="83"/>
      <c r="DA51" s="83"/>
      <c r="DB51" s="83"/>
      <c r="DC51" s="84"/>
      <c r="DD51" s="85"/>
      <c r="DE51" s="83"/>
      <c r="DF51" s="83"/>
      <c r="DG51" s="83"/>
      <c r="DH51" s="83"/>
      <c r="DI51" s="83"/>
      <c r="DJ51" s="83"/>
      <c r="DK51" s="83"/>
      <c r="DL51" s="83"/>
      <c r="DM51" s="84"/>
      <c r="DN51" s="85"/>
      <c r="DO51" s="83"/>
      <c r="DP51" s="83"/>
      <c r="DQ51" s="83"/>
      <c r="DR51" s="83"/>
      <c r="DS51" s="83"/>
      <c r="DT51" s="83"/>
      <c r="DU51" s="83"/>
      <c r="DV51" s="83"/>
      <c r="DW51" s="84"/>
      <c r="DX51" s="85"/>
      <c r="DY51" s="83"/>
      <c r="DZ51" s="83"/>
      <c r="EA51" s="83"/>
      <c r="EB51" s="83"/>
      <c r="EC51" s="83"/>
      <c r="ED51" s="83"/>
      <c r="EE51" s="83"/>
      <c r="EF51" s="83"/>
      <c r="EG51" s="86"/>
      <c r="EH51" s="76">
        <f t="shared" si="19"/>
        <v>0</v>
      </c>
      <c r="EI51" s="70" t="str">
        <f t="shared" si="23"/>
        <v/>
      </c>
      <c r="EK51" s="76">
        <f t="shared" si="20"/>
        <v>0</v>
      </c>
      <c r="EL51" s="77">
        <f t="shared" si="21"/>
        <v>0</v>
      </c>
      <c r="EN51" s="78" t="str" cm="1">
        <f t="array" ref="EN51">_xlfn.IFNA(_xlfn.IFS(AND(D51&gt;=3,G51="8:30～17:00の範囲内"),_xlfn.XLOOKUP($EQ$14,$EQ$20:$EQ$24,$ET$20:$ET$24,0,0,1),AND(D51&gt;=3,G51="8:30～17:00を超える"),_xlfn.XLOOKUP($EQ$14,$EQ$20:$EQ$24,$EX$20:$EX$24,0,0,1),AND(D51&lt;3,G51="8:30～17:00の範囲内"),_xlfn.XLOOKUP($EQ$14,$EQ$20:$EQ$24,$ER$20:$ER$24,0,0,1),AND(D51&lt;3,G51="8:30～17:00を超える"),_xlfn.XLOOKUP($EQ$14,$EQ$20:$EQ$24,$EV$20:$EV$24,0,0,1)),"")</f>
        <v/>
      </c>
      <c r="EO51" s="78" t="str" cm="1">
        <f t="array" ref="EO51">_xlfn.IFNA(_xlfn.IFS(AND(D51&gt;=3,G51="8:30～17:00の範囲内"),_xlfn.XLOOKUP($EQ$14,$EQ$20:$EQ$24,$EU$20:$EU$24,0,0,1),AND(D51&gt;=3,G51="8:30～17:00を超える"),_xlfn.XLOOKUP($EQ$14,$EQ$20:$EQ$24,$EY$20:$EY$24,0,0,1),AND(D51&lt;3,G51="8:30～17:00の範囲内"),_xlfn.XLOOKUP($EQ$14,$EQ$20:$EQ$24,$ES$20:$ES$24,0,0,1),AND(D51&lt;3,G51="8:30～17:00を超える"),_xlfn.XLOOKUP($EQ$14,$EQ$20:$EQ$24,$EW$20:$EW$24,0,0,1)),"")</f>
        <v/>
      </c>
    </row>
    <row r="52" spans="2:145" ht="14.25">
      <c r="B52" s="79">
        <f t="shared" si="14"/>
        <v>39</v>
      </c>
      <c r="C52" s="78"/>
      <c r="D52" s="87"/>
      <c r="E52" s="78"/>
      <c r="F52" s="61" t="str">
        <f t="shared" si="17"/>
        <v/>
      </c>
      <c r="G52" s="178"/>
      <c r="H52" s="179"/>
      <c r="I52" s="179"/>
      <c r="J52" s="179"/>
      <c r="K52" s="174" t="str" cm="1">
        <f t="array" ref="K52">_xlfn.IFNA(IF(C52="","",IF(F52="×","0",_xlfn.IFS(AND(D52&gt;=3,G52="8:30～17:00の範囲内"),1200,AND(D52&gt;=3,G52="8:30～17:00を超える"),1500,AND(D52&lt;3,G52="8:30～17:00の範囲内"),2100,AND(D52&lt;3,G52="8:30～17:00を超える"),2600))),"")</f>
        <v/>
      </c>
      <c r="L52" s="174"/>
      <c r="M52" s="62"/>
      <c r="N52" s="63" t="str" cm="1">
        <f t="array" ref="N52">_xlfn.IFNA(_xlfn.IFS(F52="×","",M52="一般",0,AND(D52&gt;=3,M52="非課税",G52="8:30～17:00の範囲内"),700,AND(D52&lt;3,M52="非課税",G52="8:30～17:00の範囲内"),1300,AND(D52&gt;=3,M52="非課税",G52="8:30～17:00を超える"),900,AND(D52&lt;3,M52="非課税",G52="8:30～17:00を超える"),1600,M52="生保等",K52,M52="経過措置",EN52),"")</f>
        <v/>
      </c>
      <c r="O52" s="63" t="str" cm="1">
        <f t="array" ref="O52">_xlfn.IFNA(_xlfn.IFS(F52="×","",M52="一般",0,AND(D52&gt;=3,M52="非課税",G52="8:30～17:00の範囲内"),700,AND(D52&lt;3,M52="非課税",G52="8:30～17:00の範囲内"),1300,AND(D52&gt;=3,M52="非課税",G52="8:30～17:00を超える"),900,AND(D52&lt;3,M52="非課税",G52="8:30～17:00を超える"),1600,M52="生保等",K52,M52="経過措置",EO52),"")</f>
        <v/>
      </c>
      <c r="P52" s="63" t="str">
        <f t="shared" si="22"/>
        <v/>
      </c>
      <c r="Q52" s="63" t="str">
        <f t="shared" si="24"/>
        <v/>
      </c>
      <c r="R52" s="85"/>
      <c r="S52" s="83"/>
      <c r="T52" s="83"/>
      <c r="U52" s="83"/>
      <c r="V52" s="83"/>
      <c r="W52" s="83"/>
      <c r="X52" s="83"/>
      <c r="Y52" s="83"/>
      <c r="Z52" s="83"/>
      <c r="AA52" s="84"/>
      <c r="AB52" s="85"/>
      <c r="AC52" s="83"/>
      <c r="AD52" s="83"/>
      <c r="AE52" s="83"/>
      <c r="AF52" s="83"/>
      <c r="AG52" s="83"/>
      <c r="AH52" s="83"/>
      <c r="AI52" s="83"/>
      <c r="AJ52" s="83"/>
      <c r="AK52" s="84"/>
      <c r="AL52" s="85"/>
      <c r="AM52" s="83"/>
      <c r="AN52" s="83"/>
      <c r="AO52" s="83"/>
      <c r="AP52" s="83"/>
      <c r="AQ52" s="83"/>
      <c r="AR52" s="83"/>
      <c r="AS52" s="83"/>
      <c r="AT52" s="83"/>
      <c r="AU52" s="84"/>
      <c r="AV52" s="85"/>
      <c r="AW52" s="83"/>
      <c r="AX52" s="83"/>
      <c r="AY52" s="83"/>
      <c r="AZ52" s="83"/>
      <c r="BA52" s="83"/>
      <c r="BB52" s="83"/>
      <c r="BC52" s="83"/>
      <c r="BD52" s="83"/>
      <c r="BE52" s="84"/>
      <c r="BF52" s="85"/>
      <c r="BG52" s="83"/>
      <c r="BH52" s="83"/>
      <c r="BI52" s="83"/>
      <c r="BJ52" s="83"/>
      <c r="BK52" s="83"/>
      <c r="BL52" s="83"/>
      <c r="BM52" s="83"/>
      <c r="BN52" s="83"/>
      <c r="BO52" s="84"/>
      <c r="BP52" s="85"/>
      <c r="BQ52" s="83"/>
      <c r="BR52" s="83"/>
      <c r="BS52" s="83"/>
      <c r="BT52" s="83"/>
      <c r="BU52" s="83"/>
      <c r="BV52" s="83"/>
      <c r="BW52" s="83"/>
      <c r="BX52" s="83"/>
      <c r="BY52" s="84"/>
      <c r="BZ52" s="85"/>
      <c r="CA52" s="83"/>
      <c r="CB52" s="83"/>
      <c r="CC52" s="83"/>
      <c r="CD52" s="83"/>
      <c r="CE52" s="83"/>
      <c r="CF52" s="83"/>
      <c r="CG52" s="83"/>
      <c r="CH52" s="83"/>
      <c r="CI52" s="84"/>
      <c r="CJ52" s="85"/>
      <c r="CK52" s="83"/>
      <c r="CL52" s="83"/>
      <c r="CM52" s="83"/>
      <c r="CN52" s="83"/>
      <c r="CO52" s="83"/>
      <c r="CP52" s="83"/>
      <c r="CQ52" s="83"/>
      <c r="CR52" s="83"/>
      <c r="CS52" s="84"/>
      <c r="CT52" s="85"/>
      <c r="CU52" s="83"/>
      <c r="CV52" s="83"/>
      <c r="CW52" s="83"/>
      <c r="CX52" s="83"/>
      <c r="CY52" s="83"/>
      <c r="CZ52" s="83"/>
      <c r="DA52" s="83"/>
      <c r="DB52" s="83"/>
      <c r="DC52" s="84"/>
      <c r="DD52" s="85"/>
      <c r="DE52" s="83"/>
      <c r="DF52" s="83"/>
      <c r="DG52" s="83"/>
      <c r="DH52" s="83"/>
      <c r="DI52" s="83"/>
      <c r="DJ52" s="83"/>
      <c r="DK52" s="83"/>
      <c r="DL52" s="83"/>
      <c r="DM52" s="84"/>
      <c r="DN52" s="85"/>
      <c r="DO52" s="83"/>
      <c r="DP52" s="83"/>
      <c r="DQ52" s="83"/>
      <c r="DR52" s="83"/>
      <c r="DS52" s="83"/>
      <c r="DT52" s="83"/>
      <c r="DU52" s="83"/>
      <c r="DV52" s="83"/>
      <c r="DW52" s="84"/>
      <c r="DX52" s="85"/>
      <c r="DY52" s="83"/>
      <c r="DZ52" s="83"/>
      <c r="EA52" s="83"/>
      <c r="EB52" s="83"/>
      <c r="EC52" s="83"/>
      <c r="ED52" s="83"/>
      <c r="EE52" s="83"/>
      <c r="EF52" s="83"/>
      <c r="EG52" s="86"/>
      <c r="EH52" s="76">
        <f t="shared" si="19"/>
        <v>0</v>
      </c>
      <c r="EI52" s="70" t="str">
        <f t="shared" si="23"/>
        <v/>
      </c>
      <c r="EK52" s="76">
        <f t="shared" si="20"/>
        <v>0</v>
      </c>
      <c r="EL52" s="77">
        <f t="shared" si="21"/>
        <v>0</v>
      </c>
      <c r="EN52" s="78" t="str" cm="1">
        <f t="array" ref="EN52">_xlfn.IFNA(_xlfn.IFS(AND(D52&gt;=3,G52="8:30～17:00の範囲内"),_xlfn.XLOOKUP($EQ$14,$EQ$20:$EQ$24,$ET$20:$ET$24,0,0,1),AND(D52&gt;=3,G52="8:30～17:00を超える"),_xlfn.XLOOKUP($EQ$14,$EQ$20:$EQ$24,$EX$20:$EX$24,0,0,1),AND(D52&lt;3,G52="8:30～17:00の範囲内"),_xlfn.XLOOKUP($EQ$14,$EQ$20:$EQ$24,$ER$20:$ER$24,0,0,1),AND(D52&lt;3,G52="8:30～17:00を超える"),_xlfn.XLOOKUP($EQ$14,$EQ$20:$EQ$24,$EV$20:$EV$24,0,0,1)),"")</f>
        <v/>
      </c>
      <c r="EO52" s="78" t="str" cm="1">
        <f t="array" ref="EO52">_xlfn.IFNA(_xlfn.IFS(AND(D52&gt;=3,G52="8:30～17:00の範囲内"),_xlfn.XLOOKUP($EQ$14,$EQ$20:$EQ$24,$EU$20:$EU$24,0,0,1),AND(D52&gt;=3,G52="8:30～17:00を超える"),_xlfn.XLOOKUP($EQ$14,$EQ$20:$EQ$24,$EY$20:$EY$24,0,0,1),AND(D52&lt;3,G52="8:30～17:00の範囲内"),_xlfn.XLOOKUP($EQ$14,$EQ$20:$EQ$24,$ES$20:$ES$24,0,0,1),AND(D52&lt;3,G52="8:30～17:00を超える"),_xlfn.XLOOKUP($EQ$14,$EQ$20:$EQ$24,$EW$20:$EW$24,0,0,1)),"")</f>
        <v/>
      </c>
    </row>
    <row r="53" spans="2:145" ht="14.25">
      <c r="B53" s="79">
        <f t="shared" si="14"/>
        <v>40</v>
      </c>
      <c r="C53" s="78"/>
      <c r="D53" s="87"/>
      <c r="E53" s="78"/>
      <c r="F53" s="61" t="str">
        <f t="shared" si="17"/>
        <v/>
      </c>
      <c r="G53" s="178"/>
      <c r="H53" s="179"/>
      <c r="I53" s="179"/>
      <c r="J53" s="179"/>
      <c r="K53" s="174" t="str" cm="1">
        <f t="array" ref="K53">_xlfn.IFNA(IF(C53="","",IF(F53="×","0",_xlfn.IFS(AND(D53&gt;=3,G53="8:30～17:00の範囲内"),1200,AND(D53&gt;=3,G53="8:30～17:00を超える"),1500,AND(D53&lt;3,G53="8:30～17:00の範囲内"),2100,AND(D53&lt;3,G53="8:30～17:00を超える"),2600))),"")</f>
        <v/>
      </c>
      <c r="L53" s="174"/>
      <c r="M53" s="62"/>
      <c r="N53" s="63" t="str" cm="1">
        <f t="array" ref="N53">_xlfn.IFNA(_xlfn.IFS(F53="×","",M53="一般",0,AND(D53&gt;=3,M53="非課税",G53="8:30～17:00の範囲内"),700,AND(D53&lt;3,M53="非課税",G53="8:30～17:00の範囲内"),1300,AND(D53&gt;=3,M53="非課税",G53="8:30～17:00を超える"),900,AND(D53&lt;3,M53="非課税",G53="8:30～17:00を超える"),1600,M53="生保等",K53,M53="経過措置",EN53),"")</f>
        <v/>
      </c>
      <c r="O53" s="63" t="str" cm="1">
        <f t="array" ref="O53">_xlfn.IFNA(_xlfn.IFS(F53="×","",M53="一般",0,AND(D53&gt;=3,M53="非課税",G53="8:30～17:00の範囲内"),700,AND(D53&lt;3,M53="非課税",G53="8:30～17:00の範囲内"),1300,AND(D53&gt;=3,M53="非課税",G53="8:30～17:00を超える"),900,AND(D53&lt;3,M53="非課税",G53="8:30～17:00を超える"),1600,M53="生保等",K53,M53="経過措置",EO53),"")</f>
        <v/>
      </c>
      <c r="P53" s="63" t="str">
        <f t="shared" si="22"/>
        <v/>
      </c>
      <c r="Q53" s="63" t="str">
        <f t="shared" si="24"/>
        <v/>
      </c>
      <c r="R53" s="85"/>
      <c r="S53" s="83"/>
      <c r="T53" s="83"/>
      <c r="U53" s="83"/>
      <c r="V53" s="83"/>
      <c r="W53" s="83"/>
      <c r="X53" s="83"/>
      <c r="Y53" s="83"/>
      <c r="Z53" s="83"/>
      <c r="AA53" s="84"/>
      <c r="AB53" s="85"/>
      <c r="AC53" s="83"/>
      <c r="AD53" s="83"/>
      <c r="AE53" s="83"/>
      <c r="AF53" s="83"/>
      <c r="AG53" s="83"/>
      <c r="AH53" s="83"/>
      <c r="AI53" s="83"/>
      <c r="AJ53" s="83"/>
      <c r="AK53" s="84"/>
      <c r="AL53" s="85"/>
      <c r="AM53" s="83"/>
      <c r="AN53" s="83"/>
      <c r="AO53" s="83"/>
      <c r="AP53" s="83"/>
      <c r="AQ53" s="83"/>
      <c r="AR53" s="83"/>
      <c r="AS53" s="83"/>
      <c r="AT53" s="83"/>
      <c r="AU53" s="84"/>
      <c r="AV53" s="85"/>
      <c r="AW53" s="83"/>
      <c r="AX53" s="83"/>
      <c r="AY53" s="83"/>
      <c r="AZ53" s="83"/>
      <c r="BA53" s="83"/>
      <c r="BB53" s="83"/>
      <c r="BC53" s="83"/>
      <c r="BD53" s="83"/>
      <c r="BE53" s="84"/>
      <c r="BF53" s="85"/>
      <c r="BG53" s="83"/>
      <c r="BH53" s="83"/>
      <c r="BI53" s="83"/>
      <c r="BJ53" s="83"/>
      <c r="BK53" s="83"/>
      <c r="BL53" s="83"/>
      <c r="BM53" s="83"/>
      <c r="BN53" s="83"/>
      <c r="BO53" s="84"/>
      <c r="BP53" s="85"/>
      <c r="BQ53" s="83"/>
      <c r="BR53" s="83"/>
      <c r="BS53" s="83"/>
      <c r="BT53" s="83"/>
      <c r="BU53" s="83"/>
      <c r="BV53" s="83"/>
      <c r="BW53" s="83"/>
      <c r="BX53" s="83"/>
      <c r="BY53" s="84"/>
      <c r="BZ53" s="85"/>
      <c r="CA53" s="83"/>
      <c r="CB53" s="83"/>
      <c r="CC53" s="83"/>
      <c r="CD53" s="83"/>
      <c r="CE53" s="83"/>
      <c r="CF53" s="83"/>
      <c r="CG53" s="83"/>
      <c r="CH53" s="83"/>
      <c r="CI53" s="84"/>
      <c r="CJ53" s="85"/>
      <c r="CK53" s="83"/>
      <c r="CL53" s="83"/>
      <c r="CM53" s="83"/>
      <c r="CN53" s="83"/>
      <c r="CO53" s="83"/>
      <c r="CP53" s="83"/>
      <c r="CQ53" s="83"/>
      <c r="CR53" s="83"/>
      <c r="CS53" s="84"/>
      <c r="CT53" s="85"/>
      <c r="CU53" s="83"/>
      <c r="CV53" s="83"/>
      <c r="CW53" s="83"/>
      <c r="CX53" s="83"/>
      <c r="CY53" s="83"/>
      <c r="CZ53" s="83"/>
      <c r="DA53" s="83"/>
      <c r="DB53" s="83"/>
      <c r="DC53" s="84"/>
      <c r="DD53" s="85"/>
      <c r="DE53" s="83"/>
      <c r="DF53" s="83"/>
      <c r="DG53" s="83"/>
      <c r="DH53" s="83"/>
      <c r="DI53" s="83"/>
      <c r="DJ53" s="83"/>
      <c r="DK53" s="83"/>
      <c r="DL53" s="83"/>
      <c r="DM53" s="84"/>
      <c r="DN53" s="85"/>
      <c r="DO53" s="83"/>
      <c r="DP53" s="83"/>
      <c r="DQ53" s="83"/>
      <c r="DR53" s="83"/>
      <c r="DS53" s="83"/>
      <c r="DT53" s="83"/>
      <c r="DU53" s="83"/>
      <c r="DV53" s="83"/>
      <c r="DW53" s="84"/>
      <c r="DX53" s="85"/>
      <c r="DY53" s="83"/>
      <c r="DZ53" s="83"/>
      <c r="EA53" s="83"/>
      <c r="EB53" s="83"/>
      <c r="EC53" s="83"/>
      <c r="ED53" s="83"/>
      <c r="EE53" s="83"/>
      <c r="EF53" s="83"/>
      <c r="EG53" s="86"/>
      <c r="EH53" s="76">
        <f t="shared" si="19"/>
        <v>0</v>
      </c>
      <c r="EI53" s="70" t="str">
        <f t="shared" si="23"/>
        <v/>
      </c>
      <c r="EK53" s="76">
        <f t="shared" si="20"/>
        <v>0</v>
      </c>
      <c r="EL53" s="77">
        <f t="shared" si="21"/>
        <v>0</v>
      </c>
      <c r="EN53" s="78" t="str" cm="1">
        <f t="array" ref="EN53">_xlfn.IFNA(_xlfn.IFS(AND(D53&gt;=3,G53="8:30～17:00の範囲内"),_xlfn.XLOOKUP($EQ$14,$EQ$20:$EQ$24,$ET$20:$ET$24,0,0,1),AND(D53&gt;=3,G53="8:30～17:00を超える"),_xlfn.XLOOKUP($EQ$14,$EQ$20:$EQ$24,$EX$20:$EX$24,0,0,1),AND(D53&lt;3,G53="8:30～17:00の範囲内"),_xlfn.XLOOKUP($EQ$14,$EQ$20:$EQ$24,$ER$20:$ER$24,0,0,1),AND(D53&lt;3,G53="8:30～17:00を超える"),_xlfn.XLOOKUP($EQ$14,$EQ$20:$EQ$24,$EV$20:$EV$24,0,0,1)),"")</f>
        <v/>
      </c>
      <c r="EO53" s="78" t="str" cm="1">
        <f t="array" ref="EO53">_xlfn.IFNA(_xlfn.IFS(AND(D53&gt;=3,G53="8:30～17:00の範囲内"),_xlfn.XLOOKUP($EQ$14,$EQ$20:$EQ$24,$EU$20:$EU$24,0,0,1),AND(D53&gt;=3,G53="8:30～17:00を超える"),_xlfn.XLOOKUP($EQ$14,$EQ$20:$EQ$24,$EY$20:$EY$24,0,0,1),AND(D53&lt;3,G53="8:30～17:00の範囲内"),_xlfn.XLOOKUP($EQ$14,$EQ$20:$EQ$24,$ES$20:$ES$24,0,0,1),AND(D53&lt;3,G53="8:30～17:00を超える"),_xlfn.XLOOKUP($EQ$14,$EQ$20:$EQ$24,$EW$20:$EW$24,0,0,1)),"")</f>
        <v/>
      </c>
    </row>
    <row r="54" spans="2:145" ht="14.25">
      <c r="B54" s="79">
        <f t="shared" si="14"/>
        <v>41</v>
      </c>
      <c r="C54" s="78"/>
      <c r="D54" s="87"/>
      <c r="E54" s="78"/>
      <c r="F54" s="61" t="str">
        <f t="shared" si="17"/>
        <v/>
      </c>
      <c r="G54" s="178"/>
      <c r="H54" s="179"/>
      <c r="I54" s="179"/>
      <c r="J54" s="179"/>
      <c r="K54" s="174" t="str" cm="1">
        <f t="array" ref="K54">_xlfn.IFNA(IF(C54="","",IF(F54="×","0",_xlfn.IFS(AND(D54&gt;=3,G54="8:30～17:00の範囲内"),1200,AND(D54&gt;=3,G54="8:30～17:00を超える"),1500,AND(D54&lt;3,G54="8:30～17:00の範囲内"),2100,AND(D54&lt;3,G54="8:30～17:00を超える"),2600))),"")</f>
        <v/>
      </c>
      <c r="L54" s="174"/>
      <c r="M54" s="62"/>
      <c r="N54" s="63" t="str" cm="1">
        <f t="array" ref="N54">_xlfn.IFNA(_xlfn.IFS(F54="×","",M54="一般",0,AND(D54&gt;=3,M54="非課税",G54="8:30～17:00の範囲内"),700,AND(D54&lt;3,M54="非課税",G54="8:30～17:00の範囲内"),1300,AND(D54&gt;=3,M54="非課税",G54="8:30～17:00を超える"),900,AND(D54&lt;3,M54="非課税",G54="8:30～17:00を超える"),1600,M54="生保等",K54,M54="経過措置",EN54),"")</f>
        <v/>
      </c>
      <c r="O54" s="63" t="str" cm="1">
        <f t="array" ref="O54">_xlfn.IFNA(_xlfn.IFS(F54="×","",M54="一般",0,AND(D54&gt;=3,M54="非課税",G54="8:30～17:00の範囲内"),700,AND(D54&lt;3,M54="非課税",G54="8:30～17:00の範囲内"),1300,AND(D54&gt;=3,M54="非課税",G54="8:30～17:00を超える"),900,AND(D54&lt;3,M54="非課税",G54="8:30～17:00を超える"),1600,M54="生保等",K54,M54="経過措置",EO54),"")</f>
        <v/>
      </c>
      <c r="P54" s="63" t="str">
        <f t="shared" si="22"/>
        <v/>
      </c>
      <c r="Q54" s="63" t="str">
        <f t="shared" si="24"/>
        <v/>
      </c>
      <c r="R54" s="85"/>
      <c r="S54" s="83"/>
      <c r="T54" s="83"/>
      <c r="U54" s="83"/>
      <c r="V54" s="83"/>
      <c r="W54" s="83"/>
      <c r="X54" s="83"/>
      <c r="Y54" s="83"/>
      <c r="Z54" s="83"/>
      <c r="AA54" s="84"/>
      <c r="AB54" s="85"/>
      <c r="AC54" s="83"/>
      <c r="AD54" s="83"/>
      <c r="AE54" s="83"/>
      <c r="AF54" s="83"/>
      <c r="AG54" s="83"/>
      <c r="AH54" s="83"/>
      <c r="AI54" s="83"/>
      <c r="AJ54" s="83"/>
      <c r="AK54" s="84"/>
      <c r="AL54" s="85"/>
      <c r="AM54" s="83"/>
      <c r="AN54" s="83"/>
      <c r="AO54" s="83"/>
      <c r="AP54" s="83"/>
      <c r="AQ54" s="83"/>
      <c r="AR54" s="83"/>
      <c r="AS54" s="83"/>
      <c r="AT54" s="83"/>
      <c r="AU54" s="84"/>
      <c r="AV54" s="85"/>
      <c r="AW54" s="83"/>
      <c r="AX54" s="83"/>
      <c r="AY54" s="83"/>
      <c r="AZ54" s="83"/>
      <c r="BA54" s="83"/>
      <c r="BB54" s="83"/>
      <c r="BC54" s="83"/>
      <c r="BD54" s="83"/>
      <c r="BE54" s="84"/>
      <c r="BF54" s="85"/>
      <c r="BG54" s="83"/>
      <c r="BH54" s="83"/>
      <c r="BI54" s="83"/>
      <c r="BJ54" s="83"/>
      <c r="BK54" s="83"/>
      <c r="BL54" s="83"/>
      <c r="BM54" s="83"/>
      <c r="BN54" s="83"/>
      <c r="BO54" s="84"/>
      <c r="BP54" s="85"/>
      <c r="BQ54" s="83"/>
      <c r="BR54" s="83"/>
      <c r="BS54" s="83"/>
      <c r="BT54" s="83"/>
      <c r="BU54" s="83"/>
      <c r="BV54" s="83"/>
      <c r="BW54" s="83"/>
      <c r="BX54" s="83"/>
      <c r="BY54" s="84"/>
      <c r="BZ54" s="85"/>
      <c r="CA54" s="83"/>
      <c r="CB54" s="83"/>
      <c r="CC54" s="83"/>
      <c r="CD54" s="83"/>
      <c r="CE54" s="83"/>
      <c r="CF54" s="83"/>
      <c r="CG54" s="83"/>
      <c r="CH54" s="83"/>
      <c r="CI54" s="84"/>
      <c r="CJ54" s="85"/>
      <c r="CK54" s="83"/>
      <c r="CL54" s="83"/>
      <c r="CM54" s="83"/>
      <c r="CN54" s="83"/>
      <c r="CO54" s="83"/>
      <c r="CP54" s="83"/>
      <c r="CQ54" s="83"/>
      <c r="CR54" s="83"/>
      <c r="CS54" s="84"/>
      <c r="CT54" s="85"/>
      <c r="CU54" s="83"/>
      <c r="CV54" s="83"/>
      <c r="CW54" s="83"/>
      <c r="CX54" s="83"/>
      <c r="CY54" s="83"/>
      <c r="CZ54" s="83"/>
      <c r="DA54" s="83"/>
      <c r="DB54" s="83"/>
      <c r="DC54" s="84"/>
      <c r="DD54" s="85"/>
      <c r="DE54" s="83"/>
      <c r="DF54" s="83"/>
      <c r="DG54" s="83"/>
      <c r="DH54" s="83"/>
      <c r="DI54" s="83"/>
      <c r="DJ54" s="83"/>
      <c r="DK54" s="83"/>
      <c r="DL54" s="83"/>
      <c r="DM54" s="84"/>
      <c r="DN54" s="85"/>
      <c r="DO54" s="83"/>
      <c r="DP54" s="83"/>
      <c r="DQ54" s="83"/>
      <c r="DR54" s="83"/>
      <c r="DS54" s="83"/>
      <c r="DT54" s="83"/>
      <c r="DU54" s="83"/>
      <c r="DV54" s="83"/>
      <c r="DW54" s="84"/>
      <c r="DX54" s="85"/>
      <c r="DY54" s="83"/>
      <c r="DZ54" s="83"/>
      <c r="EA54" s="83"/>
      <c r="EB54" s="83"/>
      <c r="EC54" s="83"/>
      <c r="ED54" s="83"/>
      <c r="EE54" s="83"/>
      <c r="EF54" s="83"/>
      <c r="EG54" s="86"/>
      <c r="EH54" s="76">
        <f t="shared" si="19"/>
        <v>0</v>
      </c>
      <c r="EI54" s="70" t="str">
        <f t="shared" si="23"/>
        <v/>
      </c>
      <c r="EK54" s="76">
        <f t="shared" si="20"/>
        <v>0</v>
      </c>
      <c r="EL54" s="77">
        <f t="shared" si="21"/>
        <v>0</v>
      </c>
      <c r="EN54" s="78" t="str" cm="1">
        <f t="array" ref="EN54">_xlfn.IFNA(_xlfn.IFS(AND(D54&gt;=3,G54="8:30～17:00の範囲内"),_xlfn.XLOOKUP($EQ$14,$EQ$20:$EQ$24,$ET$20:$ET$24,0,0,1),AND(D54&gt;=3,G54="8:30～17:00を超える"),_xlfn.XLOOKUP($EQ$14,$EQ$20:$EQ$24,$EX$20:$EX$24,0,0,1),AND(D54&lt;3,G54="8:30～17:00の範囲内"),_xlfn.XLOOKUP($EQ$14,$EQ$20:$EQ$24,$ER$20:$ER$24,0,0,1),AND(D54&lt;3,G54="8:30～17:00を超える"),_xlfn.XLOOKUP($EQ$14,$EQ$20:$EQ$24,$EV$20:$EV$24,0,0,1)),"")</f>
        <v/>
      </c>
      <c r="EO54" s="78" t="str" cm="1">
        <f t="array" ref="EO54">_xlfn.IFNA(_xlfn.IFS(AND(D54&gt;=3,G54="8:30～17:00の範囲内"),_xlfn.XLOOKUP($EQ$14,$EQ$20:$EQ$24,$EU$20:$EU$24,0,0,1),AND(D54&gt;=3,G54="8:30～17:00を超える"),_xlfn.XLOOKUP($EQ$14,$EQ$20:$EQ$24,$EY$20:$EY$24,0,0,1),AND(D54&lt;3,G54="8:30～17:00の範囲内"),_xlfn.XLOOKUP($EQ$14,$EQ$20:$EQ$24,$ES$20:$ES$24,0,0,1),AND(D54&lt;3,G54="8:30～17:00を超える"),_xlfn.XLOOKUP($EQ$14,$EQ$20:$EQ$24,$EW$20:$EW$24,0,0,1)),"")</f>
        <v/>
      </c>
    </row>
    <row r="55" spans="2:145" ht="14.25">
      <c r="B55" s="79">
        <f t="shared" si="14"/>
        <v>42</v>
      </c>
      <c r="C55" s="78"/>
      <c r="D55" s="87"/>
      <c r="E55" s="78"/>
      <c r="F55" s="61" t="str">
        <f t="shared" si="17"/>
        <v/>
      </c>
      <c r="G55" s="178"/>
      <c r="H55" s="179"/>
      <c r="I55" s="179"/>
      <c r="J55" s="179"/>
      <c r="K55" s="174" t="str" cm="1">
        <f t="array" ref="K55">_xlfn.IFNA(IF(C55="","",IF(F55="×","0",_xlfn.IFS(AND(D55&gt;=3,G55="8:30～17:00の範囲内"),1200,AND(D55&gt;=3,G55="8:30～17:00を超える"),1500,AND(D55&lt;3,G55="8:30～17:00の範囲内"),2100,AND(D55&lt;3,G55="8:30～17:00を超える"),2600))),"")</f>
        <v/>
      </c>
      <c r="L55" s="174"/>
      <c r="M55" s="62"/>
      <c r="N55" s="63" t="str" cm="1">
        <f t="array" ref="N55">_xlfn.IFNA(_xlfn.IFS(F55="×","",M55="一般",0,AND(D55&gt;=3,M55="非課税",G55="8:30～17:00の範囲内"),700,AND(D55&lt;3,M55="非課税",G55="8:30～17:00の範囲内"),1300,AND(D55&gt;=3,M55="非課税",G55="8:30～17:00を超える"),900,AND(D55&lt;3,M55="非課税",G55="8:30～17:00を超える"),1600,M55="生保等",K55,M55="経過措置",EN55),"")</f>
        <v/>
      </c>
      <c r="O55" s="63" t="str" cm="1">
        <f t="array" ref="O55">_xlfn.IFNA(_xlfn.IFS(F55="×","",M55="一般",0,AND(D55&gt;=3,M55="非課税",G55="8:30～17:00の範囲内"),700,AND(D55&lt;3,M55="非課税",G55="8:30～17:00の範囲内"),1300,AND(D55&gt;=3,M55="非課税",G55="8:30～17:00を超える"),900,AND(D55&lt;3,M55="非課税",G55="8:30～17:00を超える"),1600,M55="生保等",K55,M55="経過措置",EO55),"")</f>
        <v/>
      </c>
      <c r="P55" s="63" t="str">
        <f t="shared" si="22"/>
        <v/>
      </c>
      <c r="Q55" s="63" t="str">
        <f t="shared" si="24"/>
        <v/>
      </c>
      <c r="R55" s="85"/>
      <c r="S55" s="83"/>
      <c r="T55" s="83"/>
      <c r="U55" s="83"/>
      <c r="V55" s="83"/>
      <c r="W55" s="83"/>
      <c r="X55" s="83"/>
      <c r="Y55" s="83"/>
      <c r="Z55" s="83"/>
      <c r="AA55" s="84"/>
      <c r="AB55" s="85"/>
      <c r="AC55" s="83"/>
      <c r="AD55" s="83"/>
      <c r="AE55" s="83"/>
      <c r="AF55" s="83"/>
      <c r="AG55" s="83"/>
      <c r="AH55" s="83"/>
      <c r="AI55" s="83"/>
      <c r="AJ55" s="83"/>
      <c r="AK55" s="84"/>
      <c r="AL55" s="85"/>
      <c r="AM55" s="83"/>
      <c r="AN55" s="83"/>
      <c r="AO55" s="83"/>
      <c r="AP55" s="83"/>
      <c r="AQ55" s="83"/>
      <c r="AR55" s="83"/>
      <c r="AS55" s="83"/>
      <c r="AT55" s="83"/>
      <c r="AU55" s="84"/>
      <c r="AV55" s="85"/>
      <c r="AW55" s="83"/>
      <c r="AX55" s="83"/>
      <c r="AY55" s="83"/>
      <c r="AZ55" s="83"/>
      <c r="BA55" s="83"/>
      <c r="BB55" s="83"/>
      <c r="BC55" s="83"/>
      <c r="BD55" s="83"/>
      <c r="BE55" s="84"/>
      <c r="BF55" s="85"/>
      <c r="BG55" s="83"/>
      <c r="BH55" s="83"/>
      <c r="BI55" s="83"/>
      <c r="BJ55" s="83"/>
      <c r="BK55" s="83"/>
      <c r="BL55" s="83"/>
      <c r="BM55" s="83"/>
      <c r="BN55" s="83"/>
      <c r="BO55" s="84"/>
      <c r="BP55" s="85"/>
      <c r="BQ55" s="83"/>
      <c r="BR55" s="83"/>
      <c r="BS55" s="83"/>
      <c r="BT55" s="83"/>
      <c r="BU55" s="83"/>
      <c r="BV55" s="83"/>
      <c r="BW55" s="83"/>
      <c r="BX55" s="83"/>
      <c r="BY55" s="84"/>
      <c r="BZ55" s="85"/>
      <c r="CA55" s="83"/>
      <c r="CB55" s="83"/>
      <c r="CC55" s="83"/>
      <c r="CD55" s="83"/>
      <c r="CE55" s="83"/>
      <c r="CF55" s="83"/>
      <c r="CG55" s="83"/>
      <c r="CH55" s="83"/>
      <c r="CI55" s="84"/>
      <c r="CJ55" s="85"/>
      <c r="CK55" s="83"/>
      <c r="CL55" s="83"/>
      <c r="CM55" s="83"/>
      <c r="CN55" s="83"/>
      <c r="CO55" s="83"/>
      <c r="CP55" s="83"/>
      <c r="CQ55" s="83"/>
      <c r="CR55" s="83"/>
      <c r="CS55" s="84"/>
      <c r="CT55" s="85"/>
      <c r="CU55" s="83"/>
      <c r="CV55" s="83"/>
      <c r="CW55" s="83"/>
      <c r="CX55" s="83"/>
      <c r="CY55" s="83"/>
      <c r="CZ55" s="83"/>
      <c r="DA55" s="83"/>
      <c r="DB55" s="83"/>
      <c r="DC55" s="84"/>
      <c r="DD55" s="85"/>
      <c r="DE55" s="83"/>
      <c r="DF55" s="83"/>
      <c r="DG55" s="83"/>
      <c r="DH55" s="83"/>
      <c r="DI55" s="83"/>
      <c r="DJ55" s="83"/>
      <c r="DK55" s="83"/>
      <c r="DL55" s="83"/>
      <c r="DM55" s="84"/>
      <c r="DN55" s="85"/>
      <c r="DO55" s="83"/>
      <c r="DP55" s="83"/>
      <c r="DQ55" s="83"/>
      <c r="DR55" s="83"/>
      <c r="DS55" s="83"/>
      <c r="DT55" s="83"/>
      <c r="DU55" s="83"/>
      <c r="DV55" s="83"/>
      <c r="DW55" s="84"/>
      <c r="DX55" s="85"/>
      <c r="DY55" s="83"/>
      <c r="DZ55" s="83"/>
      <c r="EA55" s="83"/>
      <c r="EB55" s="83"/>
      <c r="EC55" s="83"/>
      <c r="ED55" s="83"/>
      <c r="EE55" s="83"/>
      <c r="EF55" s="83"/>
      <c r="EG55" s="86"/>
      <c r="EH55" s="76">
        <f t="shared" si="19"/>
        <v>0</v>
      </c>
      <c r="EI55" s="70" t="str">
        <f t="shared" si="23"/>
        <v/>
      </c>
      <c r="EK55" s="76">
        <f t="shared" si="20"/>
        <v>0</v>
      </c>
      <c r="EL55" s="77">
        <f t="shared" si="21"/>
        <v>0</v>
      </c>
      <c r="EN55" s="78" t="str" cm="1">
        <f t="array" ref="EN55">_xlfn.IFNA(_xlfn.IFS(AND(D55&gt;=3,G55="8:30～17:00の範囲内"),_xlfn.XLOOKUP($EQ$14,$EQ$20:$EQ$24,$ET$20:$ET$24,0,0,1),AND(D55&gt;=3,G55="8:30～17:00を超える"),_xlfn.XLOOKUP($EQ$14,$EQ$20:$EQ$24,$EX$20:$EX$24,0,0,1),AND(D55&lt;3,G55="8:30～17:00の範囲内"),_xlfn.XLOOKUP($EQ$14,$EQ$20:$EQ$24,$ER$20:$ER$24,0,0,1),AND(D55&lt;3,G55="8:30～17:00を超える"),_xlfn.XLOOKUP($EQ$14,$EQ$20:$EQ$24,$EV$20:$EV$24,0,0,1)),"")</f>
        <v/>
      </c>
      <c r="EO55" s="78" t="str" cm="1">
        <f t="array" ref="EO55">_xlfn.IFNA(_xlfn.IFS(AND(D55&gt;=3,G55="8:30～17:00の範囲内"),_xlfn.XLOOKUP($EQ$14,$EQ$20:$EQ$24,$EU$20:$EU$24,0,0,1),AND(D55&gt;=3,G55="8:30～17:00を超える"),_xlfn.XLOOKUP($EQ$14,$EQ$20:$EQ$24,$EY$20:$EY$24,0,0,1),AND(D55&lt;3,G55="8:30～17:00の範囲内"),_xlfn.XLOOKUP($EQ$14,$EQ$20:$EQ$24,$ES$20:$ES$24,0,0,1),AND(D55&lt;3,G55="8:30～17:00を超える"),_xlfn.XLOOKUP($EQ$14,$EQ$20:$EQ$24,$EW$20:$EW$24,0,0,1)),"")</f>
        <v/>
      </c>
    </row>
    <row r="56" spans="2:145" ht="14.25">
      <c r="B56" s="79">
        <f t="shared" si="14"/>
        <v>43</v>
      </c>
      <c r="C56" s="78"/>
      <c r="D56" s="87"/>
      <c r="E56" s="78"/>
      <c r="F56" s="61" t="str">
        <f t="shared" si="17"/>
        <v/>
      </c>
      <c r="G56" s="178"/>
      <c r="H56" s="179"/>
      <c r="I56" s="179"/>
      <c r="J56" s="179"/>
      <c r="K56" s="174" t="str" cm="1">
        <f t="array" ref="K56">_xlfn.IFNA(IF(C56="","",IF(F56="×","0",_xlfn.IFS(AND(D56&gt;=3,G56="8:30～17:00の範囲内"),1200,AND(D56&gt;=3,G56="8:30～17:00を超える"),1500,AND(D56&lt;3,G56="8:30～17:00の範囲内"),2100,AND(D56&lt;3,G56="8:30～17:00を超える"),2600))),"")</f>
        <v/>
      </c>
      <c r="L56" s="174"/>
      <c r="M56" s="62"/>
      <c r="N56" s="63" t="str" cm="1">
        <f t="array" ref="N56">_xlfn.IFNA(_xlfn.IFS(F56="×","",M56="一般",0,AND(D56&gt;=3,M56="非課税",G56="8:30～17:00の範囲内"),700,AND(D56&lt;3,M56="非課税",G56="8:30～17:00の範囲内"),1300,AND(D56&gt;=3,M56="非課税",G56="8:30～17:00を超える"),900,AND(D56&lt;3,M56="非課税",G56="8:30～17:00を超える"),1600,M56="生保等",K56,M56="経過措置",EN56),"")</f>
        <v/>
      </c>
      <c r="O56" s="63" t="str" cm="1">
        <f t="array" ref="O56">_xlfn.IFNA(_xlfn.IFS(F56="×","",M56="一般",0,AND(D56&gt;=3,M56="非課税",G56="8:30～17:00の範囲内"),700,AND(D56&lt;3,M56="非課税",G56="8:30～17:00の範囲内"),1300,AND(D56&gt;=3,M56="非課税",G56="8:30～17:00を超える"),900,AND(D56&lt;3,M56="非課税",G56="8:30～17:00を超える"),1600,M56="生保等",K56,M56="経過措置",EO56),"")</f>
        <v/>
      </c>
      <c r="P56" s="63" t="str">
        <f t="shared" si="22"/>
        <v/>
      </c>
      <c r="Q56" s="63" t="str">
        <f t="shared" si="24"/>
        <v/>
      </c>
      <c r="R56" s="85"/>
      <c r="S56" s="83"/>
      <c r="T56" s="83"/>
      <c r="U56" s="83"/>
      <c r="V56" s="83"/>
      <c r="W56" s="83"/>
      <c r="X56" s="83"/>
      <c r="Y56" s="83"/>
      <c r="Z56" s="83"/>
      <c r="AA56" s="84"/>
      <c r="AB56" s="85"/>
      <c r="AC56" s="83"/>
      <c r="AD56" s="83"/>
      <c r="AE56" s="83"/>
      <c r="AF56" s="83"/>
      <c r="AG56" s="83"/>
      <c r="AH56" s="83"/>
      <c r="AI56" s="83"/>
      <c r="AJ56" s="83"/>
      <c r="AK56" s="84"/>
      <c r="AL56" s="85"/>
      <c r="AM56" s="83"/>
      <c r="AN56" s="83"/>
      <c r="AO56" s="83"/>
      <c r="AP56" s="83"/>
      <c r="AQ56" s="83"/>
      <c r="AR56" s="83"/>
      <c r="AS56" s="83"/>
      <c r="AT56" s="83"/>
      <c r="AU56" s="84"/>
      <c r="AV56" s="85"/>
      <c r="AW56" s="83"/>
      <c r="AX56" s="83"/>
      <c r="AY56" s="83"/>
      <c r="AZ56" s="83"/>
      <c r="BA56" s="83"/>
      <c r="BB56" s="83"/>
      <c r="BC56" s="83"/>
      <c r="BD56" s="83"/>
      <c r="BE56" s="84"/>
      <c r="BF56" s="85"/>
      <c r="BG56" s="83"/>
      <c r="BH56" s="83"/>
      <c r="BI56" s="83"/>
      <c r="BJ56" s="83"/>
      <c r="BK56" s="83"/>
      <c r="BL56" s="83"/>
      <c r="BM56" s="83"/>
      <c r="BN56" s="83"/>
      <c r="BO56" s="84"/>
      <c r="BP56" s="85"/>
      <c r="BQ56" s="83"/>
      <c r="BR56" s="83"/>
      <c r="BS56" s="83"/>
      <c r="BT56" s="83"/>
      <c r="BU56" s="83"/>
      <c r="BV56" s="83"/>
      <c r="BW56" s="83"/>
      <c r="BX56" s="83"/>
      <c r="BY56" s="84"/>
      <c r="BZ56" s="85"/>
      <c r="CA56" s="83"/>
      <c r="CB56" s="83"/>
      <c r="CC56" s="83"/>
      <c r="CD56" s="83"/>
      <c r="CE56" s="83"/>
      <c r="CF56" s="83"/>
      <c r="CG56" s="83"/>
      <c r="CH56" s="83"/>
      <c r="CI56" s="84"/>
      <c r="CJ56" s="85"/>
      <c r="CK56" s="83"/>
      <c r="CL56" s="83"/>
      <c r="CM56" s="83"/>
      <c r="CN56" s="83"/>
      <c r="CO56" s="83"/>
      <c r="CP56" s="83"/>
      <c r="CQ56" s="83"/>
      <c r="CR56" s="83"/>
      <c r="CS56" s="84"/>
      <c r="CT56" s="85"/>
      <c r="CU56" s="83"/>
      <c r="CV56" s="83"/>
      <c r="CW56" s="83"/>
      <c r="CX56" s="83"/>
      <c r="CY56" s="83"/>
      <c r="CZ56" s="83"/>
      <c r="DA56" s="83"/>
      <c r="DB56" s="83"/>
      <c r="DC56" s="84"/>
      <c r="DD56" s="85"/>
      <c r="DE56" s="83"/>
      <c r="DF56" s="83"/>
      <c r="DG56" s="83"/>
      <c r="DH56" s="83"/>
      <c r="DI56" s="83"/>
      <c r="DJ56" s="83"/>
      <c r="DK56" s="83"/>
      <c r="DL56" s="83"/>
      <c r="DM56" s="84"/>
      <c r="DN56" s="85"/>
      <c r="DO56" s="83"/>
      <c r="DP56" s="83"/>
      <c r="DQ56" s="83"/>
      <c r="DR56" s="83"/>
      <c r="DS56" s="83"/>
      <c r="DT56" s="83"/>
      <c r="DU56" s="83"/>
      <c r="DV56" s="83"/>
      <c r="DW56" s="84"/>
      <c r="DX56" s="85"/>
      <c r="DY56" s="83"/>
      <c r="DZ56" s="83"/>
      <c r="EA56" s="83"/>
      <c r="EB56" s="83"/>
      <c r="EC56" s="83"/>
      <c r="ED56" s="83"/>
      <c r="EE56" s="83"/>
      <c r="EF56" s="83"/>
      <c r="EG56" s="86"/>
      <c r="EH56" s="76">
        <f t="shared" si="19"/>
        <v>0</v>
      </c>
      <c r="EI56" s="70" t="str">
        <f t="shared" si="23"/>
        <v/>
      </c>
      <c r="EK56" s="76">
        <f t="shared" si="20"/>
        <v>0</v>
      </c>
      <c r="EL56" s="77">
        <f t="shared" si="21"/>
        <v>0</v>
      </c>
      <c r="EN56" s="78" t="str" cm="1">
        <f t="array" ref="EN56">_xlfn.IFNA(_xlfn.IFS(AND(D56&gt;=3,G56="8:30～17:00の範囲内"),_xlfn.XLOOKUP($EQ$14,$EQ$20:$EQ$24,$ET$20:$ET$24,0,0,1),AND(D56&gt;=3,G56="8:30～17:00を超える"),_xlfn.XLOOKUP($EQ$14,$EQ$20:$EQ$24,$EX$20:$EX$24,0,0,1),AND(D56&lt;3,G56="8:30～17:00の範囲内"),_xlfn.XLOOKUP($EQ$14,$EQ$20:$EQ$24,$ER$20:$ER$24,0,0,1),AND(D56&lt;3,G56="8:30～17:00を超える"),_xlfn.XLOOKUP($EQ$14,$EQ$20:$EQ$24,$EV$20:$EV$24,0,0,1)),"")</f>
        <v/>
      </c>
      <c r="EO56" s="78" t="str" cm="1">
        <f t="array" ref="EO56">_xlfn.IFNA(_xlfn.IFS(AND(D56&gt;=3,G56="8:30～17:00の範囲内"),_xlfn.XLOOKUP($EQ$14,$EQ$20:$EQ$24,$EU$20:$EU$24,0,0,1),AND(D56&gt;=3,G56="8:30～17:00を超える"),_xlfn.XLOOKUP($EQ$14,$EQ$20:$EQ$24,$EY$20:$EY$24,0,0,1),AND(D56&lt;3,G56="8:30～17:00の範囲内"),_xlfn.XLOOKUP($EQ$14,$EQ$20:$EQ$24,$ES$20:$ES$24,0,0,1),AND(D56&lt;3,G56="8:30～17:00を超える"),_xlfn.XLOOKUP($EQ$14,$EQ$20:$EQ$24,$EW$20:$EW$24,0,0,1)),"")</f>
        <v/>
      </c>
    </row>
    <row r="57" spans="2:145" ht="14.25">
      <c r="B57" s="79">
        <f t="shared" si="14"/>
        <v>44</v>
      </c>
      <c r="C57" s="78"/>
      <c r="D57" s="87"/>
      <c r="E57" s="78"/>
      <c r="F57" s="61" t="str">
        <f t="shared" si="17"/>
        <v/>
      </c>
      <c r="G57" s="178"/>
      <c r="H57" s="179"/>
      <c r="I57" s="179"/>
      <c r="J57" s="179"/>
      <c r="K57" s="174" t="str" cm="1">
        <f t="array" ref="K57">_xlfn.IFNA(IF(C57="","",IF(F57="×","0",_xlfn.IFS(AND(D57&gt;=3,G57="8:30～17:00の範囲内"),1200,AND(D57&gt;=3,G57="8:30～17:00を超える"),1500,AND(D57&lt;3,G57="8:30～17:00の範囲内"),2100,AND(D57&lt;3,G57="8:30～17:00を超える"),2600))),"")</f>
        <v/>
      </c>
      <c r="L57" s="174"/>
      <c r="M57" s="62"/>
      <c r="N57" s="63" t="str" cm="1">
        <f t="array" ref="N57">_xlfn.IFNA(_xlfn.IFS(F57="×","",M57="一般",0,AND(D57&gt;=3,M57="非課税",G57="8:30～17:00の範囲内"),700,AND(D57&lt;3,M57="非課税",G57="8:30～17:00の範囲内"),1300,AND(D57&gt;=3,M57="非課税",G57="8:30～17:00を超える"),900,AND(D57&lt;3,M57="非課税",G57="8:30～17:00を超える"),1600,M57="生保等",K57,M57="経過措置",EN57),"")</f>
        <v/>
      </c>
      <c r="O57" s="63" t="str" cm="1">
        <f t="array" ref="O57">_xlfn.IFNA(_xlfn.IFS(F57="×","",M57="一般",0,AND(D57&gt;=3,M57="非課税",G57="8:30～17:00の範囲内"),700,AND(D57&lt;3,M57="非課税",G57="8:30～17:00の範囲内"),1300,AND(D57&gt;=3,M57="非課税",G57="8:30～17:00を超える"),900,AND(D57&lt;3,M57="非課税",G57="8:30～17:00を超える"),1600,M57="生保等",K57,M57="経過措置",EO57),"")</f>
        <v/>
      </c>
      <c r="P57" s="63" t="str">
        <f t="shared" si="22"/>
        <v/>
      </c>
      <c r="Q57" s="63" t="str">
        <f t="shared" si="24"/>
        <v/>
      </c>
      <c r="R57" s="85"/>
      <c r="S57" s="83"/>
      <c r="T57" s="83"/>
      <c r="U57" s="83"/>
      <c r="V57" s="83"/>
      <c r="W57" s="83"/>
      <c r="X57" s="83"/>
      <c r="Y57" s="83"/>
      <c r="Z57" s="83"/>
      <c r="AA57" s="84"/>
      <c r="AB57" s="85"/>
      <c r="AC57" s="83"/>
      <c r="AD57" s="83"/>
      <c r="AE57" s="83"/>
      <c r="AF57" s="83"/>
      <c r="AG57" s="83"/>
      <c r="AH57" s="83"/>
      <c r="AI57" s="83"/>
      <c r="AJ57" s="83"/>
      <c r="AK57" s="84"/>
      <c r="AL57" s="85"/>
      <c r="AM57" s="83"/>
      <c r="AN57" s="83"/>
      <c r="AO57" s="83"/>
      <c r="AP57" s="83"/>
      <c r="AQ57" s="83"/>
      <c r="AR57" s="83"/>
      <c r="AS57" s="83"/>
      <c r="AT57" s="83"/>
      <c r="AU57" s="84"/>
      <c r="AV57" s="85"/>
      <c r="AW57" s="83"/>
      <c r="AX57" s="83"/>
      <c r="AY57" s="83"/>
      <c r="AZ57" s="83"/>
      <c r="BA57" s="83"/>
      <c r="BB57" s="83"/>
      <c r="BC57" s="83"/>
      <c r="BD57" s="83"/>
      <c r="BE57" s="84"/>
      <c r="BF57" s="85"/>
      <c r="BG57" s="83"/>
      <c r="BH57" s="83"/>
      <c r="BI57" s="83"/>
      <c r="BJ57" s="83"/>
      <c r="BK57" s="83"/>
      <c r="BL57" s="83"/>
      <c r="BM57" s="83"/>
      <c r="BN57" s="83"/>
      <c r="BO57" s="84"/>
      <c r="BP57" s="85"/>
      <c r="BQ57" s="83"/>
      <c r="BR57" s="83"/>
      <c r="BS57" s="83"/>
      <c r="BT57" s="83"/>
      <c r="BU57" s="83"/>
      <c r="BV57" s="83"/>
      <c r="BW57" s="83"/>
      <c r="BX57" s="83"/>
      <c r="BY57" s="84"/>
      <c r="BZ57" s="85"/>
      <c r="CA57" s="83"/>
      <c r="CB57" s="83"/>
      <c r="CC57" s="83"/>
      <c r="CD57" s="83"/>
      <c r="CE57" s="83"/>
      <c r="CF57" s="83"/>
      <c r="CG57" s="83"/>
      <c r="CH57" s="83"/>
      <c r="CI57" s="84"/>
      <c r="CJ57" s="85"/>
      <c r="CK57" s="83"/>
      <c r="CL57" s="83"/>
      <c r="CM57" s="83"/>
      <c r="CN57" s="83"/>
      <c r="CO57" s="83"/>
      <c r="CP57" s="83"/>
      <c r="CQ57" s="83"/>
      <c r="CR57" s="83"/>
      <c r="CS57" s="84"/>
      <c r="CT57" s="85"/>
      <c r="CU57" s="83"/>
      <c r="CV57" s="83"/>
      <c r="CW57" s="83"/>
      <c r="CX57" s="83"/>
      <c r="CY57" s="83"/>
      <c r="CZ57" s="83"/>
      <c r="DA57" s="83"/>
      <c r="DB57" s="83"/>
      <c r="DC57" s="84"/>
      <c r="DD57" s="85"/>
      <c r="DE57" s="83"/>
      <c r="DF57" s="83"/>
      <c r="DG57" s="83"/>
      <c r="DH57" s="83"/>
      <c r="DI57" s="83"/>
      <c r="DJ57" s="83"/>
      <c r="DK57" s="83"/>
      <c r="DL57" s="83"/>
      <c r="DM57" s="84"/>
      <c r="DN57" s="85"/>
      <c r="DO57" s="83"/>
      <c r="DP57" s="83"/>
      <c r="DQ57" s="83"/>
      <c r="DR57" s="83"/>
      <c r="DS57" s="83"/>
      <c r="DT57" s="83"/>
      <c r="DU57" s="83"/>
      <c r="DV57" s="83"/>
      <c r="DW57" s="84"/>
      <c r="DX57" s="85"/>
      <c r="DY57" s="83"/>
      <c r="DZ57" s="83"/>
      <c r="EA57" s="83"/>
      <c r="EB57" s="83"/>
      <c r="EC57" s="83"/>
      <c r="ED57" s="83"/>
      <c r="EE57" s="83"/>
      <c r="EF57" s="83"/>
      <c r="EG57" s="86"/>
      <c r="EH57" s="76">
        <f t="shared" si="19"/>
        <v>0</v>
      </c>
      <c r="EI57" s="70" t="str">
        <f t="shared" si="23"/>
        <v/>
      </c>
      <c r="EK57" s="76">
        <f t="shared" si="20"/>
        <v>0</v>
      </c>
      <c r="EL57" s="77">
        <f t="shared" si="21"/>
        <v>0</v>
      </c>
      <c r="EN57" s="78" t="str" cm="1">
        <f t="array" ref="EN57">_xlfn.IFNA(_xlfn.IFS(AND(D57&gt;=3,G57="8:30～17:00の範囲内"),_xlfn.XLOOKUP($EQ$14,$EQ$20:$EQ$24,$ET$20:$ET$24,0,0,1),AND(D57&gt;=3,G57="8:30～17:00を超える"),_xlfn.XLOOKUP($EQ$14,$EQ$20:$EQ$24,$EX$20:$EX$24,0,0,1),AND(D57&lt;3,G57="8:30～17:00の範囲内"),_xlfn.XLOOKUP($EQ$14,$EQ$20:$EQ$24,$ER$20:$ER$24,0,0,1),AND(D57&lt;3,G57="8:30～17:00を超える"),_xlfn.XLOOKUP($EQ$14,$EQ$20:$EQ$24,$EV$20:$EV$24,0,0,1)),"")</f>
        <v/>
      </c>
      <c r="EO57" s="78" t="str" cm="1">
        <f t="array" ref="EO57">_xlfn.IFNA(_xlfn.IFS(AND(D57&gt;=3,G57="8:30～17:00の範囲内"),_xlfn.XLOOKUP($EQ$14,$EQ$20:$EQ$24,$EU$20:$EU$24,0,0,1),AND(D57&gt;=3,G57="8:30～17:00を超える"),_xlfn.XLOOKUP($EQ$14,$EQ$20:$EQ$24,$EY$20:$EY$24,0,0,1),AND(D57&lt;3,G57="8:30～17:00の範囲内"),_xlfn.XLOOKUP($EQ$14,$EQ$20:$EQ$24,$ES$20:$ES$24,0,0,1),AND(D57&lt;3,G57="8:30～17:00を超える"),_xlfn.XLOOKUP($EQ$14,$EQ$20:$EQ$24,$EW$20:$EW$24,0,0,1)),"")</f>
        <v/>
      </c>
    </row>
    <row r="58" spans="2:145" ht="14.25">
      <c r="B58" s="79">
        <f t="shared" si="14"/>
        <v>45</v>
      </c>
      <c r="C58" s="78"/>
      <c r="D58" s="87"/>
      <c r="E58" s="78"/>
      <c r="F58" s="61" t="str">
        <f t="shared" si="17"/>
        <v/>
      </c>
      <c r="G58" s="178"/>
      <c r="H58" s="179"/>
      <c r="I58" s="179"/>
      <c r="J58" s="179"/>
      <c r="K58" s="174" t="str" cm="1">
        <f t="array" ref="K58">_xlfn.IFNA(IF(C58="","",IF(F58="×","0",_xlfn.IFS(AND(D58&gt;=3,G58="8:30～17:00の範囲内"),1200,AND(D58&gt;=3,G58="8:30～17:00を超える"),1500,AND(D58&lt;3,G58="8:30～17:00の範囲内"),2100,AND(D58&lt;3,G58="8:30～17:00を超える"),2600))),"")</f>
        <v/>
      </c>
      <c r="L58" s="174"/>
      <c r="M58" s="62"/>
      <c r="N58" s="63" t="str" cm="1">
        <f t="array" ref="N58">_xlfn.IFNA(_xlfn.IFS(F58="×","",M58="一般",0,AND(D58&gt;=3,M58="非課税",G58="8:30～17:00の範囲内"),700,AND(D58&lt;3,M58="非課税",G58="8:30～17:00の範囲内"),1300,AND(D58&gt;=3,M58="非課税",G58="8:30～17:00を超える"),900,AND(D58&lt;3,M58="非課税",G58="8:30～17:00を超える"),1600,M58="生保等",K58,M58="経過措置",EN58),"")</f>
        <v/>
      </c>
      <c r="O58" s="63" t="str" cm="1">
        <f t="array" ref="O58">_xlfn.IFNA(_xlfn.IFS(F58="×","",M58="一般",0,AND(D58&gt;=3,M58="非課税",G58="8:30～17:00の範囲内"),700,AND(D58&lt;3,M58="非課税",G58="8:30～17:00の範囲内"),1300,AND(D58&gt;=3,M58="非課税",G58="8:30～17:00を超える"),900,AND(D58&lt;3,M58="非課税",G58="8:30～17:00を超える"),1600,M58="生保等",K58,M58="経過措置",EO58),"")</f>
        <v/>
      </c>
      <c r="P58" s="63" t="str">
        <f t="shared" si="22"/>
        <v/>
      </c>
      <c r="Q58" s="63" t="str">
        <f t="shared" si="24"/>
        <v/>
      </c>
      <c r="R58" s="85"/>
      <c r="S58" s="83"/>
      <c r="T58" s="83"/>
      <c r="U58" s="83"/>
      <c r="V58" s="83"/>
      <c r="W58" s="83"/>
      <c r="X58" s="83"/>
      <c r="Y58" s="83"/>
      <c r="Z58" s="83"/>
      <c r="AA58" s="84"/>
      <c r="AB58" s="85"/>
      <c r="AC58" s="83"/>
      <c r="AD58" s="83"/>
      <c r="AE58" s="83"/>
      <c r="AF58" s="83"/>
      <c r="AG58" s="83"/>
      <c r="AH58" s="83"/>
      <c r="AI58" s="83"/>
      <c r="AJ58" s="83"/>
      <c r="AK58" s="84"/>
      <c r="AL58" s="85"/>
      <c r="AM58" s="83"/>
      <c r="AN58" s="83"/>
      <c r="AO58" s="83"/>
      <c r="AP58" s="83"/>
      <c r="AQ58" s="83"/>
      <c r="AR58" s="83"/>
      <c r="AS58" s="83"/>
      <c r="AT58" s="83"/>
      <c r="AU58" s="84"/>
      <c r="AV58" s="85"/>
      <c r="AW58" s="83"/>
      <c r="AX58" s="83"/>
      <c r="AY58" s="83"/>
      <c r="AZ58" s="83"/>
      <c r="BA58" s="83"/>
      <c r="BB58" s="83"/>
      <c r="BC58" s="83"/>
      <c r="BD58" s="83"/>
      <c r="BE58" s="84"/>
      <c r="BF58" s="85"/>
      <c r="BG58" s="83"/>
      <c r="BH58" s="83"/>
      <c r="BI58" s="83"/>
      <c r="BJ58" s="83"/>
      <c r="BK58" s="83"/>
      <c r="BL58" s="83"/>
      <c r="BM58" s="83"/>
      <c r="BN58" s="83"/>
      <c r="BO58" s="84"/>
      <c r="BP58" s="85"/>
      <c r="BQ58" s="83"/>
      <c r="BR58" s="83"/>
      <c r="BS58" s="83"/>
      <c r="BT58" s="83"/>
      <c r="BU58" s="83"/>
      <c r="BV58" s="83"/>
      <c r="BW58" s="83"/>
      <c r="BX58" s="83"/>
      <c r="BY58" s="84"/>
      <c r="BZ58" s="85"/>
      <c r="CA58" s="83"/>
      <c r="CB58" s="83"/>
      <c r="CC58" s="83"/>
      <c r="CD58" s="83"/>
      <c r="CE58" s="83"/>
      <c r="CF58" s="83"/>
      <c r="CG58" s="83"/>
      <c r="CH58" s="83"/>
      <c r="CI58" s="84"/>
      <c r="CJ58" s="85"/>
      <c r="CK58" s="83"/>
      <c r="CL58" s="83"/>
      <c r="CM58" s="83"/>
      <c r="CN58" s="83"/>
      <c r="CO58" s="83"/>
      <c r="CP58" s="83"/>
      <c r="CQ58" s="83"/>
      <c r="CR58" s="83"/>
      <c r="CS58" s="84"/>
      <c r="CT58" s="85"/>
      <c r="CU58" s="83"/>
      <c r="CV58" s="83"/>
      <c r="CW58" s="83"/>
      <c r="CX58" s="83"/>
      <c r="CY58" s="83"/>
      <c r="CZ58" s="83"/>
      <c r="DA58" s="83"/>
      <c r="DB58" s="83"/>
      <c r="DC58" s="84"/>
      <c r="DD58" s="85"/>
      <c r="DE58" s="83"/>
      <c r="DF58" s="83"/>
      <c r="DG58" s="83"/>
      <c r="DH58" s="83"/>
      <c r="DI58" s="83"/>
      <c r="DJ58" s="83"/>
      <c r="DK58" s="83"/>
      <c r="DL58" s="83"/>
      <c r="DM58" s="84"/>
      <c r="DN58" s="85"/>
      <c r="DO58" s="83"/>
      <c r="DP58" s="83"/>
      <c r="DQ58" s="83"/>
      <c r="DR58" s="83"/>
      <c r="DS58" s="83"/>
      <c r="DT58" s="83"/>
      <c r="DU58" s="83"/>
      <c r="DV58" s="83"/>
      <c r="DW58" s="84"/>
      <c r="DX58" s="85"/>
      <c r="DY58" s="83"/>
      <c r="DZ58" s="83"/>
      <c r="EA58" s="83"/>
      <c r="EB58" s="83"/>
      <c r="EC58" s="83"/>
      <c r="ED58" s="83"/>
      <c r="EE58" s="83"/>
      <c r="EF58" s="83"/>
      <c r="EG58" s="86"/>
      <c r="EH58" s="76">
        <f t="shared" si="19"/>
        <v>0</v>
      </c>
      <c r="EI58" s="70" t="str">
        <f t="shared" si="23"/>
        <v/>
      </c>
      <c r="EK58" s="76">
        <f t="shared" si="20"/>
        <v>0</v>
      </c>
      <c r="EL58" s="77">
        <f t="shared" si="21"/>
        <v>0</v>
      </c>
      <c r="EN58" s="78" t="str" cm="1">
        <f t="array" ref="EN58">_xlfn.IFNA(_xlfn.IFS(AND(D58&gt;=3,G58="8:30～17:00の範囲内"),_xlfn.XLOOKUP($EQ$14,$EQ$20:$EQ$24,$ET$20:$ET$24,0,0,1),AND(D58&gt;=3,G58="8:30～17:00を超える"),_xlfn.XLOOKUP($EQ$14,$EQ$20:$EQ$24,$EX$20:$EX$24,0,0,1),AND(D58&lt;3,G58="8:30～17:00の範囲内"),_xlfn.XLOOKUP($EQ$14,$EQ$20:$EQ$24,$ER$20:$ER$24,0,0,1),AND(D58&lt;3,G58="8:30～17:00を超える"),_xlfn.XLOOKUP($EQ$14,$EQ$20:$EQ$24,$EV$20:$EV$24,0,0,1)),"")</f>
        <v/>
      </c>
      <c r="EO58" s="78" t="str" cm="1">
        <f t="array" ref="EO58">_xlfn.IFNA(_xlfn.IFS(AND(D58&gt;=3,G58="8:30～17:00の範囲内"),_xlfn.XLOOKUP($EQ$14,$EQ$20:$EQ$24,$EU$20:$EU$24,0,0,1),AND(D58&gt;=3,G58="8:30～17:00を超える"),_xlfn.XLOOKUP($EQ$14,$EQ$20:$EQ$24,$EY$20:$EY$24,0,0,1),AND(D58&lt;3,G58="8:30～17:00の範囲内"),_xlfn.XLOOKUP($EQ$14,$EQ$20:$EQ$24,$ES$20:$ES$24,0,0,1),AND(D58&lt;3,G58="8:30～17:00を超える"),_xlfn.XLOOKUP($EQ$14,$EQ$20:$EQ$24,$EW$20:$EW$24,0,0,1)),"")</f>
        <v/>
      </c>
    </row>
    <row r="59" spans="2:145" ht="14.25">
      <c r="B59" s="79">
        <f t="shared" si="14"/>
        <v>46</v>
      </c>
      <c r="C59" s="78"/>
      <c r="D59" s="87"/>
      <c r="E59" s="78"/>
      <c r="F59" s="61" t="str">
        <f t="shared" si="17"/>
        <v/>
      </c>
      <c r="G59" s="178"/>
      <c r="H59" s="179"/>
      <c r="I59" s="179"/>
      <c r="J59" s="179"/>
      <c r="K59" s="174" t="str" cm="1">
        <f t="array" ref="K59">_xlfn.IFNA(IF(C59="","",IF(F59="×","0",_xlfn.IFS(AND(D59&gt;=3,G59="8:30～17:00の範囲内"),1200,AND(D59&gt;=3,G59="8:30～17:00を超える"),1500,AND(D59&lt;3,G59="8:30～17:00の範囲内"),2100,AND(D59&lt;3,G59="8:30～17:00を超える"),2600))),"")</f>
        <v/>
      </c>
      <c r="L59" s="174"/>
      <c r="M59" s="62"/>
      <c r="N59" s="63" t="str" cm="1">
        <f t="array" ref="N59">_xlfn.IFNA(_xlfn.IFS(F59="×","",M59="一般",0,AND(D59&gt;=3,M59="非課税",G59="8:30～17:00の範囲内"),700,AND(D59&lt;3,M59="非課税",G59="8:30～17:00の範囲内"),1300,AND(D59&gt;=3,M59="非課税",G59="8:30～17:00を超える"),900,AND(D59&lt;3,M59="非課税",G59="8:30～17:00を超える"),1600,M59="生保等",K59,M59="経過措置",EN59),"")</f>
        <v/>
      </c>
      <c r="O59" s="63" t="str" cm="1">
        <f t="array" ref="O59">_xlfn.IFNA(_xlfn.IFS(F59="×","",M59="一般",0,AND(D59&gt;=3,M59="非課税",G59="8:30～17:00の範囲内"),700,AND(D59&lt;3,M59="非課税",G59="8:30～17:00の範囲内"),1300,AND(D59&gt;=3,M59="非課税",G59="8:30～17:00を超える"),900,AND(D59&lt;3,M59="非課税",G59="8:30～17:00を超える"),1600,M59="生保等",K59,M59="経過措置",EO59),"")</f>
        <v/>
      </c>
      <c r="P59" s="63" t="str">
        <f t="shared" si="22"/>
        <v/>
      </c>
      <c r="Q59" s="63" t="str">
        <f t="shared" si="24"/>
        <v/>
      </c>
      <c r="R59" s="85"/>
      <c r="S59" s="83"/>
      <c r="T59" s="83"/>
      <c r="U59" s="83"/>
      <c r="V59" s="83"/>
      <c r="W59" s="83"/>
      <c r="X59" s="83"/>
      <c r="Y59" s="83"/>
      <c r="Z59" s="83"/>
      <c r="AA59" s="84"/>
      <c r="AB59" s="85"/>
      <c r="AC59" s="83"/>
      <c r="AD59" s="83"/>
      <c r="AE59" s="83"/>
      <c r="AF59" s="83"/>
      <c r="AG59" s="83"/>
      <c r="AH59" s="83"/>
      <c r="AI59" s="83"/>
      <c r="AJ59" s="83"/>
      <c r="AK59" s="84"/>
      <c r="AL59" s="85"/>
      <c r="AM59" s="83"/>
      <c r="AN59" s="83"/>
      <c r="AO59" s="83"/>
      <c r="AP59" s="83"/>
      <c r="AQ59" s="83"/>
      <c r="AR59" s="83"/>
      <c r="AS59" s="83"/>
      <c r="AT59" s="83"/>
      <c r="AU59" s="84"/>
      <c r="AV59" s="85"/>
      <c r="AW59" s="83"/>
      <c r="AX59" s="83"/>
      <c r="AY59" s="83"/>
      <c r="AZ59" s="83"/>
      <c r="BA59" s="83"/>
      <c r="BB59" s="83"/>
      <c r="BC59" s="83"/>
      <c r="BD59" s="83"/>
      <c r="BE59" s="84"/>
      <c r="BF59" s="85"/>
      <c r="BG59" s="83"/>
      <c r="BH59" s="83"/>
      <c r="BI59" s="83"/>
      <c r="BJ59" s="83"/>
      <c r="BK59" s="83"/>
      <c r="BL59" s="83"/>
      <c r="BM59" s="83"/>
      <c r="BN59" s="83"/>
      <c r="BO59" s="84"/>
      <c r="BP59" s="85"/>
      <c r="BQ59" s="83"/>
      <c r="BR59" s="83"/>
      <c r="BS59" s="83"/>
      <c r="BT59" s="83"/>
      <c r="BU59" s="83"/>
      <c r="BV59" s="83"/>
      <c r="BW59" s="83"/>
      <c r="BX59" s="83"/>
      <c r="BY59" s="84"/>
      <c r="BZ59" s="85"/>
      <c r="CA59" s="83"/>
      <c r="CB59" s="83"/>
      <c r="CC59" s="83"/>
      <c r="CD59" s="83"/>
      <c r="CE59" s="83"/>
      <c r="CF59" s="83"/>
      <c r="CG59" s="83"/>
      <c r="CH59" s="83"/>
      <c r="CI59" s="84"/>
      <c r="CJ59" s="85"/>
      <c r="CK59" s="83"/>
      <c r="CL59" s="83"/>
      <c r="CM59" s="83"/>
      <c r="CN59" s="83"/>
      <c r="CO59" s="83"/>
      <c r="CP59" s="83"/>
      <c r="CQ59" s="83"/>
      <c r="CR59" s="83"/>
      <c r="CS59" s="84"/>
      <c r="CT59" s="85"/>
      <c r="CU59" s="83"/>
      <c r="CV59" s="83"/>
      <c r="CW59" s="83"/>
      <c r="CX59" s="83"/>
      <c r="CY59" s="83"/>
      <c r="CZ59" s="83"/>
      <c r="DA59" s="83"/>
      <c r="DB59" s="83"/>
      <c r="DC59" s="84"/>
      <c r="DD59" s="85"/>
      <c r="DE59" s="83"/>
      <c r="DF59" s="83"/>
      <c r="DG59" s="83"/>
      <c r="DH59" s="83"/>
      <c r="DI59" s="83"/>
      <c r="DJ59" s="83"/>
      <c r="DK59" s="83"/>
      <c r="DL59" s="83"/>
      <c r="DM59" s="84"/>
      <c r="DN59" s="85"/>
      <c r="DO59" s="83"/>
      <c r="DP59" s="83"/>
      <c r="DQ59" s="83"/>
      <c r="DR59" s="83"/>
      <c r="DS59" s="83"/>
      <c r="DT59" s="83"/>
      <c r="DU59" s="83"/>
      <c r="DV59" s="83"/>
      <c r="DW59" s="84"/>
      <c r="DX59" s="85"/>
      <c r="DY59" s="83"/>
      <c r="DZ59" s="83"/>
      <c r="EA59" s="83"/>
      <c r="EB59" s="83"/>
      <c r="EC59" s="83"/>
      <c r="ED59" s="83"/>
      <c r="EE59" s="83"/>
      <c r="EF59" s="83"/>
      <c r="EG59" s="86"/>
      <c r="EH59" s="76">
        <f t="shared" si="19"/>
        <v>0</v>
      </c>
      <c r="EI59" s="70" t="str">
        <f t="shared" si="23"/>
        <v/>
      </c>
      <c r="EK59" s="76">
        <f t="shared" si="20"/>
        <v>0</v>
      </c>
      <c r="EL59" s="77">
        <f t="shared" si="21"/>
        <v>0</v>
      </c>
      <c r="EN59" s="78" t="str" cm="1">
        <f t="array" ref="EN59">_xlfn.IFNA(_xlfn.IFS(AND(D59&gt;=3,G59="8:30～17:00の範囲内"),_xlfn.XLOOKUP($EQ$14,$EQ$20:$EQ$24,$ET$20:$ET$24,0,0,1),AND(D59&gt;=3,G59="8:30～17:00を超える"),_xlfn.XLOOKUP($EQ$14,$EQ$20:$EQ$24,$EX$20:$EX$24,0,0,1),AND(D59&lt;3,G59="8:30～17:00の範囲内"),_xlfn.XLOOKUP($EQ$14,$EQ$20:$EQ$24,$ER$20:$ER$24,0,0,1),AND(D59&lt;3,G59="8:30～17:00を超える"),_xlfn.XLOOKUP($EQ$14,$EQ$20:$EQ$24,$EV$20:$EV$24,0,0,1)),"")</f>
        <v/>
      </c>
      <c r="EO59" s="78" t="str" cm="1">
        <f t="array" ref="EO59">_xlfn.IFNA(_xlfn.IFS(AND(D59&gt;=3,G59="8:30～17:00の範囲内"),_xlfn.XLOOKUP($EQ$14,$EQ$20:$EQ$24,$EU$20:$EU$24,0,0,1),AND(D59&gt;=3,G59="8:30～17:00を超える"),_xlfn.XLOOKUP($EQ$14,$EQ$20:$EQ$24,$EY$20:$EY$24,0,0,1),AND(D59&lt;3,G59="8:30～17:00の範囲内"),_xlfn.XLOOKUP($EQ$14,$EQ$20:$EQ$24,$ES$20:$ES$24,0,0,1),AND(D59&lt;3,G59="8:30～17:00を超える"),_xlfn.XLOOKUP($EQ$14,$EQ$20:$EQ$24,$EW$20:$EW$24,0,0,1)),"")</f>
        <v/>
      </c>
    </row>
    <row r="60" spans="2:145" ht="14.25">
      <c r="B60" s="79">
        <f t="shared" si="14"/>
        <v>47</v>
      </c>
      <c r="C60" s="78"/>
      <c r="D60" s="87"/>
      <c r="E60" s="78"/>
      <c r="F60" s="61" t="str">
        <f t="shared" si="17"/>
        <v/>
      </c>
      <c r="G60" s="178"/>
      <c r="H60" s="179"/>
      <c r="I60" s="179"/>
      <c r="J60" s="179"/>
      <c r="K60" s="174" t="str" cm="1">
        <f t="array" ref="K60">_xlfn.IFNA(IF(C60="","",IF(F60="×","0",_xlfn.IFS(AND(D60&gt;=3,G60="8:30～17:00の範囲内"),1200,AND(D60&gt;=3,G60="8:30～17:00を超える"),1500,AND(D60&lt;3,G60="8:30～17:00の範囲内"),2100,AND(D60&lt;3,G60="8:30～17:00を超える"),2600))),"")</f>
        <v/>
      </c>
      <c r="L60" s="174"/>
      <c r="M60" s="62"/>
      <c r="N60" s="63" t="str" cm="1">
        <f t="array" ref="N60">_xlfn.IFNA(_xlfn.IFS(F60="×","",M60="一般",0,AND(D60&gt;=3,M60="非課税",G60="8:30～17:00の範囲内"),700,AND(D60&lt;3,M60="非課税",G60="8:30～17:00の範囲内"),1300,AND(D60&gt;=3,M60="非課税",G60="8:30～17:00を超える"),900,AND(D60&lt;3,M60="非課税",G60="8:30～17:00を超える"),1600,M60="生保等",K60,M60="経過措置",EN60),"")</f>
        <v/>
      </c>
      <c r="O60" s="63" t="str" cm="1">
        <f t="array" ref="O60">_xlfn.IFNA(_xlfn.IFS(F60="×","",M60="一般",0,AND(D60&gt;=3,M60="非課税",G60="8:30～17:00の範囲内"),700,AND(D60&lt;3,M60="非課税",G60="8:30～17:00の範囲内"),1300,AND(D60&gt;=3,M60="非課税",G60="8:30～17:00を超える"),900,AND(D60&lt;3,M60="非課税",G60="8:30～17:00を超える"),1600,M60="生保等",K60,M60="経過措置",EO60),"")</f>
        <v/>
      </c>
      <c r="P60" s="63" t="str">
        <f t="shared" si="22"/>
        <v/>
      </c>
      <c r="Q60" s="63" t="str">
        <f t="shared" si="24"/>
        <v/>
      </c>
      <c r="R60" s="85"/>
      <c r="S60" s="83"/>
      <c r="T60" s="83"/>
      <c r="U60" s="83"/>
      <c r="V60" s="83"/>
      <c r="W60" s="83"/>
      <c r="X60" s="83"/>
      <c r="Y60" s="83"/>
      <c r="Z60" s="83"/>
      <c r="AA60" s="84"/>
      <c r="AB60" s="85"/>
      <c r="AC60" s="83"/>
      <c r="AD60" s="83"/>
      <c r="AE60" s="83"/>
      <c r="AF60" s="83"/>
      <c r="AG60" s="83"/>
      <c r="AH60" s="83"/>
      <c r="AI60" s="83"/>
      <c r="AJ60" s="83"/>
      <c r="AK60" s="84"/>
      <c r="AL60" s="85"/>
      <c r="AM60" s="83"/>
      <c r="AN60" s="83"/>
      <c r="AO60" s="83"/>
      <c r="AP60" s="83"/>
      <c r="AQ60" s="83"/>
      <c r="AR60" s="83"/>
      <c r="AS60" s="83"/>
      <c r="AT60" s="83"/>
      <c r="AU60" s="84"/>
      <c r="AV60" s="85"/>
      <c r="AW60" s="83"/>
      <c r="AX60" s="83"/>
      <c r="AY60" s="83"/>
      <c r="AZ60" s="83"/>
      <c r="BA60" s="83"/>
      <c r="BB60" s="83"/>
      <c r="BC60" s="83"/>
      <c r="BD60" s="83"/>
      <c r="BE60" s="84"/>
      <c r="BF60" s="85"/>
      <c r="BG60" s="83"/>
      <c r="BH60" s="83"/>
      <c r="BI60" s="83"/>
      <c r="BJ60" s="83"/>
      <c r="BK60" s="83"/>
      <c r="BL60" s="83"/>
      <c r="BM60" s="83"/>
      <c r="BN60" s="83"/>
      <c r="BO60" s="84"/>
      <c r="BP60" s="85"/>
      <c r="BQ60" s="83"/>
      <c r="BR60" s="83"/>
      <c r="BS60" s="83"/>
      <c r="BT60" s="83"/>
      <c r="BU60" s="83"/>
      <c r="BV60" s="83"/>
      <c r="BW60" s="83"/>
      <c r="BX60" s="83"/>
      <c r="BY60" s="84"/>
      <c r="BZ60" s="85"/>
      <c r="CA60" s="83"/>
      <c r="CB60" s="83"/>
      <c r="CC60" s="83"/>
      <c r="CD60" s="83"/>
      <c r="CE60" s="83"/>
      <c r="CF60" s="83"/>
      <c r="CG60" s="83"/>
      <c r="CH60" s="83"/>
      <c r="CI60" s="84"/>
      <c r="CJ60" s="85"/>
      <c r="CK60" s="83"/>
      <c r="CL60" s="83"/>
      <c r="CM60" s="83"/>
      <c r="CN60" s="83"/>
      <c r="CO60" s="83"/>
      <c r="CP60" s="83"/>
      <c r="CQ60" s="83"/>
      <c r="CR60" s="83"/>
      <c r="CS60" s="84"/>
      <c r="CT60" s="85"/>
      <c r="CU60" s="83"/>
      <c r="CV60" s="83"/>
      <c r="CW60" s="83"/>
      <c r="CX60" s="83"/>
      <c r="CY60" s="83"/>
      <c r="CZ60" s="83"/>
      <c r="DA60" s="83"/>
      <c r="DB60" s="83"/>
      <c r="DC60" s="84"/>
      <c r="DD60" s="85"/>
      <c r="DE60" s="83"/>
      <c r="DF60" s="83"/>
      <c r="DG60" s="83"/>
      <c r="DH60" s="83"/>
      <c r="DI60" s="83"/>
      <c r="DJ60" s="83"/>
      <c r="DK60" s="83"/>
      <c r="DL60" s="83"/>
      <c r="DM60" s="84"/>
      <c r="DN60" s="85"/>
      <c r="DO60" s="83"/>
      <c r="DP60" s="83"/>
      <c r="DQ60" s="83"/>
      <c r="DR60" s="83"/>
      <c r="DS60" s="83"/>
      <c r="DT60" s="83"/>
      <c r="DU60" s="83"/>
      <c r="DV60" s="83"/>
      <c r="DW60" s="84"/>
      <c r="DX60" s="85"/>
      <c r="DY60" s="83"/>
      <c r="DZ60" s="83"/>
      <c r="EA60" s="83"/>
      <c r="EB60" s="83"/>
      <c r="EC60" s="83"/>
      <c r="ED60" s="83"/>
      <c r="EE60" s="83"/>
      <c r="EF60" s="83"/>
      <c r="EG60" s="86"/>
      <c r="EH60" s="76">
        <f t="shared" si="19"/>
        <v>0</v>
      </c>
      <c r="EI60" s="70" t="str">
        <f t="shared" si="23"/>
        <v/>
      </c>
      <c r="EK60" s="76">
        <f t="shared" si="20"/>
        <v>0</v>
      </c>
      <c r="EL60" s="77">
        <f t="shared" si="21"/>
        <v>0</v>
      </c>
      <c r="EN60" s="78" t="str" cm="1">
        <f t="array" ref="EN60">_xlfn.IFNA(_xlfn.IFS(AND(D60&gt;=3,G60="8:30～17:00の範囲内"),_xlfn.XLOOKUP($EQ$14,$EQ$20:$EQ$24,$ET$20:$ET$24,0,0,1),AND(D60&gt;=3,G60="8:30～17:00を超える"),_xlfn.XLOOKUP($EQ$14,$EQ$20:$EQ$24,$EX$20:$EX$24,0,0,1),AND(D60&lt;3,G60="8:30～17:00の範囲内"),_xlfn.XLOOKUP($EQ$14,$EQ$20:$EQ$24,$ER$20:$ER$24,0,0,1),AND(D60&lt;3,G60="8:30～17:00を超える"),_xlfn.XLOOKUP($EQ$14,$EQ$20:$EQ$24,$EV$20:$EV$24,0,0,1)),"")</f>
        <v/>
      </c>
      <c r="EO60" s="78" t="str" cm="1">
        <f t="array" ref="EO60">_xlfn.IFNA(_xlfn.IFS(AND(D60&gt;=3,G60="8:30～17:00の範囲内"),_xlfn.XLOOKUP($EQ$14,$EQ$20:$EQ$24,$EU$20:$EU$24,0,0,1),AND(D60&gt;=3,G60="8:30～17:00を超える"),_xlfn.XLOOKUP($EQ$14,$EQ$20:$EQ$24,$EY$20:$EY$24,0,0,1),AND(D60&lt;3,G60="8:30～17:00の範囲内"),_xlfn.XLOOKUP($EQ$14,$EQ$20:$EQ$24,$ES$20:$ES$24,0,0,1),AND(D60&lt;3,G60="8:30～17:00を超える"),_xlfn.XLOOKUP($EQ$14,$EQ$20:$EQ$24,$EW$20:$EW$24,0,0,1)),"")</f>
        <v/>
      </c>
    </row>
    <row r="61" spans="2:145" ht="14.25">
      <c r="B61" s="79">
        <f t="shared" si="14"/>
        <v>48</v>
      </c>
      <c r="C61" s="78"/>
      <c r="D61" s="87"/>
      <c r="E61" s="78"/>
      <c r="F61" s="61" t="str">
        <f t="shared" si="17"/>
        <v/>
      </c>
      <c r="G61" s="178"/>
      <c r="H61" s="179"/>
      <c r="I61" s="179"/>
      <c r="J61" s="179"/>
      <c r="K61" s="174" t="str" cm="1">
        <f t="array" ref="K61">_xlfn.IFNA(IF(C61="","",IF(F61="×","0",_xlfn.IFS(AND(D61&gt;=3,G61="8:30～17:00の範囲内"),1200,AND(D61&gt;=3,G61="8:30～17:00を超える"),1500,AND(D61&lt;3,G61="8:30～17:00の範囲内"),2100,AND(D61&lt;3,G61="8:30～17:00を超える"),2600))),"")</f>
        <v/>
      </c>
      <c r="L61" s="174"/>
      <c r="M61" s="62"/>
      <c r="N61" s="63" t="str" cm="1">
        <f t="array" ref="N61">_xlfn.IFNA(_xlfn.IFS(F61="×","",M61="一般",0,AND(D61&gt;=3,M61="非課税",G61="8:30～17:00の範囲内"),700,AND(D61&lt;3,M61="非課税",G61="8:30～17:00の範囲内"),1300,AND(D61&gt;=3,M61="非課税",G61="8:30～17:00を超える"),900,AND(D61&lt;3,M61="非課税",G61="8:30～17:00を超える"),1600,M61="生保等",K61,M61="経過措置",EN61),"")</f>
        <v/>
      </c>
      <c r="O61" s="63" t="str" cm="1">
        <f t="array" ref="O61">_xlfn.IFNA(_xlfn.IFS(F61="×","",M61="一般",0,AND(D61&gt;=3,M61="非課税",G61="8:30～17:00の範囲内"),700,AND(D61&lt;3,M61="非課税",G61="8:30～17:00の範囲内"),1300,AND(D61&gt;=3,M61="非課税",G61="8:30～17:00を超える"),900,AND(D61&lt;3,M61="非課税",G61="8:30～17:00を超える"),1600,M61="生保等",K61,M61="経過措置",EO61),"")</f>
        <v/>
      </c>
      <c r="P61" s="63" t="str">
        <f t="shared" si="22"/>
        <v/>
      </c>
      <c r="Q61" s="63" t="str">
        <f t="shared" si="24"/>
        <v/>
      </c>
      <c r="R61" s="85"/>
      <c r="S61" s="83"/>
      <c r="T61" s="83"/>
      <c r="U61" s="83"/>
      <c r="V61" s="83"/>
      <c r="W61" s="83"/>
      <c r="X61" s="83"/>
      <c r="Y61" s="83"/>
      <c r="Z61" s="83"/>
      <c r="AA61" s="84"/>
      <c r="AB61" s="85"/>
      <c r="AC61" s="83"/>
      <c r="AD61" s="83"/>
      <c r="AE61" s="83"/>
      <c r="AF61" s="83"/>
      <c r="AG61" s="83"/>
      <c r="AH61" s="83"/>
      <c r="AI61" s="83"/>
      <c r="AJ61" s="83"/>
      <c r="AK61" s="84"/>
      <c r="AL61" s="85"/>
      <c r="AM61" s="83"/>
      <c r="AN61" s="83"/>
      <c r="AO61" s="83"/>
      <c r="AP61" s="83"/>
      <c r="AQ61" s="83"/>
      <c r="AR61" s="83"/>
      <c r="AS61" s="83"/>
      <c r="AT61" s="83"/>
      <c r="AU61" s="84"/>
      <c r="AV61" s="85"/>
      <c r="AW61" s="83"/>
      <c r="AX61" s="83"/>
      <c r="AY61" s="83"/>
      <c r="AZ61" s="83"/>
      <c r="BA61" s="83"/>
      <c r="BB61" s="83"/>
      <c r="BC61" s="83"/>
      <c r="BD61" s="83"/>
      <c r="BE61" s="84"/>
      <c r="BF61" s="85"/>
      <c r="BG61" s="83"/>
      <c r="BH61" s="83"/>
      <c r="BI61" s="83"/>
      <c r="BJ61" s="83"/>
      <c r="BK61" s="83"/>
      <c r="BL61" s="83"/>
      <c r="BM61" s="83"/>
      <c r="BN61" s="83"/>
      <c r="BO61" s="84"/>
      <c r="BP61" s="85"/>
      <c r="BQ61" s="83"/>
      <c r="BR61" s="83"/>
      <c r="BS61" s="83"/>
      <c r="BT61" s="83"/>
      <c r="BU61" s="83"/>
      <c r="BV61" s="83"/>
      <c r="BW61" s="83"/>
      <c r="BX61" s="83"/>
      <c r="BY61" s="84"/>
      <c r="BZ61" s="85"/>
      <c r="CA61" s="83"/>
      <c r="CB61" s="83"/>
      <c r="CC61" s="83"/>
      <c r="CD61" s="83"/>
      <c r="CE61" s="83"/>
      <c r="CF61" s="83"/>
      <c r="CG61" s="83"/>
      <c r="CH61" s="83"/>
      <c r="CI61" s="84"/>
      <c r="CJ61" s="85"/>
      <c r="CK61" s="83"/>
      <c r="CL61" s="83"/>
      <c r="CM61" s="83"/>
      <c r="CN61" s="83"/>
      <c r="CO61" s="83"/>
      <c r="CP61" s="83"/>
      <c r="CQ61" s="83"/>
      <c r="CR61" s="83"/>
      <c r="CS61" s="84"/>
      <c r="CT61" s="85"/>
      <c r="CU61" s="83"/>
      <c r="CV61" s="83"/>
      <c r="CW61" s="83"/>
      <c r="CX61" s="83"/>
      <c r="CY61" s="83"/>
      <c r="CZ61" s="83"/>
      <c r="DA61" s="83"/>
      <c r="DB61" s="83"/>
      <c r="DC61" s="84"/>
      <c r="DD61" s="85"/>
      <c r="DE61" s="83"/>
      <c r="DF61" s="83"/>
      <c r="DG61" s="83"/>
      <c r="DH61" s="83"/>
      <c r="DI61" s="83"/>
      <c r="DJ61" s="83"/>
      <c r="DK61" s="83"/>
      <c r="DL61" s="83"/>
      <c r="DM61" s="84"/>
      <c r="DN61" s="85"/>
      <c r="DO61" s="83"/>
      <c r="DP61" s="83"/>
      <c r="DQ61" s="83"/>
      <c r="DR61" s="83"/>
      <c r="DS61" s="83"/>
      <c r="DT61" s="83"/>
      <c r="DU61" s="83"/>
      <c r="DV61" s="83"/>
      <c r="DW61" s="84"/>
      <c r="DX61" s="85"/>
      <c r="DY61" s="83"/>
      <c r="DZ61" s="83"/>
      <c r="EA61" s="83"/>
      <c r="EB61" s="83"/>
      <c r="EC61" s="83"/>
      <c r="ED61" s="83"/>
      <c r="EE61" s="83"/>
      <c r="EF61" s="83"/>
      <c r="EG61" s="86"/>
      <c r="EH61" s="76">
        <f t="shared" si="19"/>
        <v>0</v>
      </c>
      <c r="EI61" s="70" t="str">
        <f t="shared" si="23"/>
        <v/>
      </c>
      <c r="EK61" s="76">
        <f t="shared" si="20"/>
        <v>0</v>
      </c>
      <c r="EL61" s="77">
        <f t="shared" si="21"/>
        <v>0</v>
      </c>
      <c r="EN61" s="78" t="str" cm="1">
        <f t="array" ref="EN61">_xlfn.IFNA(_xlfn.IFS(AND(D61&gt;=3,G61="8:30～17:00の範囲内"),_xlfn.XLOOKUP($EQ$14,$EQ$20:$EQ$24,$ET$20:$ET$24,0,0,1),AND(D61&gt;=3,G61="8:30～17:00を超える"),_xlfn.XLOOKUP($EQ$14,$EQ$20:$EQ$24,$EX$20:$EX$24,0,0,1),AND(D61&lt;3,G61="8:30～17:00の範囲内"),_xlfn.XLOOKUP($EQ$14,$EQ$20:$EQ$24,$ER$20:$ER$24,0,0,1),AND(D61&lt;3,G61="8:30～17:00を超える"),_xlfn.XLOOKUP($EQ$14,$EQ$20:$EQ$24,$EV$20:$EV$24,0,0,1)),"")</f>
        <v/>
      </c>
      <c r="EO61" s="78" t="str" cm="1">
        <f t="array" ref="EO61">_xlfn.IFNA(_xlfn.IFS(AND(D61&gt;=3,G61="8:30～17:00の範囲内"),_xlfn.XLOOKUP($EQ$14,$EQ$20:$EQ$24,$EU$20:$EU$24,0,0,1),AND(D61&gt;=3,G61="8:30～17:00を超える"),_xlfn.XLOOKUP($EQ$14,$EQ$20:$EQ$24,$EY$20:$EY$24,0,0,1),AND(D61&lt;3,G61="8:30～17:00の範囲内"),_xlfn.XLOOKUP($EQ$14,$EQ$20:$EQ$24,$ES$20:$ES$24,0,0,1),AND(D61&lt;3,G61="8:30～17:00を超える"),_xlfn.XLOOKUP($EQ$14,$EQ$20:$EQ$24,$EW$20:$EW$24,0,0,1)),"")</f>
        <v/>
      </c>
    </row>
    <row r="62" spans="2:145" ht="14.25">
      <c r="B62" s="79">
        <f t="shared" si="14"/>
        <v>49</v>
      </c>
      <c r="C62" s="78"/>
      <c r="D62" s="87"/>
      <c r="E62" s="78"/>
      <c r="F62" s="61" t="str">
        <f t="shared" si="17"/>
        <v/>
      </c>
      <c r="G62" s="178"/>
      <c r="H62" s="179"/>
      <c r="I62" s="179"/>
      <c r="J62" s="179"/>
      <c r="K62" s="174" t="str" cm="1">
        <f t="array" ref="K62">_xlfn.IFNA(IF(C62="","",IF(F62="×","0",_xlfn.IFS(AND(D62&gt;=3,G62="8:30～17:00の範囲内"),1200,AND(D62&gt;=3,G62="8:30～17:00を超える"),1500,AND(D62&lt;3,G62="8:30～17:00の範囲内"),2100,AND(D62&lt;3,G62="8:30～17:00を超える"),2600))),"")</f>
        <v/>
      </c>
      <c r="L62" s="174"/>
      <c r="M62" s="62"/>
      <c r="N62" s="63" t="str" cm="1">
        <f t="array" ref="N62">_xlfn.IFNA(_xlfn.IFS(F62="×","",M62="一般",0,AND(D62&gt;=3,M62="非課税",G62="8:30～17:00の範囲内"),700,AND(D62&lt;3,M62="非課税",G62="8:30～17:00の範囲内"),1300,AND(D62&gt;=3,M62="非課税",G62="8:30～17:00を超える"),900,AND(D62&lt;3,M62="非課税",G62="8:30～17:00を超える"),1600,M62="生保等",K62,M62="経過措置",EN62),"")</f>
        <v/>
      </c>
      <c r="O62" s="63" t="str" cm="1">
        <f t="array" ref="O62">_xlfn.IFNA(_xlfn.IFS(F62="×","",M62="一般",0,AND(D62&gt;=3,M62="非課税",G62="8:30～17:00の範囲内"),700,AND(D62&lt;3,M62="非課税",G62="8:30～17:00の範囲内"),1300,AND(D62&gt;=3,M62="非課税",G62="8:30～17:00を超える"),900,AND(D62&lt;3,M62="非課税",G62="8:30～17:00を超える"),1600,M62="生保等",K62,M62="経過措置",EO62),"")</f>
        <v/>
      </c>
      <c r="P62" s="63" t="str">
        <f t="shared" si="22"/>
        <v/>
      </c>
      <c r="Q62" s="63" t="str">
        <f t="shared" si="24"/>
        <v/>
      </c>
      <c r="R62" s="85"/>
      <c r="S62" s="83"/>
      <c r="T62" s="83"/>
      <c r="U62" s="83"/>
      <c r="V62" s="83"/>
      <c r="W62" s="83"/>
      <c r="X62" s="83"/>
      <c r="Y62" s="83"/>
      <c r="Z62" s="83"/>
      <c r="AA62" s="84"/>
      <c r="AB62" s="85"/>
      <c r="AC62" s="83"/>
      <c r="AD62" s="83"/>
      <c r="AE62" s="83"/>
      <c r="AF62" s="83"/>
      <c r="AG62" s="83"/>
      <c r="AH62" s="83"/>
      <c r="AI62" s="83"/>
      <c r="AJ62" s="83"/>
      <c r="AK62" s="84"/>
      <c r="AL62" s="85"/>
      <c r="AM62" s="83"/>
      <c r="AN62" s="83"/>
      <c r="AO62" s="83"/>
      <c r="AP62" s="83"/>
      <c r="AQ62" s="83"/>
      <c r="AR62" s="83"/>
      <c r="AS62" s="83"/>
      <c r="AT62" s="83"/>
      <c r="AU62" s="84"/>
      <c r="AV62" s="85"/>
      <c r="AW62" s="83"/>
      <c r="AX62" s="83"/>
      <c r="AY62" s="83"/>
      <c r="AZ62" s="83"/>
      <c r="BA62" s="83"/>
      <c r="BB62" s="83"/>
      <c r="BC62" s="83"/>
      <c r="BD62" s="83"/>
      <c r="BE62" s="84"/>
      <c r="BF62" s="85"/>
      <c r="BG62" s="83"/>
      <c r="BH62" s="83"/>
      <c r="BI62" s="83"/>
      <c r="BJ62" s="83"/>
      <c r="BK62" s="83"/>
      <c r="BL62" s="83"/>
      <c r="BM62" s="83"/>
      <c r="BN62" s="83"/>
      <c r="BO62" s="84"/>
      <c r="BP62" s="85"/>
      <c r="BQ62" s="83"/>
      <c r="BR62" s="83"/>
      <c r="BS62" s="83"/>
      <c r="BT62" s="83"/>
      <c r="BU62" s="83"/>
      <c r="BV62" s="83"/>
      <c r="BW62" s="83"/>
      <c r="BX62" s="83"/>
      <c r="BY62" s="84"/>
      <c r="BZ62" s="85"/>
      <c r="CA62" s="83"/>
      <c r="CB62" s="83"/>
      <c r="CC62" s="83"/>
      <c r="CD62" s="83"/>
      <c r="CE62" s="83"/>
      <c r="CF62" s="83"/>
      <c r="CG62" s="83"/>
      <c r="CH62" s="83"/>
      <c r="CI62" s="84"/>
      <c r="CJ62" s="85"/>
      <c r="CK62" s="83"/>
      <c r="CL62" s="83"/>
      <c r="CM62" s="83"/>
      <c r="CN62" s="83"/>
      <c r="CO62" s="83"/>
      <c r="CP62" s="83"/>
      <c r="CQ62" s="83"/>
      <c r="CR62" s="83"/>
      <c r="CS62" s="84"/>
      <c r="CT62" s="85"/>
      <c r="CU62" s="83"/>
      <c r="CV62" s="83"/>
      <c r="CW62" s="83"/>
      <c r="CX62" s="83"/>
      <c r="CY62" s="83"/>
      <c r="CZ62" s="83"/>
      <c r="DA62" s="83"/>
      <c r="DB62" s="83"/>
      <c r="DC62" s="84"/>
      <c r="DD62" s="85"/>
      <c r="DE62" s="83"/>
      <c r="DF62" s="83"/>
      <c r="DG62" s="83"/>
      <c r="DH62" s="83"/>
      <c r="DI62" s="83"/>
      <c r="DJ62" s="83"/>
      <c r="DK62" s="83"/>
      <c r="DL62" s="83"/>
      <c r="DM62" s="84"/>
      <c r="DN62" s="85"/>
      <c r="DO62" s="83"/>
      <c r="DP62" s="83"/>
      <c r="DQ62" s="83"/>
      <c r="DR62" s="83"/>
      <c r="DS62" s="83"/>
      <c r="DT62" s="83"/>
      <c r="DU62" s="83"/>
      <c r="DV62" s="83"/>
      <c r="DW62" s="84"/>
      <c r="DX62" s="85"/>
      <c r="DY62" s="83"/>
      <c r="DZ62" s="83"/>
      <c r="EA62" s="83"/>
      <c r="EB62" s="83"/>
      <c r="EC62" s="83"/>
      <c r="ED62" s="83"/>
      <c r="EE62" s="83"/>
      <c r="EF62" s="83"/>
      <c r="EG62" s="86"/>
      <c r="EH62" s="76">
        <f t="shared" si="19"/>
        <v>0</v>
      </c>
      <c r="EI62" s="70" t="str">
        <f t="shared" si="23"/>
        <v/>
      </c>
      <c r="EK62" s="76">
        <f t="shared" si="20"/>
        <v>0</v>
      </c>
      <c r="EL62" s="77">
        <f t="shared" si="21"/>
        <v>0</v>
      </c>
      <c r="EN62" s="78" t="str" cm="1">
        <f t="array" ref="EN62">_xlfn.IFNA(_xlfn.IFS(AND(D62&gt;=3,G62="8:30～17:00の範囲内"),_xlfn.XLOOKUP($EQ$14,$EQ$20:$EQ$24,$ET$20:$ET$24,0,0,1),AND(D62&gt;=3,G62="8:30～17:00を超える"),_xlfn.XLOOKUP($EQ$14,$EQ$20:$EQ$24,$EX$20:$EX$24,0,0,1),AND(D62&lt;3,G62="8:30～17:00の範囲内"),_xlfn.XLOOKUP($EQ$14,$EQ$20:$EQ$24,$ER$20:$ER$24,0,0,1),AND(D62&lt;3,G62="8:30～17:00を超える"),_xlfn.XLOOKUP($EQ$14,$EQ$20:$EQ$24,$EV$20:$EV$24,0,0,1)),"")</f>
        <v/>
      </c>
      <c r="EO62" s="78" t="str" cm="1">
        <f t="array" ref="EO62">_xlfn.IFNA(_xlfn.IFS(AND(D62&gt;=3,G62="8:30～17:00の範囲内"),_xlfn.XLOOKUP($EQ$14,$EQ$20:$EQ$24,$EU$20:$EU$24,0,0,1),AND(D62&gt;=3,G62="8:30～17:00を超える"),_xlfn.XLOOKUP($EQ$14,$EQ$20:$EQ$24,$EY$20:$EY$24,0,0,1),AND(D62&lt;3,G62="8:30～17:00の範囲内"),_xlfn.XLOOKUP($EQ$14,$EQ$20:$EQ$24,$ES$20:$ES$24,0,0,1),AND(D62&lt;3,G62="8:30～17:00を超える"),_xlfn.XLOOKUP($EQ$14,$EQ$20:$EQ$24,$EW$20:$EW$24,0,0,1)),"")</f>
        <v/>
      </c>
    </row>
    <row r="63" spans="2:145" ht="14.25">
      <c r="B63" s="79">
        <f t="shared" si="14"/>
        <v>50</v>
      </c>
      <c r="C63" s="78"/>
      <c r="D63" s="87"/>
      <c r="E63" s="78"/>
      <c r="F63" s="61" t="str">
        <f t="shared" si="17"/>
        <v/>
      </c>
      <c r="G63" s="178"/>
      <c r="H63" s="179"/>
      <c r="I63" s="179"/>
      <c r="J63" s="179"/>
      <c r="K63" s="174" t="str" cm="1">
        <f t="array" ref="K63">_xlfn.IFNA(IF(C63="","",IF(F63="×","0",_xlfn.IFS(AND(D63&gt;=3,G63="8:30～17:00の範囲内"),1200,AND(D63&gt;=3,G63="8:30～17:00を超える"),1500,AND(D63&lt;3,G63="8:30～17:00の範囲内"),2100,AND(D63&lt;3,G63="8:30～17:00を超える"),2600))),"")</f>
        <v/>
      </c>
      <c r="L63" s="174"/>
      <c r="M63" s="62"/>
      <c r="N63" s="63" t="str" cm="1">
        <f t="array" ref="N63">_xlfn.IFNA(_xlfn.IFS(F63="×","",M63="一般",0,AND(D63&gt;=3,M63="非課税",G63="8:30～17:00の範囲内"),700,AND(D63&lt;3,M63="非課税",G63="8:30～17:00の範囲内"),1300,AND(D63&gt;=3,M63="非課税",G63="8:30～17:00を超える"),900,AND(D63&lt;3,M63="非課税",G63="8:30～17:00を超える"),1600,M63="生保等",K63,M63="経過措置",EN63),"")</f>
        <v/>
      </c>
      <c r="O63" s="63" t="str" cm="1">
        <f t="array" ref="O63">_xlfn.IFNA(_xlfn.IFS(F63="×","",M63="一般",0,AND(D63&gt;=3,M63="非課税",G63="8:30～17:00の範囲内"),700,AND(D63&lt;3,M63="非課税",G63="8:30～17:00の範囲内"),1300,AND(D63&gt;=3,M63="非課税",G63="8:30～17:00を超える"),900,AND(D63&lt;3,M63="非課税",G63="8:30～17:00を超える"),1600,M63="生保等",K63,M63="経過措置",EO63),"")</f>
        <v/>
      </c>
      <c r="P63" s="63" t="str">
        <f t="shared" si="22"/>
        <v/>
      </c>
      <c r="Q63" s="63" t="str">
        <f t="shared" si="24"/>
        <v/>
      </c>
      <c r="R63" s="85"/>
      <c r="S63" s="83"/>
      <c r="T63" s="83"/>
      <c r="U63" s="83"/>
      <c r="V63" s="83"/>
      <c r="W63" s="83"/>
      <c r="X63" s="83"/>
      <c r="Y63" s="83"/>
      <c r="Z63" s="83"/>
      <c r="AA63" s="84"/>
      <c r="AB63" s="85"/>
      <c r="AC63" s="83"/>
      <c r="AD63" s="83"/>
      <c r="AE63" s="83"/>
      <c r="AF63" s="83"/>
      <c r="AG63" s="83"/>
      <c r="AH63" s="83"/>
      <c r="AI63" s="83"/>
      <c r="AJ63" s="83"/>
      <c r="AK63" s="84"/>
      <c r="AL63" s="85"/>
      <c r="AM63" s="83"/>
      <c r="AN63" s="83"/>
      <c r="AO63" s="83"/>
      <c r="AP63" s="83"/>
      <c r="AQ63" s="83"/>
      <c r="AR63" s="83"/>
      <c r="AS63" s="83"/>
      <c r="AT63" s="83"/>
      <c r="AU63" s="84"/>
      <c r="AV63" s="85"/>
      <c r="AW63" s="83"/>
      <c r="AX63" s="83"/>
      <c r="AY63" s="83"/>
      <c r="AZ63" s="83"/>
      <c r="BA63" s="83"/>
      <c r="BB63" s="83"/>
      <c r="BC63" s="83"/>
      <c r="BD63" s="83"/>
      <c r="BE63" s="84"/>
      <c r="BF63" s="85"/>
      <c r="BG63" s="83"/>
      <c r="BH63" s="83"/>
      <c r="BI63" s="83"/>
      <c r="BJ63" s="83"/>
      <c r="BK63" s="83"/>
      <c r="BL63" s="83"/>
      <c r="BM63" s="83"/>
      <c r="BN63" s="83"/>
      <c r="BO63" s="84"/>
      <c r="BP63" s="85"/>
      <c r="BQ63" s="83"/>
      <c r="BR63" s="83"/>
      <c r="BS63" s="83"/>
      <c r="BT63" s="83"/>
      <c r="BU63" s="83"/>
      <c r="BV63" s="83"/>
      <c r="BW63" s="83"/>
      <c r="BX63" s="83"/>
      <c r="BY63" s="84"/>
      <c r="BZ63" s="85"/>
      <c r="CA63" s="83"/>
      <c r="CB63" s="83"/>
      <c r="CC63" s="83"/>
      <c r="CD63" s="83"/>
      <c r="CE63" s="83"/>
      <c r="CF63" s="83"/>
      <c r="CG63" s="83"/>
      <c r="CH63" s="83"/>
      <c r="CI63" s="84"/>
      <c r="CJ63" s="85"/>
      <c r="CK63" s="83"/>
      <c r="CL63" s="83"/>
      <c r="CM63" s="83"/>
      <c r="CN63" s="83"/>
      <c r="CO63" s="83"/>
      <c r="CP63" s="83"/>
      <c r="CQ63" s="83"/>
      <c r="CR63" s="83"/>
      <c r="CS63" s="84"/>
      <c r="CT63" s="85"/>
      <c r="CU63" s="83"/>
      <c r="CV63" s="83"/>
      <c r="CW63" s="83"/>
      <c r="CX63" s="83"/>
      <c r="CY63" s="83"/>
      <c r="CZ63" s="83"/>
      <c r="DA63" s="83"/>
      <c r="DB63" s="83"/>
      <c r="DC63" s="84"/>
      <c r="DD63" s="85"/>
      <c r="DE63" s="83"/>
      <c r="DF63" s="83"/>
      <c r="DG63" s="83"/>
      <c r="DH63" s="83"/>
      <c r="DI63" s="83"/>
      <c r="DJ63" s="83"/>
      <c r="DK63" s="83"/>
      <c r="DL63" s="83"/>
      <c r="DM63" s="84"/>
      <c r="DN63" s="85"/>
      <c r="DO63" s="83"/>
      <c r="DP63" s="83"/>
      <c r="DQ63" s="83"/>
      <c r="DR63" s="83"/>
      <c r="DS63" s="83"/>
      <c r="DT63" s="83"/>
      <c r="DU63" s="83"/>
      <c r="DV63" s="83"/>
      <c r="DW63" s="84"/>
      <c r="DX63" s="85"/>
      <c r="DY63" s="83"/>
      <c r="DZ63" s="83"/>
      <c r="EA63" s="83"/>
      <c r="EB63" s="83"/>
      <c r="EC63" s="83"/>
      <c r="ED63" s="83"/>
      <c r="EE63" s="83"/>
      <c r="EF63" s="83"/>
      <c r="EG63" s="86"/>
      <c r="EH63" s="76">
        <f t="shared" si="19"/>
        <v>0</v>
      </c>
      <c r="EI63" s="70" t="str">
        <f t="shared" si="23"/>
        <v/>
      </c>
      <c r="EK63" s="76">
        <f t="shared" si="20"/>
        <v>0</v>
      </c>
      <c r="EL63" s="77">
        <f t="shared" si="21"/>
        <v>0</v>
      </c>
      <c r="EN63" s="78" t="str" cm="1">
        <f t="array" ref="EN63">_xlfn.IFNA(_xlfn.IFS(AND(D63&gt;=3,G63="8:30～17:00の範囲内"),_xlfn.XLOOKUP($EQ$14,$EQ$20:$EQ$24,$ET$20:$ET$24,0,0,1),AND(D63&gt;=3,G63="8:30～17:00を超える"),_xlfn.XLOOKUP($EQ$14,$EQ$20:$EQ$24,$EX$20:$EX$24,0,0,1),AND(D63&lt;3,G63="8:30～17:00の範囲内"),_xlfn.XLOOKUP($EQ$14,$EQ$20:$EQ$24,$ER$20:$ER$24,0,0,1),AND(D63&lt;3,G63="8:30～17:00を超える"),_xlfn.XLOOKUP($EQ$14,$EQ$20:$EQ$24,$EV$20:$EV$24,0,0,1)),"")</f>
        <v/>
      </c>
      <c r="EO63" s="78" t="str" cm="1">
        <f t="array" ref="EO63">_xlfn.IFNA(_xlfn.IFS(AND(D63&gt;=3,G63="8:30～17:00の範囲内"),_xlfn.XLOOKUP($EQ$14,$EQ$20:$EQ$24,$EU$20:$EU$24,0,0,1),AND(D63&gt;=3,G63="8:30～17:00を超える"),_xlfn.XLOOKUP($EQ$14,$EQ$20:$EQ$24,$EY$20:$EY$24,0,0,1),AND(D63&lt;3,G63="8:30～17:00の範囲内"),_xlfn.XLOOKUP($EQ$14,$EQ$20:$EQ$24,$ES$20:$ES$24,0,0,1),AND(D63&lt;3,G63="8:30～17:00を超える"),_xlfn.XLOOKUP($EQ$14,$EQ$20:$EQ$24,$EW$20:$EW$24,0,0,1)),"")</f>
        <v/>
      </c>
    </row>
    <row r="64" spans="2:145" ht="14.25">
      <c r="B64" s="79">
        <f t="shared" si="14"/>
        <v>51</v>
      </c>
      <c r="C64" s="78"/>
      <c r="D64" s="87"/>
      <c r="E64" s="78"/>
      <c r="F64" s="61" t="str">
        <f t="shared" si="17"/>
        <v/>
      </c>
      <c r="G64" s="178"/>
      <c r="H64" s="179"/>
      <c r="I64" s="179"/>
      <c r="J64" s="179"/>
      <c r="K64" s="174" t="str" cm="1">
        <f t="array" ref="K64">_xlfn.IFNA(IF(C64="","",IF(F64="×","0",_xlfn.IFS(AND(D64&gt;=3,G64="8:30～17:00の範囲内"),1200,AND(D64&gt;=3,G64="8:30～17:00を超える"),1500,AND(D64&lt;3,G64="8:30～17:00の範囲内"),2100,AND(D64&lt;3,G64="8:30～17:00を超える"),2600))),"")</f>
        <v/>
      </c>
      <c r="L64" s="174"/>
      <c r="M64" s="62"/>
      <c r="N64" s="63" t="str" cm="1">
        <f t="array" ref="N64">_xlfn.IFNA(_xlfn.IFS(F64="×","",M64="一般",0,AND(D64&gt;=3,M64="非課税",G64="8:30～17:00の範囲内"),700,AND(D64&lt;3,M64="非課税",G64="8:30～17:00の範囲内"),1300,AND(D64&gt;=3,M64="非課税",G64="8:30～17:00を超える"),900,AND(D64&lt;3,M64="非課税",G64="8:30～17:00を超える"),1600,M64="生保等",K64,M64="経過措置",EN64),"")</f>
        <v/>
      </c>
      <c r="O64" s="63" t="str" cm="1">
        <f t="array" ref="O64">_xlfn.IFNA(_xlfn.IFS(F64="×","",M64="一般",0,AND(D64&gt;=3,M64="非課税",G64="8:30～17:00の範囲内"),700,AND(D64&lt;3,M64="非課税",G64="8:30～17:00の範囲内"),1300,AND(D64&gt;=3,M64="非課税",G64="8:30～17:00を超える"),900,AND(D64&lt;3,M64="非課税",G64="8:30～17:00を超える"),1600,M64="生保等",K64,M64="経過措置",EO64),"")</f>
        <v/>
      </c>
      <c r="P64" s="63" t="str">
        <f t="shared" si="22"/>
        <v/>
      </c>
      <c r="Q64" s="63" t="str">
        <f t="shared" si="24"/>
        <v/>
      </c>
      <c r="R64" s="85"/>
      <c r="S64" s="83"/>
      <c r="T64" s="83"/>
      <c r="U64" s="83"/>
      <c r="V64" s="83"/>
      <c r="W64" s="83"/>
      <c r="X64" s="83"/>
      <c r="Y64" s="83"/>
      <c r="Z64" s="83"/>
      <c r="AA64" s="84"/>
      <c r="AB64" s="85"/>
      <c r="AC64" s="83"/>
      <c r="AD64" s="83"/>
      <c r="AE64" s="83"/>
      <c r="AF64" s="83"/>
      <c r="AG64" s="83"/>
      <c r="AH64" s="83"/>
      <c r="AI64" s="83"/>
      <c r="AJ64" s="83"/>
      <c r="AK64" s="84"/>
      <c r="AL64" s="85"/>
      <c r="AM64" s="83"/>
      <c r="AN64" s="83"/>
      <c r="AO64" s="83"/>
      <c r="AP64" s="83"/>
      <c r="AQ64" s="83"/>
      <c r="AR64" s="83"/>
      <c r="AS64" s="83"/>
      <c r="AT64" s="83"/>
      <c r="AU64" s="84"/>
      <c r="AV64" s="85"/>
      <c r="AW64" s="83"/>
      <c r="AX64" s="83"/>
      <c r="AY64" s="83"/>
      <c r="AZ64" s="83"/>
      <c r="BA64" s="83"/>
      <c r="BB64" s="83"/>
      <c r="BC64" s="83"/>
      <c r="BD64" s="83"/>
      <c r="BE64" s="84"/>
      <c r="BF64" s="85"/>
      <c r="BG64" s="83"/>
      <c r="BH64" s="83"/>
      <c r="BI64" s="83"/>
      <c r="BJ64" s="83"/>
      <c r="BK64" s="83"/>
      <c r="BL64" s="83"/>
      <c r="BM64" s="83"/>
      <c r="BN64" s="83"/>
      <c r="BO64" s="84"/>
      <c r="BP64" s="85"/>
      <c r="BQ64" s="83"/>
      <c r="BR64" s="83"/>
      <c r="BS64" s="83"/>
      <c r="BT64" s="83"/>
      <c r="BU64" s="83"/>
      <c r="BV64" s="83"/>
      <c r="BW64" s="83"/>
      <c r="BX64" s="83"/>
      <c r="BY64" s="84"/>
      <c r="BZ64" s="85"/>
      <c r="CA64" s="83"/>
      <c r="CB64" s="83"/>
      <c r="CC64" s="83"/>
      <c r="CD64" s="83"/>
      <c r="CE64" s="83"/>
      <c r="CF64" s="83"/>
      <c r="CG64" s="83"/>
      <c r="CH64" s="83"/>
      <c r="CI64" s="84"/>
      <c r="CJ64" s="85"/>
      <c r="CK64" s="83"/>
      <c r="CL64" s="83"/>
      <c r="CM64" s="83"/>
      <c r="CN64" s="83"/>
      <c r="CO64" s="83"/>
      <c r="CP64" s="83"/>
      <c r="CQ64" s="83"/>
      <c r="CR64" s="83"/>
      <c r="CS64" s="84"/>
      <c r="CT64" s="85"/>
      <c r="CU64" s="83"/>
      <c r="CV64" s="83"/>
      <c r="CW64" s="83"/>
      <c r="CX64" s="83"/>
      <c r="CY64" s="83"/>
      <c r="CZ64" s="83"/>
      <c r="DA64" s="83"/>
      <c r="DB64" s="83"/>
      <c r="DC64" s="84"/>
      <c r="DD64" s="85"/>
      <c r="DE64" s="83"/>
      <c r="DF64" s="83"/>
      <c r="DG64" s="83"/>
      <c r="DH64" s="83"/>
      <c r="DI64" s="83"/>
      <c r="DJ64" s="83"/>
      <c r="DK64" s="83"/>
      <c r="DL64" s="83"/>
      <c r="DM64" s="84"/>
      <c r="DN64" s="85"/>
      <c r="DO64" s="83"/>
      <c r="DP64" s="83"/>
      <c r="DQ64" s="83"/>
      <c r="DR64" s="83"/>
      <c r="DS64" s="83"/>
      <c r="DT64" s="83"/>
      <c r="DU64" s="83"/>
      <c r="DV64" s="83"/>
      <c r="DW64" s="84"/>
      <c r="DX64" s="85"/>
      <c r="DY64" s="83"/>
      <c r="DZ64" s="83"/>
      <c r="EA64" s="83"/>
      <c r="EB64" s="83"/>
      <c r="EC64" s="83"/>
      <c r="ED64" s="83"/>
      <c r="EE64" s="83"/>
      <c r="EF64" s="83"/>
      <c r="EG64" s="86"/>
      <c r="EH64" s="76">
        <f t="shared" si="19"/>
        <v>0</v>
      </c>
      <c r="EI64" s="70" t="str">
        <f t="shared" si="23"/>
        <v/>
      </c>
      <c r="EK64" s="76">
        <f t="shared" si="20"/>
        <v>0</v>
      </c>
      <c r="EL64" s="77">
        <f t="shared" si="21"/>
        <v>0</v>
      </c>
      <c r="EN64" s="78" t="str" cm="1">
        <f t="array" ref="EN64">_xlfn.IFNA(_xlfn.IFS(AND(D64&gt;=3,G64="8:30～17:00の範囲内"),_xlfn.XLOOKUP($EQ$14,$EQ$20:$EQ$24,$ET$20:$ET$24,0,0,1),AND(D64&gt;=3,G64="8:30～17:00を超える"),_xlfn.XLOOKUP($EQ$14,$EQ$20:$EQ$24,$EX$20:$EX$24,0,0,1),AND(D64&lt;3,G64="8:30～17:00の範囲内"),_xlfn.XLOOKUP($EQ$14,$EQ$20:$EQ$24,$ER$20:$ER$24,0,0,1),AND(D64&lt;3,G64="8:30～17:00を超える"),_xlfn.XLOOKUP($EQ$14,$EQ$20:$EQ$24,$EV$20:$EV$24,0,0,1)),"")</f>
        <v/>
      </c>
      <c r="EO64" s="78" t="str" cm="1">
        <f t="array" ref="EO64">_xlfn.IFNA(_xlfn.IFS(AND(D64&gt;=3,G64="8:30～17:00の範囲内"),_xlfn.XLOOKUP($EQ$14,$EQ$20:$EQ$24,$EU$20:$EU$24,0,0,1),AND(D64&gt;=3,G64="8:30～17:00を超える"),_xlfn.XLOOKUP($EQ$14,$EQ$20:$EQ$24,$EY$20:$EY$24,0,0,1),AND(D64&lt;3,G64="8:30～17:00の範囲内"),_xlfn.XLOOKUP($EQ$14,$EQ$20:$EQ$24,$ES$20:$ES$24,0,0,1),AND(D64&lt;3,G64="8:30～17:00を超える"),_xlfn.XLOOKUP($EQ$14,$EQ$20:$EQ$24,$EW$20:$EW$24,0,0,1)),"")</f>
        <v/>
      </c>
    </row>
    <row r="65" spans="2:145" ht="14.25">
      <c r="B65" s="79">
        <f t="shared" si="14"/>
        <v>52</v>
      </c>
      <c r="C65" s="78"/>
      <c r="D65" s="87"/>
      <c r="E65" s="78"/>
      <c r="F65" s="61" t="str">
        <f t="shared" si="17"/>
        <v/>
      </c>
      <c r="G65" s="178"/>
      <c r="H65" s="179"/>
      <c r="I65" s="179"/>
      <c r="J65" s="179"/>
      <c r="K65" s="174" t="str" cm="1">
        <f t="array" ref="K65">_xlfn.IFNA(IF(C65="","",IF(F65="×","0",_xlfn.IFS(AND(D65&gt;=3,G65="8:30～17:00の範囲内"),1200,AND(D65&gt;=3,G65="8:30～17:00を超える"),1500,AND(D65&lt;3,G65="8:30～17:00の範囲内"),2100,AND(D65&lt;3,G65="8:30～17:00を超える"),2600))),"")</f>
        <v/>
      </c>
      <c r="L65" s="174"/>
      <c r="M65" s="62"/>
      <c r="N65" s="63" t="str" cm="1">
        <f t="array" ref="N65">_xlfn.IFNA(_xlfn.IFS(F65="×","",M65="一般",0,AND(D65&gt;=3,M65="非課税",G65="8:30～17:00の範囲内"),700,AND(D65&lt;3,M65="非課税",G65="8:30～17:00の範囲内"),1300,AND(D65&gt;=3,M65="非課税",G65="8:30～17:00を超える"),900,AND(D65&lt;3,M65="非課税",G65="8:30～17:00を超える"),1600,M65="生保等",K65,M65="経過措置",EN65),"")</f>
        <v/>
      </c>
      <c r="O65" s="63" t="str" cm="1">
        <f t="array" ref="O65">_xlfn.IFNA(_xlfn.IFS(F65="×","",M65="一般",0,AND(D65&gt;=3,M65="非課税",G65="8:30～17:00の範囲内"),700,AND(D65&lt;3,M65="非課税",G65="8:30～17:00の範囲内"),1300,AND(D65&gt;=3,M65="非課税",G65="8:30～17:00を超える"),900,AND(D65&lt;3,M65="非課税",G65="8:30～17:00を超える"),1600,M65="生保等",K65,M65="経過措置",EO65),"")</f>
        <v/>
      </c>
      <c r="P65" s="63" t="str">
        <f t="shared" si="22"/>
        <v/>
      </c>
      <c r="Q65" s="63" t="str">
        <f t="shared" si="24"/>
        <v/>
      </c>
      <c r="R65" s="85"/>
      <c r="S65" s="83"/>
      <c r="T65" s="83"/>
      <c r="U65" s="83"/>
      <c r="V65" s="83"/>
      <c r="W65" s="83"/>
      <c r="X65" s="83"/>
      <c r="Y65" s="83"/>
      <c r="Z65" s="83"/>
      <c r="AA65" s="84"/>
      <c r="AB65" s="85"/>
      <c r="AC65" s="83"/>
      <c r="AD65" s="83"/>
      <c r="AE65" s="83"/>
      <c r="AF65" s="83"/>
      <c r="AG65" s="83"/>
      <c r="AH65" s="83"/>
      <c r="AI65" s="83"/>
      <c r="AJ65" s="83"/>
      <c r="AK65" s="84"/>
      <c r="AL65" s="85"/>
      <c r="AM65" s="83"/>
      <c r="AN65" s="83"/>
      <c r="AO65" s="83"/>
      <c r="AP65" s="83"/>
      <c r="AQ65" s="83"/>
      <c r="AR65" s="83"/>
      <c r="AS65" s="83"/>
      <c r="AT65" s="83"/>
      <c r="AU65" s="84"/>
      <c r="AV65" s="85"/>
      <c r="AW65" s="83"/>
      <c r="AX65" s="83"/>
      <c r="AY65" s="83"/>
      <c r="AZ65" s="83"/>
      <c r="BA65" s="83"/>
      <c r="BB65" s="83"/>
      <c r="BC65" s="83"/>
      <c r="BD65" s="83"/>
      <c r="BE65" s="84"/>
      <c r="BF65" s="85"/>
      <c r="BG65" s="83"/>
      <c r="BH65" s="83"/>
      <c r="BI65" s="83"/>
      <c r="BJ65" s="83"/>
      <c r="BK65" s="83"/>
      <c r="BL65" s="83"/>
      <c r="BM65" s="83"/>
      <c r="BN65" s="83"/>
      <c r="BO65" s="84"/>
      <c r="BP65" s="85"/>
      <c r="BQ65" s="83"/>
      <c r="BR65" s="83"/>
      <c r="BS65" s="83"/>
      <c r="BT65" s="83"/>
      <c r="BU65" s="83"/>
      <c r="BV65" s="83"/>
      <c r="BW65" s="83"/>
      <c r="BX65" s="83"/>
      <c r="BY65" s="84"/>
      <c r="BZ65" s="85"/>
      <c r="CA65" s="83"/>
      <c r="CB65" s="83"/>
      <c r="CC65" s="83"/>
      <c r="CD65" s="83"/>
      <c r="CE65" s="83"/>
      <c r="CF65" s="83"/>
      <c r="CG65" s="83"/>
      <c r="CH65" s="83"/>
      <c r="CI65" s="84"/>
      <c r="CJ65" s="85"/>
      <c r="CK65" s="83"/>
      <c r="CL65" s="83"/>
      <c r="CM65" s="83"/>
      <c r="CN65" s="83"/>
      <c r="CO65" s="83"/>
      <c r="CP65" s="83"/>
      <c r="CQ65" s="83"/>
      <c r="CR65" s="83"/>
      <c r="CS65" s="84"/>
      <c r="CT65" s="85"/>
      <c r="CU65" s="83"/>
      <c r="CV65" s="83"/>
      <c r="CW65" s="83"/>
      <c r="CX65" s="83"/>
      <c r="CY65" s="83"/>
      <c r="CZ65" s="83"/>
      <c r="DA65" s="83"/>
      <c r="DB65" s="83"/>
      <c r="DC65" s="84"/>
      <c r="DD65" s="85"/>
      <c r="DE65" s="83"/>
      <c r="DF65" s="83"/>
      <c r="DG65" s="83"/>
      <c r="DH65" s="83"/>
      <c r="DI65" s="83"/>
      <c r="DJ65" s="83"/>
      <c r="DK65" s="83"/>
      <c r="DL65" s="83"/>
      <c r="DM65" s="84"/>
      <c r="DN65" s="85"/>
      <c r="DO65" s="83"/>
      <c r="DP65" s="83"/>
      <c r="DQ65" s="83"/>
      <c r="DR65" s="83"/>
      <c r="DS65" s="83"/>
      <c r="DT65" s="83"/>
      <c r="DU65" s="83"/>
      <c r="DV65" s="83"/>
      <c r="DW65" s="84"/>
      <c r="DX65" s="85"/>
      <c r="DY65" s="83"/>
      <c r="DZ65" s="83"/>
      <c r="EA65" s="83"/>
      <c r="EB65" s="83"/>
      <c r="EC65" s="83"/>
      <c r="ED65" s="83"/>
      <c r="EE65" s="83"/>
      <c r="EF65" s="83"/>
      <c r="EG65" s="86"/>
      <c r="EH65" s="76">
        <f t="shared" si="19"/>
        <v>0</v>
      </c>
      <c r="EI65" s="70" t="str">
        <f t="shared" si="23"/>
        <v/>
      </c>
      <c r="EK65" s="76">
        <f t="shared" si="20"/>
        <v>0</v>
      </c>
      <c r="EL65" s="77">
        <f t="shared" si="21"/>
        <v>0</v>
      </c>
      <c r="EN65" s="78" t="str" cm="1">
        <f t="array" ref="EN65">_xlfn.IFNA(_xlfn.IFS(AND(D65&gt;=3,G65="8:30～17:00の範囲内"),_xlfn.XLOOKUP($EQ$14,$EQ$20:$EQ$24,$ET$20:$ET$24,0,0,1),AND(D65&gt;=3,G65="8:30～17:00を超える"),_xlfn.XLOOKUP($EQ$14,$EQ$20:$EQ$24,$EX$20:$EX$24,0,0,1),AND(D65&lt;3,G65="8:30～17:00の範囲内"),_xlfn.XLOOKUP($EQ$14,$EQ$20:$EQ$24,$ER$20:$ER$24,0,0,1),AND(D65&lt;3,G65="8:30～17:00を超える"),_xlfn.XLOOKUP($EQ$14,$EQ$20:$EQ$24,$EV$20:$EV$24,0,0,1)),"")</f>
        <v/>
      </c>
      <c r="EO65" s="78" t="str" cm="1">
        <f t="array" ref="EO65">_xlfn.IFNA(_xlfn.IFS(AND(D65&gt;=3,G65="8:30～17:00の範囲内"),_xlfn.XLOOKUP($EQ$14,$EQ$20:$EQ$24,$EU$20:$EU$24,0,0,1),AND(D65&gt;=3,G65="8:30～17:00を超える"),_xlfn.XLOOKUP($EQ$14,$EQ$20:$EQ$24,$EY$20:$EY$24,0,0,1),AND(D65&lt;3,G65="8:30～17:00の範囲内"),_xlfn.XLOOKUP($EQ$14,$EQ$20:$EQ$24,$ES$20:$ES$24,0,0,1),AND(D65&lt;3,G65="8:30～17:00を超える"),_xlfn.XLOOKUP($EQ$14,$EQ$20:$EQ$24,$EW$20:$EW$24,0,0,1)),"")</f>
        <v/>
      </c>
    </row>
    <row r="66" spans="2:145" ht="14.25">
      <c r="B66" s="79">
        <f t="shared" si="14"/>
        <v>53</v>
      </c>
      <c r="C66" s="78"/>
      <c r="D66" s="87"/>
      <c r="E66" s="78"/>
      <c r="F66" s="61" t="str">
        <f t="shared" si="17"/>
        <v/>
      </c>
      <c r="G66" s="178"/>
      <c r="H66" s="179"/>
      <c r="I66" s="179"/>
      <c r="J66" s="179"/>
      <c r="K66" s="174" t="str" cm="1">
        <f t="array" ref="K66">_xlfn.IFNA(IF(C66="","",IF(F66="×","0",_xlfn.IFS(AND(D66&gt;=3,G66="8:30～17:00の範囲内"),1200,AND(D66&gt;=3,G66="8:30～17:00を超える"),1500,AND(D66&lt;3,G66="8:30～17:00の範囲内"),2100,AND(D66&lt;3,G66="8:30～17:00を超える"),2600))),"")</f>
        <v/>
      </c>
      <c r="L66" s="174"/>
      <c r="M66" s="62"/>
      <c r="N66" s="63" t="str" cm="1">
        <f t="array" ref="N66">_xlfn.IFNA(_xlfn.IFS(F66="×","",M66="一般",0,AND(D66&gt;=3,M66="非課税",G66="8:30～17:00の範囲内"),700,AND(D66&lt;3,M66="非課税",G66="8:30～17:00の範囲内"),1300,AND(D66&gt;=3,M66="非課税",G66="8:30～17:00を超える"),900,AND(D66&lt;3,M66="非課税",G66="8:30～17:00を超える"),1600,M66="生保等",K66,M66="経過措置",EN66),"")</f>
        <v/>
      </c>
      <c r="O66" s="63" t="str" cm="1">
        <f t="array" ref="O66">_xlfn.IFNA(_xlfn.IFS(F66="×","",M66="一般",0,AND(D66&gt;=3,M66="非課税",G66="8:30～17:00の範囲内"),700,AND(D66&lt;3,M66="非課税",G66="8:30～17:00の範囲内"),1300,AND(D66&gt;=3,M66="非課税",G66="8:30～17:00を超える"),900,AND(D66&lt;3,M66="非課税",G66="8:30～17:00を超える"),1600,M66="生保等",K66,M66="経過措置",EO66),"")</f>
        <v/>
      </c>
      <c r="P66" s="63" t="str">
        <f t="shared" si="22"/>
        <v/>
      </c>
      <c r="Q66" s="63" t="str">
        <f t="shared" si="24"/>
        <v/>
      </c>
      <c r="R66" s="85"/>
      <c r="S66" s="83"/>
      <c r="T66" s="83"/>
      <c r="U66" s="83"/>
      <c r="V66" s="83"/>
      <c r="W66" s="83"/>
      <c r="X66" s="83"/>
      <c r="Y66" s="83"/>
      <c r="Z66" s="83"/>
      <c r="AA66" s="84"/>
      <c r="AB66" s="85"/>
      <c r="AC66" s="83"/>
      <c r="AD66" s="83"/>
      <c r="AE66" s="83"/>
      <c r="AF66" s="83"/>
      <c r="AG66" s="83"/>
      <c r="AH66" s="83"/>
      <c r="AI66" s="83"/>
      <c r="AJ66" s="83"/>
      <c r="AK66" s="84"/>
      <c r="AL66" s="85"/>
      <c r="AM66" s="83"/>
      <c r="AN66" s="83"/>
      <c r="AO66" s="83"/>
      <c r="AP66" s="83"/>
      <c r="AQ66" s="83"/>
      <c r="AR66" s="83"/>
      <c r="AS66" s="83"/>
      <c r="AT66" s="83"/>
      <c r="AU66" s="84"/>
      <c r="AV66" s="85"/>
      <c r="AW66" s="83"/>
      <c r="AX66" s="83"/>
      <c r="AY66" s="83"/>
      <c r="AZ66" s="83"/>
      <c r="BA66" s="83"/>
      <c r="BB66" s="83"/>
      <c r="BC66" s="83"/>
      <c r="BD66" s="83"/>
      <c r="BE66" s="84"/>
      <c r="BF66" s="85"/>
      <c r="BG66" s="83"/>
      <c r="BH66" s="83"/>
      <c r="BI66" s="83"/>
      <c r="BJ66" s="83"/>
      <c r="BK66" s="83"/>
      <c r="BL66" s="83"/>
      <c r="BM66" s="83"/>
      <c r="BN66" s="83"/>
      <c r="BO66" s="84"/>
      <c r="BP66" s="85"/>
      <c r="BQ66" s="83"/>
      <c r="BR66" s="83"/>
      <c r="BS66" s="83"/>
      <c r="BT66" s="83"/>
      <c r="BU66" s="83"/>
      <c r="BV66" s="83"/>
      <c r="BW66" s="83"/>
      <c r="BX66" s="83"/>
      <c r="BY66" s="84"/>
      <c r="BZ66" s="85"/>
      <c r="CA66" s="83"/>
      <c r="CB66" s="83"/>
      <c r="CC66" s="83"/>
      <c r="CD66" s="83"/>
      <c r="CE66" s="83"/>
      <c r="CF66" s="83"/>
      <c r="CG66" s="83"/>
      <c r="CH66" s="83"/>
      <c r="CI66" s="84"/>
      <c r="CJ66" s="85"/>
      <c r="CK66" s="83"/>
      <c r="CL66" s="83"/>
      <c r="CM66" s="83"/>
      <c r="CN66" s="83"/>
      <c r="CO66" s="83"/>
      <c r="CP66" s="83"/>
      <c r="CQ66" s="83"/>
      <c r="CR66" s="83"/>
      <c r="CS66" s="84"/>
      <c r="CT66" s="85"/>
      <c r="CU66" s="83"/>
      <c r="CV66" s="83"/>
      <c r="CW66" s="83"/>
      <c r="CX66" s="83"/>
      <c r="CY66" s="83"/>
      <c r="CZ66" s="83"/>
      <c r="DA66" s="83"/>
      <c r="DB66" s="83"/>
      <c r="DC66" s="84"/>
      <c r="DD66" s="85"/>
      <c r="DE66" s="83"/>
      <c r="DF66" s="83"/>
      <c r="DG66" s="83"/>
      <c r="DH66" s="83"/>
      <c r="DI66" s="83"/>
      <c r="DJ66" s="83"/>
      <c r="DK66" s="83"/>
      <c r="DL66" s="83"/>
      <c r="DM66" s="84"/>
      <c r="DN66" s="85"/>
      <c r="DO66" s="83"/>
      <c r="DP66" s="83"/>
      <c r="DQ66" s="83"/>
      <c r="DR66" s="83"/>
      <c r="DS66" s="83"/>
      <c r="DT66" s="83"/>
      <c r="DU66" s="83"/>
      <c r="DV66" s="83"/>
      <c r="DW66" s="84"/>
      <c r="DX66" s="85"/>
      <c r="DY66" s="83"/>
      <c r="DZ66" s="83"/>
      <c r="EA66" s="83"/>
      <c r="EB66" s="83"/>
      <c r="EC66" s="83"/>
      <c r="ED66" s="83"/>
      <c r="EE66" s="83"/>
      <c r="EF66" s="83"/>
      <c r="EG66" s="86"/>
      <c r="EH66" s="76">
        <f t="shared" si="19"/>
        <v>0</v>
      </c>
      <c r="EI66" s="70" t="str">
        <f t="shared" si="23"/>
        <v/>
      </c>
      <c r="EK66" s="76">
        <f t="shared" si="20"/>
        <v>0</v>
      </c>
      <c r="EL66" s="77">
        <f t="shared" si="21"/>
        <v>0</v>
      </c>
      <c r="EN66" s="78" t="str" cm="1">
        <f t="array" ref="EN66">_xlfn.IFNA(_xlfn.IFS(AND(D66&gt;=3,G66="8:30～17:00の範囲内"),_xlfn.XLOOKUP($EQ$14,$EQ$20:$EQ$24,$ET$20:$ET$24,0,0,1),AND(D66&gt;=3,G66="8:30～17:00を超える"),_xlfn.XLOOKUP($EQ$14,$EQ$20:$EQ$24,$EX$20:$EX$24,0,0,1),AND(D66&lt;3,G66="8:30～17:00の範囲内"),_xlfn.XLOOKUP($EQ$14,$EQ$20:$EQ$24,$ER$20:$ER$24,0,0,1),AND(D66&lt;3,G66="8:30～17:00を超える"),_xlfn.XLOOKUP($EQ$14,$EQ$20:$EQ$24,$EV$20:$EV$24,0,0,1)),"")</f>
        <v/>
      </c>
      <c r="EO66" s="78" t="str" cm="1">
        <f t="array" ref="EO66">_xlfn.IFNA(_xlfn.IFS(AND(D66&gt;=3,G66="8:30～17:00の範囲内"),_xlfn.XLOOKUP($EQ$14,$EQ$20:$EQ$24,$EU$20:$EU$24,0,0,1),AND(D66&gt;=3,G66="8:30～17:00を超える"),_xlfn.XLOOKUP($EQ$14,$EQ$20:$EQ$24,$EY$20:$EY$24,0,0,1),AND(D66&lt;3,G66="8:30～17:00の範囲内"),_xlfn.XLOOKUP($EQ$14,$EQ$20:$EQ$24,$ES$20:$ES$24,0,0,1),AND(D66&lt;3,G66="8:30～17:00を超える"),_xlfn.XLOOKUP($EQ$14,$EQ$20:$EQ$24,$EW$20:$EW$24,0,0,1)),"")</f>
        <v/>
      </c>
    </row>
    <row r="67" spans="2:145" ht="14.25">
      <c r="B67" s="79">
        <f t="shared" si="14"/>
        <v>54</v>
      </c>
      <c r="C67" s="78"/>
      <c r="D67" s="87"/>
      <c r="E67" s="78"/>
      <c r="F67" s="61" t="str">
        <f t="shared" si="17"/>
        <v/>
      </c>
      <c r="G67" s="178"/>
      <c r="H67" s="179"/>
      <c r="I67" s="179"/>
      <c r="J67" s="179"/>
      <c r="K67" s="174" t="str" cm="1">
        <f t="array" ref="K67">_xlfn.IFNA(IF(C67="","",IF(F67="×","0",_xlfn.IFS(AND(D67&gt;=3,G67="8:30～17:00の範囲内"),1200,AND(D67&gt;=3,G67="8:30～17:00を超える"),1500,AND(D67&lt;3,G67="8:30～17:00の範囲内"),2100,AND(D67&lt;3,G67="8:30～17:00を超える"),2600))),"")</f>
        <v/>
      </c>
      <c r="L67" s="174"/>
      <c r="M67" s="62"/>
      <c r="N67" s="63" t="str" cm="1">
        <f t="array" ref="N67">_xlfn.IFNA(_xlfn.IFS(F67="×","",M67="一般",0,AND(D67&gt;=3,M67="非課税",G67="8:30～17:00の範囲内"),700,AND(D67&lt;3,M67="非課税",G67="8:30～17:00の範囲内"),1300,AND(D67&gt;=3,M67="非課税",G67="8:30～17:00を超える"),900,AND(D67&lt;3,M67="非課税",G67="8:30～17:00を超える"),1600,M67="生保等",K67,M67="経過措置",EN67),"")</f>
        <v/>
      </c>
      <c r="O67" s="63" t="str" cm="1">
        <f t="array" ref="O67">_xlfn.IFNA(_xlfn.IFS(F67="×","",M67="一般",0,AND(D67&gt;=3,M67="非課税",G67="8:30～17:00の範囲内"),700,AND(D67&lt;3,M67="非課税",G67="8:30～17:00の範囲内"),1300,AND(D67&gt;=3,M67="非課税",G67="8:30～17:00を超える"),900,AND(D67&lt;3,M67="非課税",G67="8:30～17:00を超える"),1600,M67="生保等",K67,M67="経過措置",EO67),"")</f>
        <v/>
      </c>
      <c r="P67" s="63" t="str">
        <f t="shared" si="22"/>
        <v/>
      </c>
      <c r="Q67" s="63" t="str">
        <f t="shared" si="24"/>
        <v/>
      </c>
      <c r="R67" s="85"/>
      <c r="S67" s="83"/>
      <c r="T67" s="83"/>
      <c r="U67" s="83"/>
      <c r="V67" s="83"/>
      <c r="W67" s="83"/>
      <c r="X67" s="83"/>
      <c r="Y67" s="83"/>
      <c r="Z67" s="83"/>
      <c r="AA67" s="84"/>
      <c r="AB67" s="85"/>
      <c r="AC67" s="83"/>
      <c r="AD67" s="83"/>
      <c r="AE67" s="83"/>
      <c r="AF67" s="83"/>
      <c r="AG67" s="83"/>
      <c r="AH67" s="83"/>
      <c r="AI67" s="83"/>
      <c r="AJ67" s="83"/>
      <c r="AK67" s="84"/>
      <c r="AL67" s="85"/>
      <c r="AM67" s="83"/>
      <c r="AN67" s="83"/>
      <c r="AO67" s="83"/>
      <c r="AP67" s="83"/>
      <c r="AQ67" s="83"/>
      <c r="AR67" s="83"/>
      <c r="AS67" s="83"/>
      <c r="AT67" s="83"/>
      <c r="AU67" s="84"/>
      <c r="AV67" s="85"/>
      <c r="AW67" s="83"/>
      <c r="AX67" s="83"/>
      <c r="AY67" s="83"/>
      <c r="AZ67" s="83"/>
      <c r="BA67" s="83"/>
      <c r="BB67" s="83"/>
      <c r="BC67" s="83"/>
      <c r="BD67" s="83"/>
      <c r="BE67" s="84"/>
      <c r="BF67" s="85"/>
      <c r="BG67" s="83"/>
      <c r="BH67" s="83"/>
      <c r="BI67" s="83"/>
      <c r="BJ67" s="83"/>
      <c r="BK67" s="83"/>
      <c r="BL67" s="83"/>
      <c r="BM67" s="83"/>
      <c r="BN67" s="83"/>
      <c r="BO67" s="84"/>
      <c r="BP67" s="85"/>
      <c r="BQ67" s="83"/>
      <c r="BR67" s="83"/>
      <c r="BS67" s="83"/>
      <c r="BT67" s="83"/>
      <c r="BU67" s="83"/>
      <c r="BV67" s="83"/>
      <c r="BW67" s="83"/>
      <c r="BX67" s="83"/>
      <c r="BY67" s="84"/>
      <c r="BZ67" s="85"/>
      <c r="CA67" s="83"/>
      <c r="CB67" s="83"/>
      <c r="CC67" s="83"/>
      <c r="CD67" s="83"/>
      <c r="CE67" s="83"/>
      <c r="CF67" s="83"/>
      <c r="CG67" s="83"/>
      <c r="CH67" s="83"/>
      <c r="CI67" s="84"/>
      <c r="CJ67" s="85"/>
      <c r="CK67" s="83"/>
      <c r="CL67" s="83"/>
      <c r="CM67" s="83"/>
      <c r="CN67" s="83"/>
      <c r="CO67" s="83"/>
      <c r="CP67" s="83"/>
      <c r="CQ67" s="83"/>
      <c r="CR67" s="83"/>
      <c r="CS67" s="84"/>
      <c r="CT67" s="85"/>
      <c r="CU67" s="83"/>
      <c r="CV67" s="83"/>
      <c r="CW67" s="83"/>
      <c r="CX67" s="83"/>
      <c r="CY67" s="83"/>
      <c r="CZ67" s="83"/>
      <c r="DA67" s="83"/>
      <c r="DB67" s="83"/>
      <c r="DC67" s="84"/>
      <c r="DD67" s="85"/>
      <c r="DE67" s="83"/>
      <c r="DF67" s="83"/>
      <c r="DG67" s="83"/>
      <c r="DH67" s="83"/>
      <c r="DI67" s="83"/>
      <c r="DJ67" s="83"/>
      <c r="DK67" s="83"/>
      <c r="DL67" s="83"/>
      <c r="DM67" s="84"/>
      <c r="DN67" s="85"/>
      <c r="DO67" s="83"/>
      <c r="DP67" s="83"/>
      <c r="DQ67" s="83"/>
      <c r="DR67" s="83"/>
      <c r="DS67" s="83"/>
      <c r="DT67" s="83"/>
      <c r="DU67" s="83"/>
      <c r="DV67" s="83"/>
      <c r="DW67" s="84"/>
      <c r="DX67" s="85"/>
      <c r="DY67" s="83"/>
      <c r="DZ67" s="83"/>
      <c r="EA67" s="83"/>
      <c r="EB67" s="83"/>
      <c r="EC67" s="83"/>
      <c r="ED67" s="83"/>
      <c r="EE67" s="83"/>
      <c r="EF67" s="83"/>
      <c r="EG67" s="86"/>
      <c r="EH67" s="76">
        <f t="shared" si="19"/>
        <v>0</v>
      </c>
      <c r="EI67" s="70" t="str">
        <f t="shared" si="23"/>
        <v/>
      </c>
      <c r="EK67" s="76">
        <f t="shared" si="20"/>
        <v>0</v>
      </c>
      <c r="EL67" s="77">
        <f t="shared" si="21"/>
        <v>0</v>
      </c>
      <c r="EN67" s="78" t="str" cm="1">
        <f t="array" ref="EN67">_xlfn.IFNA(_xlfn.IFS(AND(D67&gt;=3,G67="8:30～17:00の範囲内"),_xlfn.XLOOKUP($EQ$14,$EQ$20:$EQ$24,$ET$20:$ET$24,0,0,1),AND(D67&gt;=3,G67="8:30～17:00を超える"),_xlfn.XLOOKUP($EQ$14,$EQ$20:$EQ$24,$EX$20:$EX$24,0,0,1),AND(D67&lt;3,G67="8:30～17:00の範囲内"),_xlfn.XLOOKUP($EQ$14,$EQ$20:$EQ$24,$ER$20:$ER$24,0,0,1),AND(D67&lt;3,G67="8:30～17:00を超える"),_xlfn.XLOOKUP($EQ$14,$EQ$20:$EQ$24,$EV$20:$EV$24,0,0,1)),"")</f>
        <v/>
      </c>
      <c r="EO67" s="78" t="str" cm="1">
        <f t="array" ref="EO67">_xlfn.IFNA(_xlfn.IFS(AND(D67&gt;=3,G67="8:30～17:00の範囲内"),_xlfn.XLOOKUP($EQ$14,$EQ$20:$EQ$24,$EU$20:$EU$24,0,0,1),AND(D67&gt;=3,G67="8:30～17:00を超える"),_xlfn.XLOOKUP($EQ$14,$EQ$20:$EQ$24,$EY$20:$EY$24,0,0,1),AND(D67&lt;3,G67="8:30～17:00の範囲内"),_xlfn.XLOOKUP($EQ$14,$EQ$20:$EQ$24,$ES$20:$ES$24,0,0,1),AND(D67&lt;3,G67="8:30～17:00を超える"),_xlfn.XLOOKUP($EQ$14,$EQ$20:$EQ$24,$EW$20:$EW$24,0,0,1)),"")</f>
        <v/>
      </c>
    </row>
    <row r="68" spans="2:145" ht="14.25">
      <c r="B68" s="79">
        <f t="shared" si="14"/>
        <v>55</v>
      </c>
      <c r="C68" s="78"/>
      <c r="D68" s="87"/>
      <c r="E68" s="78"/>
      <c r="F68" s="61" t="str">
        <f t="shared" si="17"/>
        <v/>
      </c>
      <c r="G68" s="178"/>
      <c r="H68" s="179"/>
      <c r="I68" s="179"/>
      <c r="J68" s="179"/>
      <c r="K68" s="174" t="str" cm="1">
        <f t="array" ref="K68">_xlfn.IFNA(IF(C68="","",IF(F68="×","0",_xlfn.IFS(AND(D68&gt;=3,G68="8:30～17:00の範囲内"),1200,AND(D68&gt;=3,G68="8:30～17:00を超える"),1500,AND(D68&lt;3,G68="8:30～17:00の範囲内"),2100,AND(D68&lt;3,G68="8:30～17:00を超える"),2600))),"")</f>
        <v/>
      </c>
      <c r="L68" s="174"/>
      <c r="M68" s="62"/>
      <c r="N68" s="63" t="str" cm="1">
        <f t="array" ref="N68">_xlfn.IFNA(_xlfn.IFS(F68="×","",M68="一般",0,AND(D68&gt;=3,M68="非課税",G68="8:30～17:00の範囲内"),700,AND(D68&lt;3,M68="非課税",G68="8:30～17:00の範囲内"),1300,AND(D68&gt;=3,M68="非課税",G68="8:30～17:00を超える"),900,AND(D68&lt;3,M68="非課税",G68="8:30～17:00を超える"),1600,M68="生保等",K68,M68="経過措置",EN68),"")</f>
        <v/>
      </c>
      <c r="O68" s="63" t="str" cm="1">
        <f t="array" ref="O68">_xlfn.IFNA(_xlfn.IFS(F68="×","",M68="一般",0,AND(D68&gt;=3,M68="非課税",G68="8:30～17:00の範囲内"),700,AND(D68&lt;3,M68="非課税",G68="8:30～17:00の範囲内"),1300,AND(D68&gt;=3,M68="非課税",G68="8:30～17:00を超える"),900,AND(D68&lt;3,M68="非課税",G68="8:30～17:00を超える"),1600,M68="生保等",K68,M68="経過措置",EO68),"")</f>
        <v/>
      </c>
      <c r="P68" s="63" t="str">
        <f t="shared" si="22"/>
        <v/>
      </c>
      <c r="Q68" s="63" t="str">
        <f t="shared" si="24"/>
        <v/>
      </c>
      <c r="R68" s="85"/>
      <c r="S68" s="83"/>
      <c r="T68" s="83"/>
      <c r="U68" s="83"/>
      <c r="V68" s="83"/>
      <c r="W68" s="83"/>
      <c r="X68" s="83"/>
      <c r="Y68" s="83"/>
      <c r="Z68" s="83"/>
      <c r="AA68" s="84"/>
      <c r="AB68" s="85"/>
      <c r="AC68" s="83"/>
      <c r="AD68" s="83"/>
      <c r="AE68" s="83"/>
      <c r="AF68" s="83"/>
      <c r="AG68" s="83"/>
      <c r="AH68" s="83"/>
      <c r="AI68" s="83"/>
      <c r="AJ68" s="83"/>
      <c r="AK68" s="84"/>
      <c r="AL68" s="85"/>
      <c r="AM68" s="83"/>
      <c r="AN68" s="83"/>
      <c r="AO68" s="83"/>
      <c r="AP68" s="83"/>
      <c r="AQ68" s="83"/>
      <c r="AR68" s="83"/>
      <c r="AS68" s="83"/>
      <c r="AT68" s="83"/>
      <c r="AU68" s="84"/>
      <c r="AV68" s="85"/>
      <c r="AW68" s="83"/>
      <c r="AX68" s="83"/>
      <c r="AY68" s="83"/>
      <c r="AZ68" s="83"/>
      <c r="BA68" s="83"/>
      <c r="BB68" s="83"/>
      <c r="BC68" s="83"/>
      <c r="BD68" s="83"/>
      <c r="BE68" s="84"/>
      <c r="BF68" s="85"/>
      <c r="BG68" s="83"/>
      <c r="BH68" s="83"/>
      <c r="BI68" s="83"/>
      <c r="BJ68" s="83"/>
      <c r="BK68" s="83"/>
      <c r="BL68" s="83"/>
      <c r="BM68" s="83"/>
      <c r="BN68" s="83"/>
      <c r="BO68" s="84"/>
      <c r="BP68" s="85"/>
      <c r="BQ68" s="83"/>
      <c r="BR68" s="83"/>
      <c r="BS68" s="83"/>
      <c r="BT68" s="83"/>
      <c r="BU68" s="83"/>
      <c r="BV68" s="83"/>
      <c r="BW68" s="83"/>
      <c r="BX68" s="83"/>
      <c r="BY68" s="84"/>
      <c r="BZ68" s="85"/>
      <c r="CA68" s="83"/>
      <c r="CB68" s="83"/>
      <c r="CC68" s="83"/>
      <c r="CD68" s="83"/>
      <c r="CE68" s="83"/>
      <c r="CF68" s="83"/>
      <c r="CG68" s="83"/>
      <c r="CH68" s="83"/>
      <c r="CI68" s="84"/>
      <c r="CJ68" s="85"/>
      <c r="CK68" s="83"/>
      <c r="CL68" s="83"/>
      <c r="CM68" s="83"/>
      <c r="CN68" s="83"/>
      <c r="CO68" s="83"/>
      <c r="CP68" s="83"/>
      <c r="CQ68" s="83"/>
      <c r="CR68" s="83"/>
      <c r="CS68" s="84"/>
      <c r="CT68" s="85"/>
      <c r="CU68" s="83"/>
      <c r="CV68" s="83"/>
      <c r="CW68" s="83"/>
      <c r="CX68" s="83"/>
      <c r="CY68" s="83"/>
      <c r="CZ68" s="83"/>
      <c r="DA68" s="83"/>
      <c r="DB68" s="83"/>
      <c r="DC68" s="84"/>
      <c r="DD68" s="85"/>
      <c r="DE68" s="83"/>
      <c r="DF68" s="83"/>
      <c r="DG68" s="83"/>
      <c r="DH68" s="83"/>
      <c r="DI68" s="83"/>
      <c r="DJ68" s="83"/>
      <c r="DK68" s="83"/>
      <c r="DL68" s="83"/>
      <c r="DM68" s="84"/>
      <c r="DN68" s="85"/>
      <c r="DO68" s="83"/>
      <c r="DP68" s="83"/>
      <c r="DQ68" s="83"/>
      <c r="DR68" s="83"/>
      <c r="DS68" s="83"/>
      <c r="DT68" s="83"/>
      <c r="DU68" s="83"/>
      <c r="DV68" s="83"/>
      <c r="DW68" s="84"/>
      <c r="DX68" s="85"/>
      <c r="DY68" s="83"/>
      <c r="DZ68" s="83"/>
      <c r="EA68" s="83"/>
      <c r="EB68" s="83"/>
      <c r="EC68" s="83"/>
      <c r="ED68" s="83"/>
      <c r="EE68" s="83"/>
      <c r="EF68" s="83"/>
      <c r="EG68" s="86"/>
      <c r="EH68" s="76">
        <f t="shared" si="19"/>
        <v>0</v>
      </c>
      <c r="EI68" s="70" t="str">
        <f t="shared" si="23"/>
        <v/>
      </c>
      <c r="EK68" s="76">
        <f t="shared" si="20"/>
        <v>0</v>
      </c>
      <c r="EL68" s="77">
        <f t="shared" si="21"/>
        <v>0</v>
      </c>
      <c r="EN68" s="78" t="str" cm="1">
        <f t="array" ref="EN68">_xlfn.IFNA(_xlfn.IFS(AND(D68&gt;=3,G68="8:30～17:00の範囲内"),_xlfn.XLOOKUP($EQ$14,$EQ$20:$EQ$24,$ET$20:$ET$24,0,0,1),AND(D68&gt;=3,G68="8:30～17:00を超える"),_xlfn.XLOOKUP($EQ$14,$EQ$20:$EQ$24,$EX$20:$EX$24,0,0,1),AND(D68&lt;3,G68="8:30～17:00の範囲内"),_xlfn.XLOOKUP($EQ$14,$EQ$20:$EQ$24,$ER$20:$ER$24,0,0,1),AND(D68&lt;3,G68="8:30～17:00を超える"),_xlfn.XLOOKUP($EQ$14,$EQ$20:$EQ$24,$EV$20:$EV$24,0,0,1)),"")</f>
        <v/>
      </c>
      <c r="EO68" s="78" t="str" cm="1">
        <f t="array" ref="EO68">_xlfn.IFNA(_xlfn.IFS(AND(D68&gt;=3,G68="8:30～17:00の範囲内"),_xlfn.XLOOKUP($EQ$14,$EQ$20:$EQ$24,$EU$20:$EU$24,0,0,1),AND(D68&gt;=3,G68="8:30～17:00を超える"),_xlfn.XLOOKUP($EQ$14,$EQ$20:$EQ$24,$EY$20:$EY$24,0,0,1),AND(D68&lt;3,G68="8:30～17:00の範囲内"),_xlfn.XLOOKUP($EQ$14,$EQ$20:$EQ$24,$ES$20:$ES$24,0,0,1),AND(D68&lt;3,G68="8:30～17:00を超える"),_xlfn.XLOOKUP($EQ$14,$EQ$20:$EQ$24,$EW$20:$EW$24,0,0,1)),"")</f>
        <v/>
      </c>
    </row>
    <row r="69" spans="2:145" ht="14.25">
      <c r="B69" s="79">
        <f t="shared" si="14"/>
        <v>56</v>
      </c>
      <c r="C69" s="78"/>
      <c r="D69" s="87"/>
      <c r="E69" s="78"/>
      <c r="F69" s="61" t="str">
        <f t="shared" si="17"/>
        <v/>
      </c>
      <c r="G69" s="178"/>
      <c r="H69" s="179"/>
      <c r="I69" s="179"/>
      <c r="J69" s="179"/>
      <c r="K69" s="174" t="str" cm="1">
        <f t="array" ref="K69">_xlfn.IFNA(IF(C69="","",IF(F69="×","0",_xlfn.IFS(AND(D69&gt;=3,G69="8:30～17:00の範囲内"),1200,AND(D69&gt;=3,G69="8:30～17:00を超える"),1500,AND(D69&lt;3,G69="8:30～17:00の範囲内"),2100,AND(D69&lt;3,G69="8:30～17:00を超える"),2600))),"")</f>
        <v/>
      </c>
      <c r="L69" s="174"/>
      <c r="M69" s="62"/>
      <c r="N69" s="63" t="str" cm="1">
        <f t="array" ref="N69">_xlfn.IFNA(_xlfn.IFS(F69="×","",M69="一般",0,AND(D69&gt;=3,M69="非課税",G69="8:30～17:00の範囲内"),700,AND(D69&lt;3,M69="非課税",G69="8:30～17:00の範囲内"),1300,AND(D69&gt;=3,M69="非課税",G69="8:30～17:00を超える"),900,AND(D69&lt;3,M69="非課税",G69="8:30～17:00を超える"),1600,M69="生保等",K69,M69="経過措置",EN69),"")</f>
        <v/>
      </c>
      <c r="O69" s="63" t="str" cm="1">
        <f t="array" ref="O69">_xlfn.IFNA(_xlfn.IFS(F69="×","",M69="一般",0,AND(D69&gt;=3,M69="非課税",G69="8:30～17:00の範囲内"),700,AND(D69&lt;3,M69="非課税",G69="8:30～17:00の範囲内"),1300,AND(D69&gt;=3,M69="非課税",G69="8:30～17:00を超える"),900,AND(D69&lt;3,M69="非課税",G69="8:30～17:00を超える"),1600,M69="生保等",K69,M69="経過措置",EO69),"")</f>
        <v/>
      </c>
      <c r="P69" s="63" t="str">
        <f t="shared" si="22"/>
        <v/>
      </c>
      <c r="Q69" s="63" t="str">
        <f t="shared" si="24"/>
        <v/>
      </c>
      <c r="R69" s="85"/>
      <c r="S69" s="83"/>
      <c r="T69" s="83"/>
      <c r="U69" s="83"/>
      <c r="V69" s="83"/>
      <c r="W69" s="83"/>
      <c r="X69" s="83"/>
      <c r="Y69" s="83"/>
      <c r="Z69" s="83"/>
      <c r="AA69" s="84"/>
      <c r="AB69" s="85"/>
      <c r="AC69" s="83"/>
      <c r="AD69" s="83"/>
      <c r="AE69" s="83"/>
      <c r="AF69" s="83"/>
      <c r="AG69" s="83"/>
      <c r="AH69" s="83"/>
      <c r="AI69" s="83"/>
      <c r="AJ69" s="83"/>
      <c r="AK69" s="84"/>
      <c r="AL69" s="85"/>
      <c r="AM69" s="83"/>
      <c r="AN69" s="83"/>
      <c r="AO69" s="83"/>
      <c r="AP69" s="83"/>
      <c r="AQ69" s="83"/>
      <c r="AR69" s="83"/>
      <c r="AS69" s="83"/>
      <c r="AT69" s="83"/>
      <c r="AU69" s="84"/>
      <c r="AV69" s="85"/>
      <c r="AW69" s="83"/>
      <c r="AX69" s="83"/>
      <c r="AY69" s="83"/>
      <c r="AZ69" s="83"/>
      <c r="BA69" s="83"/>
      <c r="BB69" s="83"/>
      <c r="BC69" s="83"/>
      <c r="BD69" s="83"/>
      <c r="BE69" s="84"/>
      <c r="BF69" s="85"/>
      <c r="BG69" s="83"/>
      <c r="BH69" s="83"/>
      <c r="BI69" s="83"/>
      <c r="BJ69" s="83"/>
      <c r="BK69" s="83"/>
      <c r="BL69" s="83"/>
      <c r="BM69" s="83"/>
      <c r="BN69" s="83"/>
      <c r="BO69" s="84"/>
      <c r="BP69" s="85"/>
      <c r="BQ69" s="83"/>
      <c r="BR69" s="83"/>
      <c r="BS69" s="83"/>
      <c r="BT69" s="83"/>
      <c r="BU69" s="83"/>
      <c r="BV69" s="83"/>
      <c r="BW69" s="83"/>
      <c r="BX69" s="83"/>
      <c r="BY69" s="84"/>
      <c r="BZ69" s="85"/>
      <c r="CA69" s="83"/>
      <c r="CB69" s="83"/>
      <c r="CC69" s="83"/>
      <c r="CD69" s="83"/>
      <c r="CE69" s="83"/>
      <c r="CF69" s="83"/>
      <c r="CG69" s="83"/>
      <c r="CH69" s="83"/>
      <c r="CI69" s="84"/>
      <c r="CJ69" s="85"/>
      <c r="CK69" s="83"/>
      <c r="CL69" s="83"/>
      <c r="CM69" s="83"/>
      <c r="CN69" s="83"/>
      <c r="CO69" s="83"/>
      <c r="CP69" s="83"/>
      <c r="CQ69" s="83"/>
      <c r="CR69" s="83"/>
      <c r="CS69" s="84"/>
      <c r="CT69" s="85"/>
      <c r="CU69" s="83"/>
      <c r="CV69" s="83"/>
      <c r="CW69" s="83"/>
      <c r="CX69" s="83"/>
      <c r="CY69" s="83"/>
      <c r="CZ69" s="83"/>
      <c r="DA69" s="83"/>
      <c r="DB69" s="83"/>
      <c r="DC69" s="84"/>
      <c r="DD69" s="85"/>
      <c r="DE69" s="83"/>
      <c r="DF69" s="83"/>
      <c r="DG69" s="83"/>
      <c r="DH69" s="83"/>
      <c r="DI69" s="83"/>
      <c r="DJ69" s="83"/>
      <c r="DK69" s="83"/>
      <c r="DL69" s="83"/>
      <c r="DM69" s="84"/>
      <c r="DN69" s="85"/>
      <c r="DO69" s="83"/>
      <c r="DP69" s="83"/>
      <c r="DQ69" s="83"/>
      <c r="DR69" s="83"/>
      <c r="DS69" s="83"/>
      <c r="DT69" s="83"/>
      <c r="DU69" s="83"/>
      <c r="DV69" s="83"/>
      <c r="DW69" s="84"/>
      <c r="DX69" s="85"/>
      <c r="DY69" s="83"/>
      <c r="DZ69" s="83"/>
      <c r="EA69" s="83"/>
      <c r="EB69" s="83"/>
      <c r="EC69" s="83"/>
      <c r="ED69" s="83"/>
      <c r="EE69" s="83"/>
      <c r="EF69" s="83"/>
      <c r="EG69" s="86"/>
      <c r="EH69" s="76">
        <f t="shared" si="19"/>
        <v>0</v>
      </c>
      <c r="EI69" s="70" t="str">
        <f t="shared" si="23"/>
        <v/>
      </c>
      <c r="EK69" s="76">
        <f t="shared" si="20"/>
        <v>0</v>
      </c>
      <c r="EL69" s="77">
        <f t="shared" si="21"/>
        <v>0</v>
      </c>
      <c r="EN69" s="78" t="str" cm="1">
        <f t="array" ref="EN69">_xlfn.IFNA(_xlfn.IFS(AND(D69&gt;=3,G69="8:30～17:00の範囲内"),_xlfn.XLOOKUP($EQ$14,$EQ$20:$EQ$24,$ET$20:$ET$24,0,0,1),AND(D69&gt;=3,G69="8:30～17:00を超える"),_xlfn.XLOOKUP($EQ$14,$EQ$20:$EQ$24,$EX$20:$EX$24,0,0,1),AND(D69&lt;3,G69="8:30～17:00の範囲内"),_xlfn.XLOOKUP($EQ$14,$EQ$20:$EQ$24,$ER$20:$ER$24,0,0,1),AND(D69&lt;3,G69="8:30～17:00を超える"),_xlfn.XLOOKUP($EQ$14,$EQ$20:$EQ$24,$EV$20:$EV$24,0,0,1)),"")</f>
        <v/>
      </c>
      <c r="EO69" s="78" t="str" cm="1">
        <f t="array" ref="EO69">_xlfn.IFNA(_xlfn.IFS(AND(D69&gt;=3,G69="8:30～17:00の範囲内"),_xlfn.XLOOKUP($EQ$14,$EQ$20:$EQ$24,$EU$20:$EU$24,0,0,1),AND(D69&gt;=3,G69="8:30～17:00を超える"),_xlfn.XLOOKUP($EQ$14,$EQ$20:$EQ$24,$EY$20:$EY$24,0,0,1),AND(D69&lt;3,G69="8:30～17:00の範囲内"),_xlfn.XLOOKUP($EQ$14,$EQ$20:$EQ$24,$ES$20:$ES$24,0,0,1),AND(D69&lt;3,G69="8:30～17:00を超える"),_xlfn.XLOOKUP($EQ$14,$EQ$20:$EQ$24,$EW$20:$EW$24,0,0,1)),"")</f>
        <v/>
      </c>
    </row>
    <row r="70" spans="2:145" ht="14.25">
      <c r="B70" s="79">
        <f t="shared" si="14"/>
        <v>57</v>
      </c>
      <c r="C70" s="78"/>
      <c r="D70" s="87"/>
      <c r="E70" s="78"/>
      <c r="F70" s="61" t="str">
        <f t="shared" si="17"/>
        <v/>
      </c>
      <c r="G70" s="178"/>
      <c r="H70" s="179"/>
      <c r="I70" s="179"/>
      <c r="J70" s="179"/>
      <c r="K70" s="174" t="str" cm="1">
        <f t="array" ref="K70">_xlfn.IFNA(IF(C70="","",IF(F70="×","0",_xlfn.IFS(AND(D70&gt;=3,G70="8:30～17:00の範囲内"),1200,AND(D70&gt;=3,G70="8:30～17:00を超える"),1500,AND(D70&lt;3,G70="8:30～17:00の範囲内"),2100,AND(D70&lt;3,G70="8:30～17:00を超える"),2600))),"")</f>
        <v/>
      </c>
      <c r="L70" s="174"/>
      <c r="M70" s="62"/>
      <c r="N70" s="63" t="str" cm="1">
        <f t="array" ref="N70">_xlfn.IFNA(_xlfn.IFS(F70="×","",M70="一般",0,AND(D70&gt;=3,M70="非課税",G70="8:30～17:00の範囲内"),700,AND(D70&lt;3,M70="非課税",G70="8:30～17:00の範囲内"),1300,AND(D70&gt;=3,M70="非課税",G70="8:30～17:00を超える"),900,AND(D70&lt;3,M70="非課税",G70="8:30～17:00を超える"),1600,M70="生保等",K70,M70="経過措置",EN70),"")</f>
        <v/>
      </c>
      <c r="O70" s="63" t="str" cm="1">
        <f t="array" ref="O70">_xlfn.IFNA(_xlfn.IFS(F70="×","",M70="一般",0,AND(D70&gt;=3,M70="非課税",G70="8:30～17:00の範囲内"),700,AND(D70&lt;3,M70="非課税",G70="8:30～17:00の範囲内"),1300,AND(D70&gt;=3,M70="非課税",G70="8:30～17:00を超える"),900,AND(D70&lt;3,M70="非課税",G70="8:30～17:00を超える"),1600,M70="生保等",K70,M70="経過措置",EO70),"")</f>
        <v/>
      </c>
      <c r="P70" s="63" t="str">
        <f t="shared" si="22"/>
        <v/>
      </c>
      <c r="Q70" s="63" t="str">
        <f t="shared" si="24"/>
        <v/>
      </c>
      <c r="R70" s="85"/>
      <c r="S70" s="83"/>
      <c r="T70" s="83"/>
      <c r="U70" s="83"/>
      <c r="V70" s="83"/>
      <c r="W70" s="83"/>
      <c r="X70" s="83"/>
      <c r="Y70" s="83"/>
      <c r="Z70" s="83"/>
      <c r="AA70" s="84"/>
      <c r="AB70" s="85"/>
      <c r="AC70" s="83"/>
      <c r="AD70" s="83"/>
      <c r="AE70" s="83"/>
      <c r="AF70" s="83"/>
      <c r="AG70" s="83"/>
      <c r="AH70" s="83"/>
      <c r="AI70" s="83"/>
      <c r="AJ70" s="83"/>
      <c r="AK70" s="84"/>
      <c r="AL70" s="85"/>
      <c r="AM70" s="83"/>
      <c r="AN70" s="83"/>
      <c r="AO70" s="83"/>
      <c r="AP70" s="83"/>
      <c r="AQ70" s="83"/>
      <c r="AR70" s="83"/>
      <c r="AS70" s="83"/>
      <c r="AT70" s="83"/>
      <c r="AU70" s="84"/>
      <c r="AV70" s="85"/>
      <c r="AW70" s="83"/>
      <c r="AX70" s="83"/>
      <c r="AY70" s="83"/>
      <c r="AZ70" s="83"/>
      <c r="BA70" s="83"/>
      <c r="BB70" s="83"/>
      <c r="BC70" s="83"/>
      <c r="BD70" s="83"/>
      <c r="BE70" s="84"/>
      <c r="BF70" s="85"/>
      <c r="BG70" s="83"/>
      <c r="BH70" s="83"/>
      <c r="BI70" s="83"/>
      <c r="BJ70" s="83"/>
      <c r="BK70" s="83"/>
      <c r="BL70" s="83"/>
      <c r="BM70" s="83"/>
      <c r="BN70" s="83"/>
      <c r="BO70" s="84"/>
      <c r="BP70" s="85"/>
      <c r="BQ70" s="83"/>
      <c r="BR70" s="83"/>
      <c r="BS70" s="83"/>
      <c r="BT70" s="83"/>
      <c r="BU70" s="83"/>
      <c r="BV70" s="83"/>
      <c r="BW70" s="83"/>
      <c r="BX70" s="83"/>
      <c r="BY70" s="84"/>
      <c r="BZ70" s="85"/>
      <c r="CA70" s="83"/>
      <c r="CB70" s="83"/>
      <c r="CC70" s="83"/>
      <c r="CD70" s="83"/>
      <c r="CE70" s="83"/>
      <c r="CF70" s="83"/>
      <c r="CG70" s="83"/>
      <c r="CH70" s="83"/>
      <c r="CI70" s="84"/>
      <c r="CJ70" s="85"/>
      <c r="CK70" s="83"/>
      <c r="CL70" s="83"/>
      <c r="CM70" s="83"/>
      <c r="CN70" s="83"/>
      <c r="CO70" s="83"/>
      <c r="CP70" s="83"/>
      <c r="CQ70" s="83"/>
      <c r="CR70" s="83"/>
      <c r="CS70" s="84"/>
      <c r="CT70" s="85"/>
      <c r="CU70" s="83"/>
      <c r="CV70" s="83"/>
      <c r="CW70" s="83"/>
      <c r="CX70" s="83"/>
      <c r="CY70" s="83"/>
      <c r="CZ70" s="83"/>
      <c r="DA70" s="83"/>
      <c r="DB70" s="83"/>
      <c r="DC70" s="84"/>
      <c r="DD70" s="85"/>
      <c r="DE70" s="83"/>
      <c r="DF70" s="83"/>
      <c r="DG70" s="83"/>
      <c r="DH70" s="83"/>
      <c r="DI70" s="83"/>
      <c r="DJ70" s="83"/>
      <c r="DK70" s="83"/>
      <c r="DL70" s="83"/>
      <c r="DM70" s="84"/>
      <c r="DN70" s="85"/>
      <c r="DO70" s="83"/>
      <c r="DP70" s="83"/>
      <c r="DQ70" s="83"/>
      <c r="DR70" s="83"/>
      <c r="DS70" s="83"/>
      <c r="DT70" s="83"/>
      <c r="DU70" s="83"/>
      <c r="DV70" s="83"/>
      <c r="DW70" s="84"/>
      <c r="DX70" s="85"/>
      <c r="DY70" s="83"/>
      <c r="DZ70" s="83"/>
      <c r="EA70" s="83"/>
      <c r="EB70" s="83"/>
      <c r="EC70" s="83"/>
      <c r="ED70" s="83"/>
      <c r="EE70" s="83"/>
      <c r="EF70" s="83"/>
      <c r="EG70" s="86"/>
      <c r="EH70" s="76">
        <f t="shared" si="19"/>
        <v>0</v>
      </c>
      <c r="EI70" s="70" t="str">
        <f t="shared" si="23"/>
        <v/>
      </c>
      <c r="EK70" s="76">
        <f t="shared" si="20"/>
        <v>0</v>
      </c>
      <c r="EL70" s="77">
        <f t="shared" si="21"/>
        <v>0</v>
      </c>
      <c r="EN70" s="78" t="str" cm="1">
        <f t="array" ref="EN70">_xlfn.IFNA(_xlfn.IFS(AND(D70&gt;=3,G70="8:30～17:00の範囲内"),_xlfn.XLOOKUP($EQ$14,$EQ$20:$EQ$24,$ET$20:$ET$24,0,0,1),AND(D70&gt;=3,G70="8:30～17:00を超える"),_xlfn.XLOOKUP($EQ$14,$EQ$20:$EQ$24,$EX$20:$EX$24,0,0,1),AND(D70&lt;3,G70="8:30～17:00の範囲内"),_xlfn.XLOOKUP($EQ$14,$EQ$20:$EQ$24,$ER$20:$ER$24,0,0,1),AND(D70&lt;3,G70="8:30～17:00を超える"),_xlfn.XLOOKUP($EQ$14,$EQ$20:$EQ$24,$EV$20:$EV$24,0,0,1)),"")</f>
        <v/>
      </c>
      <c r="EO70" s="78" t="str" cm="1">
        <f t="array" ref="EO70">_xlfn.IFNA(_xlfn.IFS(AND(D70&gt;=3,G70="8:30～17:00の範囲内"),_xlfn.XLOOKUP($EQ$14,$EQ$20:$EQ$24,$EU$20:$EU$24,0,0,1),AND(D70&gt;=3,G70="8:30～17:00を超える"),_xlfn.XLOOKUP($EQ$14,$EQ$20:$EQ$24,$EY$20:$EY$24,0,0,1),AND(D70&lt;3,G70="8:30～17:00の範囲内"),_xlfn.XLOOKUP($EQ$14,$EQ$20:$EQ$24,$ES$20:$ES$24,0,0,1),AND(D70&lt;3,G70="8:30～17:00を超える"),_xlfn.XLOOKUP($EQ$14,$EQ$20:$EQ$24,$EW$20:$EW$24,0,0,1)),"")</f>
        <v/>
      </c>
    </row>
    <row r="71" spans="2:145" ht="14.25">
      <c r="B71" s="79">
        <f t="shared" si="14"/>
        <v>58</v>
      </c>
      <c r="C71" s="78"/>
      <c r="D71" s="87"/>
      <c r="E71" s="78"/>
      <c r="F71" s="61" t="str">
        <f t="shared" si="17"/>
        <v/>
      </c>
      <c r="G71" s="178"/>
      <c r="H71" s="179"/>
      <c r="I71" s="179"/>
      <c r="J71" s="179"/>
      <c r="K71" s="174" t="str" cm="1">
        <f t="array" ref="K71">_xlfn.IFNA(IF(C71="","",IF(F71="×","0",_xlfn.IFS(AND(D71&gt;=3,G71="8:30～17:00の範囲内"),1200,AND(D71&gt;=3,G71="8:30～17:00を超える"),1500,AND(D71&lt;3,G71="8:30～17:00の範囲内"),2100,AND(D71&lt;3,G71="8:30～17:00を超える"),2600))),"")</f>
        <v/>
      </c>
      <c r="L71" s="174"/>
      <c r="M71" s="62"/>
      <c r="N71" s="63" t="str" cm="1">
        <f t="array" ref="N71">_xlfn.IFNA(_xlfn.IFS(F71="×","",M71="一般",0,AND(D71&gt;=3,M71="非課税",G71="8:30～17:00の範囲内"),700,AND(D71&lt;3,M71="非課税",G71="8:30～17:00の範囲内"),1300,AND(D71&gt;=3,M71="非課税",G71="8:30～17:00を超える"),900,AND(D71&lt;3,M71="非課税",G71="8:30～17:00を超える"),1600,M71="生保等",K71,M71="経過措置",EN71),"")</f>
        <v/>
      </c>
      <c r="O71" s="63" t="str" cm="1">
        <f t="array" ref="O71">_xlfn.IFNA(_xlfn.IFS(F71="×","",M71="一般",0,AND(D71&gt;=3,M71="非課税",G71="8:30～17:00の範囲内"),700,AND(D71&lt;3,M71="非課税",G71="8:30～17:00の範囲内"),1300,AND(D71&gt;=3,M71="非課税",G71="8:30～17:00を超える"),900,AND(D71&lt;3,M71="非課税",G71="8:30～17:00を超える"),1600,M71="生保等",K71,M71="経過措置",EO71),"")</f>
        <v/>
      </c>
      <c r="P71" s="63" t="str">
        <f t="shared" si="22"/>
        <v/>
      </c>
      <c r="Q71" s="63" t="str">
        <f t="shared" si="24"/>
        <v/>
      </c>
      <c r="R71" s="85"/>
      <c r="S71" s="83"/>
      <c r="T71" s="83"/>
      <c r="U71" s="83"/>
      <c r="V71" s="83"/>
      <c r="W71" s="83"/>
      <c r="X71" s="83"/>
      <c r="Y71" s="83"/>
      <c r="Z71" s="83"/>
      <c r="AA71" s="84"/>
      <c r="AB71" s="85"/>
      <c r="AC71" s="83"/>
      <c r="AD71" s="83"/>
      <c r="AE71" s="83"/>
      <c r="AF71" s="83"/>
      <c r="AG71" s="83"/>
      <c r="AH71" s="83"/>
      <c r="AI71" s="83"/>
      <c r="AJ71" s="83"/>
      <c r="AK71" s="84"/>
      <c r="AL71" s="85"/>
      <c r="AM71" s="83"/>
      <c r="AN71" s="83"/>
      <c r="AO71" s="83"/>
      <c r="AP71" s="83"/>
      <c r="AQ71" s="83"/>
      <c r="AR71" s="83"/>
      <c r="AS71" s="83"/>
      <c r="AT71" s="83"/>
      <c r="AU71" s="84"/>
      <c r="AV71" s="85"/>
      <c r="AW71" s="83"/>
      <c r="AX71" s="83"/>
      <c r="AY71" s="83"/>
      <c r="AZ71" s="83"/>
      <c r="BA71" s="83"/>
      <c r="BB71" s="83"/>
      <c r="BC71" s="83"/>
      <c r="BD71" s="83"/>
      <c r="BE71" s="84"/>
      <c r="BF71" s="85"/>
      <c r="BG71" s="83"/>
      <c r="BH71" s="83"/>
      <c r="BI71" s="83"/>
      <c r="BJ71" s="83"/>
      <c r="BK71" s="83"/>
      <c r="BL71" s="83"/>
      <c r="BM71" s="83"/>
      <c r="BN71" s="83"/>
      <c r="BO71" s="84"/>
      <c r="BP71" s="85"/>
      <c r="BQ71" s="83"/>
      <c r="BR71" s="83"/>
      <c r="BS71" s="83"/>
      <c r="BT71" s="83"/>
      <c r="BU71" s="83"/>
      <c r="BV71" s="83"/>
      <c r="BW71" s="83"/>
      <c r="BX71" s="83"/>
      <c r="BY71" s="84"/>
      <c r="BZ71" s="85"/>
      <c r="CA71" s="83"/>
      <c r="CB71" s="83"/>
      <c r="CC71" s="83"/>
      <c r="CD71" s="83"/>
      <c r="CE71" s="83"/>
      <c r="CF71" s="83"/>
      <c r="CG71" s="83"/>
      <c r="CH71" s="83"/>
      <c r="CI71" s="84"/>
      <c r="CJ71" s="85"/>
      <c r="CK71" s="83"/>
      <c r="CL71" s="83"/>
      <c r="CM71" s="83"/>
      <c r="CN71" s="83"/>
      <c r="CO71" s="83"/>
      <c r="CP71" s="83"/>
      <c r="CQ71" s="83"/>
      <c r="CR71" s="83"/>
      <c r="CS71" s="84"/>
      <c r="CT71" s="85"/>
      <c r="CU71" s="83"/>
      <c r="CV71" s="83"/>
      <c r="CW71" s="83"/>
      <c r="CX71" s="83"/>
      <c r="CY71" s="83"/>
      <c r="CZ71" s="83"/>
      <c r="DA71" s="83"/>
      <c r="DB71" s="83"/>
      <c r="DC71" s="84"/>
      <c r="DD71" s="85"/>
      <c r="DE71" s="83"/>
      <c r="DF71" s="83"/>
      <c r="DG71" s="83"/>
      <c r="DH71" s="83"/>
      <c r="DI71" s="83"/>
      <c r="DJ71" s="83"/>
      <c r="DK71" s="83"/>
      <c r="DL71" s="83"/>
      <c r="DM71" s="84"/>
      <c r="DN71" s="85"/>
      <c r="DO71" s="83"/>
      <c r="DP71" s="83"/>
      <c r="DQ71" s="83"/>
      <c r="DR71" s="83"/>
      <c r="DS71" s="83"/>
      <c r="DT71" s="83"/>
      <c r="DU71" s="83"/>
      <c r="DV71" s="83"/>
      <c r="DW71" s="84"/>
      <c r="DX71" s="85"/>
      <c r="DY71" s="83"/>
      <c r="DZ71" s="83"/>
      <c r="EA71" s="83"/>
      <c r="EB71" s="83"/>
      <c r="EC71" s="83"/>
      <c r="ED71" s="83"/>
      <c r="EE71" s="83"/>
      <c r="EF71" s="83"/>
      <c r="EG71" s="86"/>
      <c r="EH71" s="76">
        <f t="shared" si="19"/>
        <v>0</v>
      </c>
      <c r="EI71" s="70" t="str">
        <f t="shared" si="23"/>
        <v/>
      </c>
      <c r="EK71" s="76">
        <f t="shared" si="20"/>
        <v>0</v>
      </c>
      <c r="EL71" s="77">
        <f t="shared" si="21"/>
        <v>0</v>
      </c>
      <c r="EN71" s="78" t="str" cm="1">
        <f t="array" ref="EN71">_xlfn.IFNA(_xlfn.IFS(AND(D71&gt;=3,G71="8:30～17:00の範囲内"),_xlfn.XLOOKUP($EQ$14,$EQ$20:$EQ$24,$ET$20:$ET$24,0,0,1),AND(D71&gt;=3,G71="8:30～17:00を超える"),_xlfn.XLOOKUP($EQ$14,$EQ$20:$EQ$24,$EX$20:$EX$24,0,0,1),AND(D71&lt;3,G71="8:30～17:00の範囲内"),_xlfn.XLOOKUP($EQ$14,$EQ$20:$EQ$24,$ER$20:$ER$24,0,0,1),AND(D71&lt;3,G71="8:30～17:00を超える"),_xlfn.XLOOKUP($EQ$14,$EQ$20:$EQ$24,$EV$20:$EV$24,0,0,1)),"")</f>
        <v/>
      </c>
      <c r="EO71" s="78" t="str" cm="1">
        <f t="array" ref="EO71">_xlfn.IFNA(_xlfn.IFS(AND(D71&gt;=3,G71="8:30～17:00の範囲内"),_xlfn.XLOOKUP($EQ$14,$EQ$20:$EQ$24,$EU$20:$EU$24,0,0,1),AND(D71&gt;=3,G71="8:30～17:00を超える"),_xlfn.XLOOKUP($EQ$14,$EQ$20:$EQ$24,$EY$20:$EY$24,0,0,1),AND(D71&lt;3,G71="8:30～17:00の範囲内"),_xlfn.XLOOKUP($EQ$14,$EQ$20:$EQ$24,$ES$20:$ES$24,0,0,1),AND(D71&lt;3,G71="8:30～17:00を超える"),_xlfn.XLOOKUP($EQ$14,$EQ$20:$EQ$24,$EW$20:$EW$24,0,0,1)),"")</f>
        <v/>
      </c>
    </row>
    <row r="72" spans="2:145" ht="14.25">
      <c r="B72" s="79">
        <f t="shared" si="14"/>
        <v>59</v>
      </c>
      <c r="C72" s="78"/>
      <c r="D72" s="87"/>
      <c r="E72" s="78"/>
      <c r="F72" s="61" t="str">
        <f t="shared" si="17"/>
        <v/>
      </c>
      <c r="G72" s="178"/>
      <c r="H72" s="179"/>
      <c r="I72" s="179"/>
      <c r="J72" s="179"/>
      <c r="K72" s="174" t="str" cm="1">
        <f t="array" ref="K72">_xlfn.IFNA(IF(C72="","",IF(F72="×","0",_xlfn.IFS(AND(D72&gt;=3,G72="8:30～17:00の範囲内"),1200,AND(D72&gt;=3,G72="8:30～17:00を超える"),1500,AND(D72&lt;3,G72="8:30～17:00の範囲内"),2100,AND(D72&lt;3,G72="8:30～17:00を超える"),2600))),"")</f>
        <v/>
      </c>
      <c r="L72" s="174"/>
      <c r="M72" s="62"/>
      <c r="N72" s="63" t="str" cm="1">
        <f t="array" ref="N72">_xlfn.IFNA(_xlfn.IFS(F72="×","",M72="一般",0,AND(D72&gt;=3,M72="非課税",G72="8:30～17:00の範囲内"),700,AND(D72&lt;3,M72="非課税",G72="8:30～17:00の範囲内"),1300,AND(D72&gt;=3,M72="非課税",G72="8:30～17:00を超える"),900,AND(D72&lt;3,M72="非課税",G72="8:30～17:00を超える"),1600,M72="生保等",K72,M72="経過措置",EN72),"")</f>
        <v/>
      </c>
      <c r="O72" s="63" t="str" cm="1">
        <f t="array" ref="O72">_xlfn.IFNA(_xlfn.IFS(F72="×","",M72="一般",0,AND(D72&gt;=3,M72="非課税",G72="8:30～17:00の範囲内"),700,AND(D72&lt;3,M72="非課税",G72="8:30～17:00の範囲内"),1300,AND(D72&gt;=3,M72="非課税",G72="8:30～17:00を超える"),900,AND(D72&lt;3,M72="非課税",G72="8:30～17:00を超える"),1600,M72="生保等",K72,M72="経過措置",EO72),"")</f>
        <v/>
      </c>
      <c r="P72" s="63" t="str">
        <f t="shared" si="22"/>
        <v/>
      </c>
      <c r="Q72" s="63" t="str">
        <f t="shared" si="24"/>
        <v/>
      </c>
      <c r="R72" s="85"/>
      <c r="S72" s="83"/>
      <c r="T72" s="83"/>
      <c r="U72" s="83"/>
      <c r="V72" s="83"/>
      <c r="W72" s="83"/>
      <c r="X72" s="83"/>
      <c r="Y72" s="83"/>
      <c r="Z72" s="83"/>
      <c r="AA72" s="84"/>
      <c r="AB72" s="85"/>
      <c r="AC72" s="83"/>
      <c r="AD72" s="83"/>
      <c r="AE72" s="83"/>
      <c r="AF72" s="83"/>
      <c r="AG72" s="83"/>
      <c r="AH72" s="83"/>
      <c r="AI72" s="83"/>
      <c r="AJ72" s="83"/>
      <c r="AK72" s="84"/>
      <c r="AL72" s="85"/>
      <c r="AM72" s="83"/>
      <c r="AN72" s="83"/>
      <c r="AO72" s="83"/>
      <c r="AP72" s="83"/>
      <c r="AQ72" s="83"/>
      <c r="AR72" s="83"/>
      <c r="AS72" s="83"/>
      <c r="AT72" s="83"/>
      <c r="AU72" s="84"/>
      <c r="AV72" s="85"/>
      <c r="AW72" s="83"/>
      <c r="AX72" s="83"/>
      <c r="AY72" s="83"/>
      <c r="AZ72" s="83"/>
      <c r="BA72" s="83"/>
      <c r="BB72" s="83"/>
      <c r="BC72" s="83"/>
      <c r="BD72" s="83"/>
      <c r="BE72" s="84"/>
      <c r="BF72" s="85"/>
      <c r="BG72" s="83"/>
      <c r="BH72" s="83"/>
      <c r="BI72" s="83"/>
      <c r="BJ72" s="83"/>
      <c r="BK72" s="83"/>
      <c r="BL72" s="83"/>
      <c r="BM72" s="83"/>
      <c r="BN72" s="83"/>
      <c r="BO72" s="84"/>
      <c r="BP72" s="85"/>
      <c r="BQ72" s="83"/>
      <c r="BR72" s="83"/>
      <c r="BS72" s="83"/>
      <c r="BT72" s="83"/>
      <c r="BU72" s="83"/>
      <c r="BV72" s="83"/>
      <c r="BW72" s="83"/>
      <c r="BX72" s="83"/>
      <c r="BY72" s="84"/>
      <c r="BZ72" s="85"/>
      <c r="CA72" s="83"/>
      <c r="CB72" s="83"/>
      <c r="CC72" s="83"/>
      <c r="CD72" s="83"/>
      <c r="CE72" s="83"/>
      <c r="CF72" s="83"/>
      <c r="CG72" s="83"/>
      <c r="CH72" s="83"/>
      <c r="CI72" s="84"/>
      <c r="CJ72" s="85"/>
      <c r="CK72" s="83"/>
      <c r="CL72" s="83"/>
      <c r="CM72" s="83"/>
      <c r="CN72" s="83"/>
      <c r="CO72" s="83"/>
      <c r="CP72" s="83"/>
      <c r="CQ72" s="83"/>
      <c r="CR72" s="83"/>
      <c r="CS72" s="84"/>
      <c r="CT72" s="85"/>
      <c r="CU72" s="83"/>
      <c r="CV72" s="83"/>
      <c r="CW72" s="83"/>
      <c r="CX72" s="83"/>
      <c r="CY72" s="83"/>
      <c r="CZ72" s="83"/>
      <c r="DA72" s="83"/>
      <c r="DB72" s="83"/>
      <c r="DC72" s="84"/>
      <c r="DD72" s="85"/>
      <c r="DE72" s="83"/>
      <c r="DF72" s="83"/>
      <c r="DG72" s="83"/>
      <c r="DH72" s="83"/>
      <c r="DI72" s="83"/>
      <c r="DJ72" s="83"/>
      <c r="DK72" s="83"/>
      <c r="DL72" s="83"/>
      <c r="DM72" s="84"/>
      <c r="DN72" s="85"/>
      <c r="DO72" s="83"/>
      <c r="DP72" s="83"/>
      <c r="DQ72" s="83"/>
      <c r="DR72" s="83"/>
      <c r="DS72" s="83"/>
      <c r="DT72" s="83"/>
      <c r="DU72" s="83"/>
      <c r="DV72" s="83"/>
      <c r="DW72" s="84"/>
      <c r="DX72" s="85"/>
      <c r="DY72" s="83"/>
      <c r="DZ72" s="83"/>
      <c r="EA72" s="83"/>
      <c r="EB72" s="83"/>
      <c r="EC72" s="83"/>
      <c r="ED72" s="83"/>
      <c r="EE72" s="83"/>
      <c r="EF72" s="83"/>
      <c r="EG72" s="86"/>
      <c r="EH72" s="76">
        <f t="shared" si="19"/>
        <v>0</v>
      </c>
      <c r="EI72" s="70" t="str">
        <f t="shared" si="23"/>
        <v/>
      </c>
      <c r="EK72" s="76">
        <f t="shared" si="20"/>
        <v>0</v>
      </c>
      <c r="EL72" s="77">
        <f t="shared" si="21"/>
        <v>0</v>
      </c>
      <c r="EN72" s="78" t="str" cm="1">
        <f t="array" ref="EN72">_xlfn.IFNA(_xlfn.IFS(AND(D72&gt;=3,G72="8:30～17:00の範囲内"),_xlfn.XLOOKUP($EQ$14,$EQ$20:$EQ$24,$ET$20:$ET$24,0,0,1),AND(D72&gt;=3,G72="8:30～17:00を超える"),_xlfn.XLOOKUP($EQ$14,$EQ$20:$EQ$24,$EX$20:$EX$24,0,0,1),AND(D72&lt;3,G72="8:30～17:00の範囲内"),_xlfn.XLOOKUP($EQ$14,$EQ$20:$EQ$24,$ER$20:$ER$24,0,0,1),AND(D72&lt;3,G72="8:30～17:00を超える"),_xlfn.XLOOKUP($EQ$14,$EQ$20:$EQ$24,$EV$20:$EV$24,0,0,1)),"")</f>
        <v/>
      </c>
      <c r="EO72" s="78" t="str" cm="1">
        <f t="array" ref="EO72">_xlfn.IFNA(_xlfn.IFS(AND(D72&gt;=3,G72="8:30～17:00の範囲内"),_xlfn.XLOOKUP($EQ$14,$EQ$20:$EQ$24,$EU$20:$EU$24,0,0,1),AND(D72&gt;=3,G72="8:30～17:00を超える"),_xlfn.XLOOKUP($EQ$14,$EQ$20:$EQ$24,$EY$20:$EY$24,0,0,1),AND(D72&lt;3,G72="8:30～17:00の範囲内"),_xlfn.XLOOKUP($EQ$14,$EQ$20:$EQ$24,$ES$20:$ES$24,0,0,1),AND(D72&lt;3,G72="8:30～17:00を超える"),_xlfn.XLOOKUP($EQ$14,$EQ$20:$EQ$24,$EW$20:$EW$24,0,0,1)),"")</f>
        <v/>
      </c>
    </row>
    <row r="73" spans="2:145" ht="14.25">
      <c r="B73" s="79">
        <f t="shared" si="14"/>
        <v>60</v>
      </c>
      <c r="C73" s="78"/>
      <c r="D73" s="87"/>
      <c r="E73" s="78"/>
      <c r="F73" s="61" t="str">
        <f t="shared" si="17"/>
        <v/>
      </c>
      <c r="G73" s="178"/>
      <c r="H73" s="179"/>
      <c r="I73" s="179"/>
      <c r="J73" s="179"/>
      <c r="K73" s="174" t="str" cm="1">
        <f t="array" ref="K73">_xlfn.IFNA(IF(C73="","",IF(F73="×","0",_xlfn.IFS(AND(D73&gt;=3,G73="8:30～17:00の範囲内"),1200,AND(D73&gt;=3,G73="8:30～17:00を超える"),1500,AND(D73&lt;3,G73="8:30～17:00の範囲内"),2100,AND(D73&lt;3,G73="8:30～17:00を超える"),2600))),"")</f>
        <v/>
      </c>
      <c r="L73" s="174"/>
      <c r="M73" s="62"/>
      <c r="N73" s="63" t="str" cm="1">
        <f t="array" ref="N73">_xlfn.IFNA(_xlfn.IFS(F73="×","",M73="一般",0,AND(D73&gt;=3,M73="非課税",G73="8:30～17:00の範囲内"),700,AND(D73&lt;3,M73="非課税",G73="8:30～17:00の範囲内"),1300,AND(D73&gt;=3,M73="非課税",G73="8:30～17:00を超える"),900,AND(D73&lt;3,M73="非課税",G73="8:30～17:00を超える"),1600,M73="生保等",K73,M73="経過措置",EN73),"")</f>
        <v/>
      </c>
      <c r="O73" s="63" t="str" cm="1">
        <f t="array" ref="O73">_xlfn.IFNA(_xlfn.IFS(F73="×","",M73="一般",0,AND(D73&gt;=3,M73="非課税",G73="8:30～17:00の範囲内"),700,AND(D73&lt;3,M73="非課税",G73="8:30～17:00の範囲内"),1300,AND(D73&gt;=3,M73="非課税",G73="8:30～17:00を超える"),900,AND(D73&lt;3,M73="非課税",G73="8:30～17:00を超える"),1600,M73="生保等",K73,M73="経過措置",EO73),"")</f>
        <v/>
      </c>
      <c r="P73" s="63" t="str">
        <f t="shared" si="22"/>
        <v/>
      </c>
      <c r="Q73" s="63" t="str">
        <f t="shared" si="24"/>
        <v/>
      </c>
      <c r="R73" s="85"/>
      <c r="S73" s="83"/>
      <c r="T73" s="83"/>
      <c r="U73" s="83"/>
      <c r="V73" s="83"/>
      <c r="W73" s="83"/>
      <c r="X73" s="83"/>
      <c r="Y73" s="83"/>
      <c r="Z73" s="83"/>
      <c r="AA73" s="84"/>
      <c r="AB73" s="85"/>
      <c r="AC73" s="83"/>
      <c r="AD73" s="83"/>
      <c r="AE73" s="83"/>
      <c r="AF73" s="83"/>
      <c r="AG73" s="83"/>
      <c r="AH73" s="83"/>
      <c r="AI73" s="83"/>
      <c r="AJ73" s="83"/>
      <c r="AK73" s="84"/>
      <c r="AL73" s="85"/>
      <c r="AM73" s="83"/>
      <c r="AN73" s="83"/>
      <c r="AO73" s="83"/>
      <c r="AP73" s="83"/>
      <c r="AQ73" s="83"/>
      <c r="AR73" s="83"/>
      <c r="AS73" s="83"/>
      <c r="AT73" s="83"/>
      <c r="AU73" s="84"/>
      <c r="AV73" s="85"/>
      <c r="AW73" s="83"/>
      <c r="AX73" s="83"/>
      <c r="AY73" s="83"/>
      <c r="AZ73" s="83"/>
      <c r="BA73" s="83"/>
      <c r="BB73" s="83"/>
      <c r="BC73" s="83"/>
      <c r="BD73" s="83"/>
      <c r="BE73" s="84"/>
      <c r="BF73" s="85"/>
      <c r="BG73" s="83"/>
      <c r="BH73" s="83"/>
      <c r="BI73" s="83"/>
      <c r="BJ73" s="83"/>
      <c r="BK73" s="83"/>
      <c r="BL73" s="83"/>
      <c r="BM73" s="83"/>
      <c r="BN73" s="83"/>
      <c r="BO73" s="84"/>
      <c r="BP73" s="85"/>
      <c r="BQ73" s="83"/>
      <c r="BR73" s="83"/>
      <c r="BS73" s="83"/>
      <c r="BT73" s="83"/>
      <c r="BU73" s="83"/>
      <c r="BV73" s="83"/>
      <c r="BW73" s="83"/>
      <c r="BX73" s="83"/>
      <c r="BY73" s="84"/>
      <c r="BZ73" s="85"/>
      <c r="CA73" s="83"/>
      <c r="CB73" s="83"/>
      <c r="CC73" s="83"/>
      <c r="CD73" s="83"/>
      <c r="CE73" s="83"/>
      <c r="CF73" s="83"/>
      <c r="CG73" s="83"/>
      <c r="CH73" s="83"/>
      <c r="CI73" s="84"/>
      <c r="CJ73" s="85"/>
      <c r="CK73" s="83"/>
      <c r="CL73" s="83"/>
      <c r="CM73" s="83"/>
      <c r="CN73" s="83"/>
      <c r="CO73" s="83"/>
      <c r="CP73" s="83"/>
      <c r="CQ73" s="83"/>
      <c r="CR73" s="83"/>
      <c r="CS73" s="84"/>
      <c r="CT73" s="85"/>
      <c r="CU73" s="83"/>
      <c r="CV73" s="83"/>
      <c r="CW73" s="83"/>
      <c r="CX73" s="83"/>
      <c r="CY73" s="83"/>
      <c r="CZ73" s="83"/>
      <c r="DA73" s="83"/>
      <c r="DB73" s="83"/>
      <c r="DC73" s="84"/>
      <c r="DD73" s="85"/>
      <c r="DE73" s="83"/>
      <c r="DF73" s="83"/>
      <c r="DG73" s="83"/>
      <c r="DH73" s="83"/>
      <c r="DI73" s="83"/>
      <c r="DJ73" s="83"/>
      <c r="DK73" s="83"/>
      <c r="DL73" s="83"/>
      <c r="DM73" s="84"/>
      <c r="DN73" s="85"/>
      <c r="DO73" s="83"/>
      <c r="DP73" s="83"/>
      <c r="DQ73" s="83"/>
      <c r="DR73" s="83"/>
      <c r="DS73" s="83"/>
      <c r="DT73" s="83"/>
      <c r="DU73" s="83"/>
      <c r="DV73" s="83"/>
      <c r="DW73" s="84"/>
      <c r="DX73" s="85"/>
      <c r="DY73" s="83"/>
      <c r="DZ73" s="83"/>
      <c r="EA73" s="83"/>
      <c r="EB73" s="83"/>
      <c r="EC73" s="83"/>
      <c r="ED73" s="83"/>
      <c r="EE73" s="83"/>
      <c r="EF73" s="83"/>
      <c r="EG73" s="86"/>
      <c r="EH73" s="76">
        <f t="shared" si="19"/>
        <v>0</v>
      </c>
      <c r="EI73" s="70" t="str">
        <f t="shared" si="23"/>
        <v/>
      </c>
      <c r="EK73" s="76">
        <f t="shared" si="20"/>
        <v>0</v>
      </c>
      <c r="EL73" s="77">
        <f t="shared" si="21"/>
        <v>0</v>
      </c>
      <c r="EN73" s="78" t="str" cm="1">
        <f t="array" ref="EN73">_xlfn.IFNA(_xlfn.IFS(AND(D73&gt;=3,G73="8:30～17:00の範囲内"),_xlfn.XLOOKUP($EQ$14,$EQ$20:$EQ$24,$ET$20:$ET$24,0,0,1),AND(D73&gt;=3,G73="8:30～17:00を超える"),_xlfn.XLOOKUP($EQ$14,$EQ$20:$EQ$24,$EX$20:$EX$24,0,0,1),AND(D73&lt;3,G73="8:30～17:00の範囲内"),_xlfn.XLOOKUP($EQ$14,$EQ$20:$EQ$24,$ER$20:$ER$24,0,0,1),AND(D73&lt;3,G73="8:30～17:00を超える"),_xlfn.XLOOKUP($EQ$14,$EQ$20:$EQ$24,$EV$20:$EV$24,0,0,1)),"")</f>
        <v/>
      </c>
      <c r="EO73" s="78" t="str" cm="1">
        <f t="array" ref="EO73">_xlfn.IFNA(_xlfn.IFS(AND(D73&gt;=3,G73="8:30～17:00の範囲内"),_xlfn.XLOOKUP($EQ$14,$EQ$20:$EQ$24,$EU$20:$EU$24,0,0,1),AND(D73&gt;=3,G73="8:30～17:00を超える"),_xlfn.XLOOKUP($EQ$14,$EQ$20:$EQ$24,$EY$20:$EY$24,0,0,1),AND(D73&lt;3,G73="8:30～17:00の範囲内"),_xlfn.XLOOKUP($EQ$14,$EQ$20:$EQ$24,$ES$20:$ES$24,0,0,1),AND(D73&lt;3,G73="8:30～17:00を超える"),_xlfn.XLOOKUP($EQ$14,$EQ$20:$EQ$24,$EW$20:$EW$24,0,0,1)),"")</f>
        <v/>
      </c>
    </row>
    <row r="74" spans="2:145" ht="14.25">
      <c r="B74" s="79">
        <f t="shared" si="14"/>
        <v>61</v>
      </c>
      <c r="C74" s="78"/>
      <c r="D74" s="87"/>
      <c r="E74" s="78"/>
      <c r="F74" s="61" t="str">
        <f t="shared" si="17"/>
        <v/>
      </c>
      <c r="G74" s="178"/>
      <c r="H74" s="179"/>
      <c r="I74" s="179"/>
      <c r="J74" s="179"/>
      <c r="K74" s="174" t="str" cm="1">
        <f t="array" ref="K74">_xlfn.IFNA(IF(C74="","",IF(F74="×","0",_xlfn.IFS(AND(D74&gt;=3,G74="8:30～17:00の範囲内"),1200,AND(D74&gt;=3,G74="8:30～17:00を超える"),1500,AND(D74&lt;3,G74="8:30～17:00の範囲内"),2100,AND(D74&lt;3,G74="8:30～17:00を超える"),2600))),"")</f>
        <v/>
      </c>
      <c r="L74" s="174"/>
      <c r="M74" s="62"/>
      <c r="N74" s="63" t="str" cm="1">
        <f t="array" ref="N74">_xlfn.IFNA(_xlfn.IFS(F74="×","",M74="一般",0,AND(D74&gt;=3,M74="非課税",G74="8:30～17:00の範囲内"),700,AND(D74&lt;3,M74="非課税",G74="8:30～17:00の範囲内"),1300,AND(D74&gt;=3,M74="非課税",G74="8:30～17:00を超える"),900,AND(D74&lt;3,M74="非課税",G74="8:30～17:00を超える"),1600,M74="生保等",K74,M74="経過措置",EN74),"")</f>
        <v/>
      </c>
      <c r="O74" s="63" t="str" cm="1">
        <f t="array" ref="O74">_xlfn.IFNA(_xlfn.IFS(F74="×","",M74="一般",0,AND(D74&gt;=3,M74="非課税",G74="8:30～17:00の範囲内"),700,AND(D74&lt;3,M74="非課税",G74="8:30～17:00の範囲内"),1300,AND(D74&gt;=3,M74="非課税",G74="8:30～17:00を超える"),900,AND(D74&lt;3,M74="非課税",G74="8:30～17:00を超える"),1600,M74="生保等",K74,M74="経過措置",EO74),"")</f>
        <v/>
      </c>
      <c r="P74" s="63" t="str">
        <f t="shared" si="22"/>
        <v/>
      </c>
      <c r="Q74" s="63" t="str">
        <f t="shared" si="24"/>
        <v/>
      </c>
      <c r="R74" s="85"/>
      <c r="S74" s="83"/>
      <c r="T74" s="83"/>
      <c r="U74" s="83"/>
      <c r="V74" s="83"/>
      <c r="W74" s="83"/>
      <c r="X74" s="83"/>
      <c r="Y74" s="83"/>
      <c r="Z74" s="83"/>
      <c r="AA74" s="84"/>
      <c r="AB74" s="85"/>
      <c r="AC74" s="83"/>
      <c r="AD74" s="83"/>
      <c r="AE74" s="83"/>
      <c r="AF74" s="83"/>
      <c r="AG74" s="83"/>
      <c r="AH74" s="83"/>
      <c r="AI74" s="83"/>
      <c r="AJ74" s="83"/>
      <c r="AK74" s="84"/>
      <c r="AL74" s="85"/>
      <c r="AM74" s="83"/>
      <c r="AN74" s="83"/>
      <c r="AO74" s="83"/>
      <c r="AP74" s="83"/>
      <c r="AQ74" s="83"/>
      <c r="AR74" s="83"/>
      <c r="AS74" s="83"/>
      <c r="AT74" s="83"/>
      <c r="AU74" s="84"/>
      <c r="AV74" s="85"/>
      <c r="AW74" s="83"/>
      <c r="AX74" s="83"/>
      <c r="AY74" s="83"/>
      <c r="AZ74" s="83"/>
      <c r="BA74" s="83"/>
      <c r="BB74" s="83"/>
      <c r="BC74" s="83"/>
      <c r="BD74" s="83"/>
      <c r="BE74" s="84"/>
      <c r="BF74" s="85"/>
      <c r="BG74" s="83"/>
      <c r="BH74" s="83"/>
      <c r="BI74" s="83"/>
      <c r="BJ74" s="83"/>
      <c r="BK74" s="83"/>
      <c r="BL74" s="83"/>
      <c r="BM74" s="83"/>
      <c r="BN74" s="83"/>
      <c r="BO74" s="84"/>
      <c r="BP74" s="85"/>
      <c r="BQ74" s="83"/>
      <c r="BR74" s="83"/>
      <c r="BS74" s="83"/>
      <c r="BT74" s="83"/>
      <c r="BU74" s="83"/>
      <c r="BV74" s="83"/>
      <c r="BW74" s="83"/>
      <c r="BX74" s="83"/>
      <c r="BY74" s="84"/>
      <c r="BZ74" s="85"/>
      <c r="CA74" s="83"/>
      <c r="CB74" s="83"/>
      <c r="CC74" s="83"/>
      <c r="CD74" s="83"/>
      <c r="CE74" s="83"/>
      <c r="CF74" s="83"/>
      <c r="CG74" s="83"/>
      <c r="CH74" s="83"/>
      <c r="CI74" s="84"/>
      <c r="CJ74" s="85"/>
      <c r="CK74" s="83"/>
      <c r="CL74" s="83"/>
      <c r="CM74" s="83"/>
      <c r="CN74" s="83"/>
      <c r="CO74" s="83"/>
      <c r="CP74" s="83"/>
      <c r="CQ74" s="83"/>
      <c r="CR74" s="83"/>
      <c r="CS74" s="84"/>
      <c r="CT74" s="85"/>
      <c r="CU74" s="83"/>
      <c r="CV74" s="83"/>
      <c r="CW74" s="83"/>
      <c r="CX74" s="83"/>
      <c r="CY74" s="83"/>
      <c r="CZ74" s="83"/>
      <c r="DA74" s="83"/>
      <c r="DB74" s="83"/>
      <c r="DC74" s="84"/>
      <c r="DD74" s="85"/>
      <c r="DE74" s="83"/>
      <c r="DF74" s="83"/>
      <c r="DG74" s="83"/>
      <c r="DH74" s="83"/>
      <c r="DI74" s="83"/>
      <c r="DJ74" s="83"/>
      <c r="DK74" s="83"/>
      <c r="DL74" s="83"/>
      <c r="DM74" s="84"/>
      <c r="DN74" s="85"/>
      <c r="DO74" s="83"/>
      <c r="DP74" s="83"/>
      <c r="DQ74" s="83"/>
      <c r="DR74" s="83"/>
      <c r="DS74" s="83"/>
      <c r="DT74" s="83"/>
      <c r="DU74" s="83"/>
      <c r="DV74" s="83"/>
      <c r="DW74" s="84"/>
      <c r="DX74" s="85"/>
      <c r="DY74" s="83"/>
      <c r="DZ74" s="83"/>
      <c r="EA74" s="83"/>
      <c r="EB74" s="83"/>
      <c r="EC74" s="83"/>
      <c r="ED74" s="83"/>
      <c r="EE74" s="83"/>
      <c r="EF74" s="83"/>
      <c r="EG74" s="86"/>
      <c r="EH74" s="76">
        <f t="shared" si="19"/>
        <v>0</v>
      </c>
      <c r="EI74" s="70" t="str">
        <f t="shared" si="23"/>
        <v/>
      </c>
      <c r="EK74" s="76">
        <f t="shared" si="20"/>
        <v>0</v>
      </c>
      <c r="EL74" s="77">
        <f t="shared" si="21"/>
        <v>0</v>
      </c>
      <c r="EN74" s="78" t="str" cm="1">
        <f t="array" ref="EN74">_xlfn.IFNA(_xlfn.IFS(AND(D74&gt;=3,G74="8:30～17:00の範囲内"),_xlfn.XLOOKUP($EQ$14,$EQ$20:$EQ$24,$ET$20:$ET$24,0,0,1),AND(D74&gt;=3,G74="8:30～17:00を超える"),_xlfn.XLOOKUP($EQ$14,$EQ$20:$EQ$24,$EX$20:$EX$24,0,0,1),AND(D74&lt;3,G74="8:30～17:00の範囲内"),_xlfn.XLOOKUP($EQ$14,$EQ$20:$EQ$24,$ER$20:$ER$24,0,0,1),AND(D74&lt;3,G74="8:30～17:00を超える"),_xlfn.XLOOKUP($EQ$14,$EQ$20:$EQ$24,$EV$20:$EV$24,0,0,1)),"")</f>
        <v/>
      </c>
      <c r="EO74" s="78" t="str" cm="1">
        <f t="array" ref="EO74">_xlfn.IFNA(_xlfn.IFS(AND(D74&gt;=3,G74="8:30～17:00の範囲内"),_xlfn.XLOOKUP($EQ$14,$EQ$20:$EQ$24,$EU$20:$EU$24,0,0,1),AND(D74&gt;=3,G74="8:30～17:00を超える"),_xlfn.XLOOKUP($EQ$14,$EQ$20:$EQ$24,$EY$20:$EY$24,0,0,1),AND(D74&lt;3,G74="8:30～17:00の範囲内"),_xlfn.XLOOKUP($EQ$14,$EQ$20:$EQ$24,$ES$20:$ES$24,0,0,1),AND(D74&lt;3,G74="8:30～17:00を超える"),_xlfn.XLOOKUP($EQ$14,$EQ$20:$EQ$24,$EW$20:$EW$24,0,0,1)),"")</f>
        <v/>
      </c>
    </row>
    <row r="75" spans="2:145" ht="14.25">
      <c r="B75" s="79">
        <f t="shared" si="14"/>
        <v>62</v>
      </c>
      <c r="C75" s="78"/>
      <c r="D75" s="87"/>
      <c r="E75" s="78"/>
      <c r="F75" s="61" t="str">
        <f t="shared" si="17"/>
        <v/>
      </c>
      <c r="G75" s="178"/>
      <c r="H75" s="179"/>
      <c r="I75" s="179"/>
      <c r="J75" s="179"/>
      <c r="K75" s="174" t="str" cm="1">
        <f t="array" ref="K75">_xlfn.IFNA(IF(C75="","",IF(F75="×","0",_xlfn.IFS(AND(D75&gt;=3,G75="8:30～17:00の範囲内"),1200,AND(D75&gt;=3,G75="8:30～17:00を超える"),1500,AND(D75&lt;3,G75="8:30～17:00の範囲内"),2100,AND(D75&lt;3,G75="8:30～17:00を超える"),2600))),"")</f>
        <v/>
      </c>
      <c r="L75" s="174"/>
      <c r="M75" s="62"/>
      <c r="N75" s="63" t="str" cm="1">
        <f t="array" ref="N75">_xlfn.IFNA(_xlfn.IFS(F75="×","",M75="一般",0,AND(D75&gt;=3,M75="非課税",G75="8:30～17:00の範囲内"),700,AND(D75&lt;3,M75="非課税",G75="8:30～17:00の範囲内"),1300,AND(D75&gt;=3,M75="非課税",G75="8:30～17:00を超える"),900,AND(D75&lt;3,M75="非課税",G75="8:30～17:00を超える"),1600,M75="生保等",K75,M75="経過措置",EN75),"")</f>
        <v/>
      </c>
      <c r="O75" s="63" t="str" cm="1">
        <f t="array" ref="O75">_xlfn.IFNA(_xlfn.IFS(F75="×","",M75="一般",0,AND(D75&gt;=3,M75="非課税",G75="8:30～17:00の範囲内"),700,AND(D75&lt;3,M75="非課税",G75="8:30～17:00の範囲内"),1300,AND(D75&gt;=3,M75="非課税",G75="8:30～17:00を超える"),900,AND(D75&lt;3,M75="非課税",G75="8:30～17:00を超える"),1600,M75="生保等",K75,M75="経過措置",EO75),"")</f>
        <v/>
      </c>
      <c r="P75" s="63" t="str">
        <f t="shared" si="22"/>
        <v/>
      </c>
      <c r="Q75" s="63" t="str">
        <f t="shared" si="24"/>
        <v/>
      </c>
      <c r="R75" s="85"/>
      <c r="S75" s="83"/>
      <c r="T75" s="83"/>
      <c r="U75" s="83"/>
      <c r="V75" s="83"/>
      <c r="W75" s="83"/>
      <c r="X75" s="83"/>
      <c r="Y75" s="83"/>
      <c r="Z75" s="83"/>
      <c r="AA75" s="84"/>
      <c r="AB75" s="85"/>
      <c r="AC75" s="83"/>
      <c r="AD75" s="83"/>
      <c r="AE75" s="83"/>
      <c r="AF75" s="83"/>
      <c r="AG75" s="83"/>
      <c r="AH75" s="83"/>
      <c r="AI75" s="83"/>
      <c r="AJ75" s="83"/>
      <c r="AK75" s="84"/>
      <c r="AL75" s="85"/>
      <c r="AM75" s="83"/>
      <c r="AN75" s="83"/>
      <c r="AO75" s="83"/>
      <c r="AP75" s="83"/>
      <c r="AQ75" s="83"/>
      <c r="AR75" s="83"/>
      <c r="AS75" s="83"/>
      <c r="AT75" s="83"/>
      <c r="AU75" s="84"/>
      <c r="AV75" s="85"/>
      <c r="AW75" s="83"/>
      <c r="AX75" s="83"/>
      <c r="AY75" s="83"/>
      <c r="AZ75" s="83"/>
      <c r="BA75" s="83"/>
      <c r="BB75" s="83"/>
      <c r="BC75" s="83"/>
      <c r="BD75" s="83"/>
      <c r="BE75" s="84"/>
      <c r="BF75" s="85"/>
      <c r="BG75" s="83"/>
      <c r="BH75" s="83"/>
      <c r="BI75" s="83"/>
      <c r="BJ75" s="83"/>
      <c r="BK75" s="83"/>
      <c r="BL75" s="83"/>
      <c r="BM75" s="83"/>
      <c r="BN75" s="83"/>
      <c r="BO75" s="84"/>
      <c r="BP75" s="85"/>
      <c r="BQ75" s="83"/>
      <c r="BR75" s="83"/>
      <c r="BS75" s="83"/>
      <c r="BT75" s="83"/>
      <c r="BU75" s="83"/>
      <c r="BV75" s="83"/>
      <c r="BW75" s="83"/>
      <c r="BX75" s="83"/>
      <c r="BY75" s="84"/>
      <c r="BZ75" s="85"/>
      <c r="CA75" s="83"/>
      <c r="CB75" s="83"/>
      <c r="CC75" s="83"/>
      <c r="CD75" s="83"/>
      <c r="CE75" s="83"/>
      <c r="CF75" s="83"/>
      <c r="CG75" s="83"/>
      <c r="CH75" s="83"/>
      <c r="CI75" s="84"/>
      <c r="CJ75" s="85"/>
      <c r="CK75" s="83"/>
      <c r="CL75" s="83"/>
      <c r="CM75" s="83"/>
      <c r="CN75" s="83"/>
      <c r="CO75" s="83"/>
      <c r="CP75" s="83"/>
      <c r="CQ75" s="83"/>
      <c r="CR75" s="83"/>
      <c r="CS75" s="84"/>
      <c r="CT75" s="85"/>
      <c r="CU75" s="83"/>
      <c r="CV75" s="83"/>
      <c r="CW75" s="83"/>
      <c r="CX75" s="83"/>
      <c r="CY75" s="83"/>
      <c r="CZ75" s="83"/>
      <c r="DA75" s="83"/>
      <c r="DB75" s="83"/>
      <c r="DC75" s="84"/>
      <c r="DD75" s="85"/>
      <c r="DE75" s="83"/>
      <c r="DF75" s="83"/>
      <c r="DG75" s="83"/>
      <c r="DH75" s="83"/>
      <c r="DI75" s="83"/>
      <c r="DJ75" s="83"/>
      <c r="DK75" s="83"/>
      <c r="DL75" s="83"/>
      <c r="DM75" s="84"/>
      <c r="DN75" s="85"/>
      <c r="DO75" s="83"/>
      <c r="DP75" s="83"/>
      <c r="DQ75" s="83"/>
      <c r="DR75" s="83"/>
      <c r="DS75" s="83"/>
      <c r="DT75" s="83"/>
      <c r="DU75" s="83"/>
      <c r="DV75" s="83"/>
      <c r="DW75" s="84"/>
      <c r="DX75" s="85"/>
      <c r="DY75" s="83"/>
      <c r="DZ75" s="83"/>
      <c r="EA75" s="83"/>
      <c r="EB75" s="83"/>
      <c r="EC75" s="83"/>
      <c r="ED75" s="83"/>
      <c r="EE75" s="83"/>
      <c r="EF75" s="83"/>
      <c r="EG75" s="86"/>
      <c r="EH75" s="76">
        <f t="shared" si="19"/>
        <v>0</v>
      </c>
      <c r="EI75" s="70" t="str">
        <f t="shared" si="23"/>
        <v/>
      </c>
      <c r="EK75" s="76">
        <f t="shared" si="20"/>
        <v>0</v>
      </c>
      <c r="EL75" s="77">
        <f t="shared" si="21"/>
        <v>0</v>
      </c>
      <c r="EN75" s="78" t="str" cm="1">
        <f t="array" ref="EN75">_xlfn.IFNA(_xlfn.IFS(AND(D75&gt;=3,G75="8:30～17:00の範囲内"),_xlfn.XLOOKUP($EQ$14,$EQ$20:$EQ$24,$ET$20:$ET$24,0,0,1),AND(D75&gt;=3,G75="8:30～17:00を超える"),_xlfn.XLOOKUP($EQ$14,$EQ$20:$EQ$24,$EX$20:$EX$24,0,0,1),AND(D75&lt;3,G75="8:30～17:00の範囲内"),_xlfn.XLOOKUP($EQ$14,$EQ$20:$EQ$24,$ER$20:$ER$24,0,0,1),AND(D75&lt;3,G75="8:30～17:00を超える"),_xlfn.XLOOKUP($EQ$14,$EQ$20:$EQ$24,$EV$20:$EV$24,0,0,1)),"")</f>
        <v/>
      </c>
      <c r="EO75" s="78" t="str" cm="1">
        <f t="array" ref="EO75">_xlfn.IFNA(_xlfn.IFS(AND(D75&gt;=3,G75="8:30～17:00の範囲内"),_xlfn.XLOOKUP($EQ$14,$EQ$20:$EQ$24,$EU$20:$EU$24,0,0,1),AND(D75&gt;=3,G75="8:30～17:00を超える"),_xlfn.XLOOKUP($EQ$14,$EQ$20:$EQ$24,$EY$20:$EY$24,0,0,1),AND(D75&lt;3,G75="8:30～17:00の範囲内"),_xlfn.XLOOKUP($EQ$14,$EQ$20:$EQ$24,$ES$20:$ES$24,0,0,1),AND(D75&lt;3,G75="8:30～17:00を超える"),_xlfn.XLOOKUP($EQ$14,$EQ$20:$EQ$24,$EW$20:$EW$24,0,0,1)),"")</f>
        <v/>
      </c>
    </row>
    <row r="76" spans="2:145" ht="14.25">
      <c r="B76" s="79">
        <f t="shared" si="14"/>
        <v>63</v>
      </c>
      <c r="C76" s="78"/>
      <c r="D76" s="87"/>
      <c r="E76" s="78"/>
      <c r="F76" s="61" t="str">
        <f t="shared" si="17"/>
        <v/>
      </c>
      <c r="G76" s="178"/>
      <c r="H76" s="179"/>
      <c r="I76" s="179"/>
      <c r="J76" s="179"/>
      <c r="K76" s="174" t="str" cm="1">
        <f t="array" ref="K76">_xlfn.IFNA(IF(C76="","",IF(F76="×","0",_xlfn.IFS(AND(D76&gt;=3,G76="8:30～17:00の範囲内"),1200,AND(D76&gt;=3,G76="8:30～17:00を超える"),1500,AND(D76&lt;3,G76="8:30～17:00の範囲内"),2100,AND(D76&lt;3,G76="8:30～17:00を超える"),2600))),"")</f>
        <v/>
      </c>
      <c r="L76" s="174"/>
      <c r="M76" s="62"/>
      <c r="N76" s="63" t="str" cm="1">
        <f t="array" ref="N76">_xlfn.IFNA(_xlfn.IFS(F76="×","",M76="一般",0,AND(D76&gt;=3,M76="非課税",G76="8:30～17:00の範囲内"),700,AND(D76&lt;3,M76="非課税",G76="8:30～17:00の範囲内"),1300,AND(D76&gt;=3,M76="非課税",G76="8:30～17:00を超える"),900,AND(D76&lt;3,M76="非課税",G76="8:30～17:00を超える"),1600,M76="生保等",K76,M76="経過措置",EN76),"")</f>
        <v/>
      </c>
      <c r="O76" s="63" t="str" cm="1">
        <f t="array" ref="O76">_xlfn.IFNA(_xlfn.IFS(F76="×","",M76="一般",0,AND(D76&gt;=3,M76="非課税",G76="8:30～17:00の範囲内"),700,AND(D76&lt;3,M76="非課税",G76="8:30～17:00の範囲内"),1300,AND(D76&gt;=3,M76="非課税",G76="8:30～17:00を超える"),900,AND(D76&lt;3,M76="非課税",G76="8:30～17:00を超える"),1600,M76="生保等",K76,M76="経過措置",EO76),"")</f>
        <v/>
      </c>
      <c r="P76" s="63" t="str">
        <f t="shared" si="22"/>
        <v/>
      </c>
      <c r="Q76" s="63" t="str">
        <f t="shared" si="24"/>
        <v/>
      </c>
      <c r="R76" s="85"/>
      <c r="S76" s="83"/>
      <c r="T76" s="83"/>
      <c r="U76" s="83"/>
      <c r="V76" s="83"/>
      <c r="W76" s="83"/>
      <c r="X76" s="83"/>
      <c r="Y76" s="83"/>
      <c r="Z76" s="83"/>
      <c r="AA76" s="84"/>
      <c r="AB76" s="85"/>
      <c r="AC76" s="83"/>
      <c r="AD76" s="83"/>
      <c r="AE76" s="83"/>
      <c r="AF76" s="83"/>
      <c r="AG76" s="83"/>
      <c r="AH76" s="83"/>
      <c r="AI76" s="83"/>
      <c r="AJ76" s="83"/>
      <c r="AK76" s="84"/>
      <c r="AL76" s="85"/>
      <c r="AM76" s="83"/>
      <c r="AN76" s="83"/>
      <c r="AO76" s="83"/>
      <c r="AP76" s="83"/>
      <c r="AQ76" s="83"/>
      <c r="AR76" s="83"/>
      <c r="AS76" s="83"/>
      <c r="AT76" s="83"/>
      <c r="AU76" s="84"/>
      <c r="AV76" s="85"/>
      <c r="AW76" s="83"/>
      <c r="AX76" s="83"/>
      <c r="AY76" s="83"/>
      <c r="AZ76" s="83"/>
      <c r="BA76" s="83"/>
      <c r="BB76" s="83"/>
      <c r="BC76" s="83"/>
      <c r="BD76" s="83"/>
      <c r="BE76" s="84"/>
      <c r="BF76" s="85"/>
      <c r="BG76" s="83"/>
      <c r="BH76" s="83"/>
      <c r="BI76" s="83"/>
      <c r="BJ76" s="83"/>
      <c r="BK76" s="83"/>
      <c r="BL76" s="83"/>
      <c r="BM76" s="83"/>
      <c r="BN76" s="83"/>
      <c r="BO76" s="84"/>
      <c r="BP76" s="85"/>
      <c r="BQ76" s="83"/>
      <c r="BR76" s="83"/>
      <c r="BS76" s="83"/>
      <c r="BT76" s="83"/>
      <c r="BU76" s="83"/>
      <c r="BV76" s="83"/>
      <c r="BW76" s="83"/>
      <c r="BX76" s="83"/>
      <c r="BY76" s="84"/>
      <c r="BZ76" s="85"/>
      <c r="CA76" s="83"/>
      <c r="CB76" s="83"/>
      <c r="CC76" s="83"/>
      <c r="CD76" s="83"/>
      <c r="CE76" s="83"/>
      <c r="CF76" s="83"/>
      <c r="CG76" s="83"/>
      <c r="CH76" s="83"/>
      <c r="CI76" s="84"/>
      <c r="CJ76" s="85"/>
      <c r="CK76" s="83"/>
      <c r="CL76" s="83"/>
      <c r="CM76" s="83"/>
      <c r="CN76" s="83"/>
      <c r="CO76" s="83"/>
      <c r="CP76" s="83"/>
      <c r="CQ76" s="83"/>
      <c r="CR76" s="83"/>
      <c r="CS76" s="84"/>
      <c r="CT76" s="85"/>
      <c r="CU76" s="83"/>
      <c r="CV76" s="83"/>
      <c r="CW76" s="83"/>
      <c r="CX76" s="83"/>
      <c r="CY76" s="83"/>
      <c r="CZ76" s="83"/>
      <c r="DA76" s="83"/>
      <c r="DB76" s="83"/>
      <c r="DC76" s="84"/>
      <c r="DD76" s="85"/>
      <c r="DE76" s="83"/>
      <c r="DF76" s="83"/>
      <c r="DG76" s="83"/>
      <c r="DH76" s="83"/>
      <c r="DI76" s="83"/>
      <c r="DJ76" s="83"/>
      <c r="DK76" s="83"/>
      <c r="DL76" s="83"/>
      <c r="DM76" s="84"/>
      <c r="DN76" s="85"/>
      <c r="DO76" s="83"/>
      <c r="DP76" s="83"/>
      <c r="DQ76" s="83"/>
      <c r="DR76" s="83"/>
      <c r="DS76" s="83"/>
      <c r="DT76" s="83"/>
      <c r="DU76" s="83"/>
      <c r="DV76" s="83"/>
      <c r="DW76" s="84"/>
      <c r="DX76" s="85"/>
      <c r="DY76" s="83"/>
      <c r="DZ76" s="83"/>
      <c r="EA76" s="83"/>
      <c r="EB76" s="83"/>
      <c r="EC76" s="83"/>
      <c r="ED76" s="83"/>
      <c r="EE76" s="83"/>
      <c r="EF76" s="83"/>
      <c r="EG76" s="86"/>
      <c r="EH76" s="76">
        <f t="shared" si="19"/>
        <v>0</v>
      </c>
      <c r="EI76" s="70" t="str">
        <f t="shared" si="23"/>
        <v/>
      </c>
      <c r="EK76" s="76">
        <f t="shared" si="20"/>
        <v>0</v>
      </c>
      <c r="EL76" s="77">
        <f t="shared" si="21"/>
        <v>0</v>
      </c>
      <c r="EN76" s="78" t="str" cm="1">
        <f t="array" ref="EN76">_xlfn.IFNA(_xlfn.IFS(AND(D76&gt;=3,G76="8:30～17:00の範囲内"),_xlfn.XLOOKUP($EQ$14,$EQ$20:$EQ$24,$ET$20:$ET$24,0,0,1),AND(D76&gt;=3,G76="8:30～17:00を超える"),_xlfn.XLOOKUP($EQ$14,$EQ$20:$EQ$24,$EX$20:$EX$24,0,0,1),AND(D76&lt;3,G76="8:30～17:00の範囲内"),_xlfn.XLOOKUP($EQ$14,$EQ$20:$EQ$24,$ER$20:$ER$24,0,0,1),AND(D76&lt;3,G76="8:30～17:00を超える"),_xlfn.XLOOKUP($EQ$14,$EQ$20:$EQ$24,$EV$20:$EV$24,0,0,1)),"")</f>
        <v/>
      </c>
      <c r="EO76" s="78" t="str" cm="1">
        <f t="array" ref="EO76">_xlfn.IFNA(_xlfn.IFS(AND(D76&gt;=3,G76="8:30～17:00の範囲内"),_xlfn.XLOOKUP($EQ$14,$EQ$20:$EQ$24,$EU$20:$EU$24,0,0,1),AND(D76&gt;=3,G76="8:30～17:00を超える"),_xlfn.XLOOKUP($EQ$14,$EQ$20:$EQ$24,$EY$20:$EY$24,0,0,1),AND(D76&lt;3,G76="8:30～17:00の範囲内"),_xlfn.XLOOKUP($EQ$14,$EQ$20:$EQ$24,$ES$20:$ES$24,0,0,1),AND(D76&lt;3,G76="8:30～17:00を超える"),_xlfn.XLOOKUP($EQ$14,$EQ$20:$EQ$24,$EW$20:$EW$24,0,0,1)),"")</f>
        <v/>
      </c>
    </row>
    <row r="77" spans="2:145" ht="14.25">
      <c r="B77" s="79">
        <f t="shared" si="14"/>
        <v>64</v>
      </c>
      <c r="C77" s="78"/>
      <c r="D77" s="87"/>
      <c r="E77" s="78"/>
      <c r="F77" s="61" t="str">
        <f t="shared" si="17"/>
        <v/>
      </c>
      <c r="G77" s="178"/>
      <c r="H77" s="179"/>
      <c r="I77" s="179"/>
      <c r="J77" s="179"/>
      <c r="K77" s="174" t="str" cm="1">
        <f t="array" ref="K77">_xlfn.IFNA(IF(C77="","",IF(F77="×","0",_xlfn.IFS(AND(D77&gt;=3,G77="8:30～17:00の範囲内"),1200,AND(D77&gt;=3,G77="8:30～17:00を超える"),1500,AND(D77&lt;3,G77="8:30～17:00の範囲内"),2100,AND(D77&lt;3,G77="8:30～17:00を超える"),2600))),"")</f>
        <v/>
      </c>
      <c r="L77" s="174"/>
      <c r="M77" s="62"/>
      <c r="N77" s="63" t="str" cm="1">
        <f t="array" ref="N77">_xlfn.IFNA(_xlfn.IFS(F77="×","",M77="一般",0,AND(D77&gt;=3,M77="非課税",G77="8:30～17:00の範囲内"),700,AND(D77&lt;3,M77="非課税",G77="8:30～17:00の範囲内"),1300,AND(D77&gt;=3,M77="非課税",G77="8:30～17:00を超える"),900,AND(D77&lt;3,M77="非課税",G77="8:30～17:00を超える"),1600,M77="生保等",K77,M77="経過措置",EN77),"")</f>
        <v/>
      </c>
      <c r="O77" s="63" t="str" cm="1">
        <f t="array" ref="O77">_xlfn.IFNA(_xlfn.IFS(F77="×","",M77="一般",0,AND(D77&gt;=3,M77="非課税",G77="8:30～17:00の範囲内"),700,AND(D77&lt;3,M77="非課税",G77="8:30～17:00の範囲内"),1300,AND(D77&gt;=3,M77="非課税",G77="8:30～17:00を超える"),900,AND(D77&lt;3,M77="非課税",G77="8:30～17:00を超える"),1600,M77="生保等",K77,M77="経過措置",EO77),"")</f>
        <v/>
      </c>
      <c r="P77" s="63" t="str">
        <f t="shared" si="22"/>
        <v/>
      </c>
      <c r="Q77" s="63" t="str">
        <f t="shared" si="24"/>
        <v/>
      </c>
      <c r="R77" s="85"/>
      <c r="S77" s="83"/>
      <c r="T77" s="83"/>
      <c r="U77" s="83"/>
      <c r="V77" s="83"/>
      <c r="W77" s="83"/>
      <c r="X77" s="83"/>
      <c r="Y77" s="83"/>
      <c r="Z77" s="83"/>
      <c r="AA77" s="84"/>
      <c r="AB77" s="85"/>
      <c r="AC77" s="83"/>
      <c r="AD77" s="83"/>
      <c r="AE77" s="83"/>
      <c r="AF77" s="83"/>
      <c r="AG77" s="83"/>
      <c r="AH77" s="83"/>
      <c r="AI77" s="83"/>
      <c r="AJ77" s="83"/>
      <c r="AK77" s="84"/>
      <c r="AL77" s="85"/>
      <c r="AM77" s="83"/>
      <c r="AN77" s="83"/>
      <c r="AO77" s="83"/>
      <c r="AP77" s="83"/>
      <c r="AQ77" s="83"/>
      <c r="AR77" s="83"/>
      <c r="AS77" s="83"/>
      <c r="AT77" s="83"/>
      <c r="AU77" s="84"/>
      <c r="AV77" s="85"/>
      <c r="AW77" s="83"/>
      <c r="AX77" s="83"/>
      <c r="AY77" s="83"/>
      <c r="AZ77" s="83"/>
      <c r="BA77" s="83"/>
      <c r="BB77" s="83"/>
      <c r="BC77" s="83"/>
      <c r="BD77" s="83"/>
      <c r="BE77" s="84"/>
      <c r="BF77" s="85"/>
      <c r="BG77" s="83"/>
      <c r="BH77" s="83"/>
      <c r="BI77" s="83"/>
      <c r="BJ77" s="83"/>
      <c r="BK77" s="83"/>
      <c r="BL77" s="83"/>
      <c r="BM77" s="83"/>
      <c r="BN77" s="83"/>
      <c r="BO77" s="84"/>
      <c r="BP77" s="85"/>
      <c r="BQ77" s="83"/>
      <c r="BR77" s="83"/>
      <c r="BS77" s="83"/>
      <c r="BT77" s="83"/>
      <c r="BU77" s="83"/>
      <c r="BV77" s="83"/>
      <c r="BW77" s="83"/>
      <c r="BX77" s="83"/>
      <c r="BY77" s="84"/>
      <c r="BZ77" s="85"/>
      <c r="CA77" s="83"/>
      <c r="CB77" s="83"/>
      <c r="CC77" s="83"/>
      <c r="CD77" s="83"/>
      <c r="CE77" s="83"/>
      <c r="CF77" s="83"/>
      <c r="CG77" s="83"/>
      <c r="CH77" s="83"/>
      <c r="CI77" s="84"/>
      <c r="CJ77" s="85"/>
      <c r="CK77" s="83"/>
      <c r="CL77" s="83"/>
      <c r="CM77" s="83"/>
      <c r="CN77" s="83"/>
      <c r="CO77" s="83"/>
      <c r="CP77" s="83"/>
      <c r="CQ77" s="83"/>
      <c r="CR77" s="83"/>
      <c r="CS77" s="84"/>
      <c r="CT77" s="85"/>
      <c r="CU77" s="83"/>
      <c r="CV77" s="83"/>
      <c r="CW77" s="83"/>
      <c r="CX77" s="83"/>
      <c r="CY77" s="83"/>
      <c r="CZ77" s="83"/>
      <c r="DA77" s="83"/>
      <c r="DB77" s="83"/>
      <c r="DC77" s="84"/>
      <c r="DD77" s="85"/>
      <c r="DE77" s="83"/>
      <c r="DF77" s="83"/>
      <c r="DG77" s="83"/>
      <c r="DH77" s="83"/>
      <c r="DI77" s="83"/>
      <c r="DJ77" s="83"/>
      <c r="DK77" s="83"/>
      <c r="DL77" s="83"/>
      <c r="DM77" s="84"/>
      <c r="DN77" s="85"/>
      <c r="DO77" s="83"/>
      <c r="DP77" s="83"/>
      <c r="DQ77" s="83"/>
      <c r="DR77" s="83"/>
      <c r="DS77" s="83"/>
      <c r="DT77" s="83"/>
      <c r="DU77" s="83"/>
      <c r="DV77" s="83"/>
      <c r="DW77" s="84"/>
      <c r="DX77" s="85"/>
      <c r="DY77" s="83"/>
      <c r="DZ77" s="83"/>
      <c r="EA77" s="83"/>
      <c r="EB77" s="83"/>
      <c r="EC77" s="83"/>
      <c r="ED77" s="83"/>
      <c r="EE77" s="83"/>
      <c r="EF77" s="83"/>
      <c r="EG77" s="86"/>
      <c r="EH77" s="76">
        <f t="shared" si="19"/>
        <v>0</v>
      </c>
      <c r="EI77" s="70" t="str">
        <f t="shared" si="23"/>
        <v/>
      </c>
      <c r="EK77" s="76">
        <f t="shared" si="20"/>
        <v>0</v>
      </c>
      <c r="EL77" s="77">
        <f t="shared" si="21"/>
        <v>0</v>
      </c>
      <c r="EN77" s="78" t="str" cm="1">
        <f t="array" ref="EN77">_xlfn.IFNA(_xlfn.IFS(AND(D77&gt;=3,G77="8:30～17:00の範囲内"),_xlfn.XLOOKUP($EQ$14,$EQ$20:$EQ$24,$ET$20:$ET$24,0,0,1),AND(D77&gt;=3,G77="8:30～17:00を超える"),_xlfn.XLOOKUP($EQ$14,$EQ$20:$EQ$24,$EX$20:$EX$24,0,0,1),AND(D77&lt;3,G77="8:30～17:00の範囲内"),_xlfn.XLOOKUP($EQ$14,$EQ$20:$EQ$24,$ER$20:$ER$24,0,0,1),AND(D77&lt;3,G77="8:30～17:00を超える"),_xlfn.XLOOKUP($EQ$14,$EQ$20:$EQ$24,$EV$20:$EV$24,0,0,1)),"")</f>
        <v/>
      </c>
      <c r="EO77" s="78" t="str" cm="1">
        <f t="array" ref="EO77">_xlfn.IFNA(_xlfn.IFS(AND(D77&gt;=3,G77="8:30～17:00の範囲内"),_xlfn.XLOOKUP($EQ$14,$EQ$20:$EQ$24,$EU$20:$EU$24,0,0,1),AND(D77&gt;=3,G77="8:30～17:00を超える"),_xlfn.XLOOKUP($EQ$14,$EQ$20:$EQ$24,$EY$20:$EY$24,0,0,1),AND(D77&lt;3,G77="8:30～17:00の範囲内"),_xlfn.XLOOKUP($EQ$14,$EQ$20:$EQ$24,$ES$20:$ES$24,0,0,1),AND(D77&lt;3,G77="8:30～17:00を超える"),_xlfn.XLOOKUP($EQ$14,$EQ$20:$EQ$24,$EW$20:$EW$24,0,0,1)),"")</f>
        <v/>
      </c>
    </row>
    <row r="78" spans="2:145" ht="14.25">
      <c r="B78" s="79">
        <f t="shared" ref="B78:B113" si="25">ROW()-ROW(B$14)+1</f>
        <v>65</v>
      </c>
      <c r="C78" s="78"/>
      <c r="D78" s="87"/>
      <c r="E78" s="78"/>
      <c r="F78" s="61" t="str">
        <f t="shared" si="17"/>
        <v/>
      </c>
      <c r="G78" s="178"/>
      <c r="H78" s="179"/>
      <c r="I78" s="179"/>
      <c r="J78" s="179"/>
      <c r="K78" s="174" t="str" cm="1">
        <f t="array" ref="K78">_xlfn.IFNA(IF(C78="","",IF(F78="×","0",_xlfn.IFS(AND(D78&gt;=3,G78="8:30～17:00の範囲内"),1200,AND(D78&gt;=3,G78="8:30～17:00を超える"),1500,AND(D78&lt;3,G78="8:30～17:00の範囲内"),2100,AND(D78&lt;3,G78="8:30～17:00を超える"),2600))),"")</f>
        <v/>
      </c>
      <c r="L78" s="174"/>
      <c r="M78" s="62"/>
      <c r="N78" s="63" t="str" cm="1">
        <f t="array" ref="N78">_xlfn.IFNA(_xlfn.IFS(F78="×","",M78="一般",0,AND(D78&gt;=3,M78="非課税",G78="8:30～17:00の範囲内"),700,AND(D78&lt;3,M78="非課税",G78="8:30～17:00の範囲内"),1300,AND(D78&gt;=3,M78="非課税",G78="8:30～17:00を超える"),900,AND(D78&lt;3,M78="非課税",G78="8:30～17:00を超える"),1600,M78="生保等",K78,M78="経過措置",EN78),"")</f>
        <v/>
      </c>
      <c r="O78" s="63" t="str" cm="1">
        <f t="array" ref="O78">_xlfn.IFNA(_xlfn.IFS(F78="×","",M78="一般",0,AND(D78&gt;=3,M78="非課税",G78="8:30～17:00の範囲内"),700,AND(D78&lt;3,M78="非課税",G78="8:30～17:00の範囲内"),1300,AND(D78&gt;=3,M78="非課税",G78="8:30～17:00を超える"),900,AND(D78&lt;3,M78="非課税",G78="8:30～17:00を超える"),1600,M78="生保等",K78,M78="経過措置",EO78),"")</f>
        <v/>
      </c>
      <c r="P78" s="63" t="str">
        <f t="shared" ref="P78:P113" si="26">IFERROR(K78-N78,"")</f>
        <v/>
      </c>
      <c r="Q78" s="63" t="str">
        <f t="shared" si="24"/>
        <v/>
      </c>
      <c r="R78" s="85"/>
      <c r="S78" s="83"/>
      <c r="T78" s="83"/>
      <c r="U78" s="83"/>
      <c r="V78" s="83"/>
      <c r="W78" s="83"/>
      <c r="X78" s="83"/>
      <c r="Y78" s="83"/>
      <c r="Z78" s="83"/>
      <c r="AA78" s="84"/>
      <c r="AB78" s="85"/>
      <c r="AC78" s="83"/>
      <c r="AD78" s="83"/>
      <c r="AE78" s="83"/>
      <c r="AF78" s="83"/>
      <c r="AG78" s="83"/>
      <c r="AH78" s="83"/>
      <c r="AI78" s="83"/>
      <c r="AJ78" s="83"/>
      <c r="AK78" s="84"/>
      <c r="AL78" s="85"/>
      <c r="AM78" s="83"/>
      <c r="AN78" s="83"/>
      <c r="AO78" s="83"/>
      <c r="AP78" s="83"/>
      <c r="AQ78" s="83"/>
      <c r="AR78" s="83"/>
      <c r="AS78" s="83"/>
      <c r="AT78" s="83"/>
      <c r="AU78" s="84"/>
      <c r="AV78" s="85"/>
      <c r="AW78" s="83"/>
      <c r="AX78" s="83"/>
      <c r="AY78" s="83"/>
      <c r="AZ78" s="83"/>
      <c r="BA78" s="83"/>
      <c r="BB78" s="83"/>
      <c r="BC78" s="83"/>
      <c r="BD78" s="83"/>
      <c r="BE78" s="84"/>
      <c r="BF78" s="85"/>
      <c r="BG78" s="83"/>
      <c r="BH78" s="83"/>
      <c r="BI78" s="83"/>
      <c r="BJ78" s="83"/>
      <c r="BK78" s="83"/>
      <c r="BL78" s="83"/>
      <c r="BM78" s="83"/>
      <c r="BN78" s="83"/>
      <c r="BO78" s="84"/>
      <c r="BP78" s="85"/>
      <c r="BQ78" s="83"/>
      <c r="BR78" s="83"/>
      <c r="BS78" s="83"/>
      <c r="BT78" s="83"/>
      <c r="BU78" s="83"/>
      <c r="BV78" s="83"/>
      <c r="BW78" s="83"/>
      <c r="BX78" s="83"/>
      <c r="BY78" s="84"/>
      <c r="BZ78" s="85"/>
      <c r="CA78" s="83"/>
      <c r="CB78" s="83"/>
      <c r="CC78" s="83"/>
      <c r="CD78" s="83"/>
      <c r="CE78" s="83"/>
      <c r="CF78" s="83"/>
      <c r="CG78" s="83"/>
      <c r="CH78" s="83"/>
      <c r="CI78" s="84"/>
      <c r="CJ78" s="85"/>
      <c r="CK78" s="83"/>
      <c r="CL78" s="83"/>
      <c r="CM78" s="83"/>
      <c r="CN78" s="83"/>
      <c r="CO78" s="83"/>
      <c r="CP78" s="83"/>
      <c r="CQ78" s="83"/>
      <c r="CR78" s="83"/>
      <c r="CS78" s="84"/>
      <c r="CT78" s="85"/>
      <c r="CU78" s="83"/>
      <c r="CV78" s="83"/>
      <c r="CW78" s="83"/>
      <c r="CX78" s="83"/>
      <c r="CY78" s="83"/>
      <c r="CZ78" s="83"/>
      <c r="DA78" s="83"/>
      <c r="DB78" s="83"/>
      <c r="DC78" s="84"/>
      <c r="DD78" s="85"/>
      <c r="DE78" s="83"/>
      <c r="DF78" s="83"/>
      <c r="DG78" s="83"/>
      <c r="DH78" s="83"/>
      <c r="DI78" s="83"/>
      <c r="DJ78" s="83"/>
      <c r="DK78" s="83"/>
      <c r="DL78" s="83"/>
      <c r="DM78" s="84"/>
      <c r="DN78" s="85"/>
      <c r="DO78" s="83"/>
      <c r="DP78" s="83"/>
      <c r="DQ78" s="83"/>
      <c r="DR78" s="83"/>
      <c r="DS78" s="83"/>
      <c r="DT78" s="83"/>
      <c r="DU78" s="83"/>
      <c r="DV78" s="83"/>
      <c r="DW78" s="84"/>
      <c r="DX78" s="85"/>
      <c r="DY78" s="83"/>
      <c r="DZ78" s="83"/>
      <c r="EA78" s="83"/>
      <c r="EB78" s="83"/>
      <c r="EC78" s="83"/>
      <c r="ED78" s="83"/>
      <c r="EE78" s="83"/>
      <c r="EF78" s="83"/>
      <c r="EG78" s="86"/>
      <c r="EH78" s="76">
        <f t="shared" si="19"/>
        <v>0</v>
      </c>
      <c r="EI78" s="70" t="str">
        <f t="shared" ref="EI78:EI113" si="27">IF(F78="○",P78*EK78+Q78*EL78,"")</f>
        <v/>
      </c>
      <c r="EK78" s="76">
        <f t="shared" si="20"/>
        <v>0</v>
      </c>
      <c r="EL78" s="77">
        <f t="shared" si="21"/>
        <v>0</v>
      </c>
      <c r="EN78" s="78" t="str" cm="1">
        <f t="array" ref="EN78">_xlfn.IFNA(_xlfn.IFS(AND(D78&gt;=3,G78="8:30～17:00の範囲内"),_xlfn.XLOOKUP($EQ$14,$EQ$20:$EQ$24,$ET$20:$ET$24,0,0,1),AND(D78&gt;=3,G78="8:30～17:00を超える"),_xlfn.XLOOKUP($EQ$14,$EQ$20:$EQ$24,$EX$20:$EX$24,0,0,1),AND(D78&lt;3,G78="8:30～17:00の範囲内"),_xlfn.XLOOKUP($EQ$14,$EQ$20:$EQ$24,$ER$20:$ER$24,0,0,1),AND(D78&lt;3,G78="8:30～17:00を超える"),_xlfn.XLOOKUP($EQ$14,$EQ$20:$EQ$24,$EV$20:$EV$24,0,0,1)),"")</f>
        <v/>
      </c>
      <c r="EO78" s="78" t="str" cm="1">
        <f t="array" ref="EO78">_xlfn.IFNA(_xlfn.IFS(AND(D78&gt;=3,G78="8:30～17:00の範囲内"),_xlfn.XLOOKUP($EQ$14,$EQ$20:$EQ$24,$EU$20:$EU$24,0,0,1),AND(D78&gt;=3,G78="8:30～17:00を超える"),_xlfn.XLOOKUP($EQ$14,$EQ$20:$EQ$24,$EY$20:$EY$24,0,0,1),AND(D78&lt;3,G78="8:30～17:00の範囲内"),_xlfn.XLOOKUP($EQ$14,$EQ$20:$EQ$24,$ES$20:$ES$24,0,0,1),AND(D78&lt;3,G78="8:30～17:00を超える"),_xlfn.XLOOKUP($EQ$14,$EQ$20:$EQ$24,$EW$20:$EW$24,0,0,1)),"")</f>
        <v/>
      </c>
    </row>
    <row r="79" spans="2:145" ht="14.25">
      <c r="B79" s="79">
        <f t="shared" si="25"/>
        <v>66</v>
      </c>
      <c r="C79" s="78"/>
      <c r="D79" s="87"/>
      <c r="E79" s="78"/>
      <c r="F79" s="61" t="str">
        <f t="shared" ref="F79:F113" si="28">IF(C79="","",IF(E79="","○","×"))</f>
        <v/>
      </c>
      <c r="G79" s="178"/>
      <c r="H79" s="179"/>
      <c r="I79" s="179"/>
      <c r="J79" s="179"/>
      <c r="K79" s="174" t="str" cm="1">
        <f t="array" ref="K79">_xlfn.IFNA(IF(C79="","",IF(F79="×","0",_xlfn.IFS(AND(D79&gt;=3,G79="8:30～17:00の範囲内"),1200,AND(D79&gt;=3,G79="8:30～17:00を超える"),1500,AND(D79&lt;3,G79="8:30～17:00の範囲内"),2100,AND(D79&lt;3,G79="8:30～17:00を超える"),2600))),"")</f>
        <v/>
      </c>
      <c r="L79" s="174"/>
      <c r="M79" s="62"/>
      <c r="N79" s="63" t="str" cm="1">
        <f t="array" ref="N79">_xlfn.IFNA(_xlfn.IFS(F79="×","",M79="一般",0,AND(D79&gt;=3,M79="非課税",G79="8:30～17:00の範囲内"),700,AND(D79&lt;3,M79="非課税",G79="8:30～17:00の範囲内"),1300,AND(D79&gt;=3,M79="非課税",G79="8:30～17:00を超える"),900,AND(D79&lt;3,M79="非課税",G79="8:30～17:00を超える"),1600,M79="生保等",K79,M79="経過措置",EN79),"")</f>
        <v/>
      </c>
      <c r="O79" s="63" t="str" cm="1">
        <f t="array" ref="O79">_xlfn.IFNA(_xlfn.IFS(F79="×","",M79="一般",0,AND(D79&gt;=3,M79="非課税",G79="8:30～17:00の範囲内"),700,AND(D79&lt;3,M79="非課税",G79="8:30～17:00の範囲内"),1300,AND(D79&gt;=3,M79="非課税",G79="8:30～17:00を超える"),900,AND(D79&lt;3,M79="非課税",G79="8:30～17:00を超える"),1600,M79="生保等",K79,M79="経過措置",EO79),"")</f>
        <v/>
      </c>
      <c r="P79" s="63" t="str">
        <f t="shared" si="26"/>
        <v/>
      </c>
      <c r="Q79" s="63" t="str">
        <f t="shared" ref="Q79:Q113" si="29">IFERROR(K79-N79,"")</f>
        <v/>
      </c>
      <c r="R79" s="85"/>
      <c r="S79" s="83"/>
      <c r="T79" s="83"/>
      <c r="U79" s="83"/>
      <c r="V79" s="83"/>
      <c r="W79" s="83"/>
      <c r="X79" s="83"/>
      <c r="Y79" s="83"/>
      <c r="Z79" s="83"/>
      <c r="AA79" s="84"/>
      <c r="AB79" s="85"/>
      <c r="AC79" s="83"/>
      <c r="AD79" s="83"/>
      <c r="AE79" s="83"/>
      <c r="AF79" s="83"/>
      <c r="AG79" s="83"/>
      <c r="AH79" s="83"/>
      <c r="AI79" s="83"/>
      <c r="AJ79" s="83"/>
      <c r="AK79" s="84"/>
      <c r="AL79" s="85"/>
      <c r="AM79" s="83"/>
      <c r="AN79" s="83"/>
      <c r="AO79" s="83"/>
      <c r="AP79" s="83"/>
      <c r="AQ79" s="83"/>
      <c r="AR79" s="83"/>
      <c r="AS79" s="83"/>
      <c r="AT79" s="83"/>
      <c r="AU79" s="84"/>
      <c r="AV79" s="85"/>
      <c r="AW79" s="83"/>
      <c r="AX79" s="83"/>
      <c r="AY79" s="83"/>
      <c r="AZ79" s="83"/>
      <c r="BA79" s="83"/>
      <c r="BB79" s="83"/>
      <c r="BC79" s="83"/>
      <c r="BD79" s="83"/>
      <c r="BE79" s="84"/>
      <c r="BF79" s="85"/>
      <c r="BG79" s="83"/>
      <c r="BH79" s="83"/>
      <c r="BI79" s="83"/>
      <c r="BJ79" s="83"/>
      <c r="BK79" s="83"/>
      <c r="BL79" s="83"/>
      <c r="BM79" s="83"/>
      <c r="BN79" s="83"/>
      <c r="BO79" s="84"/>
      <c r="BP79" s="85"/>
      <c r="BQ79" s="83"/>
      <c r="BR79" s="83"/>
      <c r="BS79" s="83"/>
      <c r="BT79" s="83"/>
      <c r="BU79" s="83"/>
      <c r="BV79" s="83"/>
      <c r="BW79" s="83"/>
      <c r="BX79" s="83"/>
      <c r="BY79" s="84"/>
      <c r="BZ79" s="85"/>
      <c r="CA79" s="83"/>
      <c r="CB79" s="83"/>
      <c r="CC79" s="83"/>
      <c r="CD79" s="83"/>
      <c r="CE79" s="83"/>
      <c r="CF79" s="83"/>
      <c r="CG79" s="83"/>
      <c r="CH79" s="83"/>
      <c r="CI79" s="84"/>
      <c r="CJ79" s="85"/>
      <c r="CK79" s="83"/>
      <c r="CL79" s="83"/>
      <c r="CM79" s="83"/>
      <c r="CN79" s="83"/>
      <c r="CO79" s="83"/>
      <c r="CP79" s="83"/>
      <c r="CQ79" s="83"/>
      <c r="CR79" s="83"/>
      <c r="CS79" s="84"/>
      <c r="CT79" s="85"/>
      <c r="CU79" s="83"/>
      <c r="CV79" s="83"/>
      <c r="CW79" s="83"/>
      <c r="CX79" s="83"/>
      <c r="CY79" s="83"/>
      <c r="CZ79" s="83"/>
      <c r="DA79" s="83"/>
      <c r="DB79" s="83"/>
      <c r="DC79" s="84"/>
      <c r="DD79" s="85"/>
      <c r="DE79" s="83"/>
      <c r="DF79" s="83"/>
      <c r="DG79" s="83"/>
      <c r="DH79" s="83"/>
      <c r="DI79" s="83"/>
      <c r="DJ79" s="83"/>
      <c r="DK79" s="83"/>
      <c r="DL79" s="83"/>
      <c r="DM79" s="84"/>
      <c r="DN79" s="85"/>
      <c r="DO79" s="83"/>
      <c r="DP79" s="83"/>
      <c r="DQ79" s="83"/>
      <c r="DR79" s="83"/>
      <c r="DS79" s="83"/>
      <c r="DT79" s="83"/>
      <c r="DU79" s="83"/>
      <c r="DV79" s="83"/>
      <c r="DW79" s="84"/>
      <c r="DX79" s="85"/>
      <c r="DY79" s="83"/>
      <c r="DZ79" s="83"/>
      <c r="EA79" s="83"/>
      <c r="EB79" s="83"/>
      <c r="EC79" s="83"/>
      <c r="ED79" s="83"/>
      <c r="EE79" s="83"/>
      <c r="EF79" s="83"/>
      <c r="EG79" s="86"/>
      <c r="EH79" s="76">
        <f t="shared" ref="EH79:EH113" si="30">COUNTA(R79:EG79)</f>
        <v>0</v>
      </c>
      <c r="EI79" s="70" t="str">
        <f t="shared" si="27"/>
        <v/>
      </c>
      <c r="EK79" s="76">
        <f t="shared" si="20"/>
        <v>0</v>
      </c>
      <c r="EL79" s="77">
        <f t="shared" si="21"/>
        <v>0</v>
      </c>
      <c r="EN79" s="78" t="str" cm="1">
        <f t="array" ref="EN79">_xlfn.IFNA(_xlfn.IFS(AND(D79&gt;=3,G79="8:30～17:00の範囲内"),_xlfn.XLOOKUP($EQ$14,$EQ$20:$EQ$24,$ET$20:$ET$24,0,0,1),AND(D79&gt;=3,G79="8:30～17:00を超える"),_xlfn.XLOOKUP($EQ$14,$EQ$20:$EQ$24,$EX$20:$EX$24,0,0,1),AND(D79&lt;3,G79="8:30～17:00の範囲内"),_xlfn.XLOOKUP($EQ$14,$EQ$20:$EQ$24,$ER$20:$ER$24,0,0,1),AND(D79&lt;3,G79="8:30～17:00を超える"),_xlfn.XLOOKUP($EQ$14,$EQ$20:$EQ$24,$EV$20:$EV$24,0,0,1)),"")</f>
        <v/>
      </c>
      <c r="EO79" s="78" t="str" cm="1">
        <f t="array" ref="EO79">_xlfn.IFNA(_xlfn.IFS(AND(D79&gt;=3,G79="8:30～17:00の範囲内"),_xlfn.XLOOKUP($EQ$14,$EQ$20:$EQ$24,$EU$20:$EU$24,0,0,1),AND(D79&gt;=3,G79="8:30～17:00を超える"),_xlfn.XLOOKUP($EQ$14,$EQ$20:$EQ$24,$EY$20:$EY$24,0,0,1),AND(D79&lt;3,G79="8:30～17:00の範囲内"),_xlfn.XLOOKUP($EQ$14,$EQ$20:$EQ$24,$ES$20:$ES$24,0,0,1),AND(D79&lt;3,G79="8:30～17:00を超える"),_xlfn.XLOOKUP($EQ$14,$EQ$20:$EQ$24,$EW$20:$EW$24,0,0,1)),"")</f>
        <v/>
      </c>
    </row>
    <row r="80" spans="2:145" ht="14.25">
      <c r="B80" s="79">
        <f t="shared" si="25"/>
        <v>67</v>
      </c>
      <c r="C80" s="78"/>
      <c r="D80" s="87"/>
      <c r="E80" s="78"/>
      <c r="F80" s="61" t="str">
        <f t="shared" si="28"/>
        <v/>
      </c>
      <c r="G80" s="178"/>
      <c r="H80" s="179"/>
      <c r="I80" s="179"/>
      <c r="J80" s="179"/>
      <c r="K80" s="174" t="str" cm="1">
        <f t="array" ref="K80">_xlfn.IFNA(IF(C80="","",IF(F80="×","0",_xlfn.IFS(AND(D80&gt;=3,G80="8:30～17:00の範囲内"),1200,AND(D80&gt;=3,G80="8:30～17:00を超える"),1500,AND(D80&lt;3,G80="8:30～17:00の範囲内"),2100,AND(D80&lt;3,G80="8:30～17:00を超える"),2600))),"")</f>
        <v/>
      </c>
      <c r="L80" s="174"/>
      <c r="M80" s="62"/>
      <c r="N80" s="63" t="str" cm="1">
        <f t="array" ref="N80">_xlfn.IFNA(_xlfn.IFS(F80="×","",M80="一般",0,AND(D80&gt;=3,M80="非課税",G80="8:30～17:00の範囲内"),700,AND(D80&lt;3,M80="非課税",G80="8:30～17:00の範囲内"),1300,AND(D80&gt;=3,M80="非課税",G80="8:30～17:00を超える"),900,AND(D80&lt;3,M80="非課税",G80="8:30～17:00を超える"),1600,M80="生保等",K80,M80="経過措置",EN80),"")</f>
        <v/>
      </c>
      <c r="O80" s="63" t="str" cm="1">
        <f t="array" ref="O80">_xlfn.IFNA(_xlfn.IFS(F80="×","",M80="一般",0,AND(D80&gt;=3,M80="非課税",G80="8:30～17:00の範囲内"),700,AND(D80&lt;3,M80="非課税",G80="8:30～17:00の範囲内"),1300,AND(D80&gt;=3,M80="非課税",G80="8:30～17:00を超える"),900,AND(D80&lt;3,M80="非課税",G80="8:30～17:00を超える"),1600,M80="生保等",K80,M80="経過措置",EO80),"")</f>
        <v/>
      </c>
      <c r="P80" s="63" t="str">
        <f t="shared" si="26"/>
        <v/>
      </c>
      <c r="Q80" s="63" t="str">
        <f t="shared" si="29"/>
        <v/>
      </c>
      <c r="R80" s="85"/>
      <c r="S80" s="83"/>
      <c r="T80" s="83"/>
      <c r="U80" s="83"/>
      <c r="V80" s="83"/>
      <c r="W80" s="83"/>
      <c r="X80" s="83"/>
      <c r="Y80" s="83"/>
      <c r="Z80" s="83"/>
      <c r="AA80" s="84"/>
      <c r="AB80" s="85"/>
      <c r="AC80" s="83"/>
      <c r="AD80" s="83"/>
      <c r="AE80" s="83"/>
      <c r="AF80" s="83"/>
      <c r="AG80" s="83"/>
      <c r="AH80" s="83"/>
      <c r="AI80" s="83"/>
      <c r="AJ80" s="83"/>
      <c r="AK80" s="84"/>
      <c r="AL80" s="85"/>
      <c r="AM80" s="83"/>
      <c r="AN80" s="83"/>
      <c r="AO80" s="83"/>
      <c r="AP80" s="83"/>
      <c r="AQ80" s="83"/>
      <c r="AR80" s="83"/>
      <c r="AS80" s="83"/>
      <c r="AT80" s="83"/>
      <c r="AU80" s="84"/>
      <c r="AV80" s="85"/>
      <c r="AW80" s="83"/>
      <c r="AX80" s="83"/>
      <c r="AY80" s="83"/>
      <c r="AZ80" s="83"/>
      <c r="BA80" s="83"/>
      <c r="BB80" s="83"/>
      <c r="BC80" s="83"/>
      <c r="BD80" s="83"/>
      <c r="BE80" s="84"/>
      <c r="BF80" s="85"/>
      <c r="BG80" s="83"/>
      <c r="BH80" s="83"/>
      <c r="BI80" s="83"/>
      <c r="BJ80" s="83"/>
      <c r="BK80" s="83"/>
      <c r="BL80" s="83"/>
      <c r="BM80" s="83"/>
      <c r="BN80" s="83"/>
      <c r="BO80" s="84"/>
      <c r="BP80" s="85"/>
      <c r="BQ80" s="83"/>
      <c r="BR80" s="83"/>
      <c r="BS80" s="83"/>
      <c r="BT80" s="83"/>
      <c r="BU80" s="83"/>
      <c r="BV80" s="83"/>
      <c r="BW80" s="83"/>
      <c r="BX80" s="83"/>
      <c r="BY80" s="84"/>
      <c r="BZ80" s="85"/>
      <c r="CA80" s="83"/>
      <c r="CB80" s="83"/>
      <c r="CC80" s="83"/>
      <c r="CD80" s="83"/>
      <c r="CE80" s="83"/>
      <c r="CF80" s="83"/>
      <c r="CG80" s="83"/>
      <c r="CH80" s="83"/>
      <c r="CI80" s="84"/>
      <c r="CJ80" s="85"/>
      <c r="CK80" s="83"/>
      <c r="CL80" s="83"/>
      <c r="CM80" s="83"/>
      <c r="CN80" s="83"/>
      <c r="CO80" s="83"/>
      <c r="CP80" s="83"/>
      <c r="CQ80" s="83"/>
      <c r="CR80" s="83"/>
      <c r="CS80" s="84"/>
      <c r="CT80" s="85"/>
      <c r="CU80" s="83"/>
      <c r="CV80" s="83"/>
      <c r="CW80" s="83"/>
      <c r="CX80" s="83"/>
      <c r="CY80" s="83"/>
      <c r="CZ80" s="83"/>
      <c r="DA80" s="83"/>
      <c r="DB80" s="83"/>
      <c r="DC80" s="84"/>
      <c r="DD80" s="85"/>
      <c r="DE80" s="83"/>
      <c r="DF80" s="83"/>
      <c r="DG80" s="83"/>
      <c r="DH80" s="83"/>
      <c r="DI80" s="83"/>
      <c r="DJ80" s="83"/>
      <c r="DK80" s="83"/>
      <c r="DL80" s="83"/>
      <c r="DM80" s="84"/>
      <c r="DN80" s="85"/>
      <c r="DO80" s="83"/>
      <c r="DP80" s="83"/>
      <c r="DQ80" s="83"/>
      <c r="DR80" s="83"/>
      <c r="DS80" s="83"/>
      <c r="DT80" s="83"/>
      <c r="DU80" s="83"/>
      <c r="DV80" s="83"/>
      <c r="DW80" s="84"/>
      <c r="DX80" s="85"/>
      <c r="DY80" s="83"/>
      <c r="DZ80" s="83"/>
      <c r="EA80" s="83"/>
      <c r="EB80" s="83"/>
      <c r="EC80" s="83"/>
      <c r="ED80" s="83"/>
      <c r="EE80" s="83"/>
      <c r="EF80" s="83"/>
      <c r="EG80" s="86"/>
      <c r="EH80" s="76">
        <f t="shared" si="30"/>
        <v>0</v>
      </c>
      <c r="EI80" s="70" t="str">
        <f t="shared" si="27"/>
        <v/>
      </c>
      <c r="EK80" s="76">
        <f t="shared" ref="EK80:EK113" si="31">COUNTA(R80:AU80)</f>
        <v>0</v>
      </c>
      <c r="EL80" s="77">
        <f t="shared" ref="EL80:EL113" si="32">COUNTA(AV80:EG80)</f>
        <v>0</v>
      </c>
      <c r="EN80" s="78" t="str" cm="1">
        <f t="array" ref="EN80">_xlfn.IFNA(_xlfn.IFS(AND(D80&gt;=3,G80="8:30～17:00の範囲内"),_xlfn.XLOOKUP($EQ$14,$EQ$20:$EQ$24,$ET$20:$ET$24,0,0,1),AND(D80&gt;=3,G80="8:30～17:00を超える"),_xlfn.XLOOKUP($EQ$14,$EQ$20:$EQ$24,$EX$20:$EX$24,0,0,1),AND(D80&lt;3,G80="8:30～17:00の範囲内"),_xlfn.XLOOKUP($EQ$14,$EQ$20:$EQ$24,$ER$20:$ER$24,0,0,1),AND(D80&lt;3,G80="8:30～17:00を超える"),_xlfn.XLOOKUP($EQ$14,$EQ$20:$EQ$24,$EV$20:$EV$24,0,0,1)),"")</f>
        <v/>
      </c>
      <c r="EO80" s="78" t="str" cm="1">
        <f t="array" ref="EO80">_xlfn.IFNA(_xlfn.IFS(AND(D80&gt;=3,G80="8:30～17:00の範囲内"),_xlfn.XLOOKUP($EQ$14,$EQ$20:$EQ$24,$EU$20:$EU$24,0,0,1),AND(D80&gt;=3,G80="8:30～17:00を超える"),_xlfn.XLOOKUP($EQ$14,$EQ$20:$EQ$24,$EY$20:$EY$24,0,0,1),AND(D80&lt;3,G80="8:30～17:00の範囲内"),_xlfn.XLOOKUP($EQ$14,$EQ$20:$EQ$24,$ES$20:$ES$24,0,0,1),AND(D80&lt;3,G80="8:30～17:00を超える"),_xlfn.XLOOKUP($EQ$14,$EQ$20:$EQ$24,$EW$20:$EW$24,0,0,1)),"")</f>
        <v/>
      </c>
    </row>
    <row r="81" spans="2:145" ht="14.25">
      <c r="B81" s="79">
        <f t="shared" si="25"/>
        <v>68</v>
      </c>
      <c r="C81" s="78"/>
      <c r="D81" s="87"/>
      <c r="E81" s="78"/>
      <c r="F81" s="61" t="str">
        <f t="shared" si="28"/>
        <v/>
      </c>
      <c r="G81" s="178"/>
      <c r="H81" s="179"/>
      <c r="I81" s="179"/>
      <c r="J81" s="179"/>
      <c r="K81" s="174" t="str" cm="1">
        <f t="array" ref="K81">_xlfn.IFNA(IF(C81="","",IF(F81="×","0",_xlfn.IFS(AND(D81&gt;=3,G81="8:30～17:00の範囲内"),1200,AND(D81&gt;=3,G81="8:30～17:00を超える"),1500,AND(D81&lt;3,G81="8:30～17:00の範囲内"),2100,AND(D81&lt;3,G81="8:30～17:00を超える"),2600))),"")</f>
        <v/>
      </c>
      <c r="L81" s="174"/>
      <c r="M81" s="62"/>
      <c r="N81" s="63" t="str" cm="1">
        <f t="array" ref="N81">_xlfn.IFNA(_xlfn.IFS(F81="×","",M81="一般",0,AND(D81&gt;=3,M81="非課税",G81="8:30～17:00の範囲内"),700,AND(D81&lt;3,M81="非課税",G81="8:30～17:00の範囲内"),1300,AND(D81&gt;=3,M81="非課税",G81="8:30～17:00を超える"),900,AND(D81&lt;3,M81="非課税",G81="8:30～17:00を超える"),1600,M81="生保等",K81,M81="経過措置",EN81),"")</f>
        <v/>
      </c>
      <c r="O81" s="63" t="str" cm="1">
        <f t="array" ref="O81">_xlfn.IFNA(_xlfn.IFS(F81="×","",M81="一般",0,AND(D81&gt;=3,M81="非課税",G81="8:30～17:00の範囲内"),700,AND(D81&lt;3,M81="非課税",G81="8:30～17:00の範囲内"),1300,AND(D81&gt;=3,M81="非課税",G81="8:30～17:00を超える"),900,AND(D81&lt;3,M81="非課税",G81="8:30～17:00を超える"),1600,M81="生保等",K81,M81="経過措置",EO81),"")</f>
        <v/>
      </c>
      <c r="P81" s="63" t="str">
        <f t="shared" si="26"/>
        <v/>
      </c>
      <c r="Q81" s="63" t="str">
        <f t="shared" si="29"/>
        <v/>
      </c>
      <c r="R81" s="85"/>
      <c r="S81" s="83"/>
      <c r="T81" s="83"/>
      <c r="U81" s="83"/>
      <c r="V81" s="83"/>
      <c r="W81" s="83"/>
      <c r="X81" s="83"/>
      <c r="Y81" s="83"/>
      <c r="Z81" s="83"/>
      <c r="AA81" s="84"/>
      <c r="AB81" s="85"/>
      <c r="AC81" s="83"/>
      <c r="AD81" s="83"/>
      <c r="AE81" s="83"/>
      <c r="AF81" s="83"/>
      <c r="AG81" s="83"/>
      <c r="AH81" s="83"/>
      <c r="AI81" s="83"/>
      <c r="AJ81" s="83"/>
      <c r="AK81" s="84"/>
      <c r="AL81" s="85"/>
      <c r="AM81" s="83"/>
      <c r="AN81" s="83"/>
      <c r="AO81" s="83"/>
      <c r="AP81" s="83"/>
      <c r="AQ81" s="83"/>
      <c r="AR81" s="83"/>
      <c r="AS81" s="83"/>
      <c r="AT81" s="83"/>
      <c r="AU81" s="84"/>
      <c r="AV81" s="85"/>
      <c r="AW81" s="83"/>
      <c r="AX81" s="83"/>
      <c r="AY81" s="83"/>
      <c r="AZ81" s="83"/>
      <c r="BA81" s="83"/>
      <c r="BB81" s="83"/>
      <c r="BC81" s="83"/>
      <c r="BD81" s="83"/>
      <c r="BE81" s="84"/>
      <c r="BF81" s="85"/>
      <c r="BG81" s="83"/>
      <c r="BH81" s="83"/>
      <c r="BI81" s="83"/>
      <c r="BJ81" s="83"/>
      <c r="BK81" s="83"/>
      <c r="BL81" s="83"/>
      <c r="BM81" s="83"/>
      <c r="BN81" s="83"/>
      <c r="BO81" s="84"/>
      <c r="BP81" s="85"/>
      <c r="BQ81" s="83"/>
      <c r="BR81" s="83"/>
      <c r="BS81" s="83"/>
      <c r="BT81" s="83"/>
      <c r="BU81" s="83"/>
      <c r="BV81" s="83"/>
      <c r="BW81" s="83"/>
      <c r="BX81" s="83"/>
      <c r="BY81" s="84"/>
      <c r="BZ81" s="85"/>
      <c r="CA81" s="83"/>
      <c r="CB81" s="83"/>
      <c r="CC81" s="83"/>
      <c r="CD81" s="83"/>
      <c r="CE81" s="83"/>
      <c r="CF81" s="83"/>
      <c r="CG81" s="83"/>
      <c r="CH81" s="83"/>
      <c r="CI81" s="84"/>
      <c r="CJ81" s="85"/>
      <c r="CK81" s="83"/>
      <c r="CL81" s="83"/>
      <c r="CM81" s="83"/>
      <c r="CN81" s="83"/>
      <c r="CO81" s="83"/>
      <c r="CP81" s="83"/>
      <c r="CQ81" s="83"/>
      <c r="CR81" s="83"/>
      <c r="CS81" s="84"/>
      <c r="CT81" s="85"/>
      <c r="CU81" s="83"/>
      <c r="CV81" s="83"/>
      <c r="CW81" s="83"/>
      <c r="CX81" s="83"/>
      <c r="CY81" s="83"/>
      <c r="CZ81" s="83"/>
      <c r="DA81" s="83"/>
      <c r="DB81" s="83"/>
      <c r="DC81" s="84"/>
      <c r="DD81" s="85"/>
      <c r="DE81" s="83"/>
      <c r="DF81" s="83"/>
      <c r="DG81" s="83"/>
      <c r="DH81" s="83"/>
      <c r="DI81" s="83"/>
      <c r="DJ81" s="83"/>
      <c r="DK81" s="83"/>
      <c r="DL81" s="83"/>
      <c r="DM81" s="84"/>
      <c r="DN81" s="85"/>
      <c r="DO81" s="83"/>
      <c r="DP81" s="83"/>
      <c r="DQ81" s="83"/>
      <c r="DR81" s="83"/>
      <c r="DS81" s="83"/>
      <c r="DT81" s="83"/>
      <c r="DU81" s="83"/>
      <c r="DV81" s="83"/>
      <c r="DW81" s="84"/>
      <c r="DX81" s="85"/>
      <c r="DY81" s="83"/>
      <c r="DZ81" s="83"/>
      <c r="EA81" s="83"/>
      <c r="EB81" s="83"/>
      <c r="EC81" s="83"/>
      <c r="ED81" s="83"/>
      <c r="EE81" s="83"/>
      <c r="EF81" s="83"/>
      <c r="EG81" s="86"/>
      <c r="EH81" s="76">
        <f t="shared" si="30"/>
        <v>0</v>
      </c>
      <c r="EI81" s="70" t="str">
        <f t="shared" si="27"/>
        <v/>
      </c>
      <c r="EK81" s="76">
        <f t="shared" si="31"/>
        <v>0</v>
      </c>
      <c r="EL81" s="77">
        <f t="shared" si="32"/>
        <v>0</v>
      </c>
      <c r="EN81" s="78" t="str" cm="1">
        <f t="array" ref="EN81">_xlfn.IFNA(_xlfn.IFS(AND(D81&gt;=3,G81="8:30～17:00の範囲内"),_xlfn.XLOOKUP($EQ$14,$EQ$20:$EQ$24,$ET$20:$ET$24,0,0,1),AND(D81&gt;=3,G81="8:30～17:00を超える"),_xlfn.XLOOKUP($EQ$14,$EQ$20:$EQ$24,$EX$20:$EX$24,0,0,1),AND(D81&lt;3,G81="8:30～17:00の範囲内"),_xlfn.XLOOKUP($EQ$14,$EQ$20:$EQ$24,$ER$20:$ER$24,0,0,1),AND(D81&lt;3,G81="8:30～17:00を超える"),_xlfn.XLOOKUP($EQ$14,$EQ$20:$EQ$24,$EV$20:$EV$24,0,0,1)),"")</f>
        <v/>
      </c>
      <c r="EO81" s="78" t="str" cm="1">
        <f t="array" ref="EO81">_xlfn.IFNA(_xlfn.IFS(AND(D81&gt;=3,G81="8:30～17:00の範囲内"),_xlfn.XLOOKUP($EQ$14,$EQ$20:$EQ$24,$EU$20:$EU$24,0,0,1),AND(D81&gt;=3,G81="8:30～17:00を超える"),_xlfn.XLOOKUP($EQ$14,$EQ$20:$EQ$24,$EY$20:$EY$24,0,0,1),AND(D81&lt;3,G81="8:30～17:00の範囲内"),_xlfn.XLOOKUP($EQ$14,$EQ$20:$EQ$24,$ES$20:$ES$24,0,0,1),AND(D81&lt;3,G81="8:30～17:00を超える"),_xlfn.XLOOKUP($EQ$14,$EQ$20:$EQ$24,$EW$20:$EW$24,0,0,1)),"")</f>
        <v/>
      </c>
    </row>
    <row r="82" spans="2:145" ht="14.25">
      <c r="B82" s="79">
        <f t="shared" si="25"/>
        <v>69</v>
      </c>
      <c r="C82" s="78"/>
      <c r="D82" s="87"/>
      <c r="E82" s="78"/>
      <c r="F82" s="61" t="str">
        <f t="shared" si="28"/>
        <v/>
      </c>
      <c r="G82" s="178"/>
      <c r="H82" s="179"/>
      <c r="I82" s="179"/>
      <c r="J82" s="179"/>
      <c r="K82" s="174" t="str" cm="1">
        <f t="array" ref="K82">_xlfn.IFNA(IF(C82="","",IF(F82="×","0",_xlfn.IFS(AND(D82&gt;=3,G82="8:30～17:00の範囲内"),1200,AND(D82&gt;=3,G82="8:30～17:00を超える"),1500,AND(D82&lt;3,G82="8:30～17:00の範囲内"),2100,AND(D82&lt;3,G82="8:30～17:00を超える"),2600))),"")</f>
        <v/>
      </c>
      <c r="L82" s="174"/>
      <c r="M82" s="62"/>
      <c r="N82" s="63" t="str" cm="1">
        <f t="array" ref="N82">_xlfn.IFNA(_xlfn.IFS(F82="×","",M82="一般",0,AND(D82&gt;=3,M82="非課税",G82="8:30～17:00の範囲内"),700,AND(D82&lt;3,M82="非課税",G82="8:30～17:00の範囲内"),1300,AND(D82&gt;=3,M82="非課税",G82="8:30～17:00を超える"),900,AND(D82&lt;3,M82="非課税",G82="8:30～17:00を超える"),1600,M82="生保等",K82,M82="経過措置",EN82),"")</f>
        <v/>
      </c>
      <c r="O82" s="63" t="str" cm="1">
        <f t="array" ref="O82">_xlfn.IFNA(_xlfn.IFS(F82="×","",M82="一般",0,AND(D82&gt;=3,M82="非課税",G82="8:30～17:00の範囲内"),700,AND(D82&lt;3,M82="非課税",G82="8:30～17:00の範囲内"),1300,AND(D82&gt;=3,M82="非課税",G82="8:30～17:00を超える"),900,AND(D82&lt;3,M82="非課税",G82="8:30～17:00を超える"),1600,M82="生保等",K82,M82="経過措置",EO82),"")</f>
        <v/>
      </c>
      <c r="P82" s="63" t="str">
        <f t="shared" si="26"/>
        <v/>
      </c>
      <c r="Q82" s="63" t="str">
        <f t="shared" si="29"/>
        <v/>
      </c>
      <c r="R82" s="85"/>
      <c r="S82" s="83"/>
      <c r="T82" s="83"/>
      <c r="U82" s="83"/>
      <c r="V82" s="83"/>
      <c r="W82" s="83"/>
      <c r="X82" s="83"/>
      <c r="Y82" s="83"/>
      <c r="Z82" s="83"/>
      <c r="AA82" s="84"/>
      <c r="AB82" s="85"/>
      <c r="AC82" s="83"/>
      <c r="AD82" s="83"/>
      <c r="AE82" s="83"/>
      <c r="AF82" s="83"/>
      <c r="AG82" s="83"/>
      <c r="AH82" s="83"/>
      <c r="AI82" s="83"/>
      <c r="AJ82" s="83"/>
      <c r="AK82" s="84"/>
      <c r="AL82" s="85"/>
      <c r="AM82" s="83"/>
      <c r="AN82" s="83"/>
      <c r="AO82" s="83"/>
      <c r="AP82" s="83"/>
      <c r="AQ82" s="83"/>
      <c r="AR82" s="83"/>
      <c r="AS82" s="83"/>
      <c r="AT82" s="83"/>
      <c r="AU82" s="84"/>
      <c r="AV82" s="85"/>
      <c r="AW82" s="83"/>
      <c r="AX82" s="83"/>
      <c r="AY82" s="83"/>
      <c r="AZ82" s="83"/>
      <c r="BA82" s="83"/>
      <c r="BB82" s="83"/>
      <c r="BC82" s="83"/>
      <c r="BD82" s="83"/>
      <c r="BE82" s="84"/>
      <c r="BF82" s="85"/>
      <c r="BG82" s="83"/>
      <c r="BH82" s="83"/>
      <c r="BI82" s="83"/>
      <c r="BJ82" s="83"/>
      <c r="BK82" s="83"/>
      <c r="BL82" s="83"/>
      <c r="BM82" s="83"/>
      <c r="BN82" s="83"/>
      <c r="BO82" s="84"/>
      <c r="BP82" s="85"/>
      <c r="BQ82" s="83"/>
      <c r="BR82" s="83"/>
      <c r="BS82" s="83"/>
      <c r="BT82" s="83"/>
      <c r="BU82" s="83"/>
      <c r="BV82" s="83"/>
      <c r="BW82" s="83"/>
      <c r="BX82" s="83"/>
      <c r="BY82" s="84"/>
      <c r="BZ82" s="85"/>
      <c r="CA82" s="83"/>
      <c r="CB82" s="83"/>
      <c r="CC82" s="83"/>
      <c r="CD82" s="83"/>
      <c r="CE82" s="83"/>
      <c r="CF82" s="83"/>
      <c r="CG82" s="83"/>
      <c r="CH82" s="83"/>
      <c r="CI82" s="84"/>
      <c r="CJ82" s="85"/>
      <c r="CK82" s="83"/>
      <c r="CL82" s="83"/>
      <c r="CM82" s="83"/>
      <c r="CN82" s="83"/>
      <c r="CO82" s="83"/>
      <c r="CP82" s="83"/>
      <c r="CQ82" s="83"/>
      <c r="CR82" s="83"/>
      <c r="CS82" s="84"/>
      <c r="CT82" s="85"/>
      <c r="CU82" s="83"/>
      <c r="CV82" s="83"/>
      <c r="CW82" s="83"/>
      <c r="CX82" s="83"/>
      <c r="CY82" s="83"/>
      <c r="CZ82" s="83"/>
      <c r="DA82" s="83"/>
      <c r="DB82" s="83"/>
      <c r="DC82" s="84"/>
      <c r="DD82" s="85"/>
      <c r="DE82" s="83"/>
      <c r="DF82" s="83"/>
      <c r="DG82" s="83"/>
      <c r="DH82" s="83"/>
      <c r="DI82" s="83"/>
      <c r="DJ82" s="83"/>
      <c r="DK82" s="83"/>
      <c r="DL82" s="83"/>
      <c r="DM82" s="84"/>
      <c r="DN82" s="85"/>
      <c r="DO82" s="83"/>
      <c r="DP82" s="83"/>
      <c r="DQ82" s="83"/>
      <c r="DR82" s="83"/>
      <c r="DS82" s="83"/>
      <c r="DT82" s="83"/>
      <c r="DU82" s="83"/>
      <c r="DV82" s="83"/>
      <c r="DW82" s="84"/>
      <c r="DX82" s="85"/>
      <c r="DY82" s="83"/>
      <c r="DZ82" s="83"/>
      <c r="EA82" s="83"/>
      <c r="EB82" s="83"/>
      <c r="EC82" s="83"/>
      <c r="ED82" s="83"/>
      <c r="EE82" s="83"/>
      <c r="EF82" s="83"/>
      <c r="EG82" s="86"/>
      <c r="EH82" s="76">
        <f t="shared" si="30"/>
        <v>0</v>
      </c>
      <c r="EI82" s="70" t="str">
        <f t="shared" si="27"/>
        <v/>
      </c>
      <c r="EK82" s="76">
        <f t="shared" si="31"/>
        <v>0</v>
      </c>
      <c r="EL82" s="77">
        <f t="shared" si="32"/>
        <v>0</v>
      </c>
      <c r="EN82" s="78" t="str" cm="1">
        <f t="array" ref="EN82">_xlfn.IFNA(_xlfn.IFS(AND(D82&gt;=3,G82="8:30～17:00の範囲内"),_xlfn.XLOOKUP($EQ$14,$EQ$20:$EQ$24,$ET$20:$ET$24,0,0,1),AND(D82&gt;=3,G82="8:30～17:00を超える"),_xlfn.XLOOKUP($EQ$14,$EQ$20:$EQ$24,$EX$20:$EX$24,0,0,1),AND(D82&lt;3,G82="8:30～17:00の範囲内"),_xlfn.XLOOKUP($EQ$14,$EQ$20:$EQ$24,$ER$20:$ER$24,0,0,1),AND(D82&lt;3,G82="8:30～17:00を超える"),_xlfn.XLOOKUP($EQ$14,$EQ$20:$EQ$24,$EV$20:$EV$24,0,0,1)),"")</f>
        <v/>
      </c>
      <c r="EO82" s="78" t="str" cm="1">
        <f t="array" ref="EO82">_xlfn.IFNA(_xlfn.IFS(AND(D82&gt;=3,G82="8:30～17:00の範囲内"),_xlfn.XLOOKUP($EQ$14,$EQ$20:$EQ$24,$EU$20:$EU$24,0,0,1),AND(D82&gt;=3,G82="8:30～17:00を超える"),_xlfn.XLOOKUP($EQ$14,$EQ$20:$EQ$24,$EY$20:$EY$24,0,0,1),AND(D82&lt;3,G82="8:30～17:00の範囲内"),_xlfn.XLOOKUP($EQ$14,$EQ$20:$EQ$24,$ES$20:$ES$24,0,0,1),AND(D82&lt;3,G82="8:30～17:00を超える"),_xlfn.XLOOKUP($EQ$14,$EQ$20:$EQ$24,$EW$20:$EW$24,0,0,1)),"")</f>
        <v/>
      </c>
    </row>
    <row r="83" spans="2:145" ht="14.25">
      <c r="B83" s="79">
        <f t="shared" si="25"/>
        <v>70</v>
      </c>
      <c r="C83" s="78"/>
      <c r="D83" s="87"/>
      <c r="E83" s="78"/>
      <c r="F83" s="61" t="str">
        <f t="shared" si="28"/>
        <v/>
      </c>
      <c r="G83" s="178"/>
      <c r="H83" s="179"/>
      <c r="I83" s="179"/>
      <c r="J83" s="179"/>
      <c r="K83" s="174" t="str" cm="1">
        <f t="array" ref="K83">_xlfn.IFNA(IF(C83="","",IF(F83="×","0",_xlfn.IFS(AND(D83&gt;=3,G83="8:30～17:00の範囲内"),1200,AND(D83&gt;=3,G83="8:30～17:00を超える"),1500,AND(D83&lt;3,G83="8:30～17:00の範囲内"),2100,AND(D83&lt;3,G83="8:30～17:00を超える"),2600))),"")</f>
        <v/>
      </c>
      <c r="L83" s="174"/>
      <c r="M83" s="62"/>
      <c r="N83" s="63" t="str" cm="1">
        <f t="array" ref="N83">_xlfn.IFNA(_xlfn.IFS(F83="×","",M83="一般",0,AND(D83&gt;=3,M83="非課税",G83="8:30～17:00の範囲内"),700,AND(D83&lt;3,M83="非課税",G83="8:30～17:00の範囲内"),1300,AND(D83&gt;=3,M83="非課税",G83="8:30～17:00を超える"),900,AND(D83&lt;3,M83="非課税",G83="8:30～17:00を超える"),1600,M83="生保等",K83,M83="経過措置",EN83),"")</f>
        <v/>
      </c>
      <c r="O83" s="63" t="str" cm="1">
        <f t="array" ref="O83">_xlfn.IFNA(_xlfn.IFS(F83="×","",M83="一般",0,AND(D83&gt;=3,M83="非課税",G83="8:30～17:00の範囲内"),700,AND(D83&lt;3,M83="非課税",G83="8:30～17:00の範囲内"),1300,AND(D83&gt;=3,M83="非課税",G83="8:30～17:00を超える"),900,AND(D83&lt;3,M83="非課税",G83="8:30～17:00を超える"),1600,M83="生保等",K83,M83="経過措置",EO83),"")</f>
        <v/>
      </c>
      <c r="P83" s="63" t="str">
        <f t="shared" si="26"/>
        <v/>
      </c>
      <c r="Q83" s="63" t="str">
        <f t="shared" si="29"/>
        <v/>
      </c>
      <c r="R83" s="85"/>
      <c r="S83" s="83"/>
      <c r="T83" s="83"/>
      <c r="U83" s="83"/>
      <c r="V83" s="83"/>
      <c r="W83" s="83"/>
      <c r="X83" s="83"/>
      <c r="Y83" s="83"/>
      <c r="Z83" s="83"/>
      <c r="AA83" s="84"/>
      <c r="AB83" s="85"/>
      <c r="AC83" s="83"/>
      <c r="AD83" s="83"/>
      <c r="AE83" s="83"/>
      <c r="AF83" s="83"/>
      <c r="AG83" s="83"/>
      <c r="AH83" s="83"/>
      <c r="AI83" s="83"/>
      <c r="AJ83" s="83"/>
      <c r="AK83" s="84"/>
      <c r="AL83" s="85"/>
      <c r="AM83" s="83"/>
      <c r="AN83" s="83"/>
      <c r="AO83" s="83"/>
      <c r="AP83" s="83"/>
      <c r="AQ83" s="83"/>
      <c r="AR83" s="83"/>
      <c r="AS83" s="83"/>
      <c r="AT83" s="83"/>
      <c r="AU83" s="84"/>
      <c r="AV83" s="85"/>
      <c r="AW83" s="83"/>
      <c r="AX83" s="83"/>
      <c r="AY83" s="83"/>
      <c r="AZ83" s="83"/>
      <c r="BA83" s="83"/>
      <c r="BB83" s="83"/>
      <c r="BC83" s="83"/>
      <c r="BD83" s="83"/>
      <c r="BE83" s="84"/>
      <c r="BF83" s="85"/>
      <c r="BG83" s="83"/>
      <c r="BH83" s="83"/>
      <c r="BI83" s="83"/>
      <c r="BJ83" s="83"/>
      <c r="BK83" s="83"/>
      <c r="BL83" s="83"/>
      <c r="BM83" s="83"/>
      <c r="BN83" s="83"/>
      <c r="BO83" s="84"/>
      <c r="BP83" s="85"/>
      <c r="BQ83" s="83"/>
      <c r="BR83" s="83"/>
      <c r="BS83" s="83"/>
      <c r="BT83" s="83"/>
      <c r="BU83" s="83"/>
      <c r="BV83" s="83"/>
      <c r="BW83" s="83"/>
      <c r="BX83" s="83"/>
      <c r="BY83" s="84"/>
      <c r="BZ83" s="85"/>
      <c r="CA83" s="83"/>
      <c r="CB83" s="83"/>
      <c r="CC83" s="83"/>
      <c r="CD83" s="83"/>
      <c r="CE83" s="83"/>
      <c r="CF83" s="83"/>
      <c r="CG83" s="83"/>
      <c r="CH83" s="83"/>
      <c r="CI83" s="84"/>
      <c r="CJ83" s="85"/>
      <c r="CK83" s="83"/>
      <c r="CL83" s="83"/>
      <c r="CM83" s="83"/>
      <c r="CN83" s="83"/>
      <c r="CO83" s="83"/>
      <c r="CP83" s="83"/>
      <c r="CQ83" s="83"/>
      <c r="CR83" s="83"/>
      <c r="CS83" s="84"/>
      <c r="CT83" s="85"/>
      <c r="CU83" s="83"/>
      <c r="CV83" s="83"/>
      <c r="CW83" s="83"/>
      <c r="CX83" s="83"/>
      <c r="CY83" s="83"/>
      <c r="CZ83" s="83"/>
      <c r="DA83" s="83"/>
      <c r="DB83" s="83"/>
      <c r="DC83" s="84"/>
      <c r="DD83" s="85"/>
      <c r="DE83" s="83"/>
      <c r="DF83" s="83"/>
      <c r="DG83" s="83"/>
      <c r="DH83" s="83"/>
      <c r="DI83" s="83"/>
      <c r="DJ83" s="83"/>
      <c r="DK83" s="83"/>
      <c r="DL83" s="83"/>
      <c r="DM83" s="84"/>
      <c r="DN83" s="85"/>
      <c r="DO83" s="83"/>
      <c r="DP83" s="83"/>
      <c r="DQ83" s="83"/>
      <c r="DR83" s="83"/>
      <c r="DS83" s="83"/>
      <c r="DT83" s="83"/>
      <c r="DU83" s="83"/>
      <c r="DV83" s="83"/>
      <c r="DW83" s="84"/>
      <c r="DX83" s="85"/>
      <c r="DY83" s="83"/>
      <c r="DZ83" s="83"/>
      <c r="EA83" s="83"/>
      <c r="EB83" s="83"/>
      <c r="EC83" s="83"/>
      <c r="ED83" s="83"/>
      <c r="EE83" s="83"/>
      <c r="EF83" s="83"/>
      <c r="EG83" s="86"/>
      <c r="EH83" s="76">
        <f t="shared" si="30"/>
        <v>0</v>
      </c>
      <c r="EI83" s="70" t="str">
        <f t="shared" si="27"/>
        <v/>
      </c>
      <c r="EK83" s="76">
        <f t="shared" si="31"/>
        <v>0</v>
      </c>
      <c r="EL83" s="77">
        <f t="shared" si="32"/>
        <v>0</v>
      </c>
      <c r="EN83" s="78" t="str" cm="1">
        <f t="array" ref="EN83">_xlfn.IFNA(_xlfn.IFS(AND(D83&gt;=3,G83="8:30～17:00の範囲内"),_xlfn.XLOOKUP($EQ$14,$EQ$20:$EQ$24,$ET$20:$ET$24,0,0,1),AND(D83&gt;=3,G83="8:30～17:00を超える"),_xlfn.XLOOKUP($EQ$14,$EQ$20:$EQ$24,$EX$20:$EX$24,0,0,1),AND(D83&lt;3,G83="8:30～17:00の範囲内"),_xlfn.XLOOKUP($EQ$14,$EQ$20:$EQ$24,$ER$20:$ER$24,0,0,1),AND(D83&lt;3,G83="8:30～17:00を超える"),_xlfn.XLOOKUP($EQ$14,$EQ$20:$EQ$24,$EV$20:$EV$24,0,0,1)),"")</f>
        <v/>
      </c>
      <c r="EO83" s="78" t="str" cm="1">
        <f t="array" ref="EO83">_xlfn.IFNA(_xlfn.IFS(AND(D83&gt;=3,G83="8:30～17:00の範囲内"),_xlfn.XLOOKUP($EQ$14,$EQ$20:$EQ$24,$EU$20:$EU$24,0,0,1),AND(D83&gt;=3,G83="8:30～17:00を超える"),_xlfn.XLOOKUP($EQ$14,$EQ$20:$EQ$24,$EY$20:$EY$24,0,0,1),AND(D83&lt;3,G83="8:30～17:00の範囲内"),_xlfn.XLOOKUP($EQ$14,$EQ$20:$EQ$24,$ES$20:$ES$24,0,0,1),AND(D83&lt;3,G83="8:30～17:00を超える"),_xlfn.XLOOKUP($EQ$14,$EQ$20:$EQ$24,$EW$20:$EW$24,0,0,1)),"")</f>
        <v/>
      </c>
    </row>
    <row r="84" spans="2:145" ht="14.25">
      <c r="B84" s="79">
        <f t="shared" si="25"/>
        <v>71</v>
      </c>
      <c r="C84" s="78"/>
      <c r="D84" s="87"/>
      <c r="E84" s="78"/>
      <c r="F84" s="61" t="str">
        <f t="shared" si="28"/>
        <v/>
      </c>
      <c r="G84" s="178"/>
      <c r="H84" s="179"/>
      <c r="I84" s="179"/>
      <c r="J84" s="179"/>
      <c r="K84" s="174" t="str" cm="1">
        <f t="array" ref="K84">_xlfn.IFNA(IF(C84="","",IF(F84="×","0",_xlfn.IFS(AND(D84&gt;=3,G84="8:30～17:00の範囲内"),1200,AND(D84&gt;=3,G84="8:30～17:00を超える"),1500,AND(D84&lt;3,G84="8:30～17:00の範囲内"),2100,AND(D84&lt;3,G84="8:30～17:00を超える"),2600))),"")</f>
        <v/>
      </c>
      <c r="L84" s="174"/>
      <c r="M84" s="62"/>
      <c r="N84" s="63" t="str" cm="1">
        <f t="array" ref="N84">_xlfn.IFNA(_xlfn.IFS(F84="×","",M84="一般",0,AND(D84&gt;=3,M84="非課税",G84="8:30～17:00の範囲内"),700,AND(D84&lt;3,M84="非課税",G84="8:30～17:00の範囲内"),1300,AND(D84&gt;=3,M84="非課税",G84="8:30～17:00を超える"),900,AND(D84&lt;3,M84="非課税",G84="8:30～17:00を超える"),1600,M84="生保等",K84,M84="経過措置",EN84),"")</f>
        <v/>
      </c>
      <c r="O84" s="63" t="str" cm="1">
        <f t="array" ref="O84">_xlfn.IFNA(_xlfn.IFS(F84="×","",M84="一般",0,AND(D84&gt;=3,M84="非課税",G84="8:30～17:00の範囲内"),700,AND(D84&lt;3,M84="非課税",G84="8:30～17:00の範囲内"),1300,AND(D84&gt;=3,M84="非課税",G84="8:30～17:00を超える"),900,AND(D84&lt;3,M84="非課税",G84="8:30～17:00を超える"),1600,M84="生保等",K84,M84="経過措置",EO84),"")</f>
        <v/>
      </c>
      <c r="P84" s="63" t="str">
        <f t="shared" si="26"/>
        <v/>
      </c>
      <c r="Q84" s="63" t="str">
        <f t="shared" si="29"/>
        <v/>
      </c>
      <c r="R84" s="85"/>
      <c r="S84" s="83"/>
      <c r="T84" s="83"/>
      <c r="U84" s="83"/>
      <c r="V84" s="83"/>
      <c r="W84" s="83"/>
      <c r="X84" s="83"/>
      <c r="Y84" s="83"/>
      <c r="Z84" s="83"/>
      <c r="AA84" s="84"/>
      <c r="AB84" s="85"/>
      <c r="AC84" s="83"/>
      <c r="AD84" s="83"/>
      <c r="AE84" s="83"/>
      <c r="AF84" s="83"/>
      <c r="AG84" s="83"/>
      <c r="AH84" s="83"/>
      <c r="AI84" s="83"/>
      <c r="AJ84" s="83"/>
      <c r="AK84" s="84"/>
      <c r="AL84" s="85"/>
      <c r="AM84" s="83"/>
      <c r="AN84" s="83"/>
      <c r="AO84" s="83"/>
      <c r="AP84" s="83"/>
      <c r="AQ84" s="83"/>
      <c r="AR84" s="83"/>
      <c r="AS84" s="83"/>
      <c r="AT84" s="83"/>
      <c r="AU84" s="84"/>
      <c r="AV84" s="85"/>
      <c r="AW84" s="83"/>
      <c r="AX84" s="83"/>
      <c r="AY84" s="83"/>
      <c r="AZ84" s="83"/>
      <c r="BA84" s="83"/>
      <c r="BB84" s="83"/>
      <c r="BC84" s="83"/>
      <c r="BD84" s="83"/>
      <c r="BE84" s="84"/>
      <c r="BF84" s="85"/>
      <c r="BG84" s="83"/>
      <c r="BH84" s="83"/>
      <c r="BI84" s="83"/>
      <c r="BJ84" s="83"/>
      <c r="BK84" s="83"/>
      <c r="BL84" s="83"/>
      <c r="BM84" s="83"/>
      <c r="BN84" s="83"/>
      <c r="BO84" s="84"/>
      <c r="BP84" s="85"/>
      <c r="BQ84" s="83"/>
      <c r="BR84" s="83"/>
      <c r="BS84" s="83"/>
      <c r="BT84" s="83"/>
      <c r="BU84" s="83"/>
      <c r="BV84" s="83"/>
      <c r="BW84" s="83"/>
      <c r="BX84" s="83"/>
      <c r="BY84" s="84"/>
      <c r="BZ84" s="85"/>
      <c r="CA84" s="83"/>
      <c r="CB84" s="83"/>
      <c r="CC84" s="83"/>
      <c r="CD84" s="83"/>
      <c r="CE84" s="83"/>
      <c r="CF84" s="83"/>
      <c r="CG84" s="83"/>
      <c r="CH84" s="83"/>
      <c r="CI84" s="84"/>
      <c r="CJ84" s="85"/>
      <c r="CK84" s="83"/>
      <c r="CL84" s="83"/>
      <c r="CM84" s="83"/>
      <c r="CN84" s="83"/>
      <c r="CO84" s="83"/>
      <c r="CP84" s="83"/>
      <c r="CQ84" s="83"/>
      <c r="CR84" s="83"/>
      <c r="CS84" s="84"/>
      <c r="CT84" s="85"/>
      <c r="CU84" s="83"/>
      <c r="CV84" s="83"/>
      <c r="CW84" s="83"/>
      <c r="CX84" s="83"/>
      <c r="CY84" s="83"/>
      <c r="CZ84" s="83"/>
      <c r="DA84" s="83"/>
      <c r="DB84" s="83"/>
      <c r="DC84" s="84"/>
      <c r="DD84" s="85"/>
      <c r="DE84" s="83"/>
      <c r="DF84" s="83"/>
      <c r="DG84" s="83"/>
      <c r="DH84" s="83"/>
      <c r="DI84" s="83"/>
      <c r="DJ84" s="83"/>
      <c r="DK84" s="83"/>
      <c r="DL84" s="83"/>
      <c r="DM84" s="84"/>
      <c r="DN84" s="85"/>
      <c r="DO84" s="83"/>
      <c r="DP84" s="83"/>
      <c r="DQ84" s="83"/>
      <c r="DR84" s="83"/>
      <c r="DS84" s="83"/>
      <c r="DT84" s="83"/>
      <c r="DU84" s="83"/>
      <c r="DV84" s="83"/>
      <c r="DW84" s="84"/>
      <c r="DX84" s="85"/>
      <c r="DY84" s="83"/>
      <c r="DZ84" s="83"/>
      <c r="EA84" s="83"/>
      <c r="EB84" s="83"/>
      <c r="EC84" s="83"/>
      <c r="ED84" s="83"/>
      <c r="EE84" s="83"/>
      <c r="EF84" s="83"/>
      <c r="EG84" s="86"/>
      <c r="EH84" s="76">
        <f t="shared" si="30"/>
        <v>0</v>
      </c>
      <c r="EI84" s="70" t="str">
        <f t="shared" si="27"/>
        <v/>
      </c>
      <c r="EK84" s="76">
        <f t="shared" si="31"/>
        <v>0</v>
      </c>
      <c r="EL84" s="77">
        <f t="shared" si="32"/>
        <v>0</v>
      </c>
      <c r="EN84" s="78" t="str" cm="1">
        <f t="array" ref="EN84">_xlfn.IFNA(_xlfn.IFS(AND(D84&gt;=3,G84="8:30～17:00の範囲内"),_xlfn.XLOOKUP($EQ$14,$EQ$20:$EQ$24,$ET$20:$ET$24,0,0,1),AND(D84&gt;=3,G84="8:30～17:00を超える"),_xlfn.XLOOKUP($EQ$14,$EQ$20:$EQ$24,$EX$20:$EX$24,0,0,1),AND(D84&lt;3,G84="8:30～17:00の範囲内"),_xlfn.XLOOKUP($EQ$14,$EQ$20:$EQ$24,$ER$20:$ER$24,0,0,1),AND(D84&lt;3,G84="8:30～17:00を超える"),_xlfn.XLOOKUP($EQ$14,$EQ$20:$EQ$24,$EV$20:$EV$24,0,0,1)),"")</f>
        <v/>
      </c>
      <c r="EO84" s="78" t="str" cm="1">
        <f t="array" ref="EO84">_xlfn.IFNA(_xlfn.IFS(AND(D84&gt;=3,G84="8:30～17:00の範囲内"),_xlfn.XLOOKUP($EQ$14,$EQ$20:$EQ$24,$EU$20:$EU$24,0,0,1),AND(D84&gt;=3,G84="8:30～17:00を超える"),_xlfn.XLOOKUP($EQ$14,$EQ$20:$EQ$24,$EY$20:$EY$24,0,0,1),AND(D84&lt;3,G84="8:30～17:00の範囲内"),_xlfn.XLOOKUP($EQ$14,$EQ$20:$EQ$24,$ES$20:$ES$24,0,0,1),AND(D84&lt;3,G84="8:30～17:00を超える"),_xlfn.XLOOKUP($EQ$14,$EQ$20:$EQ$24,$EW$20:$EW$24,0,0,1)),"")</f>
        <v/>
      </c>
    </row>
    <row r="85" spans="2:145" ht="14.25">
      <c r="B85" s="79">
        <f t="shared" si="25"/>
        <v>72</v>
      </c>
      <c r="C85" s="78"/>
      <c r="D85" s="87"/>
      <c r="E85" s="78"/>
      <c r="F85" s="61" t="str">
        <f t="shared" si="28"/>
        <v/>
      </c>
      <c r="G85" s="178"/>
      <c r="H85" s="179"/>
      <c r="I85" s="179"/>
      <c r="J85" s="179"/>
      <c r="K85" s="174" t="str" cm="1">
        <f t="array" ref="K85">_xlfn.IFNA(IF(C85="","",IF(F85="×","0",_xlfn.IFS(AND(D85&gt;=3,G85="8:30～17:00の範囲内"),1200,AND(D85&gt;=3,G85="8:30～17:00を超える"),1500,AND(D85&lt;3,G85="8:30～17:00の範囲内"),2100,AND(D85&lt;3,G85="8:30～17:00を超える"),2600))),"")</f>
        <v/>
      </c>
      <c r="L85" s="174"/>
      <c r="M85" s="62"/>
      <c r="N85" s="63" t="str" cm="1">
        <f t="array" ref="N85">_xlfn.IFNA(_xlfn.IFS(F85="×","",M85="一般",0,AND(D85&gt;=3,M85="非課税",G85="8:30～17:00の範囲内"),700,AND(D85&lt;3,M85="非課税",G85="8:30～17:00の範囲内"),1300,AND(D85&gt;=3,M85="非課税",G85="8:30～17:00を超える"),900,AND(D85&lt;3,M85="非課税",G85="8:30～17:00を超える"),1600,M85="生保等",K85,M85="経過措置",EN85),"")</f>
        <v/>
      </c>
      <c r="O85" s="63" t="str" cm="1">
        <f t="array" ref="O85">_xlfn.IFNA(_xlfn.IFS(F85="×","",M85="一般",0,AND(D85&gt;=3,M85="非課税",G85="8:30～17:00の範囲内"),700,AND(D85&lt;3,M85="非課税",G85="8:30～17:00の範囲内"),1300,AND(D85&gt;=3,M85="非課税",G85="8:30～17:00を超える"),900,AND(D85&lt;3,M85="非課税",G85="8:30～17:00を超える"),1600,M85="生保等",K85,M85="経過措置",EO85),"")</f>
        <v/>
      </c>
      <c r="P85" s="63" t="str">
        <f t="shared" si="26"/>
        <v/>
      </c>
      <c r="Q85" s="63" t="str">
        <f t="shared" si="29"/>
        <v/>
      </c>
      <c r="R85" s="85"/>
      <c r="S85" s="83"/>
      <c r="T85" s="83"/>
      <c r="U85" s="83"/>
      <c r="V85" s="83"/>
      <c r="W85" s="83"/>
      <c r="X85" s="83"/>
      <c r="Y85" s="83"/>
      <c r="Z85" s="83"/>
      <c r="AA85" s="84"/>
      <c r="AB85" s="85"/>
      <c r="AC85" s="83"/>
      <c r="AD85" s="83"/>
      <c r="AE85" s="83"/>
      <c r="AF85" s="83"/>
      <c r="AG85" s="83"/>
      <c r="AH85" s="83"/>
      <c r="AI85" s="83"/>
      <c r="AJ85" s="83"/>
      <c r="AK85" s="84"/>
      <c r="AL85" s="85"/>
      <c r="AM85" s="83"/>
      <c r="AN85" s="83"/>
      <c r="AO85" s="83"/>
      <c r="AP85" s="83"/>
      <c r="AQ85" s="83"/>
      <c r="AR85" s="83"/>
      <c r="AS85" s="83"/>
      <c r="AT85" s="83"/>
      <c r="AU85" s="84"/>
      <c r="AV85" s="85"/>
      <c r="AW85" s="83"/>
      <c r="AX85" s="83"/>
      <c r="AY85" s="83"/>
      <c r="AZ85" s="83"/>
      <c r="BA85" s="83"/>
      <c r="BB85" s="83"/>
      <c r="BC85" s="83"/>
      <c r="BD85" s="83"/>
      <c r="BE85" s="84"/>
      <c r="BF85" s="85"/>
      <c r="BG85" s="83"/>
      <c r="BH85" s="83"/>
      <c r="BI85" s="83"/>
      <c r="BJ85" s="83"/>
      <c r="BK85" s="83"/>
      <c r="BL85" s="83"/>
      <c r="BM85" s="83"/>
      <c r="BN85" s="83"/>
      <c r="BO85" s="84"/>
      <c r="BP85" s="85"/>
      <c r="BQ85" s="83"/>
      <c r="BR85" s="83"/>
      <c r="BS85" s="83"/>
      <c r="BT85" s="83"/>
      <c r="BU85" s="83"/>
      <c r="BV85" s="83"/>
      <c r="BW85" s="83"/>
      <c r="BX85" s="83"/>
      <c r="BY85" s="84"/>
      <c r="BZ85" s="85"/>
      <c r="CA85" s="83"/>
      <c r="CB85" s="83"/>
      <c r="CC85" s="83"/>
      <c r="CD85" s="83"/>
      <c r="CE85" s="83"/>
      <c r="CF85" s="83"/>
      <c r="CG85" s="83"/>
      <c r="CH85" s="83"/>
      <c r="CI85" s="84"/>
      <c r="CJ85" s="85"/>
      <c r="CK85" s="83"/>
      <c r="CL85" s="83"/>
      <c r="CM85" s="83"/>
      <c r="CN85" s="83"/>
      <c r="CO85" s="83"/>
      <c r="CP85" s="83"/>
      <c r="CQ85" s="83"/>
      <c r="CR85" s="83"/>
      <c r="CS85" s="84"/>
      <c r="CT85" s="85"/>
      <c r="CU85" s="83"/>
      <c r="CV85" s="83"/>
      <c r="CW85" s="83"/>
      <c r="CX85" s="83"/>
      <c r="CY85" s="83"/>
      <c r="CZ85" s="83"/>
      <c r="DA85" s="83"/>
      <c r="DB85" s="83"/>
      <c r="DC85" s="84"/>
      <c r="DD85" s="85"/>
      <c r="DE85" s="83"/>
      <c r="DF85" s="83"/>
      <c r="DG85" s="83"/>
      <c r="DH85" s="83"/>
      <c r="DI85" s="83"/>
      <c r="DJ85" s="83"/>
      <c r="DK85" s="83"/>
      <c r="DL85" s="83"/>
      <c r="DM85" s="84"/>
      <c r="DN85" s="85"/>
      <c r="DO85" s="83"/>
      <c r="DP85" s="83"/>
      <c r="DQ85" s="83"/>
      <c r="DR85" s="83"/>
      <c r="DS85" s="83"/>
      <c r="DT85" s="83"/>
      <c r="DU85" s="83"/>
      <c r="DV85" s="83"/>
      <c r="DW85" s="84"/>
      <c r="DX85" s="85"/>
      <c r="DY85" s="83"/>
      <c r="DZ85" s="83"/>
      <c r="EA85" s="83"/>
      <c r="EB85" s="83"/>
      <c r="EC85" s="83"/>
      <c r="ED85" s="83"/>
      <c r="EE85" s="83"/>
      <c r="EF85" s="83"/>
      <c r="EG85" s="86"/>
      <c r="EH85" s="76">
        <f t="shared" si="30"/>
        <v>0</v>
      </c>
      <c r="EI85" s="70" t="str">
        <f t="shared" si="27"/>
        <v/>
      </c>
      <c r="EK85" s="76">
        <f t="shared" si="31"/>
        <v>0</v>
      </c>
      <c r="EL85" s="77">
        <f t="shared" si="32"/>
        <v>0</v>
      </c>
      <c r="EN85" s="78" t="str" cm="1">
        <f t="array" ref="EN85">_xlfn.IFNA(_xlfn.IFS(AND(D85&gt;=3,G85="8:30～17:00の範囲内"),_xlfn.XLOOKUP($EQ$14,$EQ$20:$EQ$24,$ET$20:$ET$24,0,0,1),AND(D85&gt;=3,G85="8:30～17:00を超える"),_xlfn.XLOOKUP($EQ$14,$EQ$20:$EQ$24,$EX$20:$EX$24,0,0,1),AND(D85&lt;3,G85="8:30～17:00の範囲内"),_xlfn.XLOOKUP($EQ$14,$EQ$20:$EQ$24,$ER$20:$ER$24,0,0,1),AND(D85&lt;3,G85="8:30～17:00を超える"),_xlfn.XLOOKUP($EQ$14,$EQ$20:$EQ$24,$EV$20:$EV$24,0,0,1)),"")</f>
        <v/>
      </c>
      <c r="EO85" s="78" t="str" cm="1">
        <f t="array" ref="EO85">_xlfn.IFNA(_xlfn.IFS(AND(D85&gt;=3,G85="8:30～17:00の範囲内"),_xlfn.XLOOKUP($EQ$14,$EQ$20:$EQ$24,$EU$20:$EU$24,0,0,1),AND(D85&gt;=3,G85="8:30～17:00を超える"),_xlfn.XLOOKUP($EQ$14,$EQ$20:$EQ$24,$EY$20:$EY$24,0,0,1),AND(D85&lt;3,G85="8:30～17:00の範囲内"),_xlfn.XLOOKUP($EQ$14,$EQ$20:$EQ$24,$ES$20:$ES$24,0,0,1),AND(D85&lt;3,G85="8:30～17:00を超える"),_xlfn.XLOOKUP($EQ$14,$EQ$20:$EQ$24,$EW$20:$EW$24,0,0,1)),"")</f>
        <v/>
      </c>
    </row>
    <row r="86" spans="2:145" ht="14.25">
      <c r="B86" s="79">
        <f t="shared" si="25"/>
        <v>73</v>
      </c>
      <c r="C86" s="78"/>
      <c r="D86" s="87"/>
      <c r="E86" s="78"/>
      <c r="F86" s="61" t="str">
        <f t="shared" si="28"/>
        <v/>
      </c>
      <c r="G86" s="178"/>
      <c r="H86" s="179"/>
      <c r="I86" s="179"/>
      <c r="J86" s="179"/>
      <c r="K86" s="174" t="str" cm="1">
        <f t="array" ref="K86">_xlfn.IFNA(IF(C86="","",IF(F86="×","0",_xlfn.IFS(AND(D86&gt;=3,G86="8:30～17:00の範囲内"),1200,AND(D86&gt;=3,G86="8:30～17:00を超える"),1500,AND(D86&lt;3,G86="8:30～17:00の範囲内"),2100,AND(D86&lt;3,G86="8:30～17:00を超える"),2600))),"")</f>
        <v/>
      </c>
      <c r="L86" s="174"/>
      <c r="M86" s="62"/>
      <c r="N86" s="63" t="str" cm="1">
        <f t="array" ref="N86">_xlfn.IFNA(_xlfn.IFS(F86="×","",M86="一般",0,AND(D86&gt;=3,M86="非課税",G86="8:30～17:00の範囲内"),700,AND(D86&lt;3,M86="非課税",G86="8:30～17:00の範囲内"),1300,AND(D86&gt;=3,M86="非課税",G86="8:30～17:00を超える"),900,AND(D86&lt;3,M86="非課税",G86="8:30～17:00を超える"),1600,M86="生保等",K86,M86="経過措置",EN86),"")</f>
        <v/>
      </c>
      <c r="O86" s="63" t="str" cm="1">
        <f t="array" ref="O86">_xlfn.IFNA(_xlfn.IFS(F86="×","",M86="一般",0,AND(D86&gt;=3,M86="非課税",G86="8:30～17:00の範囲内"),700,AND(D86&lt;3,M86="非課税",G86="8:30～17:00の範囲内"),1300,AND(D86&gt;=3,M86="非課税",G86="8:30～17:00を超える"),900,AND(D86&lt;3,M86="非課税",G86="8:30～17:00を超える"),1600,M86="生保等",K86,M86="経過措置",EO86),"")</f>
        <v/>
      </c>
      <c r="P86" s="63" t="str">
        <f t="shared" si="26"/>
        <v/>
      </c>
      <c r="Q86" s="63" t="str">
        <f t="shared" si="29"/>
        <v/>
      </c>
      <c r="R86" s="85"/>
      <c r="S86" s="83"/>
      <c r="T86" s="83"/>
      <c r="U86" s="83"/>
      <c r="V86" s="83"/>
      <c r="W86" s="83"/>
      <c r="X86" s="83"/>
      <c r="Y86" s="83"/>
      <c r="Z86" s="83"/>
      <c r="AA86" s="84"/>
      <c r="AB86" s="85"/>
      <c r="AC86" s="83"/>
      <c r="AD86" s="83"/>
      <c r="AE86" s="83"/>
      <c r="AF86" s="83"/>
      <c r="AG86" s="83"/>
      <c r="AH86" s="83"/>
      <c r="AI86" s="83"/>
      <c r="AJ86" s="83"/>
      <c r="AK86" s="84"/>
      <c r="AL86" s="85"/>
      <c r="AM86" s="83"/>
      <c r="AN86" s="83"/>
      <c r="AO86" s="83"/>
      <c r="AP86" s="83"/>
      <c r="AQ86" s="83"/>
      <c r="AR86" s="83"/>
      <c r="AS86" s="83"/>
      <c r="AT86" s="83"/>
      <c r="AU86" s="84"/>
      <c r="AV86" s="85"/>
      <c r="AW86" s="83"/>
      <c r="AX86" s="83"/>
      <c r="AY86" s="83"/>
      <c r="AZ86" s="83"/>
      <c r="BA86" s="83"/>
      <c r="BB86" s="83"/>
      <c r="BC86" s="83"/>
      <c r="BD86" s="83"/>
      <c r="BE86" s="84"/>
      <c r="BF86" s="85"/>
      <c r="BG86" s="83"/>
      <c r="BH86" s="83"/>
      <c r="BI86" s="83"/>
      <c r="BJ86" s="83"/>
      <c r="BK86" s="83"/>
      <c r="BL86" s="83"/>
      <c r="BM86" s="83"/>
      <c r="BN86" s="83"/>
      <c r="BO86" s="84"/>
      <c r="BP86" s="85"/>
      <c r="BQ86" s="83"/>
      <c r="BR86" s="83"/>
      <c r="BS86" s="83"/>
      <c r="BT86" s="83"/>
      <c r="BU86" s="83"/>
      <c r="BV86" s="83"/>
      <c r="BW86" s="83"/>
      <c r="BX86" s="83"/>
      <c r="BY86" s="84"/>
      <c r="BZ86" s="85"/>
      <c r="CA86" s="83"/>
      <c r="CB86" s="83"/>
      <c r="CC86" s="83"/>
      <c r="CD86" s="83"/>
      <c r="CE86" s="83"/>
      <c r="CF86" s="83"/>
      <c r="CG86" s="83"/>
      <c r="CH86" s="83"/>
      <c r="CI86" s="84"/>
      <c r="CJ86" s="85"/>
      <c r="CK86" s="83"/>
      <c r="CL86" s="83"/>
      <c r="CM86" s="83"/>
      <c r="CN86" s="83"/>
      <c r="CO86" s="83"/>
      <c r="CP86" s="83"/>
      <c r="CQ86" s="83"/>
      <c r="CR86" s="83"/>
      <c r="CS86" s="84"/>
      <c r="CT86" s="85"/>
      <c r="CU86" s="83"/>
      <c r="CV86" s="83"/>
      <c r="CW86" s="83"/>
      <c r="CX86" s="83"/>
      <c r="CY86" s="83"/>
      <c r="CZ86" s="83"/>
      <c r="DA86" s="83"/>
      <c r="DB86" s="83"/>
      <c r="DC86" s="84"/>
      <c r="DD86" s="85"/>
      <c r="DE86" s="83"/>
      <c r="DF86" s="83"/>
      <c r="DG86" s="83"/>
      <c r="DH86" s="83"/>
      <c r="DI86" s="83"/>
      <c r="DJ86" s="83"/>
      <c r="DK86" s="83"/>
      <c r="DL86" s="83"/>
      <c r="DM86" s="84"/>
      <c r="DN86" s="85"/>
      <c r="DO86" s="83"/>
      <c r="DP86" s="83"/>
      <c r="DQ86" s="83"/>
      <c r="DR86" s="83"/>
      <c r="DS86" s="83"/>
      <c r="DT86" s="83"/>
      <c r="DU86" s="83"/>
      <c r="DV86" s="83"/>
      <c r="DW86" s="84"/>
      <c r="DX86" s="85"/>
      <c r="DY86" s="83"/>
      <c r="DZ86" s="83"/>
      <c r="EA86" s="83"/>
      <c r="EB86" s="83"/>
      <c r="EC86" s="83"/>
      <c r="ED86" s="83"/>
      <c r="EE86" s="83"/>
      <c r="EF86" s="83"/>
      <c r="EG86" s="86"/>
      <c r="EH86" s="76">
        <f t="shared" si="30"/>
        <v>0</v>
      </c>
      <c r="EI86" s="70" t="str">
        <f t="shared" si="27"/>
        <v/>
      </c>
      <c r="EK86" s="76">
        <f t="shared" si="31"/>
        <v>0</v>
      </c>
      <c r="EL86" s="77">
        <f t="shared" si="32"/>
        <v>0</v>
      </c>
      <c r="EN86" s="78" t="str" cm="1">
        <f t="array" ref="EN86">_xlfn.IFNA(_xlfn.IFS(AND(D86&gt;=3,G86="8:30～17:00の範囲内"),_xlfn.XLOOKUP($EQ$14,$EQ$20:$EQ$24,$ET$20:$ET$24,0,0,1),AND(D86&gt;=3,G86="8:30～17:00を超える"),_xlfn.XLOOKUP($EQ$14,$EQ$20:$EQ$24,$EX$20:$EX$24,0,0,1),AND(D86&lt;3,G86="8:30～17:00の範囲内"),_xlfn.XLOOKUP($EQ$14,$EQ$20:$EQ$24,$ER$20:$ER$24,0,0,1),AND(D86&lt;3,G86="8:30～17:00を超える"),_xlfn.XLOOKUP($EQ$14,$EQ$20:$EQ$24,$EV$20:$EV$24,0,0,1)),"")</f>
        <v/>
      </c>
      <c r="EO86" s="78" t="str" cm="1">
        <f t="array" ref="EO86">_xlfn.IFNA(_xlfn.IFS(AND(D86&gt;=3,G86="8:30～17:00の範囲内"),_xlfn.XLOOKUP($EQ$14,$EQ$20:$EQ$24,$EU$20:$EU$24,0,0,1),AND(D86&gt;=3,G86="8:30～17:00を超える"),_xlfn.XLOOKUP($EQ$14,$EQ$20:$EQ$24,$EY$20:$EY$24,0,0,1),AND(D86&lt;3,G86="8:30～17:00の範囲内"),_xlfn.XLOOKUP($EQ$14,$EQ$20:$EQ$24,$ES$20:$ES$24,0,0,1),AND(D86&lt;3,G86="8:30～17:00を超える"),_xlfn.XLOOKUP($EQ$14,$EQ$20:$EQ$24,$EW$20:$EW$24,0,0,1)),"")</f>
        <v/>
      </c>
    </row>
    <row r="87" spans="2:145" ht="14.25">
      <c r="B87" s="79">
        <f t="shared" si="25"/>
        <v>74</v>
      </c>
      <c r="C87" s="78"/>
      <c r="D87" s="87"/>
      <c r="E87" s="78"/>
      <c r="F87" s="61" t="str">
        <f t="shared" si="28"/>
        <v/>
      </c>
      <c r="G87" s="178"/>
      <c r="H87" s="179"/>
      <c r="I87" s="179"/>
      <c r="J87" s="179"/>
      <c r="K87" s="174" t="str" cm="1">
        <f t="array" ref="K87">_xlfn.IFNA(IF(C87="","",IF(F87="×","0",_xlfn.IFS(AND(D87&gt;=3,G87="8:30～17:00の範囲内"),1200,AND(D87&gt;=3,G87="8:30～17:00を超える"),1500,AND(D87&lt;3,G87="8:30～17:00の範囲内"),2100,AND(D87&lt;3,G87="8:30～17:00を超える"),2600))),"")</f>
        <v/>
      </c>
      <c r="L87" s="174"/>
      <c r="M87" s="62"/>
      <c r="N87" s="63" t="str" cm="1">
        <f t="array" ref="N87">_xlfn.IFNA(_xlfn.IFS(F87="×","",M87="一般",0,AND(D87&gt;=3,M87="非課税",G87="8:30～17:00の範囲内"),700,AND(D87&lt;3,M87="非課税",G87="8:30～17:00の範囲内"),1300,AND(D87&gt;=3,M87="非課税",G87="8:30～17:00を超える"),900,AND(D87&lt;3,M87="非課税",G87="8:30～17:00を超える"),1600,M87="生保等",K87,M87="経過措置",EN87),"")</f>
        <v/>
      </c>
      <c r="O87" s="63" t="str" cm="1">
        <f t="array" ref="O87">_xlfn.IFNA(_xlfn.IFS(F87="×","",M87="一般",0,AND(D87&gt;=3,M87="非課税",G87="8:30～17:00の範囲内"),700,AND(D87&lt;3,M87="非課税",G87="8:30～17:00の範囲内"),1300,AND(D87&gt;=3,M87="非課税",G87="8:30～17:00を超える"),900,AND(D87&lt;3,M87="非課税",G87="8:30～17:00を超える"),1600,M87="生保等",K87,M87="経過措置",EO87),"")</f>
        <v/>
      </c>
      <c r="P87" s="63" t="str">
        <f t="shared" si="26"/>
        <v/>
      </c>
      <c r="Q87" s="63" t="str">
        <f t="shared" si="29"/>
        <v/>
      </c>
      <c r="R87" s="85"/>
      <c r="S87" s="83"/>
      <c r="T87" s="83"/>
      <c r="U87" s="83"/>
      <c r="V87" s="83"/>
      <c r="W87" s="83"/>
      <c r="X87" s="83"/>
      <c r="Y87" s="83"/>
      <c r="Z87" s="83"/>
      <c r="AA87" s="84"/>
      <c r="AB87" s="85"/>
      <c r="AC87" s="83"/>
      <c r="AD87" s="83"/>
      <c r="AE87" s="83"/>
      <c r="AF87" s="83"/>
      <c r="AG87" s="83"/>
      <c r="AH87" s="83"/>
      <c r="AI87" s="83"/>
      <c r="AJ87" s="83"/>
      <c r="AK87" s="84"/>
      <c r="AL87" s="85"/>
      <c r="AM87" s="83"/>
      <c r="AN87" s="83"/>
      <c r="AO87" s="83"/>
      <c r="AP87" s="83"/>
      <c r="AQ87" s="83"/>
      <c r="AR87" s="83"/>
      <c r="AS87" s="83"/>
      <c r="AT87" s="83"/>
      <c r="AU87" s="84"/>
      <c r="AV87" s="85"/>
      <c r="AW87" s="83"/>
      <c r="AX87" s="83"/>
      <c r="AY87" s="83"/>
      <c r="AZ87" s="83"/>
      <c r="BA87" s="83"/>
      <c r="BB87" s="83"/>
      <c r="BC87" s="83"/>
      <c r="BD87" s="83"/>
      <c r="BE87" s="84"/>
      <c r="BF87" s="85"/>
      <c r="BG87" s="83"/>
      <c r="BH87" s="83"/>
      <c r="BI87" s="83"/>
      <c r="BJ87" s="83"/>
      <c r="BK87" s="83"/>
      <c r="BL87" s="83"/>
      <c r="BM87" s="83"/>
      <c r="BN87" s="83"/>
      <c r="BO87" s="84"/>
      <c r="BP87" s="85"/>
      <c r="BQ87" s="83"/>
      <c r="BR87" s="83"/>
      <c r="BS87" s="83"/>
      <c r="BT87" s="83"/>
      <c r="BU87" s="83"/>
      <c r="BV87" s="83"/>
      <c r="BW87" s="83"/>
      <c r="BX87" s="83"/>
      <c r="BY87" s="84"/>
      <c r="BZ87" s="85"/>
      <c r="CA87" s="83"/>
      <c r="CB87" s="83"/>
      <c r="CC87" s="83"/>
      <c r="CD87" s="83"/>
      <c r="CE87" s="83"/>
      <c r="CF87" s="83"/>
      <c r="CG87" s="83"/>
      <c r="CH87" s="83"/>
      <c r="CI87" s="84"/>
      <c r="CJ87" s="85"/>
      <c r="CK87" s="83"/>
      <c r="CL87" s="83"/>
      <c r="CM87" s="83"/>
      <c r="CN87" s="83"/>
      <c r="CO87" s="83"/>
      <c r="CP87" s="83"/>
      <c r="CQ87" s="83"/>
      <c r="CR87" s="83"/>
      <c r="CS87" s="84"/>
      <c r="CT87" s="85"/>
      <c r="CU87" s="83"/>
      <c r="CV87" s="83"/>
      <c r="CW87" s="83"/>
      <c r="CX87" s="83"/>
      <c r="CY87" s="83"/>
      <c r="CZ87" s="83"/>
      <c r="DA87" s="83"/>
      <c r="DB87" s="83"/>
      <c r="DC87" s="84"/>
      <c r="DD87" s="85"/>
      <c r="DE87" s="83"/>
      <c r="DF87" s="83"/>
      <c r="DG87" s="83"/>
      <c r="DH87" s="83"/>
      <c r="DI87" s="83"/>
      <c r="DJ87" s="83"/>
      <c r="DK87" s="83"/>
      <c r="DL87" s="83"/>
      <c r="DM87" s="84"/>
      <c r="DN87" s="85"/>
      <c r="DO87" s="83"/>
      <c r="DP87" s="83"/>
      <c r="DQ87" s="83"/>
      <c r="DR87" s="83"/>
      <c r="DS87" s="83"/>
      <c r="DT87" s="83"/>
      <c r="DU87" s="83"/>
      <c r="DV87" s="83"/>
      <c r="DW87" s="84"/>
      <c r="DX87" s="85"/>
      <c r="DY87" s="83"/>
      <c r="DZ87" s="83"/>
      <c r="EA87" s="83"/>
      <c r="EB87" s="83"/>
      <c r="EC87" s="83"/>
      <c r="ED87" s="83"/>
      <c r="EE87" s="83"/>
      <c r="EF87" s="83"/>
      <c r="EG87" s="86"/>
      <c r="EH87" s="76">
        <f t="shared" si="30"/>
        <v>0</v>
      </c>
      <c r="EI87" s="70" t="str">
        <f t="shared" si="27"/>
        <v/>
      </c>
      <c r="EK87" s="76">
        <f t="shared" si="31"/>
        <v>0</v>
      </c>
      <c r="EL87" s="77">
        <f t="shared" si="32"/>
        <v>0</v>
      </c>
      <c r="EN87" s="78" t="str" cm="1">
        <f t="array" ref="EN87">_xlfn.IFNA(_xlfn.IFS(AND(D87&gt;=3,G87="8:30～17:00の範囲内"),_xlfn.XLOOKUP($EQ$14,$EQ$20:$EQ$24,$ET$20:$ET$24,0,0,1),AND(D87&gt;=3,G87="8:30～17:00を超える"),_xlfn.XLOOKUP($EQ$14,$EQ$20:$EQ$24,$EX$20:$EX$24,0,0,1),AND(D87&lt;3,G87="8:30～17:00の範囲内"),_xlfn.XLOOKUP($EQ$14,$EQ$20:$EQ$24,$ER$20:$ER$24,0,0,1),AND(D87&lt;3,G87="8:30～17:00を超える"),_xlfn.XLOOKUP($EQ$14,$EQ$20:$EQ$24,$EV$20:$EV$24,0,0,1)),"")</f>
        <v/>
      </c>
      <c r="EO87" s="78" t="str" cm="1">
        <f t="array" ref="EO87">_xlfn.IFNA(_xlfn.IFS(AND(D87&gt;=3,G87="8:30～17:00の範囲内"),_xlfn.XLOOKUP($EQ$14,$EQ$20:$EQ$24,$EU$20:$EU$24,0,0,1),AND(D87&gt;=3,G87="8:30～17:00を超える"),_xlfn.XLOOKUP($EQ$14,$EQ$20:$EQ$24,$EY$20:$EY$24,0,0,1),AND(D87&lt;3,G87="8:30～17:00の範囲内"),_xlfn.XLOOKUP($EQ$14,$EQ$20:$EQ$24,$ES$20:$ES$24,0,0,1),AND(D87&lt;3,G87="8:30～17:00を超える"),_xlfn.XLOOKUP($EQ$14,$EQ$20:$EQ$24,$EW$20:$EW$24,0,0,1)),"")</f>
        <v/>
      </c>
    </row>
    <row r="88" spans="2:145" ht="14.25">
      <c r="B88" s="79">
        <f t="shared" si="25"/>
        <v>75</v>
      </c>
      <c r="C88" s="78"/>
      <c r="D88" s="87"/>
      <c r="E88" s="78"/>
      <c r="F88" s="61" t="str">
        <f t="shared" si="28"/>
        <v/>
      </c>
      <c r="G88" s="178"/>
      <c r="H88" s="179"/>
      <c r="I88" s="179"/>
      <c r="J88" s="179"/>
      <c r="K88" s="174" t="str" cm="1">
        <f t="array" ref="K88">_xlfn.IFNA(IF(C88="","",IF(F88="×","0",_xlfn.IFS(AND(D88&gt;=3,G88="8:30～17:00の範囲内"),1200,AND(D88&gt;=3,G88="8:30～17:00を超える"),1500,AND(D88&lt;3,G88="8:30～17:00の範囲内"),2100,AND(D88&lt;3,G88="8:30～17:00を超える"),2600))),"")</f>
        <v/>
      </c>
      <c r="L88" s="174"/>
      <c r="M88" s="62"/>
      <c r="N88" s="63" t="str" cm="1">
        <f t="array" ref="N88">_xlfn.IFNA(_xlfn.IFS(F88="×","",M88="一般",0,AND(D88&gt;=3,M88="非課税",G88="8:30～17:00の範囲内"),700,AND(D88&lt;3,M88="非課税",G88="8:30～17:00の範囲内"),1300,AND(D88&gt;=3,M88="非課税",G88="8:30～17:00を超える"),900,AND(D88&lt;3,M88="非課税",G88="8:30～17:00を超える"),1600,M88="生保等",K88,M88="経過措置",EN88),"")</f>
        <v/>
      </c>
      <c r="O88" s="63" t="str" cm="1">
        <f t="array" ref="O88">_xlfn.IFNA(_xlfn.IFS(F88="×","",M88="一般",0,AND(D88&gt;=3,M88="非課税",G88="8:30～17:00の範囲内"),700,AND(D88&lt;3,M88="非課税",G88="8:30～17:00の範囲内"),1300,AND(D88&gt;=3,M88="非課税",G88="8:30～17:00を超える"),900,AND(D88&lt;3,M88="非課税",G88="8:30～17:00を超える"),1600,M88="生保等",K88,M88="経過措置",EO88),"")</f>
        <v/>
      </c>
      <c r="P88" s="63" t="str">
        <f t="shared" si="26"/>
        <v/>
      </c>
      <c r="Q88" s="63" t="str">
        <f t="shared" si="29"/>
        <v/>
      </c>
      <c r="R88" s="85"/>
      <c r="S88" s="83"/>
      <c r="T88" s="83"/>
      <c r="U88" s="83"/>
      <c r="V88" s="83"/>
      <c r="W88" s="83"/>
      <c r="X88" s="83"/>
      <c r="Y88" s="83"/>
      <c r="Z88" s="83"/>
      <c r="AA88" s="84"/>
      <c r="AB88" s="85"/>
      <c r="AC88" s="83"/>
      <c r="AD88" s="83"/>
      <c r="AE88" s="83"/>
      <c r="AF88" s="83"/>
      <c r="AG88" s="83"/>
      <c r="AH88" s="83"/>
      <c r="AI88" s="83"/>
      <c r="AJ88" s="83"/>
      <c r="AK88" s="84"/>
      <c r="AL88" s="85"/>
      <c r="AM88" s="83"/>
      <c r="AN88" s="83"/>
      <c r="AO88" s="83"/>
      <c r="AP88" s="83"/>
      <c r="AQ88" s="83"/>
      <c r="AR88" s="83"/>
      <c r="AS88" s="83"/>
      <c r="AT88" s="83"/>
      <c r="AU88" s="84"/>
      <c r="AV88" s="85"/>
      <c r="AW88" s="83"/>
      <c r="AX88" s="83"/>
      <c r="AY88" s="83"/>
      <c r="AZ88" s="83"/>
      <c r="BA88" s="83"/>
      <c r="BB88" s="83"/>
      <c r="BC88" s="83"/>
      <c r="BD88" s="83"/>
      <c r="BE88" s="84"/>
      <c r="BF88" s="85"/>
      <c r="BG88" s="83"/>
      <c r="BH88" s="83"/>
      <c r="BI88" s="83"/>
      <c r="BJ88" s="83"/>
      <c r="BK88" s="83"/>
      <c r="BL88" s="83"/>
      <c r="BM88" s="83"/>
      <c r="BN88" s="83"/>
      <c r="BO88" s="84"/>
      <c r="BP88" s="85"/>
      <c r="BQ88" s="83"/>
      <c r="BR88" s="83"/>
      <c r="BS88" s="83"/>
      <c r="BT88" s="83"/>
      <c r="BU88" s="83"/>
      <c r="BV88" s="83"/>
      <c r="BW88" s="83"/>
      <c r="BX88" s="83"/>
      <c r="BY88" s="84"/>
      <c r="BZ88" s="85"/>
      <c r="CA88" s="83"/>
      <c r="CB88" s="83"/>
      <c r="CC88" s="83"/>
      <c r="CD88" s="83"/>
      <c r="CE88" s="83"/>
      <c r="CF88" s="83"/>
      <c r="CG88" s="83"/>
      <c r="CH88" s="83"/>
      <c r="CI88" s="84"/>
      <c r="CJ88" s="85"/>
      <c r="CK88" s="83"/>
      <c r="CL88" s="83"/>
      <c r="CM88" s="83"/>
      <c r="CN88" s="83"/>
      <c r="CO88" s="83"/>
      <c r="CP88" s="83"/>
      <c r="CQ88" s="83"/>
      <c r="CR88" s="83"/>
      <c r="CS88" s="84"/>
      <c r="CT88" s="85"/>
      <c r="CU88" s="83"/>
      <c r="CV88" s="83"/>
      <c r="CW88" s="83"/>
      <c r="CX88" s="83"/>
      <c r="CY88" s="83"/>
      <c r="CZ88" s="83"/>
      <c r="DA88" s="83"/>
      <c r="DB88" s="83"/>
      <c r="DC88" s="84"/>
      <c r="DD88" s="85"/>
      <c r="DE88" s="83"/>
      <c r="DF88" s="83"/>
      <c r="DG88" s="83"/>
      <c r="DH88" s="83"/>
      <c r="DI88" s="83"/>
      <c r="DJ88" s="83"/>
      <c r="DK88" s="83"/>
      <c r="DL88" s="83"/>
      <c r="DM88" s="84"/>
      <c r="DN88" s="85"/>
      <c r="DO88" s="83"/>
      <c r="DP88" s="83"/>
      <c r="DQ88" s="83"/>
      <c r="DR88" s="83"/>
      <c r="DS88" s="83"/>
      <c r="DT88" s="83"/>
      <c r="DU88" s="83"/>
      <c r="DV88" s="83"/>
      <c r="DW88" s="84"/>
      <c r="DX88" s="85"/>
      <c r="DY88" s="83"/>
      <c r="DZ88" s="83"/>
      <c r="EA88" s="83"/>
      <c r="EB88" s="83"/>
      <c r="EC88" s="83"/>
      <c r="ED88" s="83"/>
      <c r="EE88" s="83"/>
      <c r="EF88" s="83"/>
      <c r="EG88" s="86"/>
      <c r="EH88" s="76">
        <f t="shared" si="30"/>
        <v>0</v>
      </c>
      <c r="EI88" s="70" t="str">
        <f t="shared" si="27"/>
        <v/>
      </c>
      <c r="EK88" s="76">
        <f t="shared" si="31"/>
        <v>0</v>
      </c>
      <c r="EL88" s="77">
        <f t="shared" si="32"/>
        <v>0</v>
      </c>
      <c r="EN88" s="78" t="str" cm="1">
        <f t="array" ref="EN88">_xlfn.IFNA(_xlfn.IFS(AND(D88&gt;=3,G88="8:30～17:00の範囲内"),_xlfn.XLOOKUP($EQ$14,$EQ$20:$EQ$24,$ET$20:$ET$24,0,0,1),AND(D88&gt;=3,G88="8:30～17:00を超える"),_xlfn.XLOOKUP($EQ$14,$EQ$20:$EQ$24,$EX$20:$EX$24,0,0,1),AND(D88&lt;3,G88="8:30～17:00の範囲内"),_xlfn.XLOOKUP($EQ$14,$EQ$20:$EQ$24,$ER$20:$ER$24,0,0,1),AND(D88&lt;3,G88="8:30～17:00を超える"),_xlfn.XLOOKUP($EQ$14,$EQ$20:$EQ$24,$EV$20:$EV$24,0,0,1)),"")</f>
        <v/>
      </c>
      <c r="EO88" s="78" t="str" cm="1">
        <f t="array" ref="EO88">_xlfn.IFNA(_xlfn.IFS(AND(D88&gt;=3,G88="8:30～17:00の範囲内"),_xlfn.XLOOKUP($EQ$14,$EQ$20:$EQ$24,$EU$20:$EU$24,0,0,1),AND(D88&gt;=3,G88="8:30～17:00を超える"),_xlfn.XLOOKUP($EQ$14,$EQ$20:$EQ$24,$EY$20:$EY$24,0,0,1),AND(D88&lt;3,G88="8:30～17:00の範囲内"),_xlfn.XLOOKUP($EQ$14,$EQ$20:$EQ$24,$ES$20:$ES$24,0,0,1),AND(D88&lt;3,G88="8:30～17:00を超える"),_xlfn.XLOOKUP($EQ$14,$EQ$20:$EQ$24,$EW$20:$EW$24,0,0,1)),"")</f>
        <v/>
      </c>
    </row>
    <row r="89" spans="2:145" ht="14.25">
      <c r="B89" s="79">
        <f t="shared" si="25"/>
        <v>76</v>
      </c>
      <c r="C89" s="78"/>
      <c r="D89" s="87"/>
      <c r="E89" s="78"/>
      <c r="F89" s="61" t="str">
        <f t="shared" si="28"/>
        <v/>
      </c>
      <c r="G89" s="178"/>
      <c r="H89" s="179"/>
      <c r="I89" s="179"/>
      <c r="J89" s="179"/>
      <c r="K89" s="174" t="str" cm="1">
        <f t="array" ref="K89">_xlfn.IFNA(IF(C89="","",IF(F89="×","0",_xlfn.IFS(AND(D89&gt;=3,G89="8:30～17:00の範囲内"),1200,AND(D89&gt;=3,G89="8:30～17:00を超える"),1500,AND(D89&lt;3,G89="8:30～17:00の範囲内"),2100,AND(D89&lt;3,G89="8:30～17:00を超える"),2600))),"")</f>
        <v/>
      </c>
      <c r="L89" s="174"/>
      <c r="M89" s="62"/>
      <c r="N89" s="63" t="str" cm="1">
        <f t="array" ref="N89">_xlfn.IFNA(_xlfn.IFS(F89="×","",M89="一般",0,AND(D89&gt;=3,M89="非課税",G89="8:30～17:00の範囲内"),700,AND(D89&lt;3,M89="非課税",G89="8:30～17:00の範囲内"),1300,AND(D89&gt;=3,M89="非課税",G89="8:30～17:00を超える"),900,AND(D89&lt;3,M89="非課税",G89="8:30～17:00を超える"),1600,M89="生保等",K89,M89="経過措置",EN89),"")</f>
        <v/>
      </c>
      <c r="O89" s="63" t="str" cm="1">
        <f t="array" ref="O89">_xlfn.IFNA(_xlfn.IFS(F89="×","",M89="一般",0,AND(D89&gt;=3,M89="非課税",G89="8:30～17:00の範囲内"),700,AND(D89&lt;3,M89="非課税",G89="8:30～17:00の範囲内"),1300,AND(D89&gt;=3,M89="非課税",G89="8:30～17:00を超える"),900,AND(D89&lt;3,M89="非課税",G89="8:30～17:00を超える"),1600,M89="生保等",K89,M89="経過措置",EO89),"")</f>
        <v/>
      </c>
      <c r="P89" s="63" t="str">
        <f t="shared" si="26"/>
        <v/>
      </c>
      <c r="Q89" s="63" t="str">
        <f t="shared" si="29"/>
        <v/>
      </c>
      <c r="R89" s="85"/>
      <c r="S89" s="83"/>
      <c r="T89" s="83"/>
      <c r="U89" s="83"/>
      <c r="V89" s="83"/>
      <c r="W89" s="83"/>
      <c r="X89" s="83"/>
      <c r="Y89" s="83"/>
      <c r="Z89" s="83"/>
      <c r="AA89" s="84"/>
      <c r="AB89" s="85"/>
      <c r="AC89" s="83"/>
      <c r="AD89" s="83"/>
      <c r="AE89" s="83"/>
      <c r="AF89" s="83"/>
      <c r="AG89" s="83"/>
      <c r="AH89" s="83"/>
      <c r="AI89" s="83"/>
      <c r="AJ89" s="83"/>
      <c r="AK89" s="84"/>
      <c r="AL89" s="85"/>
      <c r="AM89" s="83"/>
      <c r="AN89" s="83"/>
      <c r="AO89" s="83"/>
      <c r="AP89" s="83"/>
      <c r="AQ89" s="83"/>
      <c r="AR89" s="83"/>
      <c r="AS89" s="83"/>
      <c r="AT89" s="83"/>
      <c r="AU89" s="84"/>
      <c r="AV89" s="85"/>
      <c r="AW89" s="83"/>
      <c r="AX89" s="83"/>
      <c r="AY89" s="83"/>
      <c r="AZ89" s="83"/>
      <c r="BA89" s="83"/>
      <c r="BB89" s="83"/>
      <c r="BC89" s="83"/>
      <c r="BD89" s="83"/>
      <c r="BE89" s="84"/>
      <c r="BF89" s="85"/>
      <c r="BG89" s="83"/>
      <c r="BH89" s="83"/>
      <c r="BI89" s="83"/>
      <c r="BJ89" s="83"/>
      <c r="BK89" s="83"/>
      <c r="BL89" s="83"/>
      <c r="BM89" s="83"/>
      <c r="BN89" s="83"/>
      <c r="BO89" s="84"/>
      <c r="BP89" s="85"/>
      <c r="BQ89" s="83"/>
      <c r="BR89" s="83"/>
      <c r="BS89" s="83"/>
      <c r="BT89" s="83"/>
      <c r="BU89" s="83"/>
      <c r="BV89" s="83"/>
      <c r="BW89" s="83"/>
      <c r="BX89" s="83"/>
      <c r="BY89" s="84"/>
      <c r="BZ89" s="85"/>
      <c r="CA89" s="83"/>
      <c r="CB89" s="83"/>
      <c r="CC89" s="83"/>
      <c r="CD89" s="83"/>
      <c r="CE89" s="83"/>
      <c r="CF89" s="83"/>
      <c r="CG89" s="83"/>
      <c r="CH89" s="83"/>
      <c r="CI89" s="84"/>
      <c r="CJ89" s="85"/>
      <c r="CK89" s="83"/>
      <c r="CL89" s="83"/>
      <c r="CM89" s="83"/>
      <c r="CN89" s="83"/>
      <c r="CO89" s="83"/>
      <c r="CP89" s="83"/>
      <c r="CQ89" s="83"/>
      <c r="CR89" s="83"/>
      <c r="CS89" s="84"/>
      <c r="CT89" s="85"/>
      <c r="CU89" s="83"/>
      <c r="CV89" s="83"/>
      <c r="CW89" s="83"/>
      <c r="CX89" s="83"/>
      <c r="CY89" s="83"/>
      <c r="CZ89" s="83"/>
      <c r="DA89" s="83"/>
      <c r="DB89" s="83"/>
      <c r="DC89" s="84"/>
      <c r="DD89" s="85"/>
      <c r="DE89" s="83"/>
      <c r="DF89" s="83"/>
      <c r="DG89" s="83"/>
      <c r="DH89" s="83"/>
      <c r="DI89" s="83"/>
      <c r="DJ89" s="83"/>
      <c r="DK89" s="83"/>
      <c r="DL89" s="83"/>
      <c r="DM89" s="84"/>
      <c r="DN89" s="85"/>
      <c r="DO89" s="83"/>
      <c r="DP89" s="83"/>
      <c r="DQ89" s="83"/>
      <c r="DR89" s="83"/>
      <c r="DS89" s="83"/>
      <c r="DT89" s="83"/>
      <c r="DU89" s="83"/>
      <c r="DV89" s="83"/>
      <c r="DW89" s="84"/>
      <c r="DX89" s="85"/>
      <c r="DY89" s="83"/>
      <c r="DZ89" s="83"/>
      <c r="EA89" s="83"/>
      <c r="EB89" s="83"/>
      <c r="EC89" s="83"/>
      <c r="ED89" s="83"/>
      <c r="EE89" s="83"/>
      <c r="EF89" s="83"/>
      <c r="EG89" s="86"/>
      <c r="EH89" s="76">
        <f t="shared" si="30"/>
        <v>0</v>
      </c>
      <c r="EI89" s="70" t="str">
        <f t="shared" si="27"/>
        <v/>
      </c>
      <c r="EK89" s="76">
        <f t="shared" si="31"/>
        <v>0</v>
      </c>
      <c r="EL89" s="77">
        <f t="shared" si="32"/>
        <v>0</v>
      </c>
      <c r="EN89" s="78" t="str" cm="1">
        <f t="array" ref="EN89">_xlfn.IFNA(_xlfn.IFS(AND(D89&gt;=3,G89="8:30～17:00の範囲内"),_xlfn.XLOOKUP($EQ$14,$EQ$20:$EQ$24,$ET$20:$ET$24,0,0,1),AND(D89&gt;=3,G89="8:30～17:00を超える"),_xlfn.XLOOKUP($EQ$14,$EQ$20:$EQ$24,$EX$20:$EX$24,0,0,1),AND(D89&lt;3,G89="8:30～17:00の範囲内"),_xlfn.XLOOKUP($EQ$14,$EQ$20:$EQ$24,$ER$20:$ER$24,0,0,1),AND(D89&lt;3,G89="8:30～17:00を超える"),_xlfn.XLOOKUP($EQ$14,$EQ$20:$EQ$24,$EV$20:$EV$24,0,0,1)),"")</f>
        <v/>
      </c>
      <c r="EO89" s="78" t="str" cm="1">
        <f t="array" ref="EO89">_xlfn.IFNA(_xlfn.IFS(AND(D89&gt;=3,G89="8:30～17:00の範囲内"),_xlfn.XLOOKUP($EQ$14,$EQ$20:$EQ$24,$EU$20:$EU$24,0,0,1),AND(D89&gt;=3,G89="8:30～17:00を超える"),_xlfn.XLOOKUP($EQ$14,$EQ$20:$EQ$24,$EY$20:$EY$24,0,0,1),AND(D89&lt;3,G89="8:30～17:00の範囲内"),_xlfn.XLOOKUP($EQ$14,$EQ$20:$EQ$24,$ES$20:$ES$24,0,0,1),AND(D89&lt;3,G89="8:30～17:00を超える"),_xlfn.XLOOKUP($EQ$14,$EQ$20:$EQ$24,$EW$20:$EW$24,0,0,1)),"")</f>
        <v/>
      </c>
    </row>
    <row r="90" spans="2:145" ht="14.25">
      <c r="B90" s="79">
        <f t="shared" si="25"/>
        <v>77</v>
      </c>
      <c r="C90" s="78"/>
      <c r="D90" s="87"/>
      <c r="E90" s="78"/>
      <c r="F90" s="61" t="str">
        <f t="shared" si="28"/>
        <v/>
      </c>
      <c r="G90" s="178"/>
      <c r="H90" s="179"/>
      <c r="I90" s="179"/>
      <c r="J90" s="179"/>
      <c r="K90" s="174" t="str" cm="1">
        <f t="array" ref="K90">_xlfn.IFNA(IF(C90="","",IF(F90="×","0",_xlfn.IFS(AND(D90&gt;=3,G90="8:30～17:00の範囲内"),1200,AND(D90&gt;=3,G90="8:30～17:00を超える"),1500,AND(D90&lt;3,G90="8:30～17:00の範囲内"),2100,AND(D90&lt;3,G90="8:30～17:00を超える"),2600))),"")</f>
        <v/>
      </c>
      <c r="L90" s="174"/>
      <c r="M90" s="62"/>
      <c r="N90" s="63" t="str" cm="1">
        <f t="array" ref="N90">_xlfn.IFNA(_xlfn.IFS(F90="×","",M90="一般",0,AND(D90&gt;=3,M90="非課税",G90="8:30～17:00の範囲内"),700,AND(D90&lt;3,M90="非課税",G90="8:30～17:00の範囲内"),1300,AND(D90&gt;=3,M90="非課税",G90="8:30～17:00を超える"),900,AND(D90&lt;3,M90="非課税",G90="8:30～17:00を超える"),1600,M90="生保等",K90,M90="経過措置",EN90),"")</f>
        <v/>
      </c>
      <c r="O90" s="63" t="str" cm="1">
        <f t="array" ref="O90">_xlfn.IFNA(_xlfn.IFS(F90="×","",M90="一般",0,AND(D90&gt;=3,M90="非課税",G90="8:30～17:00の範囲内"),700,AND(D90&lt;3,M90="非課税",G90="8:30～17:00の範囲内"),1300,AND(D90&gt;=3,M90="非課税",G90="8:30～17:00を超える"),900,AND(D90&lt;3,M90="非課税",G90="8:30～17:00を超える"),1600,M90="生保等",K90,M90="経過措置",EO90),"")</f>
        <v/>
      </c>
      <c r="P90" s="63" t="str">
        <f t="shared" si="26"/>
        <v/>
      </c>
      <c r="Q90" s="63" t="str">
        <f t="shared" si="29"/>
        <v/>
      </c>
      <c r="R90" s="85"/>
      <c r="S90" s="83"/>
      <c r="T90" s="83"/>
      <c r="U90" s="83"/>
      <c r="V90" s="83"/>
      <c r="W90" s="83"/>
      <c r="X90" s="83"/>
      <c r="Y90" s="83"/>
      <c r="Z90" s="83"/>
      <c r="AA90" s="84"/>
      <c r="AB90" s="85"/>
      <c r="AC90" s="83"/>
      <c r="AD90" s="83"/>
      <c r="AE90" s="83"/>
      <c r="AF90" s="83"/>
      <c r="AG90" s="83"/>
      <c r="AH90" s="83"/>
      <c r="AI90" s="83"/>
      <c r="AJ90" s="83"/>
      <c r="AK90" s="84"/>
      <c r="AL90" s="85"/>
      <c r="AM90" s="83"/>
      <c r="AN90" s="83"/>
      <c r="AO90" s="83"/>
      <c r="AP90" s="83"/>
      <c r="AQ90" s="83"/>
      <c r="AR90" s="83"/>
      <c r="AS90" s="83"/>
      <c r="AT90" s="83"/>
      <c r="AU90" s="84"/>
      <c r="AV90" s="85"/>
      <c r="AW90" s="83"/>
      <c r="AX90" s="83"/>
      <c r="AY90" s="83"/>
      <c r="AZ90" s="83"/>
      <c r="BA90" s="83"/>
      <c r="BB90" s="83"/>
      <c r="BC90" s="83"/>
      <c r="BD90" s="83"/>
      <c r="BE90" s="84"/>
      <c r="BF90" s="85"/>
      <c r="BG90" s="83"/>
      <c r="BH90" s="83"/>
      <c r="BI90" s="83"/>
      <c r="BJ90" s="83"/>
      <c r="BK90" s="83"/>
      <c r="BL90" s="83"/>
      <c r="BM90" s="83"/>
      <c r="BN90" s="83"/>
      <c r="BO90" s="84"/>
      <c r="BP90" s="85"/>
      <c r="BQ90" s="83"/>
      <c r="BR90" s="83"/>
      <c r="BS90" s="83"/>
      <c r="BT90" s="83"/>
      <c r="BU90" s="83"/>
      <c r="BV90" s="83"/>
      <c r="BW90" s="83"/>
      <c r="BX90" s="83"/>
      <c r="BY90" s="84"/>
      <c r="BZ90" s="85"/>
      <c r="CA90" s="83"/>
      <c r="CB90" s="83"/>
      <c r="CC90" s="83"/>
      <c r="CD90" s="83"/>
      <c r="CE90" s="83"/>
      <c r="CF90" s="83"/>
      <c r="CG90" s="83"/>
      <c r="CH90" s="83"/>
      <c r="CI90" s="84"/>
      <c r="CJ90" s="85"/>
      <c r="CK90" s="83"/>
      <c r="CL90" s="83"/>
      <c r="CM90" s="83"/>
      <c r="CN90" s="83"/>
      <c r="CO90" s="83"/>
      <c r="CP90" s="83"/>
      <c r="CQ90" s="83"/>
      <c r="CR90" s="83"/>
      <c r="CS90" s="84"/>
      <c r="CT90" s="85"/>
      <c r="CU90" s="83"/>
      <c r="CV90" s="83"/>
      <c r="CW90" s="83"/>
      <c r="CX90" s="83"/>
      <c r="CY90" s="83"/>
      <c r="CZ90" s="83"/>
      <c r="DA90" s="83"/>
      <c r="DB90" s="83"/>
      <c r="DC90" s="84"/>
      <c r="DD90" s="85"/>
      <c r="DE90" s="83"/>
      <c r="DF90" s="83"/>
      <c r="DG90" s="83"/>
      <c r="DH90" s="83"/>
      <c r="DI90" s="83"/>
      <c r="DJ90" s="83"/>
      <c r="DK90" s="83"/>
      <c r="DL90" s="83"/>
      <c r="DM90" s="84"/>
      <c r="DN90" s="85"/>
      <c r="DO90" s="83"/>
      <c r="DP90" s="83"/>
      <c r="DQ90" s="83"/>
      <c r="DR90" s="83"/>
      <c r="DS90" s="83"/>
      <c r="DT90" s="83"/>
      <c r="DU90" s="83"/>
      <c r="DV90" s="83"/>
      <c r="DW90" s="84"/>
      <c r="DX90" s="85"/>
      <c r="DY90" s="83"/>
      <c r="DZ90" s="83"/>
      <c r="EA90" s="83"/>
      <c r="EB90" s="83"/>
      <c r="EC90" s="83"/>
      <c r="ED90" s="83"/>
      <c r="EE90" s="83"/>
      <c r="EF90" s="83"/>
      <c r="EG90" s="86"/>
      <c r="EH90" s="76">
        <f t="shared" si="30"/>
        <v>0</v>
      </c>
      <c r="EI90" s="70" t="str">
        <f t="shared" si="27"/>
        <v/>
      </c>
      <c r="EK90" s="76">
        <f t="shared" si="31"/>
        <v>0</v>
      </c>
      <c r="EL90" s="77">
        <f t="shared" si="32"/>
        <v>0</v>
      </c>
      <c r="EN90" s="78" t="str" cm="1">
        <f t="array" ref="EN90">_xlfn.IFNA(_xlfn.IFS(AND(D90&gt;=3,G90="8:30～17:00の範囲内"),_xlfn.XLOOKUP($EQ$14,$EQ$20:$EQ$24,$ET$20:$ET$24,0,0,1),AND(D90&gt;=3,G90="8:30～17:00を超える"),_xlfn.XLOOKUP($EQ$14,$EQ$20:$EQ$24,$EX$20:$EX$24,0,0,1),AND(D90&lt;3,G90="8:30～17:00の範囲内"),_xlfn.XLOOKUP($EQ$14,$EQ$20:$EQ$24,$ER$20:$ER$24,0,0,1),AND(D90&lt;3,G90="8:30～17:00を超える"),_xlfn.XLOOKUP($EQ$14,$EQ$20:$EQ$24,$EV$20:$EV$24,0,0,1)),"")</f>
        <v/>
      </c>
      <c r="EO90" s="78" t="str" cm="1">
        <f t="array" ref="EO90">_xlfn.IFNA(_xlfn.IFS(AND(D90&gt;=3,G90="8:30～17:00の範囲内"),_xlfn.XLOOKUP($EQ$14,$EQ$20:$EQ$24,$EU$20:$EU$24,0,0,1),AND(D90&gt;=3,G90="8:30～17:00を超える"),_xlfn.XLOOKUP($EQ$14,$EQ$20:$EQ$24,$EY$20:$EY$24,0,0,1),AND(D90&lt;3,G90="8:30～17:00の範囲内"),_xlfn.XLOOKUP($EQ$14,$EQ$20:$EQ$24,$ES$20:$ES$24,0,0,1),AND(D90&lt;3,G90="8:30～17:00を超える"),_xlfn.XLOOKUP($EQ$14,$EQ$20:$EQ$24,$EW$20:$EW$24,0,0,1)),"")</f>
        <v/>
      </c>
    </row>
    <row r="91" spans="2:145" ht="14.25">
      <c r="B91" s="79">
        <f t="shared" si="25"/>
        <v>78</v>
      </c>
      <c r="C91" s="78"/>
      <c r="D91" s="87"/>
      <c r="E91" s="78"/>
      <c r="F91" s="61" t="str">
        <f t="shared" si="28"/>
        <v/>
      </c>
      <c r="G91" s="178"/>
      <c r="H91" s="179"/>
      <c r="I91" s="179"/>
      <c r="J91" s="179"/>
      <c r="K91" s="174" t="str" cm="1">
        <f t="array" ref="K91">_xlfn.IFNA(IF(C91="","",IF(F91="×","0",_xlfn.IFS(AND(D91&gt;=3,G91="8:30～17:00の範囲内"),1200,AND(D91&gt;=3,G91="8:30～17:00を超える"),1500,AND(D91&lt;3,G91="8:30～17:00の範囲内"),2100,AND(D91&lt;3,G91="8:30～17:00を超える"),2600))),"")</f>
        <v/>
      </c>
      <c r="L91" s="174"/>
      <c r="M91" s="62"/>
      <c r="N91" s="63" t="str" cm="1">
        <f t="array" ref="N91">_xlfn.IFNA(_xlfn.IFS(F91="×","",M91="一般",0,AND(D91&gt;=3,M91="非課税",G91="8:30～17:00の範囲内"),700,AND(D91&lt;3,M91="非課税",G91="8:30～17:00の範囲内"),1300,AND(D91&gt;=3,M91="非課税",G91="8:30～17:00を超える"),900,AND(D91&lt;3,M91="非課税",G91="8:30～17:00を超える"),1600,M91="生保等",K91,M91="経過措置",EN91),"")</f>
        <v/>
      </c>
      <c r="O91" s="63" t="str" cm="1">
        <f t="array" ref="O91">_xlfn.IFNA(_xlfn.IFS(F91="×","",M91="一般",0,AND(D91&gt;=3,M91="非課税",G91="8:30～17:00の範囲内"),700,AND(D91&lt;3,M91="非課税",G91="8:30～17:00の範囲内"),1300,AND(D91&gt;=3,M91="非課税",G91="8:30～17:00を超える"),900,AND(D91&lt;3,M91="非課税",G91="8:30～17:00を超える"),1600,M91="生保等",K91,M91="経過措置",EO91),"")</f>
        <v/>
      </c>
      <c r="P91" s="63" t="str">
        <f t="shared" si="26"/>
        <v/>
      </c>
      <c r="Q91" s="63" t="str">
        <f t="shared" si="29"/>
        <v/>
      </c>
      <c r="R91" s="85"/>
      <c r="S91" s="83"/>
      <c r="T91" s="83"/>
      <c r="U91" s="83"/>
      <c r="V91" s="83"/>
      <c r="W91" s="83"/>
      <c r="X91" s="83"/>
      <c r="Y91" s="83"/>
      <c r="Z91" s="83"/>
      <c r="AA91" s="84"/>
      <c r="AB91" s="85"/>
      <c r="AC91" s="83"/>
      <c r="AD91" s="83"/>
      <c r="AE91" s="83"/>
      <c r="AF91" s="83"/>
      <c r="AG91" s="83"/>
      <c r="AH91" s="83"/>
      <c r="AI91" s="83"/>
      <c r="AJ91" s="83"/>
      <c r="AK91" s="84"/>
      <c r="AL91" s="85"/>
      <c r="AM91" s="83"/>
      <c r="AN91" s="83"/>
      <c r="AO91" s="83"/>
      <c r="AP91" s="83"/>
      <c r="AQ91" s="83"/>
      <c r="AR91" s="83"/>
      <c r="AS91" s="83"/>
      <c r="AT91" s="83"/>
      <c r="AU91" s="84"/>
      <c r="AV91" s="85"/>
      <c r="AW91" s="83"/>
      <c r="AX91" s="83"/>
      <c r="AY91" s="83"/>
      <c r="AZ91" s="83"/>
      <c r="BA91" s="83"/>
      <c r="BB91" s="83"/>
      <c r="BC91" s="83"/>
      <c r="BD91" s="83"/>
      <c r="BE91" s="84"/>
      <c r="BF91" s="85"/>
      <c r="BG91" s="83"/>
      <c r="BH91" s="83"/>
      <c r="BI91" s="83"/>
      <c r="BJ91" s="83"/>
      <c r="BK91" s="83"/>
      <c r="BL91" s="83"/>
      <c r="BM91" s="83"/>
      <c r="BN91" s="83"/>
      <c r="BO91" s="84"/>
      <c r="BP91" s="85"/>
      <c r="BQ91" s="83"/>
      <c r="BR91" s="83"/>
      <c r="BS91" s="83"/>
      <c r="BT91" s="83"/>
      <c r="BU91" s="83"/>
      <c r="BV91" s="83"/>
      <c r="BW91" s="83"/>
      <c r="BX91" s="83"/>
      <c r="BY91" s="84"/>
      <c r="BZ91" s="85"/>
      <c r="CA91" s="83"/>
      <c r="CB91" s="83"/>
      <c r="CC91" s="83"/>
      <c r="CD91" s="83"/>
      <c r="CE91" s="83"/>
      <c r="CF91" s="83"/>
      <c r="CG91" s="83"/>
      <c r="CH91" s="83"/>
      <c r="CI91" s="84"/>
      <c r="CJ91" s="85"/>
      <c r="CK91" s="83"/>
      <c r="CL91" s="83"/>
      <c r="CM91" s="83"/>
      <c r="CN91" s="83"/>
      <c r="CO91" s="83"/>
      <c r="CP91" s="83"/>
      <c r="CQ91" s="83"/>
      <c r="CR91" s="83"/>
      <c r="CS91" s="84"/>
      <c r="CT91" s="85"/>
      <c r="CU91" s="83"/>
      <c r="CV91" s="83"/>
      <c r="CW91" s="83"/>
      <c r="CX91" s="83"/>
      <c r="CY91" s="83"/>
      <c r="CZ91" s="83"/>
      <c r="DA91" s="83"/>
      <c r="DB91" s="83"/>
      <c r="DC91" s="84"/>
      <c r="DD91" s="85"/>
      <c r="DE91" s="83"/>
      <c r="DF91" s="83"/>
      <c r="DG91" s="83"/>
      <c r="DH91" s="83"/>
      <c r="DI91" s="83"/>
      <c r="DJ91" s="83"/>
      <c r="DK91" s="83"/>
      <c r="DL91" s="83"/>
      <c r="DM91" s="84"/>
      <c r="DN91" s="85"/>
      <c r="DO91" s="83"/>
      <c r="DP91" s="83"/>
      <c r="DQ91" s="83"/>
      <c r="DR91" s="83"/>
      <c r="DS91" s="83"/>
      <c r="DT91" s="83"/>
      <c r="DU91" s="83"/>
      <c r="DV91" s="83"/>
      <c r="DW91" s="84"/>
      <c r="DX91" s="85"/>
      <c r="DY91" s="83"/>
      <c r="DZ91" s="83"/>
      <c r="EA91" s="83"/>
      <c r="EB91" s="83"/>
      <c r="EC91" s="83"/>
      <c r="ED91" s="83"/>
      <c r="EE91" s="83"/>
      <c r="EF91" s="83"/>
      <c r="EG91" s="86"/>
      <c r="EH91" s="76">
        <f t="shared" si="30"/>
        <v>0</v>
      </c>
      <c r="EI91" s="70" t="str">
        <f t="shared" si="27"/>
        <v/>
      </c>
      <c r="EK91" s="76">
        <f t="shared" si="31"/>
        <v>0</v>
      </c>
      <c r="EL91" s="77">
        <f t="shared" si="32"/>
        <v>0</v>
      </c>
      <c r="EN91" s="78" t="str" cm="1">
        <f t="array" ref="EN91">_xlfn.IFNA(_xlfn.IFS(AND(D91&gt;=3,G91="8:30～17:00の範囲内"),_xlfn.XLOOKUP($EQ$14,$EQ$20:$EQ$24,$ET$20:$ET$24,0,0,1),AND(D91&gt;=3,G91="8:30～17:00を超える"),_xlfn.XLOOKUP($EQ$14,$EQ$20:$EQ$24,$EX$20:$EX$24,0,0,1),AND(D91&lt;3,G91="8:30～17:00の範囲内"),_xlfn.XLOOKUP($EQ$14,$EQ$20:$EQ$24,$ER$20:$ER$24,0,0,1),AND(D91&lt;3,G91="8:30～17:00を超える"),_xlfn.XLOOKUP($EQ$14,$EQ$20:$EQ$24,$EV$20:$EV$24,0,0,1)),"")</f>
        <v/>
      </c>
      <c r="EO91" s="78" t="str" cm="1">
        <f t="array" ref="EO91">_xlfn.IFNA(_xlfn.IFS(AND(D91&gt;=3,G91="8:30～17:00の範囲内"),_xlfn.XLOOKUP($EQ$14,$EQ$20:$EQ$24,$EU$20:$EU$24,0,0,1),AND(D91&gt;=3,G91="8:30～17:00を超える"),_xlfn.XLOOKUP($EQ$14,$EQ$20:$EQ$24,$EY$20:$EY$24,0,0,1),AND(D91&lt;3,G91="8:30～17:00の範囲内"),_xlfn.XLOOKUP($EQ$14,$EQ$20:$EQ$24,$ES$20:$ES$24,0,0,1),AND(D91&lt;3,G91="8:30～17:00を超える"),_xlfn.XLOOKUP($EQ$14,$EQ$20:$EQ$24,$EW$20:$EW$24,0,0,1)),"")</f>
        <v/>
      </c>
    </row>
    <row r="92" spans="2:145" ht="14.25">
      <c r="B92" s="79">
        <f t="shared" si="25"/>
        <v>79</v>
      </c>
      <c r="C92" s="78"/>
      <c r="D92" s="87"/>
      <c r="E92" s="78"/>
      <c r="F92" s="61" t="str">
        <f t="shared" si="28"/>
        <v/>
      </c>
      <c r="G92" s="178"/>
      <c r="H92" s="179"/>
      <c r="I92" s="179"/>
      <c r="J92" s="179"/>
      <c r="K92" s="174" t="str" cm="1">
        <f t="array" ref="K92">_xlfn.IFNA(IF(C92="","",IF(F92="×","0",_xlfn.IFS(AND(D92&gt;=3,G92="8:30～17:00の範囲内"),1200,AND(D92&gt;=3,G92="8:30～17:00を超える"),1500,AND(D92&lt;3,G92="8:30～17:00の範囲内"),2100,AND(D92&lt;3,G92="8:30～17:00を超える"),2600))),"")</f>
        <v/>
      </c>
      <c r="L92" s="174"/>
      <c r="M92" s="62"/>
      <c r="N92" s="63" t="str" cm="1">
        <f t="array" ref="N92">_xlfn.IFNA(_xlfn.IFS(F92="×","",M92="一般",0,AND(D92&gt;=3,M92="非課税",G92="8:30～17:00の範囲内"),700,AND(D92&lt;3,M92="非課税",G92="8:30～17:00の範囲内"),1300,AND(D92&gt;=3,M92="非課税",G92="8:30～17:00を超える"),900,AND(D92&lt;3,M92="非課税",G92="8:30～17:00を超える"),1600,M92="生保等",K92,M92="経過措置",EN92),"")</f>
        <v/>
      </c>
      <c r="O92" s="63" t="str" cm="1">
        <f t="array" ref="O92">_xlfn.IFNA(_xlfn.IFS(F92="×","",M92="一般",0,AND(D92&gt;=3,M92="非課税",G92="8:30～17:00の範囲内"),700,AND(D92&lt;3,M92="非課税",G92="8:30～17:00の範囲内"),1300,AND(D92&gt;=3,M92="非課税",G92="8:30～17:00を超える"),900,AND(D92&lt;3,M92="非課税",G92="8:30～17:00を超える"),1600,M92="生保等",K92,M92="経過措置",EO92),"")</f>
        <v/>
      </c>
      <c r="P92" s="63" t="str">
        <f t="shared" si="26"/>
        <v/>
      </c>
      <c r="Q92" s="63" t="str">
        <f t="shared" si="29"/>
        <v/>
      </c>
      <c r="R92" s="85"/>
      <c r="S92" s="83"/>
      <c r="T92" s="83"/>
      <c r="U92" s="83"/>
      <c r="V92" s="83"/>
      <c r="W92" s="83"/>
      <c r="X92" s="83"/>
      <c r="Y92" s="83"/>
      <c r="Z92" s="83"/>
      <c r="AA92" s="84"/>
      <c r="AB92" s="85"/>
      <c r="AC92" s="83"/>
      <c r="AD92" s="83"/>
      <c r="AE92" s="83"/>
      <c r="AF92" s="83"/>
      <c r="AG92" s="83"/>
      <c r="AH92" s="83"/>
      <c r="AI92" s="83"/>
      <c r="AJ92" s="83"/>
      <c r="AK92" s="84"/>
      <c r="AL92" s="85"/>
      <c r="AM92" s="83"/>
      <c r="AN92" s="83"/>
      <c r="AO92" s="83"/>
      <c r="AP92" s="83"/>
      <c r="AQ92" s="83"/>
      <c r="AR92" s="83"/>
      <c r="AS92" s="83"/>
      <c r="AT92" s="83"/>
      <c r="AU92" s="84"/>
      <c r="AV92" s="85"/>
      <c r="AW92" s="83"/>
      <c r="AX92" s="83"/>
      <c r="AY92" s="83"/>
      <c r="AZ92" s="83"/>
      <c r="BA92" s="83"/>
      <c r="BB92" s="83"/>
      <c r="BC92" s="83"/>
      <c r="BD92" s="83"/>
      <c r="BE92" s="84"/>
      <c r="BF92" s="85"/>
      <c r="BG92" s="83"/>
      <c r="BH92" s="83"/>
      <c r="BI92" s="83"/>
      <c r="BJ92" s="83"/>
      <c r="BK92" s="83"/>
      <c r="BL92" s="83"/>
      <c r="BM92" s="83"/>
      <c r="BN92" s="83"/>
      <c r="BO92" s="84"/>
      <c r="BP92" s="85"/>
      <c r="BQ92" s="83"/>
      <c r="BR92" s="83"/>
      <c r="BS92" s="83"/>
      <c r="BT92" s="83"/>
      <c r="BU92" s="83"/>
      <c r="BV92" s="83"/>
      <c r="BW92" s="83"/>
      <c r="BX92" s="83"/>
      <c r="BY92" s="84"/>
      <c r="BZ92" s="85"/>
      <c r="CA92" s="83"/>
      <c r="CB92" s="83"/>
      <c r="CC92" s="83"/>
      <c r="CD92" s="83"/>
      <c r="CE92" s="83"/>
      <c r="CF92" s="83"/>
      <c r="CG92" s="83"/>
      <c r="CH92" s="83"/>
      <c r="CI92" s="84"/>
      <c r="CJ92" s="85"/>
      <c r="CK92" s="83"/>
      <c r="CL92" s="83"/>
      <c r="CM92" s="83"/>
      <c r="CN92" s="83"/>
      <c r="CO92" s="83"/>
      <c r="CP92" s="83"/>
      <c r="CQ92" s="83"/>
      <c r="CR92" s="83"/>
      <c r="CS92" s="84"/>
      <c r="CT92" s="85"/>
      <c r="CU92" s="83"/>
      <c r="CV92" s="83"/>
      <c r="CW92" s="83"/>
      <c r="CX92" s="83"/>
      <c r="CY92" s="83"/>
      <c r="CZ92" s="83"/>
      <c r="DA92" s="83"/>
      <c r="DB92" s="83"/>
      <c r="DC92" s="84"/>
      <c r="DD92" s="85"/>
      <c r="DE92" s="83"/>
      <c r="DF92" s="83"/>
      <c r="DG92" s="83"/>
      <c r="DH92" s="83"/>
      <c r="DI92" s="83"/>
      <c r="DJ92" s="83"/>
      <c r="DK92" s="83"/>
      <c r="DL92" s="83"/>
      <c r="DM92" s="84"/>
      <c r="DN92" s="85"/>
      <c r="DO92" s="83"/>
      <c r="DP92" s="83"/>
      <c r="DQ92" s="83"/>
      <c r="DR92" s="83"/>
      <c r="DS92" s="83"/>
      <c r="DT92" s="83"/>
      <c r="DU92" s="83"/>
      <c r="DV92" s="83"/>
      <c r="DW92" s="84"/>
      <c r="DX92" s="85"/>
      <c r="DY92" s="83"/>
      <c r="DZ92" s="83"/>
      <c r="EA92" s="83"/>
      <c r="EB92" s="83"/>
      <c r="EC92" s="83"/>
      <c r="ED92" s="83"/>
      <c r="EE92" s="83"/>
      <c r="EF92" s="83"/>
      <c r="EG92" s="86"/>
      <c r="EH92" s="76">
        <f t="shared" si="30"/>
        <v>0</v>
      </c>
      <c r="EI92" s="70" t="str">
        <f t="shared" si="27"/>
        <v/>
      </c>
      <c r="EK92" s="76">
        <f t="shared" si="31"/>
        <v>0</v>
      </c>
      <c r="EL92" s="77">
        <f t="shared" si="32"/>
        <v>0</v>
      </c>
      <c r="EN92" s="78" t="str" cm="1">
        <f t="array" ref="EN92">_xlfn.IFNA(_xlfn.IFS(AND(D92&gt;=3,G92="8:30～17:00の範囲内"),_xlfn.XLOOKUP($EQ$14,$EQ$20:$EQ$24,$ET$20:$ET$24,0,0,1),AND(D92&gt;=3,G92="8:30～17:00を超える"),_xlfn.XLOOKUP($EQ$14,$EQ$20:$EQ$24,$EX$20:$EX$24,0,0,1),AND(D92&lt;3,G92="8:30～17:00の範囲内"),_xlfn.XLOOKUP($EQ$14,$EQ$20:$EQ$24,$ER$20:$ER$24,0,0,1),AND(D92&lt;3,G92="8:30～17:00を超える"),_xlfn.XLOOKUP($EQ$14,$EQ$20:$EQ$24,$EV$20:$EV$24,0,0,1)),"")</f>
        <v/>
      </c>
      <c r="EO92" s="78" t="str" cm="1">
        <f t="array" ref="EO92">_xlfn.IFNA(_xlfn.IFS(AND(D92&gt;=3,G92="8:30～17:00の範囲内"),_xlfn.XLOOKUP($EQ$14,$EQ$20:$EQ$24,$EU$20:$EU$24,0,0,1),AND(D92&gt;=3,G92="8:30～17:00を超える"),_xlfn.XLOOKUP($EQ$14,$EQ$20:$EQ$24,$EY$20:$EY$24,0,0,1),AND(D92&lt;3,G92="8:30～17:00の範囲内"),_xlfn.XLOOKUP($EQ$14,$EQ$20:$EQ$24,$ES$20:$ES$24,0,0,1),AND(D92&lt;3,G92="8:30～17:00を超える"),_xlfn.XLOOKUP($EQ$14,$EQ$20:$EQ$24,$EW$20:$EW$24,0,0,1)),"")</f>
        <v/>
      </c>
    </row>
    <row r="93" spans="2:145" ht="14.25">
      <c r="B93" s="79">
        <f t="shared" si="25"/>
        <v>80</v>
      </c>
      <c r="C93" s="78"/>
      <c r="D93" s="87"/>
      <c r="E93" s="78"/>
      <c r="F93" s="61" t="str">
        <f t="shared" si="28"/>
        <v/>
      </c>
      <c r="G93" s="178"/>
      <c r="H93" s="179"/>
      <c r="I93" s="179"/>
      <c r="J93" s="179"/>
      <c r="K93" s="174" t="str" cm="1">
        <f t="array" ref="K93">_xlfn.IFNA(IF(C93="","",IF(F93="×","0",_xlfn.IFS(AND(D93&gt;=3,G93="8:30～17:00の範囲内"),1200,AND(D93&gt;=3,G93="8:30～17:00を超える"),1500,AND(D93&lt;3,G93="8:30～17:00の範囲内"),2100,AND(D93&lt;3,G93="8:30～17:00を超える"),2600))),"")</f>
        <v/>
      </c>
      <c r="L93" s="174"/>
      <c r="M93" s="62"/>
      <c r="N93" s="63" t="str" cm="1">
        <f t="array" ref="N93">_xlfn.IFNA(_xlfn.IFS(F93="×","",M93="一般",0,AND(D93&gt;=3,M93="非課税",G93="8:30～17:00の範囲内"),700,AND(D93&lt;3,M93="非課税",G93="8:30～17:00の範囲内"),1300,AND(D93&gt;=3,M93="非課税",G93="8:30～17:00を超える"),900,AND(D93&lt;3,M93="非課税",G93="8:30～17:00を超える"),1600,M93="生保等",K93,M93="経過措置",EN93),"")</f>
        <v/>
      </c>
      <c r="O93" s="63" t="str" cm="1">
        <f t="array" ref="O93">_xlfn.IFNA(_xlfn.IFS(F93="×","",M93="一般",0,AND(D93&gt;=3,M93="非課税",G93="8:30～17:00の範囲内"),700,AND(D93&lt;3,M93="非課税",G93="8:30～17:00の範囲内"),1300,AND(D93&gt;=3,M93="非課税",G93="8:30～17:00を超える"),900,AND(D93&lt;3,M93="非課税",G93="8:30～17:00を超える"),1600,M93="生保等",K93,M93="経過措置",EO93),"")</f>
        <v/>
      </c>
      <c r="P93" s="63" t="str">
        <f t="shared" si="26"/>
        <v/>
      </c>
      <c r="Q93" s="63" t="str">
        <f t="shared" si="29"/>
        <v/>
      </c>
      <c r="R93" s="85"/>
      <c r="S93" s="83"/>
      <c r="T93" s="83"/>
      <c r="U93" s="83"/>
      <c r="V93" s="83"/>
      <c r="W93" s="83"/>
      <c r="X93" s="83"/>
      <c r="Y93" s="83"/>
      <c r="Z93" s="83"/>
      <c r="AA93" s="84"/>
      <c r="AB93" s="85"/>
      <c r="AC93" s="83"/>
      <c r="AD93" s="83"/>
      <c r="AE93" s="83"/>
      <c r="AF93" s="83"/>
      <c r="AG93" s="83"/>
      <c r="AH93" s="83"/>
      <c r="AI93" s="83"/>
      <c r="AJ93" s="83"/>
      <c r="AK93" s="84"/>
      <c r="AL93" s="85"/>
      <c r="AM93" s="83"/>
      <c r="AN93" s="83"/>
      <c r="AO93" s="83"/>
      <c r="AP93" s="83"/>
      <c r="AQ93" s="83"/>
      <c r="AR93" s="83"/>
      <c r="AS93" s="83"/>
      <c r="AT93" s="83"/>
      <c r="AU93" s="84"/>
      <c r="AV93" s="85"/>
      <c r="AW93" s="83"/>
      <c r="AX93" s="83"/>
      <c r="AY93" s="83"/>
      <c r="AZ93" s="83"/>
      <c r="BA93" s="83"/>
      <c r="BB93" s="83"/>
      <c r="BC93" s="83"/>
      <c r="BD93" s="83"/>
      <c r="BE93" s="84"/>
      <c r="BF93" s="85"/>
      <c r="BG93" s="83"/>
      <c r="BH93" s="83"/>
      <c r="BI93" s="83"/>
      <c r="BJ93" s="83"/>
      <c r="BK93" s="83"/>
      <c r="BL93" s="83"/>
      <c r="BM93" s="83"/>
      <c r="BN93" s="83"/>
      <c r="BO93" s="84"/>
      <c r="BP93" s="85"/>
      <c r="BQ93" s="83"/>
      <c r="BR93" s="83"/>
      <c r="BS93" s="83"/>
      <c r="BT93" s="83"/>
      <c r="BU93" s="83"/>
      <c r="BV93" s="83"/>
      <c r="BW93" s="83"/>
      <c r="BX93" s="83"/>
      <c r="BY93" s="84"/>
      <c r="BZ93" s="85"/>
      <c r="CA93" s="83"/>
      <c r="CB93" s="83"/>
      <c r="CC93" s="83"/>
      <c r="CD93" s="83"/>
      <c r="CE93" s="83"/>
      <c r="CF93" s="83"/>
      <c r="CG93" s="83"/>
      <c r="CH93" s="83"/>
      <c r="CI93" s="84"/>
      <c r="CJ93" s="85"/>
      <c r="CK93" s="83"/>
      <c r="CL93" s="83"/>
      <c r="CM93" s="83"/>
      <c r="CN93" s="83"/>
      <c r="CO93" s="83"/>
      <c r="CP93" s="83"/>
      <c r="CQ93" s="83"/>
      <c r="CR93" s="83"/>
      <c r="CS93" s="84"/>
      <c r="CT93" s="85"/>
      <c r="CU93" s="83"/>
      <c r="CV93" s="83"/>
      <c r="CW93" s="83"/>
      <c r="CX93" s="83"/>
      <c r="CY93" s="83"/>
      <c r="CZ93" s="83"/>
      <c r="DA93" s="83"/>
      <c r="DB93" s="83"/>
      <c r="DC93" s="84"/>
      <c r="DD93" s="85"/>
      <c r="DE93" s="83"/>
      <c r="DF93" s="83"/>
      <c r="DG93" s="83"/>
      <c r="DH93" s="83"/>
      <c r="DI93" s="83"/>
      <c r="DJ93" s="83"/>
      <c r="DK93" s="83"/>
      <c r="DL93" s="83"/>
      <c r="DM93" s="84"/>
      <c r="DN93" s="85"/>
      <c r="DO93" s="83"/>
      <c r="DP93" s="83"/>
      <c r="DQ93" s="83"/>
      <c r="DR93" s="83"/>
      <c r="DS93" s="83"/>
      <c r="DT93" s="83"/>
      <c r="DU93" s="83"/>
      <c r="DV93" s="83"/>
      <c r="DW93" s="84"/>
      <c r="DX93" s="85"/>
      <c r="DY93" s="83"/>
      <c r="DZ93" s="83"/>
      <c r="EA93" s="83"/>
      <c r="EB93" s="83"/>
      <c r="EC93" s="83"/>
      <c r="ED93" s="83"/>
      <c r="EE93" s="83"/>
      <c r="EF93" s="83"/>
      <c r="EG93" s="86"/>
      <c r="EH93" s="76">
        <f t="shared" si="30"/>
        <v>0</v>
      </c>
      <c r="EI93" s="70" t="str">
        <f t="shared" si="27"/>
        <v/>
      </c>
      <c r="EK93" s="76">
        <f t="shared" si="31"/>
        <v>0</v>
      </c>
      <c r="EL93" s="77">
        <f t="shared" si="32"/>
        <v>0</v>
      </c>
      <c r="EN93" s="78" t="str" cm="1">
        <f t="array" ref="EN93">_xlfn.IFNA(_xlfn.IFS(AND(D93&gt;=3,G93="8:30～17:00の範囲内"),_xlfn.XLOOKUP($EQ$14,$EQ$20:$EQ$24,$ET$20:$ET$24,0,0,1),AND(D93&gt;=3,G93="8:30～17:00を超える"),_xlfn.XLOOKUP($EQ$14,$EQ$20:$EQ$24,$EX$20:$EX$24,0,0,1),AND(D93&lt;3,G93="8:30～17:00の範囲内"),_xlfn.XLOOKUP($EQ$14,$EQ$20:$EQ$24,$ER$20:$ER$24,0,0,1),AND(D93&lt;3,G93="8:30～17:00を超える"),_xlfn.XLOOKUP($EQ$14,$EQ$20:$EQ$24,$EV$20:$EV$24,0,0,1)),"")</f>
        <v/>
      </c>
      <c r="EO93" s="78" t="str" cm="1">
        <f t="array" ref="EO93">_xlfn.IFNA(_xlfn.IFS(AND(D93&gt;=3,G93="8:30～17:00の範囲内"),_xlfn.XLOOKUP($EQ$14,$EQ$20:$EQ$24,$EU$20:$EU$24,0,0,1),AND(D93&gt;=3,G93="8:30～17:00を超える"),_xlfn.XLOOKUP($EQ$14,$EQ$20:$EQ$24,$EY$20:$EY$24,0,0,1),AND(D93&lt;3,G93="8:30～17:00の範囲内"),_xlfn.XLOOKUP($EQ$14,$EQ$20:$EQ$24,$ES$20:$ES$24,0,0,1),AND(D93&lt;3,G93="8:30～17:00を超える"),_xlfn.XLOOKUP($EQ$14,$EQ$20:$EQ$24,$EW$20:$EW$24,0,0,1)),"")</f>
        <v/>
      </c>
    </row>
    <row r="94" spans="2:145" ht="14.25">
      <c r="B94" s="79">
        <f t="shared" si="25"/>
        <v>81</v>
      </c>
      <c r="C94" s="78"/>
      <c r="D94" s="87"/>
      <c r="E94" s="78"/>
      <c r="F94" s="61" t="str">
        <f t="shared" si="28"/>
        <v/>
      </c>
      <c r="G94" s="178"/>
      <c r="H94" s="179"/>
      <c r="I94" s="179"/>
      <c r="J94" s="179"/>
      <c r="K94" s="174" t="str" cm="1">
        <f t="array" ref="K94">_xlfn.IFNA(IF(C94="","",IF(F94="×","0",_xlfn.IFS(AND(D94&gt;=3,G94="8:30～17:00の範囲内"),1200,AND(D94&gt;=3,G94="8:30～17:00を超える"),1500,AND(D94&lt;3,G94="8:30～17:00の範囲内"),2100,AND(D94&lt;3,G94="8:30～17:00を超える"),2600))),"")</f>
        <v/>
      </c>
      <c r="L94" s="174"/>
      <c r="M94" s="62"/>
      <c r="N94" s="63" t="str" cm="1">
        <f t="array" ref="N94">_xlfn.IFNA(_xlfn.IFS(F94="×","",M94="一般",0,AND(D94&gt;=3,M94="非課税",G94="8:30～17:00の範囲内"),700,AND(D94&lt;3,M94="非課税",G94="8:30～17:00の範囲内"),1300,AND(D94&gt;=3,M94="非課税",G94="8:30～17:00を超える"),900,AND(D94&lt;3,M94="非課税",G94="8:30～17:00を超える"),1600,M94="生保等",K94,M94="経過措置",EN94),"")</f>
        <v/>
      </c>
      <c r="O94" s="63" t="str" cm="1">
        <f t="array" ref="O94">_xlfn.IFNA(_xlfn.IFS(F94="×","",M94="一般",0,AND(D94&gt;=3,M94="非課税",G94="8:30～17:00の範囲内"),700,AND(D94&lt;3,M94="非課税",G94="8:30～17:00の範囲内"),1300,AND(D94&gt;=3,M94="非課税",G94="8:30～17:00を超える"),900,AND(D94&lt;3,M94="非課税",G94="8:30～17:00を超える"),1600,M94="生保等",K94,M94="経過措置",EO94),"")</f>
        <v/>
      </c>
      <c r="P94" s="63" t="str">
        <f t="shared" si="26"/>
        <v/>
      </c>
      <c r="Q94" s="63" t="str">
        <f t="shared" si="29"/>
        <v/>
      </c>
      <c r="R94" s="85"/>
      <c r="S94" s="83"/>
      <c r="T94" s="83"/>
      <c r="U94" s="83"/>
      <c r="V94" s="83"/>
      <c r="W94" s="83"/>
      <c r="X94" s="83"/>
      <c r="Y94" s="83"/>
      <c r="Z94" s="83"/>
      <c r="AA94" s="84"/>
      <c r="AB94" s="85"/>
      <c r="AC94" s="83"/>
      <c r="AD94" s="83"/>
      <c r="AE94" s="83"/>
      <c r="AF94" s="83"/>
      <c r="AG94" s="83"/>
      <c r="AH94" s="83"/>
      <c r="AI94" s="83"/>
      <c r="AJ94" s="83"/>
      <c r="AK94" s="84"/>
      <c r="AL94" s="85"/>
      <c r="AM94" s="83"/>
      <c r="AN94" s="83"/>
      <c r="AO94" s="83"/>
      <c r="AP94" s="83"/>
      <c r="AQ94" s="83"/>
      <c r="AR94" s="83"/>
      <c r="AS94" s="83"/>
      <c r="AT94" s="83"/>
      <c r="AU94" s="84"/>
      <c r="AV94" s="85"/>
      <c r="AW94" s="83"/>
      <c r="AX94" s="83"/>
      <c r="AY94" s="83"/>
      <c r="AZ94" s="83"/>
      <c r="BA94" s="83"/>
      <c r="BB94" s="83"/>
      <c r="BC94" s="83"/>
      <c r="BD94" s="83"/>
      <c r="BE94" s="84"/>
      <c r="BF94" s="85"/>
      <c r="BG94" s="83"/>
      <c r="BH94" s="83"/>
      <c r="BI94" s="83"/>
      <c r="BJ94" s="83"/>
      <c r="BK94" s="83"/>
      <c r="BL94" s="83"/>
      <c r="BM94" s="83"/>
      <c r="BN94" s="83"/>
      <c r="BO94" s="84"/>
      <c r="BP94" s="85"/>
      <c r="BQ94" s="83"/>
      <c r="BR94" s="83"/>
      <c r="BS94" s="83"/>
      <c r="BT94" s="83"/>
      <c r="BU94" s="83"/>
      <c r="BV94" s="83"/>
      <c r="BW94" s="83"/>
      <c r="BX94" s="83"/>
      <c r="BY94" s="84"/>
      <c r="BZ94" s="85"/>
      <c r="CA94" s="83"/>
      <c r="CB94" s="83"/>
      <c r="CC94" s="83"/>
      <c r="CD94" s="83"/>
      <c r="CE94" s="83"/>
      <c r="CF94" s="83"/>
      <c r="CG94" s="83"/>
      <c r="CH94" s="83"/>
      <c r="CI94" s="84"/>
      <c r="CJ94" s="85"/>
      <c r="CK94" s="83"/>
      <c r="CL94" s="83"/>
      <c r="CM94" s="83"/>
      <c r="CN94" s="83"/>
      <c r="CO94" s="83"/>
      <c r="CP94" s="83"/>
      <c r="CQ94" s="83"/>
      <c r="CR94" s="83"/>
      <c r="CS94" s="84"/>
      <c r="CT94" s="85"/>
      <c r="CU94" s="83"/>
      <c r="CV94" s="83"/>
      <c r="CW94" s="83"/>
      <c r="CX94" s="83"/>
      <c r="CY94" s="83"/>
      <c r="CZ94" s="83"/>
      <c r="DA94" s="83"/>
      <c r="DB94" s="83"/>
      <c r="DC94" s="84"/>
      <c r="DD94" s="85"/>
      <c r="DE94" s="83"/>
      <c r="DF94" s="83"/>
      <c r="DG94" s="83"/>
      <c r="DH94" s="83"/>
      <c r="DI94" s="83"/>
      <c r="DJ94" s="83"/>
      <c r="DK94" s="83"/>
      <c r="DL94" s="83"/>
      <c r="DM94" s="84"/>
      <c r="DN94" s="85"/>
      <c r="DO94" s="83"/>
      <c r="DP94" s="83"/>
      <c r="DQ94" s="83"/>
      <c r="DR94" s="83"/>
      <c r="DS94" s="83"/>
      <c r="DT94" s="83"/>
      <c r="DU94" s="83"/>
      <c r="DV94" s="83"/>
      <c r="DW94" s="84"/>
      <c r="DX94" s="85"/>
      <c r="DY94" s="83"/>
      <c r="DZ94" s="83"/>
      <c r="EA94" s="83"/>
      <c r="EB94" s="83"/>
      <c r="EC94" s="83"/>
      <c r="ED94" s="83"/>
      <c r="EE94" s="83"/>
      <c r="EF94" s="83"/>
      <c r="EG94" s="86"/>
      <c r="EH94" s="76">
        <f t="shared" si="30"/>
        <v>0</v>
      </c>
      <c r="EI94" s="70" t="str">
        <f t="shared" si="27"/>
        <v/>
      </c>
      <c r="EK94" s="76">
        <f t="shared" si="31"/>
        <v>0</v>
      </c>
      <c r="EL94" s="77">
        <f t="shared" si="32"/>
        <v>0</v>
      </c>
      <c r="EN94" s="78" t="str" cm="1">
        <f t="array" ref="EN94">_xlfn.IFNA(_xlfn.IFS(AND(D94&gt;=3,G94="8:30～17:00の範囲内"),_xlfn.XLOOKUP($EQ$14,$EQ$20:$EQ$24,$ET$20:$ET$24,0,0,1),AND(D94&gt;=3,G94="8:30～17:00を超える"),_xlfn.XLOOKUP($EQ$14,$EQ$20:$EQ$24,$EX$20:$EX$24,0,0,1),AND(D94&lt;3,G94="8:30～17:00の範囲内"),_xlfn.XLOOKUP($EQ$14,$EQ$20:$EQ$24,$ER$20:$ER$24,0,0,1),AND(D94&lt;3,G94="8:30～17:00を超える"),_xlfn.XLOOKUP($EQ$14,$EQ$20:$EQ$24,$EV$20:$EV$24,0,0,1)),"")</f>
        <v/>
      </c>
      <c r="EO94" s="78" t="str" cm="1">
        <f t="array" ref="EO94">_xlfn.IFNA(_xlfn.IFS(AND(D94&gt;=3,G94="8:30～17:00の範囲内"),_xlfn.XLOOKUP($EQ$14,$EQ$20:$EQ$24,$EU$20:$EU$24,0,0,1),AND(D94&gt;=3,G94="8:30～17:00を超える"),_xlfn.XLOOKUP($EQ$14,$EQ$20:$EQ$24,$EY$20:$EY$24,0,0,1),AND(D94&lt;3,G94="8:30～17:00の範囲内"),_xlfn.XLOOKUP($EQ$14,$EQ$20:$EQ$24,$ES$20:$ES$24,0,0,1),AND(D94&lt;3,G94="8:30～17:00を超える"),_xlfn.XLOOKUP($EQ$14,$EQ$20:$EQ$24,$EW$20:$EW$24,0,0,1)),"")</f>
        <v/>
      </c>
    </row>
    <row r="95" spans="2:145" ht="14.25">
      <c r="B95" s="79">
        <f t="shared" si="25"/>
        <v>82</v>
      </c>
      <c r="C95" s="78"/>
      <c r="D95" s="87"/>
      <c r="E95" s="78"/>
      <c r="F95" s="61" t="str">
        <f t="shared" si="28"/>
        <v/>
      </c>
      <c r="G95" s="178"/>
      <c r="H95" s="179"/>
      <c r="I95" s="179"/>
      <c r="J95" s="179"/>
      <c r="K95" s="174" t="str" cm="1">
        <f t="array" ref="K95">_xlfn.IFNA(IF(C95="","",IF(F95="×","0",_xlfn.IFS(AND(D95&gt;=3,G95="8:30～17:00の範囲内"),1200,AND(D95&gt;=3,G95="8:30～17:00を超える"),1500,AND(D95&lt;3,G95="8:30～17:00の範囲内"),2100,AND(D95&lt;3,G95="8:30～17:00を超える"),2600))),"")</f>
        <v/>
      </c>
      <c r="L95" s="174"/>
      <c r="M95" s="62"/>
      <c r="N95" s="63" t="str" cm="1">
        <f t="array" ref="N95">_xlfn.IFNA(_xlfn.IFS(F95="×","",M95="一般",0,AND(D95&gt;=3,M95="非課税",G95="8:30～17:00の範囲内"),700,AND(D95&lt;3,M95="非課税",G95="8:30～17:00の範囲内"),1300,AND(D95&gt;=3,M95="非課税",G95="8:30～17:00を超える"),900,AND(D95&lt;3,M95="非課税",G95="8:30～17:00を超える"),1600,M95="生保等",K95,M95="経過措置",EN95),"")</f>
        <v/>
      </c>
      <c r="O95" s="63" t="str" cm="1">
        <f t="array" ref="O95">_xlfn.IFNA(_xlfn.IFS(F95="×","",M95="一般",0,AND(D95&gt;=3,M95="非課税",G95="8:30～17:00の範囲内"),700,AND(D95&lt;3,M95="非課税",G95="8:30～17:00の範囲内"),1300,AND(D95&gt;=3,M95="非課税",G95="8:30～17:00を超える"),900,AND(D95&lt;3,M95="非課税",G95="8:30～17:00を超える"),1600,M95="生保等",K95,M95="経過措置",EO95),"")</f>
        <v/>
      </c>
      <c r="P95" s="63" t="str">
        <f t="shared" si="26"/>
        <v/>
      </c>
      <c r="Q95" s="63" t="str">
        <f t="shared" si="29"/>
        <v/>
      </c>
      <c r="R95" s="85"/>
      <c r="S95" s="83"/>
      <c r="T95" s="83"/>
      <c r="U95" s="83"/>
      <c r="V95" s="83"/>
      <c r="W95" s="83"/>
      <c r="X95" s="83"/>
      <c r="Y95" s="83"/>
      <c r="Z95" s="83"/>
      <c r="AA95" s="84"/>
      <c r="AB95" s="85"/>
      <c r="AC95" s="83"/>
      <c r="AD95" s="83"/>
      <c r="AE95" s="83"/>
      <c r="AF95" s="83"/>
      <c r="AG95" s="83"/>
      <c r="AH95" s="83"/>
      <c r="AI95" s="83"/>
      <c r="AJ95" s="83"/>
      <c r="AK95" s="84"/>
      <c r="AL95" s="85"/>
      <c r="AM95" s="83"/>
      <c r="AN95" s="83"/>
      <c r="AO95" s="83"/>
      <c r="AP95" s="83"/>
      <c r="AQ95" s="83"/>
      <c r="AR95" s="83"/>
      <c r="AS95" s="83"/>
      <c r="AT95" s="83"/>
      <c r="AU95" s="84"/>
      <c r="AV95" s="85"/>
      <c r="AW95" s="83"/>
      <c r="AX95" s="83"/>
      <c r="AY95" s="83"/>
      <c r="AZ95" s="83"/>
      <c r="BA95" s="83"/>
      <c r="BB95" s="83"/>
      <c r="BC95" s="83"/>
      <c r="BD95" s="83"/>
      <c r="BE95" s="84"/>
      <c r="BF95" s="85"/>
      <c r="BG95" s="83"/>
      <c r="BH95" s="83"/>
      <c r="BI95" s="83"/>
      <c r="BJ95" s="83"/>
      <c r="BK95" s="83"/>
      <c r="BL95" s="83"/>
      <c r="BM95" s="83"/>
      <c r="BN95" s="83"/>
      <c r="BO95" s="84"/>
      <c r="BP95" s="85"/>
      <c r="BQ95" s="83"/>
      <c r="BR95" s="83"/>
      <c r="BS95" s="83"/>
      <c r="BT95" s="83"/>
      <c r="BU95" s="83"/>
      <c r="BV95" s="83"/>
      <c r="BW95" s="83"/>
      <c r="BX95" s="83"/>
      <c r="BY95" s="84"/>
      <c r="BZ95" s="85"/>
      <c r="CA95" s="83"/>
      <c r="CB95" s="83"/>
      <c r="CC95" s="83"/>
      <c r="CD95" s="83"/>
      <c r="CE95" s="83"/>
      <c r="CF95" s="83"/>
      <c r="CG95" s="83"/>
      <c r="CH95" s="83"/>
      <c r="CI95" s="84"/>
      <c r="CJ95" s="85"/>
      <c r="CK95" s="83"/>
      <c r="CL95" s="83"/>
      <c r="CM95" s="83"/>
      <c r="CN95" s="83"/>
      <c r="CO95" s="83"/>
      <c r="CP95" s="83"/>
      <c r="CQ95" s="83"/>
      <c r="CR95" s="83"/>
      <c r="CS95" s="84"/>
      <c r="CT95" s="85"/>
      <c r="CU95" s="83"/>
      <c r="CV95" s="83"/>
      <c r="CW95" s="83"/>
      <c r="CX95" s="83"/>
      <c r="CY95" s="83"/>
      <c r="CZ95" s="83"/>
      <c r="DA95" s="83"/>
      <c r="DB95" s="83"/>
      <c r="DC95" s="84"/>
      <c r="DD95" s="85"/>
      <c r="DE95" s="83"/>
      <c r="DF95" s="83"/>
      <c r="DG95" s="83"/>
      <c r="DH95" s="83"/>
      <c r="DI95" s="83"/>
      <c r="DJ95" s="83"/>
      <c r="DK95" s="83"/>
      <c r="DL95" s="83"/>
      <c r="DM95" s="84"/>
      <c r="DN95" s="85"/>
      <c r="DO95" s="83"/>
      <c r="DP95" s="83"/>
      <c r="DQ95" s="83"/>
      <c r="DR95" s="83"/>
      <c r="DS95" s="83"/>
      <c r="DT95" s="83"/>
      <c r="DU95" s="83"/>
      <c r="DV95" s="83"/>
      <c r="DW95" s="84"/>
      <c r="DX95" s="85"/>
      <c r="DY95" s="83"/>
      <c r="DZ95" s="83"/>
      <c r="EA95" s="83"/>
      <c r="EB95" s="83"/>
      <c r="EC95" s="83"/>
      <c r="ED95" s="83"/>
      <c r="EE95" s="83"/>
      <c r="EF95" s="83"/>
      <c r="EG95" s="86"/>
      <c r="EH95" s="76">
        <f t="shared" si="30"/>
        <v>0</v>
      </c>
      <c r="EI95" s="70" t="str">
        <f t="shared" si="27"/>
        <v/>
      </c>
      <c r="EK95" s="76">
        <f t="shared" si="31"/>
        <v>0</v>
      </c>
      <c r="EL95" s="77">
        <f t="shared" si="32"/>
        <v>0</v>
      </c>
      <c r="EN95" s="78" t="str" cm="1">
        <f t="array" ref="EN95">_xlfn.IFNA(_xlfn.IFS(AND(D95&gt;=3,G95="8:30～17:00の範囲内"),_xlfn.XLOOKUP($EQ$14,$EQ$20:$EQ$24,$ET$20:$ET$24,0,0,1),AND(D95&gt;=3,G95="8:30～17:00を超える"),_xlfn.XLOOKUP($EQ$14,$EQ$20:$EQ$24,$EX$20:$EX$24,0,0,1),AND(D95&lt;3,G95="8:30～17:00の範囲内"),_xlfn.XLOOKUP($EQ$14,$EQ$20:$EQ$24,$ER$20:$ER$24,0,0,1),AND(D95&lt;3,G95="8:30～17:00を超える"),_xlfn.XLOOKUP($EQ$14,$EQ$20:$EQ$24,$EV$20:$EV$24,0,0,1)),"")</f>
        <v/>
      </c>
      <c r="EO95" s="78" t="str" cm="1">
        <f t="array" ref="EO95">_xlfn.IFNA(_xlfn.IFS(AND(D95&gt;=3,G95="8:30～17:00の範囲内"),_xlfn.XLOOKUP($EQ$14,$EQ$20:$EQ$24,$EU$20:$EU$24,0,0,1),AND(D95&gt;=3,G95="8:30～17:00を超える"),_xlfn.XLOOKUP($EQ$14,$EQ$20:$EQ$24,$EY$20:$EY$24,0,0,1),AND(D95&lt;3,G95="8:30～17:00の範囲内"),_xlfn.XLOOKUP($EQ$14,$EQ$20:$EQ$24,$ES$20:$ES$24,0,0,1),AND(D95&lt;3,G95="8:30～17:00を超える"),_xlfn.XLOOKUP($EQ$14,$EQ$20:$EQ$24,$EW$20:$EW$24,0,0,1)),"")</f>
        <v/>
      </c>
    </row>
    <row r="96" spans="2:145" ht="14.25">
      <c r="B96" s="79">
        <f t="shared" si="25"/>
        <v>83</v>
      </c>
      <c r="C96" s="91"/>
      <c r="D96" s="87"/>
      <c r="E96" s="91"/>
      <c r="F96" s="61" t="str">
        <f t="shared" si="28"/>
        <v/>
      </c>
      <c r="G96" s="178"/>
      <c r="H96" s="179"/>
      <c r="I96" s="179"/>
      <c r="J96" s="179"/>
      <c r="K96" s="174" t="str" cm="1">
        <f t="array" ref="K96">_xlfn.IFNA(IF(C96="","",IF(F96="×","0",_xlfn.IFS(AND(D96&gt;=3,G96="8:30～17:00の範囲内"),1200,AND(D96&gt;=3,G96="8:30～17:00を超える"),1500,AND(D96&lt;3,G96="8:30～17:00の範囲内"),2100,AND(D96&lt;3,G96="8:30～17:00を超える"),2600))),"")</f>
        <v/>
      </c>
      <c r="L96" s="174"/>
      <c r="M96" s="62"/>
      <c r="N96" s="63" t="str" cm="1">
        <f t="array" ref="N96">_xlfn.IFNA(_xlfn.IFS(F96="×","",M96="一般",0,AND(D96&gt;=3,M96="非課税",G96="8:30～17:00の範囲内"),700,AND(D96&lt;3,M96="非課税",G96="8:30～17:00の範囲内"),1300,AND(D96&gt;=3,M96="非課税",G96="8:30～17:00を超える"),900,AND(D96&lt;3,M96="非課税",G96="8:30～17:00を超える"),1600,M96="生保等",K96,M96="経過措置",EN96),"")</f>
        <v/>
      </c>
      <c r="O96" s="63" t="str" cm="1">
        <f t="array" ref="O96">_xlfn.IFNA(_xlfn.IFS(F96="×","",M96="一般",0,AND(D96&gt;=3,M96="非課税",G96="8:30～17:00の範囲内"),700,AND(D96&lt;3,M96="非課税",G96="8:30～17:00の範囲内"),1300,AND(D96&gt;=3,M96="非課税",G96="8:30～17:00を超える"),900,AND(D96&lt;3,M96="非課税",G96="8:30～17:00を超える"),1600,M96="生保等",K96,M96="経過措置",EO96),"")</f>
        <v/>
      </c>
      <c r="P96" s="63" t="str">
        <f t="shared" si="26"/>
        <v/>
      </c>
      <c r="Q96" s="63" t="str">
        <f t="shared" si="29"/>
        <v/>
      </c>
      <c r="R96" s="92"/>
      <c r="S96" s="93"/>
      <c r="T96" s="93"/>
      <c r="U96" s="93"/>
      <c r="V96" s="93"/>
      <c r="W96" s="93"/>
      <c r="X96" s="93"/>
      <c r="Y96" s="93"/>
      <c r="Z96" s="93"/>
      <c r="AA96" s="94"/>
      <c r="AB96" s="92"/>
      <c r="AC96" s="93"/>
      <c r="AD96" s="93"/>
      <c r="AE96" s="93"/>
      <c r="AF96" s="93"/>
      <c r="AG96" s="93"/>
      <c r="AH96" s="93"/>
      <c r="AI96" s="93"/>
      <c r="AJ96" s="93"/>
      <c r="AK96" s="94"/>
      <c r="AL96" s="92"/>
      <c r="AM96" s="93"/>
      <c r="AN96" s="93"/>
      <c r="AO96" s="93"/>
      <c r="AP96" s="93"/>
      <c r="AQ96" s="93"/>
      <c r="AR96" s="93"/>
      <c r="AS96" s="93"/>
      <c r="AT96" s="93"/>
      <c r="AU96" s="94"/>
      <c r="AV96" s="92"/>
      <c r="AW96" s="93"/>
      <c r="AX96" s="93"/>
      <c r="AY96" s="93"/>
      <c r="AZ96" s="93"/>
      <c r="BA96" s="93"/>
      <c r="BB96" s="93"/>
      <c r="BC96" s="93"/>
      <c r="BD96" s="93"/>
      <c r="BE96" s="94"/>
      <c r="BF96" s="92"/>
      <c r="BG96" s="93"/>
      <c r="BH96" s="93"/>
      <c r="BI96" s="93"/>
      <c r="BJ96" s="93"/>
      <c r="BK96" s="93"/>
      <c r="BL96" s="93"/>
      <c r="BM96" s="93"/>
      <c r="BN96" s="93"/>
      <c r="BO96" s="94"/>
      <c r="BP96" s="92"/>
      <c r="BQ96" s="93"/>
      <c r="BR96" s="93"/>
      <c r="BS96" s="93"/>
      <c r="BT96" s="93"/>
      <c r="BU96" s="93"/>
      <c r="BV96" s="93"/>
      <c r="BW96" s="93"/>
      <c r="BX96" s="93"/>
      <c r="BY96" s="94"/>
      <c r="BZ96" s="92"/>
      <c r="CA96" s="93"/>
      <c r="CB96" s="93"/>
      <c r="CC96" s="93"/>
      <c r="CD96" s="93"/>
      <c r="CE96" s="93"/>
      <c r="CF96" s="93"/>
      <c r="CG96" s="93"/>
      <c r="CH96" s="93"/>
      <c r="CI96" s="94"/>
      <c r="CJ96" s="92"/>
      <c r="CK96" s="93"/>
      <c r="CL96" s="93"/>
      <c r="CM96" s="93"/>
      <c r="CN96" s="93"/>
      <c r="CO96" s="93"/>
      <c r="CP96" s="93"/>
      <c r="CQ96" s="93"/>
      <c r="CR96" s="93"/>
      <c r="CS96" s="94"/>
      <c r="CT96" s="92"/>
      <c r="CU96" s="93"/>
      <c r="CV96" s="93"/>
      <c r="CW96" s="93"/>
      <c r="CX96" s="93"/>
      <c r="CY96" s="93"/>
      <c r="CZ96" s="93"/>
      <c r="DA96" s="93"/>
      <c r="DB96" s="93"/>
      <c r="DC96" s="94"/>
      <c r="DD96" s="92"/>
      <c r="DE96" s="93"/>
      <c r="DF96" s="93"/>
      <c r="DG96" s="93"/>
      <c r="DH96" s="93"/>
      <c r="DI96" s="93"/>
      <c r="DJ96" s="93"/>
      <c r="DK96" s="93"/>
      <c r="DL96" s="93"/>
      <c r="DM96" s="94"/>
      <c r="DN96" s="92"/>
      <c r="DO96" s="93"/>
      <c r="DP96" s="93"/>
      <c r="DQ96" s="93"/>
      <c r="DR96" s="93"/>
      <c r="DS96" s="93"/>
      <c r="DT96" s="93"/>
      <c r="DU96" s="93"/>
      <c r="DV96" s="93"/>
      <c r="DW96" s="94"/>
      <c r="DX96" s="92"/>
      <c r="DY96" s="93"/>
      <c r="DZ96" s="93"/>
      <c r="EA96" s="93"/>
      <c r="EB96" s="93"/>
      <c r="EC96" s="93"/>
      <c r="ED96" s="93"/>
      <c r="EE96" s="93"/>
      <c r="EF96" s="93"/>
      <c r="EG96" s="95"/>
      <c r="EH96" s="76">
        <f t="shared" si="30"/>
        <v>0</v>
      </c>
      <c r="EI96" s="70" t="str">
        <f t="shared" si="27"/>
        <v/>
      </c>
      <c r="EK96" s="76">
        <f t="shared" si="31"/>
        <v>0</v>
      </c>
      <c r="EL96" s="77">
        <f t="shared" si="32"/>
        <v>0</v>
      </c>
      <c r="EN96" s="78" t="str" cm="1">
        <f t="array" ref="EN96">_xlfn.IFNA(_xlfn.IFS(AND(D96&gt;=3,G96="8:30～17:00の範囲内"),_xlfn.XLOOKUP($EQ$14,$EQ$20:$EQ$24,$ET$20:$ET$24,0,0,1),AND(D96&gt;=3,G96="8:30～17:00を超える"),_xlfn.XLOOKUP($EQ$14,$EQ$20:$EQ$24,$EX$20:$EX$24,0,0,1),AND(D96&lt;3,G96="8:30～17:00の範囲内"),_xlfn.XLOOKUP($EQ$14,$EQ$20:$EQ$24,$ER$20:$ER$24,0,0,1),AND(D96&lt;3,G96="8:30～17:00を超える"),_xlfn.XLOOKUP($EQ$14,$EQ$20:$EQ$24,$EV$20:$EV$24,0,0,1)),"")</f>
        <v/>
      </c>
      <c r="EO96" s="78" t="str" cm="1">
        <f t="array" ref="EO96">_xlfn.IFNA(_xlfn.IFS(AND(D96&gt;=3,G96="8:30～17:00の範囲内"),_xlfn.XLOOKUP($EQ$14,$EQ$20:$EQ$24,$EU$20:$EU$24,0,0,1),AND(D96&gt;=3,G96="8:30～17:00を超える"),_xlfn.XLOOKUP($EQ$14,$EQ$20:$EQ$24,$EY$20:$EY$24,0,0,1),AND(D96&lt;3,G96="8:30～17:00の範囲内"),_xlfn.XLOOKUP($EQ$14,$EQ$20:$EQ$24,$ES$20:$ES$24,0,0,1),AND(D96&lt;3,G96="8:30～17:00を超える"),_xlfn.XLOOKUP($EQ$14,$EQ$20:$EQ$24,$EW$20:$EW$24,0,0,1)),"")</f>
        <v/>
      </c>
    </row>
    <row r="97" spans="2:145" ht="14.25">
      <c r="B97" s="79">
        <f t="shared" si="25"/>
        <v>84</v>
      </c>
      <c r="C97" s="91"/>
      <c r="D97" s="87"/>
      <c r="E97" s="91"/>
      <c r="F97" s="61" t="str">
        <f t="shared" si="28"/>
        <v/>
      </c>
      <c r="G97" s="178"/>
      <c r="H97" s="179"/>
      <c r="I97" s="179"/>
      <c r="J97" s="179"/>
      <c r="K97" s="174" t="str" cm="1">
        <f t="array" ref="K97">_xlfn.IFNA(IF(C97="","",IF(F97="×","0",_xlfn.IFS(AND(D97&gt;=3,G97="8:30～17:00の範囲内"),1200,AND(D97&gt;=3,G97="8:30～17:00を超える"),1500,AND(D97&lt;3,G97="8:30～17:00の範囲内"),2100,AND(D97&lt;3,G97="8:30～17:00を超える"),2600))),"")</f>
        <v/>
      </c>
      <c r="L97" s="174"/>
      <c r="M97" s="62"/>
      <c r="N97" s="63" t="str" cm="1">
        <f t="array" ref="N97">_xlfn.IFNA(_xlfn.IFS(F97="×","",M97="一般",0,AND(D97&gt;=3,M97="非課税",G97="8:30～17:00の範囲内"),700,AND(D97&lt;3,M97="非課税",G97="8:30～17:00の範囲内"),1300,AND(D97&gt;=3,M97="非課税",G97="8:30～17:00を超える"),900,AND(D97&lt;3,M97="非課税",G97="8:30～17:00を超える"),1600,M97="生保等",K97,M97="経過措置",EN97),"")</f>
        <v/>
      </c>
      <c r="O97" s="63" t="str" cm="1">
        <f t="array" ref="O97">_xlfn.IFNA(_xlfn.IFS(F97="×","",M97="一般",0,AND(D97&gt;=3,M97="非課税",G97="8:30～17:00の範囲内"),700,AND(D97&lt;3,M97="非課税",G97="8:30～17:00の範囲内"),1300,AND(D97&gt;=3,M97="非課税",G97="8:30～17:00を超える"),900,AND(D97&lt;3,M97="非課税",G97="8:30～17:00を超える"),1600,M97="生保等",K97,M97="経過措置",EO97),"")</f>
        <v/>
      </c>
      <c r="P97" s="63" t="str">
        <f t="shared" si="26"/>
        <v/>
      </c>
      <c r="Q97" s="63" t="str">
        <f t="shared" si="29"/>
        <v/>
      </c>
      <c r="R97" s="92"/>
      <c r="S97" s="93"/>
      <c r="T97" s="93"/>
      <c r="U97" s="93"/>
      <c r="V97" s="93"/>
      <c r="W97" s="93"/>
      <c r="X97" s="93"/>
      <c r="Y97" s="93"/>
      <c r="Z97" s="93"/>
      <c r="AA97" s="94"/>
      <c r="AB97" s="92"/>
      <c r="AC97" s="93"/>
      <c r="AD97" s="93"/>
      <c r="AE97" s="93"/>
      <c r="AF97" s="93"/>
      <c r="AG97" s="93"/>
      <c r="AH97" s="93"/>
      <c r="AI97" s="93"/>
      <c r="AJ97" s="93"/>
      <c r="AK97" s="94"/>
      <c r="AL97" s="92"/>
      <c r="AM97" s="93"/>
      <c r="AN97" s="93"/>
      <c r="AO97" s="93"/>
      <c r="AP97" s="93"/>
      <c r="AQ97" s="93"/>
      <c r="AR97" s="93"/>
      <c r="AS97" s="93"/>
      <c r="AT97" s="93"/>
      <c r="AU97" s="94"/>
      <c r="AV97" s="92"/>
      <c r="AW97" s="93"/>
      <c r="AX97" s="93"/>
      <c r="AY97" s="93"/>
      <c r="AZ97" s="93"/>
      <c r="BA97" s="93"/>
      <c r="BB97" s="93"/>
      <c r="BC97" s="93"/>
      <c r="BD97" s="93"/>
      <c r="BE97" s="94"/>
      <c r="BF97" s="92"/>
      <c r="BG97" s="93"/>
      <c r="BH97" s="93"/>
      <c r="BI97" s="93"/>
      <c r="BJ97" s="93"/>
      <c r="BK97" s="93"/>
      <c r="BL97" s="93"/>
      <c r="BM97" s="93"/>
      <c r="BN97" s="93"/>
      <c r="BO97" s="94"/>
      <c r="BP97" s="92"/>
      <c r="BQ97" s="93"/>
      <c r="BR97" s="93"/>
      <c r="BS97" s="93"/>
      <c r="BT97" s="93"/>
      <c r="BU97" s="93"/>
      <c r="BV97" s="93"/>
      <c r="BW97" s="93"/>
      <c r="BX97" s="93"/>
      <c r="BY97" s="94"/>
      <c r="BZ97" s="92"/>
      <c r="CA97" s="93"/>
      <c r="CB97" s="93"/>
      <c r="CC97" s="93"/>
      <c r="CD97" s="93"/>
      <c r="CE97" s="93"/>
      <c r="CF97" s="93"/>
      <c r="CG97" s="93"/>
      <c r="CH97" s="93"/>
      <c r="CI97" s="94"/>
      <c r="CJ97" s="92"/>
      <c r="CK97" s="93"/>
      <c r="CL97" s="93"/>
      <c r="CM97" s="93"/>
      <c r="CN97" s="93"/>
      <c r="CO97" s="93"/>
      <c r="CP97" s="93"/>
      <c r="CQ97" s="93"/>
      <c r="CR97" s="93"/>
      <c r="CS97" s="94"/>
      <c r="CT97" s="92"/>
      <c r="CU97" s="93"/>
      <c r="CV97" s="93"/>
      <c r="CW97" s="93"/>
      <c r="CX97" s="93"/>
      <c r="CY97" s="93"/>
      <c r="CZ97" s="93"/>
      <c r="DA97" s="93"/>
      <c r="DB97" s="93"/>
      <c r="DC97" s="94"/>
      <c r="DD97" s="92"/>
      <c r="DE97" s="93"/>
      <c r="DF97" s="93"/>
      <c r="DG97" s="93"/>
      <c r="DH97" s="93"/>
      <c r="DI97" s="93"/>
      <c r="DJ97" s="93"/>
      <c r="DK97" s="93"/>
      <c r="DL97" s="93"/>
      <c r="DM97" s="94"/>
      <c r="DN97" s="92"/>
      <c r="DO97" s="93"/>
      <c r="DP97" s="93"/>
      <c r="DQ97" s="93"/>
      <c r="DR97" s="93"/>
      <c r="DS97" s="93"/>
      <c r="DT97" s="93"/>
      <c r="DU97" s="93"/>
      <c r="DV97" s="93"/>
      <c r="DW97" s="94"/>
      <c r="DX97" s="92"/>
      <c r="DY97" s="93"/>
      <c r="DZ97" s="93"/>
      <c r="EA97" s="93"/>
      <c r="EB97" s="93"/>
      <c r="EC97" s="93"/>
      <c r="ED97" s="93"/>
      <c r="EE97" s="93"/>
      <c r="EF97" s="93"/>
      <c r="EG97" s="95"/>
      <c r="EH97" s="76">
        <f t="shared" si="30"/>
        <v>0</v>
      </c>
      <c r="EI97" s="70" t="str">
        <f t="shared" si="27"/>
        <v/>
      </c>
      <c r="EK97" s="76">
        <f t="shared" si="31"/>
        <v>0</v>
      </c>
      <c r="EL97" s="77">
        <f t="shared" si="32"/>
        <v>0</v>
      </c>
      <c r="EN97" s="78" t="str" cm="1">
        <f t="array" ref="EN97">_xlfn.IFNA(_xlfn.IFS(AND(D97&gt;=3,G97="8:30～17:00の範囲内"),_xlfn.XLOOKUP($EQ$14,$EQ$20:$EQ$24,$ET$20:$ET$24,0,0,1),AND(D97&gt;=3,G97="8:30～17:00を超える"),_xlfn.XLOOKUP($EQ$14,$EQ$20:$EQ$24,$EX$20:$EX$24,0,0,1),AND(D97&lt;3,G97="8:30～17:00の範囲内"),_xlfn.XLOOKUP($EQ$14,$EQ$20:$EQ$24,$ER$20:$ER$24,0,0,1),AND(D97&lt;3,G97="8:30～17:00を超える"),_xlfn.XLOOKUP($EQ$14,$EQ$20:$EQ$24,$EV$20:$EV$24,0,0,1)),"")</f>
        <v/>
      </c>
      <c r="EO97" s="78" t="str" cm="1">
        <f t="array" ref="EO97">_xlfn.IFNA(_xlfn.IFS(AND(D97&gt;=3,G97="8:30～17:00の範囲内"),_xlfn.XLOOKUP($EQ$14,$EQ$20:$EQ$24,$EU$20:$EU$24,0,0,1),AND(D97&gt;=3,G97="8:30～17:00を超える"),_xlfn.XLOOKUP($EQ$14,$EQ$20:$EQ$24,$EY$20:$EY$24,0,0,1),AND(D97&lt;3,G97="8:30～17:00の範囲内"),_xlfn.XLOOKUP($EQ$14,$EQ$20:$EQ$24,$ES$20:$ES$24,0,0,1),AND(D97&lt;3,G97="8:30～17:00を超える"),_xlfn.XLOOKUP($EQ$14,$EQ$20:$EQ$24,$EW$20:$EW$24,0,0,1)),"")</f>
        <v/>
      </c>
    </row>
    <row r="98" spans="2:145" ht="14.25">
      <c r="B98" s="79">
        <f t="shared" si="25"/>
        <v>85</v>
      </c>
      <c r="C98" s="91"/>
      <c r="D98" s="87"/>
      <c r="E98" s="91"/>
      <c r="F98" s="61" t="str">
        <f t="shared" si="28"/>
        <v/>
      </c>
      <c r="G98" s="178"/>
      <c r="H98" s="179"/>
      <c r="I98" s="179"/>
      <c r="J98" s="179"/>
      <c r="K98" s="174" t="str" cm="1">
        <f t="array" ref="K98">_xlfn.IFNA(IF(C98="","",IF(F98="×","0",_xlfn.IFS(AND(D98&gt;=3,G98="8:30～17:00の範囲内"),1200,AND(D98&gt;=3,G98="8:30～17:00を超える"),1500,AND(D98&lt;3,G98="8:30～17:00の範囲内"),2100,AND(D98&lt;3,G98="8:30～17:00を超える"),2600))),"")</f>
        <v/>
      </c>
      <c r="L98" s="174"/>
      <c r="M98" s="62"/>
      <c r="N98" s="63" t="str" cm="1">
        <f t="array" ref="N98">_xlfn.IFNA(_xlfn.IFS(F98="×","",M98="一般",0,AND(D98&gt;=3,M98="非課税",G98="8:30～17:00の範囲内"),700,AND(D98&lt;3,M98="非課税",G98="8:30～17:00の範囲内"),1300,AND(D98&gt;=3,M98="非課税",G98="8:30～17:00を超える"),900,AND(D98&lt;3,M98="非課税",G98="8:30～17:00を超える"),1600,M98="生保等",K98,M98="経過措置",EN98),"")</f>
        <v/>
      </c>
      <c r="O98" s="63" t="str" cm="1">
        <f t="array" ref="O98">_xlfn.IFNA(_xlfn.IFS(F98="×","",M98="一般",0,AND(D98&gt;=3,M98="非課税",G98="8:30～17:00の範囲内"),700,AND(D98&lt;3,M98="非課税",G98="8:30～17:00の範囲内"),1300,AND(D98&gt;=3,M98="非課税",G98="8:30～17:00を超える"),900,AND(D98&lt;3,M98="非課税",G98="8:30～17:00を超える"),1600,M98="生保等",K98,M98="経過措置",EO98),"")</f>
        <v/>
      </c>
      <c r="P98" s="63" t="str">
        <f t="shared" si="26"/>
        <v/>
      </c>
      <c r="Q98" s="63" t="str">
        <f t="shared" si="29"/>
        <v/>
      </c>
      <c r="R98" s="92"/>
      <c r="S98" s="93"/>
      <c r="T98" s="93"/>
      <c r="U98" s="93"/>
      <c r="V98" s="93"/>
      <c r="W98" s="93"/>
      <c r="X98" s="93"/>
      <c r="Y98" s="93"/>
      <c r="Z98" s="93"/>
      <c r="AA98" s="94"/>
      <c r="AB98" s="92"/>
      <c r="AC98" s="93"/>
      <c r="AD98" s="93"/>
      <c r="AE98" s="93"/>
      <c r="AF98" s="93"/>
      <c r="AG98" s="93"/>
      <c r="AH98" s="93"/>
      <c r="AI98" s="93"/>
      <c r="AJ98" s="93"/>
      <c r="AK98" s="94"/>
      <c r="AL98" s="92"/>
      <c r="AM98" s="93"/>
      <c r="AN98" s="93"/>
      <c r="AO98" s="93"/>
      <c r="AP98" s="93"/>
      <c r="AQ98" s="93"/>
      <c r="AR98" s="93"/>
      <c r="AS98" s="93"/>
      <c r="AT98" s="93"/>
      <c r="AU98" s="94"/>
      <c r="AV98" s="92"/>
      <c r="AW98" s="93"/>
      <c r="AX98" s="93"/>
      <c r="AY98" s="93"/>
      <c r="AZ98" s="93"/>
      <c r="BA98" s="93"/>
      <c r="BB98" s="93"/>
      <c r="BC98" s="93"/>
      <c r="BD98" s="93"/>
      <c r="BE98" s="94"/>
      <c r="BF98" s="92"/>
      <c r="BG98" s="93"/>
      <c r="BH98" s="93"/>
      <c r="BI98" s="93"/>
      <c r="BJ98" s="93"/>
      <c r="BK98" s="93"/>
      <c r="BL98" s="93"/>
      <c r="BM98" s="93"/>
      <c r="BN98" s="93"/>
      <c r="BO98" s="94"/>
      <c r="BP98" s="92"/>
      <c r="BQ98" s="93"/>
      <c r="BR98" s="93"/>
      <c r="BS98" s="93"/>
      <c r="BT98" s="93"/>
      <c r="BU98" s="93"/>
      <c r="BV98" s="93"/>
      <c r="BW98" s="93"/>
      <c r="BX98" s="93"/>
      <c r="BY98" s="94"/>
      <c r="BZ98" s="92"/>
      <c r="CA98" s="93"/>
      <c r="CB98" s="93"/>
      <c r="CC98" s="93"/>
      <c r="CD98" s="93"/>
      <c r="CE98" s="93"/>
      <c r="CF98" s="93"/>
      <c r="CG98" s="93"/>
      <c r="CH98" s="93"/>
      <c r="CI98" s="94"/>
      <c r="CJ98" s="92"/>
      <c r="CK98" s="93"/>
      <c r="CL98" s="93"/>
      <c r="CM98" s="93"/>
      <c r="CN98" s="93"/>
      <c r="CO98" s="93"/>
      <c r="CP98" s="93"/>
      <c r="CQ98" s="93"/>
      <c r="CR98" s="93"/>
      <c r="CS98" s="94"/>
      <c r="CT98" s="92"/>
      <c r="CU98" s="93"/>
      <c r="CV98" s="93"/>
      <c r="CW98" s="93"/>
      <c r="CX98" s="93"/>
      <c r="CY98" s="93"/>
      <c r="CZ98" s="93"/>
      <c r="DA98" s="93"/>
      <c r="DB98" s="93"/>
      <c r="DC98" s="94"/>
      <c r="DD98" s="92"/>
      <c r="DE98" s="93"/>
      <c r="DF98" s="93"/>
      <c r="DG98" s="93"/>
      <c r="DH98" s="93"/>
      <c r="DI98" s="93"/>
      <c r="DJ98" s="93"/>
      <c r="DK98" s="93"/>
      <c r="DL98" s="93"/>
      <c r="DM98" s="94"/>
      <c r="DN98" s="92"/>
      <c r="DO98" s="93"/>
      <c r="DP98" s="93"/>
      <c r="DQ98" s="93"/>
      <c r="DR98" s="93"/>
      <c r="DS98" s="93"/>
      <c r="DT98" s="93"/>
      <c r="DU98" s="93"/>
      <c r="DV98" s="93"/>
      <c r="DW98" s="94"/>
      <c r="DX98" s="92"/>
      <c r="DY98" s="93"/>
      <c r="DZ98" s="93"/>
      <c r="EA98" s="93"/>
      <c r="EB98" s="93"/>
      <c r="EC98" s="93"/>
      <c r="ED98" s="93"/>
      <c r="EE98" s="93"/>
      <c r="EF98" s="93"/>
      <c r="EG98" s="95"/>
      <c r="EH98" s="76">
        <f t="shared" si="30"/>
        <v>0</v>
      </c>
      <c r="EI98" s="70" t="str">
        <f t="shared" si="27"/>
        <v/>
      </c>
      <c r="EK98" s="76">
        <f t="shared" si="31"/>
        <v>0</v>
      </c>
      <c r="EL98" s="77">
        <f t="shared" si="32"/>
        <v>0</v>
      </c>
      <c r="EN98" s="78" t="str" cm="1">
        <f t="array" ref="EN98">_xlfn.IFNA(_xlfn.IFS(AND(D98&gt;=3,G98="8:30～17:00の範囲内"),_xlfn.XLOOKUP($EQ$14,$EQ$20:$EQ$24,$ET$20:$ET$24,0,0,1),AND(D98&gt;=3,G98="8:30～17:00を超える"),_xlfn.XLOOKUP($EQ$14,$EQ$20:$EQ$24,$EX$20:$EX$24,0,0,1),AND(D98&lt;3,G98="8:30～17:00の範囲内"),_xlfn.XLOOKUP($EQ$14,$EQ$20:$EQ$24,$ER$20:$ER$24,0,0,1),AND(D98&lt;3,G98="8:30～17:00を超える"),_xlfn.XLOOKUP($EQ$14,$EQ$20:$EQ$24,$EV$20:$EV$24,0,0,1)),"")</f>
        <v/>
      </c>
      <c r="EO98" s="78" t="str" cm="1">
        <f t="array" ref="EO98">_xlfn.IFNA(_xlfn.IFS(AND(D98&gt;=3,G98="8:30～17:00の範囲内"),_xlfn.XLOOKUP($EQ$14,$EQ$20:$EQ$24,$EU$20:$EU$24,0,0,1),AND(D98&gt;=3,G98="8:30～17:00を超える"),_xlfn.XLOOKUP($EQ$14,$EQ$20:$EQ$24,$EY$20:$EY$24,0,0,1),AND(D98&lt;3,G98="8:30～17:00の範囲内"),_xlfn.XLOOKUP($EQ$14,$EQ$20:$EQ$24,$ES$20:$ES$24,0,0,1),AND(D98&lt;3,G98="8:30～17:00を超える"),_xlfn.XLOOKUP($EQ$14,$EQ$20:$EQ$24,$EW$20:$EW$24,0,0,1)),"")</f>
        <v/>
      </c>
    </row>
    <row r="99" spans="2:145" ht="14.25">
      <c r="B99" s="79">
        <f t="shared" si="25"/>
        <v>86</v>
      </c>
      <c r="C99" s="91"/>
      <c r="D99" s="87"/>
      <c r="E99" s="91"/>
      <c r="F99" s="61" t="str">
        <f t="shared" si="28"/>
        <v/>
      </c>
      <c r="G99" s="178"/>
      <c r="H99" s="179"/>
      <c r="I99" s="179"/>
      <c r="J99" s="179"/>
      <c r="K99" s="174" t="str" cm="1">
        <f t="array" ref="K99">_xlfn.IFNA(IF(C99="","",IF(F99="×","0",_xlfn.IFS(AND(D99&gt;=3,G99="8:30～17:00の範囲内"),1200,AND(D99&gt;=3,G99="8:30～17:00を超える"),1500,AND(D99&lt;3,G99="8:30～17:00の範囲内"),2100,AND(D99&lt;3,G99="8:30～17:00を超える"),2600))),"")</f>
        <v/>
      </c>
      <c r="L99" s="174"/>
      <c r="M99" s="62"/>
      <c r="N99" s="63" t="str" cm="1">
        <f t="array" ref="N99">_xlfn.IFNA(_xlfn.IFS(F99="×","",M99="一般",0,AND(D99&gt;=3,M99="非課税",G99="8:30～17:00の範囲内"),700,AND(D99&lt;3,M99="非課税",G99="8:30～17:00の範囲内"),1300,AND(D99&gt;=3,M99="非課税",G99="8:30～17:00を超える"),900,AND(D99&lt;3,M99="非課税",G99="8:30～17:00を超える"),1600,M99="生保等",K99,M99="経過措置",EN99),"")</f>
        <v/>
      </c>
      <c r="O99" s="63" t="str" cm="1">
        <f t="array" ref="O99">_xlfn.IFNA(_xlfn.IFS(F99="×","",M99="一般",0,AND(D99&gt;=3,M99="非課税",G99="8:30～17:00の範囲内"),700,AND(D99&lt;3,M99="非課税",G99="8:30～17:00の範囲内"),1300,AND(D99&gt;=3,M99="非課税",G99="8:30～17:00を超える"),900,AND(D99&lt;3,M99="非課税",G99="8:30～17:00を超える"),1600,M99="生保等",K99,M99="経過措置",EO99),"")</f>
        <v/>
      </c>
      <c r="P99" s="63" t="str">
        <f t="shared" si="26"/>
        <v/>
      </c>
      <c r="Q99" s="63" t="str">
        <f t="shared" si="29"/>
        <v/>
      </c>
      <c r="R99" s="92"/>
      <c r="S99" s="93"/>
      <c r="T99" s="93"/>
      <c r="U99" s="93"/>
      <c r="V99" s="93"/>
      <c r="W99" s="93"/>
      <c r="X99" s="93"/>
      <c r="Y99" s="93"/>
      <c r="Z99" s="93"/>
      <c r="AA99" s="94"/>
      <c r="AB99" s="92"/>
      <c r="AC99" s="93"/>
      <c r="AD99" s="93"/>
      <c r="AE99" s="93"/>
      <c r="AF99" s="93"/>
      <c r="AG99" s="93"/>
      <c r="AH99" s="93"/>
      <c r="AI99" s="93"/>
      <c r="AJ99" s="93"/>
      <c r="AK99" s="94"/>
      <c r="AL99" s="92"/>
      <c r="AM99" s="93"/>
      <c r="AN99" s="93"/>
      <c r="AO99" s="93"/>
      <c r="AP99" s="93"/>
      <c r="AQ99" s="93"/>
      <c r="AR99" s="93"/>
      <c r="AS99" s="93"/>
      <c r="AT99" s="93"/>
      <c r="AU99" s="94"/>
      <c r="AV99" s="92"/>
      <c r="AW99" s="93"/>
      <c r="AX99" s="93"/>
      <c r="AY99" s="93"/>
      <c r="AZ99" s="93"/>
      <c r="BA99" s="93"/>
      <c r="BB99" s="93"/>
      <c r="BC99" s="93"/>
      <c r="BD99" s="93"/>
      <c r="BE99" s="94"/>
      <c r="BF99" s="92"/>
      <c r="BG99" s="93"/>
      <c r="BH99" s="93"/>
      <c r="BI99" s="93"/>
      <c r="BJ99" s="93"/>
      <c r="BK99" s="93"/>
      <c r="BL99" s="93"/>
      <c r="BM99" s="93"/>
      <c r="BN99" s="93"/>
      <c r="BO99" s="94"/>
      <c r="BP99" s="92"/>
      <c r="BQ99" s="93"/>
      <c r="BR99" s="93"/>
      <c r="BS99" s="93"/>
      <c r="BT99" s="93"/>
      <c r="BU99" s="93"/>
      <c r="BV99" s="93"/>
      <c r="BW99" s="93"/>
      <c r="BX99" s="93"/>
      <c r="BY99" s="94"/>
      <c r="BZ99" s="92"/>
      <c r="CA99" s="93"/>
      <c r="CB99" s="93"/>
      <c r="CC99" s="93"/>
      <c r="CD99" s="93"/>
      <c r="CE99" s="93"/>
      <c r="CF99" s="93"/>
      <c r="CG99" s="93"/>
      <c r="CH99" s="93"/>
      <c r="CI99" s="94"/>
      <c r="CJ99" s="92"/>
      <c r="CK99" s="93"/>
      <c r="CL99" s="93"/>
      <c r="CM99" s="93"/>
      <c r="CN99" s="93"/>
      <c r="CO99" s="93"/>
      <c r="CP99" s="93"/>
      <c r="CQ99" s="93"/>
      <c r="CR99" s="93"/>
      <c r="CS99" s="94"/>
      <c r="CT99" s="92"/>
      <c r="CU99" s="93"/>
      <c r="CV99" s="93"/>
      <c r="CW99" s="93"/>
      <c r="CX99" s="93"/>
      <c r="CY99" s="93"/>
      <c r="CZ99" s="93"/>
      <c r="DA99" s="93"/>
      <c r="DB99" s="93"/>
      <c r="DC99" s="94"/>
      <c r="DD99" s="92"/>
      <c r="DE99" s="93"/>
      <c r="DF99" s="93"/>
      <c r="DG99" s="93"/>
      <c r="DH99" s="93"/>
      <c r="DI99" s="93"/>
      <c r="DJ99" s="93"/>
      <c r="DK99" s="93"/>
      <c r="DL99" s="93"/>
      <c r="DM99" s="94"/>
      <c r="DN99" s="92"/>
      <c r="DO99" s="93"/>
      <c r="DP99" s="93"/>
      <c r="DQ99" s="93"/>
      <c r="DR99" s="93"/>
      <c r="DS99" s="93"/>
      <c r="DT99" s="93"/>
      <c r="DU99" s="93"/>
      <c r="DV99" s="93"/>
      <c r="DW99" s="94"/>
      <c r="DX99" s="92"/>
      <c r="DY99" s="93"/>
      <c r="DZ99" s="93"/>
      <c r="EA99" s="93"/>
      <c r="EB99" s="93"/>
      <c r="EC99" s="93"/>
      <c r="ED99" s="93"/>
      <c r="EE99" s="93"/>
      <c r="EF99" s="93"/>
      <c r="EG99" s="95"/>
      <c r="EH99" s="76">
        <f t="shared" si="30"/>
        <v>0</v>
      </c>
      <c r="EI99" s="70" t="str">
        <f t="shared" si="27"/>
        <v/>
      </c>
      <c r="EK99" s="76">
        <f t="shared" si="31"/>
        <v>0</v>
      </c>
      <c r="EL99" s="77">
        <f t="shared" si="32"/>
        <v>0</v>
      </c>
      <c r="EN99" s="78" t="str" cm="1">
        <f t="array" ref="EN99">_xlfn.IFNA(_xlfn.IFS(AND(D99&gt;=3,G99="8:30～17:00の範囲内"),_xlfn.XLOOKUP($EQ$14,$EQ$20:$EQ$24,$ET$20:$ET$24,0,0,1),AND(D99&gt;=3,G99="8:30～17:00を超える"),_xlfn.XLOOKUP($EQ$14,$EQ$20:$EQ$24,$EX$20:$EX$24,0,0,1),AND(D99&lt;3,G99="8:30～17:00の範囲内"),_xlfn.XLOOKUP($EQ$14,$EQ$20:$EQ$24,$ER$20:$ER$24,0,0,1),AND(D99&lt;3,G99="8:30～17:00を超える"),_xlfn.XLOOKUP($EQ$14,$EQ$20:$EQ$24,$EV$20:$EV$24,0,0,1)),"")</f>
        <v/>
      </c>
      <c r="EO99" s="78" t="str" cm="1">
        <f t="array" ref="EO99">_xlfn.IFNA(_xlfn.IFS(AND(D99&gt;=3,G99="8:30～17:00の範囲内"),_xlfn.XLOOKUP($EQ$14,$EQ$20:$EQ$24,$EU$20:$EU$24,0,0,1),AND(D99&gt;=3,G99="8:30～17:00を超える"),_xlfn.XLOOKUP($EQ$14,$EQ$20:$EQ$24,$EY$20:$EY$24,0,0,1),AND(D99&lt;3,G99="8:30～17:00の範囲内"),_xlfn.XLOOKUP($EQ$14,$EQ$20:$EQ$24,$ES$20:$ES$24,0,0,1),AND(D99&lt;3,G99="8:30～17:00を超える"),_xlfn.XLOOKUP($EQ$14,$EQ$20:$EQ$24,$EW$20:$EW$24,0,0,1)),"")</f>
        <v/>
      </c>
    </row>
    <row r="100" spans="2:145" ht="14.25">
      <c r="B100" s="79">
        <f t="shared" si="25"/>
        <v>87</v>
      </c>
      <c r="C100" s="91"/>
      <c r="D100" s="87"/>
      <c r="E100" s="91"/>
      <c r="F100" s="61" t="str">
        <f t="shared" si="28"/>
        <v/>
      </c>
      <c r="G100" s="178"/>
      <c r="H100" s="179"/>
      <c r="I100" s="179"/>
      <c r="J100" s="179"/>
      <c r="K100" s="174" t="str" cm="1">
        <f t="array" ref="K100">_xlfn.IFNA(IF(C100="","",IF(F100="×","0",_xlfn.IFS(AND(D100&gt;=3,G100="8:30～17:00の範囲内"),1200,AND(D100&gt;=3,G100="8:30～17:00を超える"),1500,AND(D100&lt;3,G100="8:30～17:00の範囲内"),2100,AND(D100&lt;3,G100="8:30～17:00を超える"),2600))),"")</f>
        <v/>
      </c>
      <c r="L100" s="174"/>
      <c r="M100" s="62"/>
      <c r="N100" s="63" t="str" cm="1">
        <f t="array" ref="N100">_xlfn.IFNA(_xlfn.IFS(F100="×","",M100="一般",0,AND(D100&gt;=3,M100="非課税",G100="8:30～17:00の範囲内"),700,AND(D100&lt;3,M100="非課税",G100="8:30～17:00の範囲内"),1300,AND(D100&gt;=3,M100="非課税",G100="8:30～17:00を超える"),900,AND(D100&lt;3,M100="非課税",G100="8:30～17:00を超える"),1600,M100="生保等",K100,M100="経過措置",EN100),"")</f>
        <v/>
      </c>
      <c r="O100" s="63" t="str" cm="1">
        <f t="array" ref="O100">_xlfn.IFNA(_xlfn.IFS(F100="×","",M100="一般",0,AND(D100&gt;=3,M100="非課税",G100="8:30～17:00の範囲内"),700,AND(D100&lt;3,M100="非課税",G100="8:30～17:00の範囲内"),1300,AND(D100&gt;=3,M100="非課税",G100="8:30～17:00を超える"),900,AND(D100&lt;3,M100="非課税",G100="8:30～17:00を超える"),1600,M100="生保等",K100,M100="経過措置",EO100),"")</f>
        <v/>
      </c>
      <c r="P100" s="63" t="str">
        <f t="shared" si="26"/>
        <v/>
      </c>
      <c r="Q100" s="63" t="str">
        <f t="shared" si="29"/>
        <v/>
      </c>
      <c r="R100" s="92"/>
      <c r="S100" s="93"/>
      <c r="T100" s="93"/>
      <c r="U100" s="93"/>
      <c r="V100" s="93"/>
      <c r="W100" s="93"/>
      <c r="X100" s="93"/>
      <c r="Y100" s="93"/>
      <c r="Z100" s="93"/>
      <c r="AA100" s="94"/>
      <c r="AB100" s="92"/>
      <c r="AC100" s="93"/>
      <c r="AD100" s="93"/>
      <c r="AE100" s="93"/>
      <c r="AF100" s="93"/>
      <c r="AG100" s="93"/>
      <c r="AH100" s="93"/>
      <c r="AI100" s="93"/>
      <c r="AJ100" s="93"/>
      <c r="AK100" s="94"/>
      <c r="AL100" s="92"/>
      <c r="AM100" s="93"/>
      <c r="AN100" s="93"/>
      <c r="AO100" s="93"/>
      <c r="AP100" s="93"/>
      <c r="AQ100" s="93"/>
      <c r="AR100" s="93"/>
      <c r="AS100" s="93"/>
      <c r="AT100" s="93"/>
      <c r="AU100" s="94"/>
      <c r="AV100" s="92"/>
      <c r="AW100" s="93"/>
      <c r="AX100" s="93"/>
      <c r="AY100" s="93"/>
      <c r="AZ100" s="93"/>
      <c r="BA100" s="93"/>
      <c r="BB100" s="93"/>
      <c r="BC100" s="93"/>
      <c r="BD100" s="93"/>
      <c r="BE100" s="94"/>
      <c r="BF100" s="92"/>
      <c r="BG100" s="93"/>
      <c r="BH100" s="93"/>
      <c r="BI100" s="93"/>
      <c r="BJ100" s="93"/>
      <c r="BK100" s="93"/>
      <c r="BL100" s="93"/>
      <c r="BM100" s="93"/>
      <c r="BN100" s="93"/>
      <c r="BO100" s="94"/>
      <c r="BP100" s="92"/>
      <c r="BQ100" s="93"/>
      <c r="BR100" s="93"/>
      <c r="BS100" s="93"/>
      <c r="BT100" s="93"/>
      <c r="BU100" s="93"/>
      <c r="BV100" s="93"/>
      <c r="BW100" s="93"/>
      <c r="BX100" s="93"/>
      <c r="BY100" s="94"/>
      <c r="BZ100" s="92"/>
      <c r="CA100" s="93"/>
      <c r="CB100" s="93"/>
      <c r="CC100" s="93"/>
      <c r="CD100" s="93"/>
      <c r="CE100" s="93"/>
      <c r="CF100" s="93"/>
      <c r="CG100" s="93"/>
      <c r="CH100" s="93"/>
      <c r="CI100" s="94"/>
      <c r="CJ100" s="92"/>
      <c r="CK100" s="93"/>
      <c r="CL100" s="93"/>
      <c r="CM100" s="93"/>
      <c r="CN100" s="93"/>
      <c r="CO100" s="93"/>
      <c r="CP100" s="93"/>
      <c r="CQ100" s="93"/>
      <c r="CR100" s="93"/>
      <c r="CS100" s="94"/>
      <c r="CT100" s="92"/>
      <c r="CU100" s="93"/>
      <c r="CV100" s="93"/>
      <c r="CW100" s="93"/>
      <c r="CX100" s="93"/>
      <c r="CY100" s="93"/>
      <c r="CZ100" s="93"/>
      <c r="DA100" s="93"/>
      <c r="DB100" s="93"/>
      <c r="DC100" s="94"/>
      <c r="DD100" s="92"/>
      <c r="DE100" s="93"/>
      <c r="DF100" s="93"/>
      <c r="DG100" s="93"/>
      <c r="DH100" s="93"/>
      <c r="DI100" s="93"/>
      <c r="DJ100" s="93"/>
      <c r="DK100" s="93"/>
      <c r="DL100" s="93"/>
      <c r="DM100" s="94"/>
      <c r="DN100" s="92"/>
      <c r="DO100" s="93"/>
      <c r="DP100" s="93"/>
      <c r="DQ100" s="93"/>
      <c r="DR100" s="93"/>
      <c r="DS100" s="93"/>
      <c r="DT100" s="93"/>
      <c r="DU100" s="93"/>
      <c r="DV100" s="93"/>
      <c r="DW100" s="94"/>
      <c r="DX100" s="92"/>
      <c r="DY100" s="93"/>
      <c r="DZ100" s="93"/>
      <c r="EA100" s="93"/>
      <c r="EB100" s="93"/>
      <c r="EC100" s="93"/>
      <c r="ED100" s="93"/>
      <c r="EE100" s="93"/>
      <c r="EF100" s="93"/>
      <c r="EG100" s="95"/>
      <c r="EH100" s="76">
        <f t="shared" si="30"/>
        <v>0</v>
      </c>
      <c r="EI100" s="70" t="str">
        <f t="shared" si="27"/>
        <v/>
      </c>
      <c r="EK100" s="76">
        <f t="shared" si="31"/>
        <v>0</v>
      </c>
      <c r="EL100" s="77">
        <f t="shared" si="32"/>
        <v>0</v>
      </c>
      <c r="EN100" s="78" t="str" cm="1">
        <f t="array" ref="EN100">_xlfn.IFNA(_xlfn.IFS(AND(D100&gt;=3,G100="8:30～17:00の範囲内"),_xlfn.XLOOKUP($EQ$14,$EQ$20:$EQ$24,$ET$20:$ET$24,0,0,1),AND(D100&gt;=3,G100="8:30～17:00を超える"),_xlfn.XLOOKUP($EQ$14,$EQ$20:$EQ$24,$EX$20:$EX$24,0,0,1),AND(D100&lt;3,G100="8:30～17:00の範囲内"),_xlfn.XLOOKUP($EQ$14,$EQ$20:$EQ$24,$ER$20:$ER$24,0,0,1),AND(D100&lt;3,G100="8:30～17:00を超える"),_xlfn.XLOOKUP($EQ$14,$EQ$20:$EQ$24,$EV$20:$EV$24,0,0,1)),"")</f>
        <v/>
      </c>
      <c r="EO100" s="78" t="str" cm="1">
        <f t="array" ref="EO100">_xlfn.IFNA(_xlfn.IFS(AND(D100&gt;=3,G100="8:30～17:00の範囲内"),_xlfn.XLOOKUP($EQ$14,$EQ$20:$EQ$24,$EU$20:$EU$24,0,0,1),AND(D100&gt;=3,G100="8:30～17:00を超える"),_xlfn.XLOOKUP($EQ$14,$EQ$20:$EQ$24,$EY$20:$EY$24,0,0,1),AND(D100&lt;3,G100="8:30～17:00の範囲内"),_xlfn.XLOOKUP($EQ$14,$EQ$20:$EQ$24,$ES$20:$ES$24,0,0,1),AND(D100&lt;3,G100="8:30～17:00を超える"),_xlfn.XLOOKUP($EQ$14,$EQ$20:$EQ$24,$EW$20:$EW$24,0,0,1)),"")</f>
        <v/>
      </c>
    </row>
    <row r="101" spans="2:145" ht="14.25">
      <c r="B101" s="79">
        <f t="shared" si="25"/>
        <v>88</v>
      </c>
      <c r="C101" s="91"/>
      <c r="D101" s="87"/>
      <c r="E101" s="91"/>
      <c r="F101" s="61" t="str">
        <f t="shared" si="28"/>
        <v/>
      </c>
      <c r="G101" s="178"/>
      <c r="H101" s="179"/>
      <c r="I101" s="179"/>
      <c r="J101" s="179"/>
      <c r="K101" s="174" t="str" cm="1">
        <f t="array" ref="K101">_xlfn.IFNA(IF(C101="","",IF(F101="×","0",_xlfn.IFS(AND(D101&gt;=3,G101="8:30～17:00の範囲内"),1200,AND(D101&gt;=3,G101="8:30～17:00を超える"),1500,AND(D101&lt;3,G101="8:30～17:00の範囲内"),2100,AND(D101&lt;3,G101="8:30～17:00を超える"),2600))),"")</f>
        <v/>
      </c>
      <c r="L101" s="174"/>
      <c r="M101" s="62"/>
      <c r="N101" s="63" t="str" cm="1">
        <f t="array" ref="N101">_xlfn.IFNA(_xlfn.IFS(F101="×","",M101="一般",0,AND(D101&gt;=3,M101="非課税",G101="8:30～17:00の範囲内"),700,AND(D101&lt;3,M101="非課税",G101="8:30～17:00の範囲内"),1300,AND(D101&gt;=3,M101="非課税",G101="8:30～17:00を超える"),900,AND(D101&lt;3,M101="非課税",G101="8:30～17:00を超える"),1600,M101="生保等",K101,M101="経過措置",EN101),"")</f>
        <v/>
      </c>
      <c r="O101" s="63" t="str" cm="1">
        <f t="array" ref="O101">_xlfn.IFNA(_xlfn.IFS(F101="×","",M101="一般",0,AND(D101&gt;=3,M101="非課税",G101="8:30～17:00の範囲内"),700,AND(D101&lt;3,M101="非課税",G101="8:30～17:00の範囲内"),1300,AND(D101&gt;=3,M101="非課税",G101="8:30～17:00を超える"),900,AND(D101&lt;3,M101="非課税",G101="8:30～17:00を超える"),1600,M101="生保等",K101,M101="経過措置",EO101),"")</f>
        <v/>
      </c>
      <c r="P101" s="63" t="str">
        <f t="shared" si="26"/>
        <v/>
      </c>
      <c r="Q101" s="63" t="str">
        <f t="shared" si="29"/>
        <v/>
      </c>
      <c r="R101" s="92"/>
      <c r="S101" s="93"/>
      <c r="T101" s="93"/>
      <c r="U101" s="93"/>
      <c r="V101" s="93"/>
      <c r="W101" s="93"/>
      <c r="X101" s="93"/>
      <c r="Y101" s="93"/>
      <c r="Z101" s="93"/>
      <c r="AA101" s="94"/>
      <c r="AB101" s="92"/>
      <c r="AC101" s="93"/>
      <c r="AD101" s="93"/>
      <c r="AE101" s="93"/>
      <c r="AF101" s="93"/>
      <c r="AG101" s="93"/>
      <c r="AH101" s="93"/>
      <c r="AI101" s="93"/>
      <c r="AJ101" s="93"/>
      <c r="AK101" s="94"/>
      <c r="AL101" s="92"/>
      <c r="AM101" s="93"/>
      <c r="AN101" s="93"/>
      <c r="AO101" s="93"/>
      <c r="AP101" s="93"/>
      <c r="AQ101" s="93"/>
      <c r="AR101" s="93"/>
      <c r="AS101" s="93"/>
      <c r="AT101" s="93"/>
      <c r="AU101" s="94"/>
      <c r="AV101" s="92"/>
      <c r="AW101" s="93"/>
      <c r="AX101" s="93"/>
      <c r="AY101" s="93"/>
      <c r="AZ101" s="93"/>
      <c r="BA101" s="93"/>
      <c r="BB101" s="93"/>
      <c r="BC101" s="93"/>
      <c r="BD101" s="93"/>
      <c r="BE101" s="94"/>
      <c r="BF101" s="92"/>
      <c r="BG101" s="93"/>
      <c r="BH101" s="93"/>
      <c r="BI101" s="93"/>
      <c r="BJ101" s="93"/>
      <c r="BK101" s="93"/>
      <c r="BL101" s="93"/>
      <c r="BM101" s="93"/>
      <c r="BN101" s="93"/>
      <c r="BO101" s="94"/>
      <c r="BP101" s="92"/>
      <c r="BQ101" s="93"/>
      <c r="BR101" s="93"/>
      <c r="BS101" s="93"/>
      <c r="BT101" s="93"/>
      <c r="BU101" s="93"/>
      <c r="BV101" s="93"/>
      <c r="BW101" s="93"/>
      <c r="BX101" s="93"/>
      <c r="BY101" s="94"/>
      <c r="BZ101" s="92"/>
      <c r="CA101" s="93"/>
      <c r="CB101" s="93"/>
      <c r="CC101" s="93"/>
      <c r="CD101" s="93"/>
      <c r="CE101" s="93"/>
      <c r="CF101" s="93"/>
      <c r="CG101" s="93"/>
      <c r="CH101" s="93"/>
      <c r="CI101" s="94"/>
      <c r="CJ101" s="92"/>
      <c r="CK101" s="93"/>
      <c r="CL101" s="93"/>
      <c r="CM101" s="93"/>
      <c r="CN101" s="93"/>
      <c r="CO101" s="93"/>
      <c r="CP101" s="93"/>
      <c r="CQ101" s="93"/>
      <c r="CR101" s="93"/>
      <c r="CS101" s="94"/>
      <c r="CT101" s="92"/>
      <c r="CU101" s="93"/>
      <c r="CV101" s="93"/>
      <c r="CW101" s="93"/>
      <c r="CX101" s="93"/>
      <c r="CY101" s="93"/>
      <c r="CZ101" s="93"/>
      <c r="DA101" s="93"/>
      <c r="DB101" s="93"/>
      <c r="DC101" s="94"/>
      <c r="DD101" s="92"/>
      <c r="DE101" s="93"/>
      <c r="DF101" s="93"/>
      <c r="DG101" s="93"/>
      <c r="DH101" s="93"/>
      <c r="DI101" s="93"/>
      <c r="DJ101" s="93"/>
      <c r="DK101" s="93"/>
      <c r="DL101" s="93"/>
      <c r="DM101" s="94"/>
      <c r="DN101" s="92"/>
      <c r="DO101" s="93"/>
      <c r="DP101" s="93"/>
      <c r="DQ101" s="93"/>
      <c r="DR101" s="93"/>
      <c r="DS101" s="93"/>
      <c r="DT101" s="93"/>
      <c r="DU101" s="93"/>
      <c r="DV101" s="93"/>
      <c r="DW101" s="94"/>
      <c r="DX101" s="92"/>
      <c r="DY101" s="93"/>
      <c r="DZ101" s="93"/>
      <c r="EA101" s="93"/>
      <c r="EB101" s="93"/>
      <c r="EC101" s="93"/>
      <c r="ED101" s="93"/>
      <c r="EE101" s="93"/>
      <c r="EF101" s="93"/>
      <c r="EG101" s="95"/>
      <c r="EH101" s="76">
        <f t="shared" si="30"/>
        <v>0</v>
      </c>
      <c r="EI101" s="70" t="str">
        <f t="shared" si="27"/>
        <v/>
      </c>
      <c r="EK101" s="76">
        <f t="shared" si="31"/>
        <v>0</v>
      </c>
      <c r="EL101" s="77">
        <f t="shared" si="32"/>
        <v>0</v>
      </c>
      <c r="EN101" s="78" t="str" cm="1">
        <f t="array" ref="EN101">_xlfn.IFNA(_xlfn.IFS(AND(D101&gt;=3,G101="8:30～17:00の範囲内"),_xlfn.XLOOKUP($EQ$14,$EQ$20:$EQ$24,$ET$20:$ET$24,0,0,1),AND(D101&gt;=3,G101="8:30～17:00を超える"),_xlfn.XLOOKUP($EQ$14,$EQ$20:$EQ$24,$EX$20:$EX$24,0,0,1),AND(D101&lt;3,G101="8:30～17:00の範囲内"),_xlfn.XLOOKUP($EQ$14,$EQ$20:$EQ$24,$ER$20:$ER$24,0,0,1),AND(D101&lt;3,G101="8:30～17:00を超える"),_xlfn.XLOOKUP($EQ$14,$EQ$20:$EQ$24,$EV$20:$EV$24,0,0,1)),"")</f>
        <v/>
      </c>
      <c r="EO101" s="78" t="str" cm="1">
        <f t="array" ref="EO101">_xlfn.IFNA(_xlfn.IFS(AND(D101&gt;=3,G101="8:30～17:00の範囲内"),_xlfn.XLOOKUP($EQ$14,$EQ$20:$EQ$24,$EU$20:$EU$24,0,0,1),AND(D101&gt;=3,G101="8:30～17:00を超える"),_xlfn.XLOOKUP($EQ$14,$EQ$20:$EQ$24,$EY$20:$EY$24,0,0,1),AND(D101&lt;3,G101="8:30～17:00の範囲内"),_xlfn.XLOOKUP($EQ$14,$EQ$20:$EQ$24,$ES$20:$ES$24,0,0,1),AND(D101&lt;3,G101="8:30～17:00を超える"),_xlfn.XLOOKUP($EQ$14,$EQ$20:$EQ$24,$EW$20:$EW$24,0,0,1)),"")</f>
        <v/>
      </c>
    </row>
    <row r="102" spans="2:145" ht="14.25">
      <c r="B102" s="79">
        <f t="shared" si="25"/>
        <v>89</v>
      </c>
      <c r="C102" s="91"/>
      <c r="D102" s="87"/>
      <c r="E102" s="91"/>
      <c r="F102" s="61" t="str">
        <f t="shared" si="28"/>
        <v/>
      </c>
      <c r="G102" s="178"/>
      <c r="H102" s="179"/>
      <c r="I102" s="179"/>
      <c r="J102" s="179"/>
      <c r="K102" s="174" t="str" cm="1">
        <f t="array" ref="K102">_xlfn.IFNA(IF(C102="","",IF(F102="×","0",_xlfn.IFS(AND(D102&gt;=3,G102="8:30～17:00の範囲内"),1200,AND(D102&gt;=3,G102="8:30～17:00を超える"),1500,AND(D102&lt;3,G102="8:30～17:00の範囲内"),2100,AND(D102&lt;3,G102="8:30～17:00を超える"),2600))),"")</f>
        <v/>
      </c>
      <c r="L102" s="174"/>
      <c r="M102" s="62"/>
      <c r="N102" s="63" t="str" cm="1">
        <f t="array" ref="N102">_xlfn.IFNA(_xlfn.IFS(F102="×","",M102="一般",0,AND(D102&gt;=3,M102="非課税",G102="8:30～17:00の範囲内"),700,AND(D102&lt;3,M102="非課税",G102="8:30～17:00の範囲内"),1300,AND(D102&gt;=3,M102="非課税",G102="8:30～17:00を超える"),900,AND(D102&lt;3,M102="非課税",G102="8:30～17:00を超える"),1600,M102="生保等",K102,M102="経過措置",EN102),"")</f>
        <v/>
      </c>
      <c r="O102" s="63" t="str" cm="1">
        <f t="array" ref="O102">_xlfn.IFNA(_xlfn.IFS(F102="×","",M102="一般",0,AND(D102&gt;=3,M102="非課税",G102="8:30～17:00の範囲内"),700,AND(D102&lt;3,M102="非課税",G102="8:30～17:00の範囲内"),1300,AND(D102&gt;=3,M102="非課税",G102="8:30～17:00を超える"),900,AND(D102&lt;3,M102="非課税",G102="8:30～17:00を超える"),1600,M102="生保等",K102,M102="経過措置",EO102),"")</f>
        <v/>
      </c>
      <c r="P102" s="63" t="str">
        <f t="shared" si="26"/>
        <v/>
      </c>
      <c r="Q102" s="63" t="str">
        <f t="shared" si="29"/>
        <v/>
      </c>
      <c r="R102" s="92"/>
      <c r="S102" s="93"/>
      <c r="T102" s="93"/>
      <c r="U102" s="93"/>
      <c r="V102" s="93"/>
      <c r="W102" s="93"/>
      <c r="X102" s="93"/>
      <c r="Y102" s="93"/>
      <c r="Z102" s="93"/>
      <c r="AA102" s="94"/>
      <c r="AB102" s="92"/>
      <c r="AC102" s="93"/>
      <c r="AD102" s="93"/>
      <c r="AE102" s="93"/>
      <c r="AF102" s="93"/>
      <c r="AG102" s="93"/>
      <c r="AH102" s="93"/>
      <c r="AI102" s="93"/>
      <c r="AJ102" s="93"/>
      <c r="AK102" s="94"/>
      <c r="AL102" s="92"/>
      <c r="AM102" s="93"/>
      <c r="AN102" s="93"/>
      <c r="AO102" s="93"/>
      <c r="AP102" s="93"/>
      <c r="AQ102" s="93"/>
      <c r="AR102" s="93"/>
      <c r="AS102" s="93"/>
      <c r="AT102" s="93"/>
      <c r="AU102" s="94"/>
      <c r="AV102" s="92"/>
      <c r="AW102" s="93"/>
      <c r="AX102" s="93"/>
      <c r="AY102" s="93"/>
      <c r="AZ102" s="93"/>
      <c r="BA102" s="93"/>
      <c r="BB102" s="93"/>
      <c r="BC102" s="93"/>
      <c r="BD102" s="93"/>
      <c r="BE102" s="94"/>
      <c r="BF102" s="92"/>
      <c r="BG102" s="93"/>
      <c r="BH102" s="93"/>
      <c r="BI102" s="93"/>
      <c r="BJ102" s="93"/>
      <c r="BK102" s="93"/>
      <c r="BL102" s="93"/>
      <c r="BM102" s="93"/>
      <c r="BN102" s="93"/>
      <c r="BO102" s="94"/>
      <c r="BP102" s="92"/>
      <c r="BQ102" s="93"/>
      <c r="BR102" s="93"/>
      <c r="BS102" s="93"/>
      <c r="BT102" s="93"/>
      <c r="BU102" s="93"/>
      <c r="BV102" s="93"/>
      <c r="BW102" s="93"/>
      <c r="BX102" s="93"/>
      <c r="BY102" s="94"/>
      <c r="BZ102" s="92"/>
      <c r="CA102" s="93"/>
      <c r="CB102" s="93"/>
      <c r="CC102" s="93"/>
      <c r="CD102" s="93"/>
      <c r="CE102" s="93"/>
      <c r="CF102" s="93"/>
      <c r="CG102" s="93"/>
      <c r="CH102" s="93"/>
      <c r="CI102" s="94"/>
      <c r="CJ102" s="92"/>
      <c r="CK102" s="93"/>
      <c r="CL102" s="93"/>
      <c r="CM102" s="93"/>
      <c r="CN102" s="93"/>
      <c r="CO102" s="93"/>
      <c r="CP102" s="93"/>
      <c r="CQ102" s="93"/>
      <c r="CR102" s="93"/>
      <c r="CS102" s="94"/>
      <c r="CT102" s="92"/>
      <c r="CU102" s="93"/>
      <c r="CV102" s="93"/>
      <c r="CW102" s="93"/>
      <c r="CX102" s="93"/>
      <c r="CY102" s="93"/>
      <c r="CZ102" s="93"/>
      <c r="DA102" s="93"/>
      <c r="DB102" s="93"/>
      <c r="DC102" s="94"/>
      <c r="DD102" s="92"/>
      <c r="DE102" s="93"/>
      <c r="DF102" s="93"/>
      <c r="DG102" s="93"/>
      <c r="DH102" s="93"/>
      <c r="DI102" s="93"/>
      <c r="DJ102" s="93"/>
      <c r="DK102" s="93"/>
      <c r="DL102" s="93"/>
      <c r="DM102" s="94"/>
      <c r="DN102" s="92"/>
      <c r="DO102" s="93"/>
      <c r="DP102" s="93"/>
      <c r="DQ102" s="93"/>
      <c r="DR102" s="93"/>
      <c r="DS102" s="93"/>
      <c r="DT102" s="93"/>
      <c r="DU102" s="93"/>
      <c r="DV102" s="93"/>
      <c r="DW102" s="94"/>
      <c r="DX102" s="92"/>
      <c r="DY102" s="93"/>
      <c r="DZ102" s="93"/>
      <c r="EA102" s="93"/>
      <c r="EB102" s="93"/>
      <c r="EC102" s="93"/>
      <c r="ED102" s="93"/>
      <c r="EE102" s="93"/>
      <c r="EF102" s="93"/>
      <c r="EG102" s="95"/>
      <c r="EH102" s="76">
        <f t="shared" si="30"/>
        <v>0</v>
      </c>
      <c r="EI102" s="70" t="str">
        <f t="shared" si="27"/>
        <v/>
      </c>
      <c r="EK102" s="76">
        <f t="shared" si="31"/>
        <v>0</v>
      </c>
      <c r="EL102" s="77">
        <f t="shared" si="32"/>
        <v>0</v>
      </c>
      <c r="EN102" s="78" t="str" cm="1">
        <f t="array" ref="EN102">_xlfn.IFNA(_xlfn.IFS(AND(D102&gt;=3,G102="8:30～17:00の範囲内"),_xlfn.XLOOKUP($EQ$14,$EQ$20:$EQ$24,$ET$20:$ET$24,0,0,1),AND(D102&gt;=3,G102="8:30～17:00を超える"),_xlfn.XLOOKUP($EQ$14,$EQ$20:$EQ$24,$EX$20:$EX$24,0,0,1),AND(D102&lt;3,G102="8:30～17:00の範囲内"),_xlfn.XLOOKUP($EQ$14,$EQ$20:$EQ$24,$ER$20:$ER$24,0,0,1),AND(D102&lt;3,G102="8:30～17:00を超える"),_xlfn.XLOOKUP($EQ$14,$EQ$20:$EQ$24,$EV$20:$EV$24,0,0,1)),"")</f>
        <v/>
      </c>
      <c r="EO102" s="78" t="str" cm="1">
        <f t="array" ref="EO102">_xlfn.IFNA(_xlfn.IFS(AND(D102&gt;=3,G102="8:30～17:00の範囲内"),_xlfn.XLOOKUP($EQ$14,$EQ$20:$EQ$24,$EU$20:$EU$24,0,0,1),AND(D102&gt;=3,G102="8:30～17:00を超える"),_xlfn.XLOOKUP($EQ$14,$EQ$20:$EQ$24,$EY$20:$EY$24,0,0,1),AND(D102&lt;3,G102="8:30～17:00の範囲内"),_xlfn.XLOOKUP($EQ$14,$EQ$20:$EQ$24,$ES$20:$ES$24,0,0,1),AND(D102&lt;3,G102="8:30～17:00を超える"),_xlfn.XLOOKUP($EQ$14,$EQ$20:$EQ$24,$EW$20:$EW$24,0,0,1)),"")</f>
        <v/>
      </c>
    </row>
    <row r="103" spans="2:145" ht="14.25">
      <c r="B103" s="79">
        <f t="shared" si="25"/>
        <v>90</v>
      </c>
      <c r="C103" s="91"/>
      <c r="D103" s="87"/>
      <c r="E103" s="91"/>
      <c r="F103" s="61" t="str">
        <f t="shared" si="28"/>
        <v/>
      </c>
      <c r="G103" s="178"/>
      <c r="H103" s="179"/>
      <c r="I103" s="179"/>
      <c r="J103" s="179"/>
      <c r="K103" s="174" t="str" cm="1">
        <f t="array" ref="K103">_xlfn.IFNA(IF(C103="","",IF(F103="×","0",_xlfn.IFS(AND(D103&gt;=3,G103="8:30～17:00の範囲内"),1200,AND(D103&gt;=3,G103="8:30～17:00を超える"),1500,AND(D103&lt;3,G103="8:30～17:00の範囲内"),2100,AND(D103&lt;3,G103="8:30～17:00を超える"),2600))),"")</f>
        <v/>
      </c>
      <c r="L103" s="174"/>
      <c r="M103" s="62"/>
      <c r="N103" s="63" t="str" cm="1">
        <f t="array" ref="N103">_xlfn.IFNA(_xlfn.IFS(F103="×","",M103="一般",0,AND(D103&gt;=3,M103="非課税",G103="8:30～17:00の範囲内"),700,AND(D103&lt;3,M103="非課税",G103="8:30～17:00の範囲内"),1300,AND(D103&gt;=3,M103="非課税",G103="8:30～17:00を超える"),900,AND(D103&lt;3,M103="非課税",G103="8:30～17:00を超える"),1600,M103="生保等",K103,M103="経過措置",EN103),"")</f>
        <v/>
      </c>
      <c r="O103" s="63" t="str" cm="1">
        <f t="array" ref="O103">_xlfn.IFNA(_xlfn.IFS(F103="×","",M103="一般",0,AND(D103&gt;=3,M103="非課税",G103="8:30～17:00の範囲内"),700,AND(D103&lt;3,M103="非課税",G103="8:30～17:00の範囲内"),1300,AND(D103&gt;=3,M103="非課税",G103="8:30～17:00を超える"),900,AND(D103&lt;3,M103="非課税",G103="8:30～17:00を超える"),1600,M103="生保等",K103,M103="経過措置",EO103),"")</f>
        <v/>
      </c>
      <c r="P103" s="63" t="str">
        <f t="shared" si="26"/>
        <v/>
      </c>
      <c r="Q103" s="63" t="str">
        <f t="shared" si="29"/>
        <v/>
      </c>
      <c r="R103" s="92"/>
      <c r="S103" s="93"/>
      <c r="T103" s="93"/>
      <c r="U103" s="93"/>
      <c r="V103" s="93"/>
      <c r="W103" s="93"/>
      <c r="X103" s="93"/>
      <c r="Y103" s="93"/>
      <c r="Z103" s="93"/>
      <c r="AA103" s="94"/>
      <c r="AB103" s="92"/>
      <c r="AC103" s="93"/>
      <c r="AD103" s="93"/>
      <c r="AE103" s="93"/>
      <c r="AF103" s="93"/>
      <c r="AG103" s="93"/>
      <c r="AH103" s="93"/>
      <c r="AI103" s="93"/>
      <c r="AJ103" s="93"/>
      <c r="AK103" s="94"/>
      <c r="AL103" s="92"/>
      <c r="AM103" s="93"/>
      <c r="AN103" s="93"/>
      <c r="AO103" s="93"/>
      <c r="AP103" s="93"/>
      <c r="AQ103" s="93"/>
      <c r="AR103" s="93"/>
      <c r="AS103" s="93"/>
      <c r="AT103" s="93"/>
      <c r="AU103" s="94"/>
      <c r="AV103" s="92"/>
      <c r="AW103" s="93"/>
      <c r="AX103" s="93"/>
      <c r="AY103" s="93"/>
      <c r="AZ103" s="93"/>
      <c r="BA103" s="93"/>
      <c r="BB103" s="93"/>
      <c r="BC103" s="93"/>
      <c r="BD103" s="93"/>
      <c r="BE103" s="94"/>
      <c r="BF103" s="92"/>
      <c r="BG103" s="93"/>
      <c r="BH103" s="93"/>
      <c r="BI103" s="93"/>
      <c r="BJ103" s="93"/>
      <c r="BK103" s="93"/>
      <c r="BL103" s="93"/>
      <c r="BM103" s="93"/>
      <c r="BN103" s="93"/>
      <c r="BO103" s="94"/>
      <c r="BP103" s="92"/>
      <c r="BQ103" s="93"/>
      <c r="BR103" s="93"/>
      <c r="BS103" s="93"/>
      <c r="BT103" s="93"/>
      <c r="BU103" s="93"/>
      <c r="BV103" s="93"/>
      <c r="BW103" s="93"/>
      <c r="BX103" s="93"/>
      <c r="BY103" s="94"/>
      <c r="BZ103" s="92"/>
      <c r="CA103" s="93"/>
      <c r="CB103" s="93"/>
      <c r="CC103" s="93"/>
      <c r="CD103" s="93"/>
      <c r="CE103" s="93"/>
      <c r="CF103" s="93"/>
      <c r="CG103" s="93"/>
      <c r="CH103" s="93"/>
      <c r="CI103" s="94"/>
      <c r="CJ103" s="92"/>
      <c r="CK103" s="93"/>
      <c r="CL103" s="93"/>
      <c r="CM103" s="93"/>
      <c r="CN103" s="93"/>
      <c r="CO103" s="93"/>
      <c r="CP103" s="93"/>
      <c r="CQ103" s="93"/>
      <c r="CR103" s="93"/>
      <c r="CS103" s="94"/>
      <c r="CT103" s="92"/>
      <c r="CU103" s="93"/>
      <c r="CV103" s="93"/>
      <c r="CW103" s="93"/>
      <c r="CX103" s="93"/>
      <c r="CY103" s="93"/>
      <c r="CZ103" s="93"/>
      <c r="DA103" s="93"/>
      <c r="DB103" s="93"/>
      <c r="DC103" s="94"/>
      <c r="DD103" s="92"/>
      <c r="DE103" s="93"/>
      <c r="DF103" s="93"/>
      <c r="DG103" s="93"/>
      <c r="DH103" s="93"/>
      <c r="DI103" s="93"/>
      <c r="DJ103" s="93"/>
      <c r="DK103" s="93"/>
      <c r="DL103" s="93"/>
      <c r="DM103" s="94"/>
      <c r="DN103" s="92"/>
      <c r="DO103" s="93"/>
      <c r="DP103" s="93"/>
      <c r="DQ103" s="93"/>
      <c r="DR103" s="93"/>
      <c r="DS103" s="93"/>
      <c r="DT103" s="93"/>
      <c r="DU103" s="93"/>
      <c r="DV103" s="93"/>
      <c r="DW103" s="94"/>
      <c r="DX103" s="92"/>
      <c r="DY103" s="93"/>
      <c r="DZ103" s="93"/>
      <c r="EA103" s="93"/>
      <c r="EB103" s="93"/>
      <c r="EC103" s="93"/>
      <c r="ED103" s="93"/>
      <c r="EE103" s="93"/>
      <c r="EF103" s="93"/>
      <c r="EG103" s="95"/>
      <c r="EH103" s="76">
        <f t="shared" si="30"/>
        <v>0</v>
      </c>
      <c r="EI103" s="70" t="str">
        <f t="shared" si="27"/>
        <v/>
      </c>
      <c r="EK103" s="76">
        <f t="shared" si="31"/>
        <v>0</v>
      </c>
      <c r="EL103" s="77">
        <f t="shared" si="32"/>
        <v>0</v>
      </c>
      <c r="EN103" s="78" t="str" cm="1">
        <f t="array" ref="EN103">_xlfn.IFNA(_xlfn.IFS(AND(D103&gt;=3,G103="8:30～17:00の範囲内"),_xlfn.XLOOKUP($EQ$14,$EQ$20:$EQ$24,$ET$20:$ET$24,0,0,1),AND(D103&gt;=3,G103="8:30～17:00を超える"),_xlfn.XLOOKUP($EQ$14,$EQ$20:$EQ$24,$EX$20:$EX$24,0,0,1),AND(D103&lt;3,G103="8:30～17:00の範囲内"),_xlfn.XLOOKUP($EQ$14,$EQ$20:$EQ$24,$ER$20:$ER$24,0,0,1),AND(D103&lt;3,G103="8:30～17:00を超える"),_xlfn.XLOOKUP($EQ$14,$EQ$20:$EQ$24,$EV$20:$EV$24,0,0,1)),"")</f>
        <v/>
      </c>
      <c r="EO103" s="78" t="str" cm="1">
        <f t="array" ref="EO103">_xlfn.IFNA(_xlfn.IFS(AND(D103&gt;=3,G103="8:30～17:00の範囲内"),_xlfn.XLOOKUP($EQ$14,$EQ$20:$EQ$24,$EU$20:$EU$24,0,0,1),AND(D103&gt;=3,G103="8:30～17:00を超える"),_xlfn.XLOOKUP($EQ$14,$EQ$20:$EQ$24,$EY$20:$EY$24,0,0,1),AND(D103&lt;3,G103="8:30～17:00の範囲内"),_xlfn.XLOOKUP($EQ$14,$EQ$20:$EQ$24,$ES$20:$ES$24,0,0,1),AND(D103&lt;3,G103="8:30～17:00を超える"),_xlfn.XLOOKUP($EQ$14,$EQ$20:$EQ$24,$EW$20:$EW$24,0,0,1)),"")</f>
        <v/>
      </c>
    </row>
    <row r="104" spans="2:145" ht="14.25">
      <c r="B104" s="79">
        <f t="shared" si="25"/>
        <v>91</v>
      </c>
      <c r="C104" s="91"/>
      <c r="D104" s="87"/>
      <c r="E104" s="91"/>
      <c r="F104" s="61" t="str">
        <f t="shared" si="28"/>
        <v/>
      </c>
      <c r="G104" s="178"/>
      <c r="H104" s="179"/>
      <c r="I104" s="179"/>
      <c r="J104" s="179"/>
      <c r="K104" s="174" t="str" cm="1">
        <f t="array" ref="K104">_xlfn.IFNA(IF(C104="","",IF(F104="×","0",_xlfn.IFS(AND(D104&gt;=3,G104="8:30～17:00の範囲内"),1200,AND(D104&gt;=3,G104="8:30～17:00を超える"),1500,AND(D104&lt;3,G104="8:30～17:00の範囲内"),2100,AND(D104&lt;3,G104="8:30～17:00を超える"),2600))),"")</f>
        <v/>
      </c>
      <c r="L104" s="174"/>
      <c r="M104" s="62"/>
      <c r="N104" s="63" t="str" cm="1">
        <f t="array" ref="N104">_xlfn.IFNA(_xlfn.IFS(F104="×","",M104="一般",0,AND(D104&gt;=3,M104="非課税",G104="8:30～17:00の範囲内"),700,AND(D104&lt;3,M104="非課税",G104="8:30～17:00の範囲内"),1300,AND(D104&gt;=3,M104="非課税",G104="8:30～17:00を超える"),900,AND(D104&lt;3,M104="非課税",G104="8:30～17:00を超える"),1600,M104="生保等",K104,M104="経過措置",EN104),"")</f>
        <v/>
      </c>
      <c r="O104" s="63" t="str" cm="1">
        <f t="array" ref="O104">_xlfn.IFNA(_xlfn.IFS(F104="×","",M104="一般",0,AND(D104&gt;=3,M104="非課税",G104="8:30～17:00の範囲内"),700,AND(D104&lt;3,M104="非課税",G104="8:30～17:00の範囲内"),1300,AND(D104&gt;=3,M104="非課税",G104="8:30～17:00を超える"),900,AND(D104&lt;3,M104="非課税",G104="8:30～17:00を超える"),1600,M104="生保等",K104,M104="経過措置",EO104),"")</f>
        <v/>
      </c>
      <c r="P104" s="63" t="str">
        <f t="shared" si="26"/>
        <v/>
      </c>
      <c r="Q104" s="63" t="str">
        <f t="shared" si="29"/>
        <v/>
      </c>
      <c r="R104" s="92"/>
      <c r="S104" s="93"/>
      <c r="T104" s="93"/>
      <c r="U104" s="93"/>
      <c r="V104" s="93"/>
      <c r="W104" s="93"/>
      <c r="X104" s="93"/>
      <c r="Y104" s="93"/>
      <c r="Z104" s="93"/>
      <c r="AA104" s="94"/>
      <c r="AB104" s="92"/>
      <c r="AC104" s="93"/>
      <c r="AD104" s="93"/>
      <c r="AE104" s="93"/>
      <c r="AF104" s="93"/>
      <c r="AG104" s="93"/>
      <c r="AH104" s="93"/>
      <c r="AI104" s="93"/>
      <c r="AJ104" s="93"/>
      <c r="AK104" s="94"/>
      <c r="AL104" s="92"/>
      <c r="AM104" s="93"/>
      <c r="AN104" s="93"/>
      <c r="AO104" s="93"/>
      <c r="AP104" s="93"/>
      <c r="AQ104" s="93"/>
      <c r="AR104" s="93"/>
      <c r="AS104" s="93"/>
      <c r="AT104" s="93"/>
      <c r="AU104" s="94"/>
      <c r="AV104" s="92"/>
      <c r="AW104" s="93"/>
      <c r="AX104" s="93"/>
      <c r="AY104" s="93"/>
      <c r="AZ104" s="93"/>
      <c r="BA104" s="93"/>
      <c r="BB104" s="93"/>
      <c r="BC104" s="93"/>
      <c r="BD104" s="93"/>
      <c r="BE104" s="94"/>
      <c r="BF104" s="92"/>
      <c r="BG104" s="93"/>
      <c r="BH104" s="93"/>
      <c r="BI104" s="93"/>
      <c r="BJ104" s="93"/>
      <c r="BK104" s="93"/>
      <c r="BL104" s="93"/>
      <c r="BM104" s="93"/>
      <c r="BN104" s="93"/>
      <c r="BO104" s="94"/>
      <c r="BP104" s="92"/>
      <c r="BQ104" s="93"/>
      <c r="BR104" s="93"/>
      <c r="BS104" s="93"/>
      <c r="BT104" s="93"/>
      <c r="BU104" s="93"/>
      <c r="BV104" s="93"/>
      <c r="BW104" s="93"/>
      <c r="BX104" s="93"/>
      <c r="BY104" s="94"/>
      <c r="BZ104" s="92"/>
      <c r="CA104" s="93"/>
      <c r="CB104" s="93"/>
      <c r="CC104" s="93"/>
      <c r="CD104" s="93"/>
      <c r="CE104" s="93"/>
      <c r="CF104" s="93"/>
      <c r="CG104" s="93"/>
      <c r="CH104" s="93"/>
      <c r="CI104" s="94"/>
      <c r="CJ104" s="92"/>
      <c r="CK104" s="93"/>
      <c r="CL104" s="93"/>
      <c r="CM104" s="93"/>
      <c r="CN104" s="93"/>
      <c r="CO104" s="93"/>
      <c r="CP104" s="93"/>
      <c r="CQ104" s="93"/>
      <c r="CR104" s="93"/>
      <c r="CS104" s="94"/>
      <c r="CT104" s="92"/>
      <c r="CU104" s="93"/>
      <c r="CV104" s="93"/>
      <c r="CW104" s="93"/>
      <c r="CX104" s="93"/>
      <c r="CY104" s="93"/>
      <c r="CZ104" s="93"/>
      <c r="DA104" s="93"/>
      <c r="DB104" s="93"/>
      <c r="DC104" s="94"/>
      <c r="DD104" s="92"/>
      <c r="DE104" s="93"/>
      <c r="DF104" s="93"/>
      <c r="DG104" s="93"/>
      <c r="DH104" s="93"/>
      <c r="DI104" s="93"/>
      <c r="DJ104" s="93"/>
      <c r="DK104" s="93"/>
      <c r="DL104" s="93"/>
      <c r="DM104" s="94"/>
      <c r="DN104" s="92"/>
      <c r="DO104" s="93"/>
      <c r="DP104" s="93"/>
      <c r="DQ104" s="93"/>
      <c r="DR104" s="93"/>
      <c r="DS104" s="93"/>
      <c r="DT104" s="93"/>
      <c r="DU104" s="93"/>
      <c r="DV104" s="93"/>
      <c r="DW104" s="94"/>
      <c r="DX104" s="92"/>
      <c r="DY104" s="93"/>
      <c r="DZ104" s="93"/>
      <c r="EA104" s="93"/>
      <c r="EB104" s="93"/>
      <c r="EC104" s="93"/>
      <c r="ED104" s="93"/>
      <c r="EE104" s="93"/>
      <c r="EF104" s="93"/>
      <c r="EG104" s="95"/>
      <c r="EH104" s="76">
        <f t="shared" si="30"/>
        <v>0</v>
      </c>
      <c r="EI104" s="70" t="str">
        <f t="shared" si="27"/>
        <v/>
      </c>
      <c r="EK104" s="76">
        <f t="shared" si="31"/>
        <v>0</v>
      </c>
      <c r="EL104" s="77">
        <f t="shared" si="32"/>
        <v>0</v>
      </c>
      <c r="EN104" s="78" t="str" cm="1">
        <f t="array" ref="EN104">_xlfn.IFNA(_xlfn.IFS(AND(D104&gt;=3,G104="8:30～17:00の範囲内"),_xlfn.XLOOKUP($EQ$14,$EQ$20:$EQ$24,$ET$20:$ET$24,0,0,1),AND(D104&gt;=3,G104="8:30～17:00を超える"),_xlfn.XLOOKUP($EQ$14,$EQ$20:$EQ$24,$EX$20:$EX$24,0,0,1),AND(D104&lt;3,G104="8:30～17:00の範囲内"),_xlfn.XLOOKUP($EQ$14,$EQ$20:$EQ$24,$ER$20:$ER$24,0,0,1),AND(D104&lt;3,G104="8:30～17:00を超える"),_xlfn.XLOOKUP($EQ$14,$EQ$20:$EQ$24,$EV$20:$EV$24,0,0,1)),"")</f>
        <v/>
      </c>
      <c r="EO104" s="78" t="str" cm="1">
        <f t="array" ref="EO104">_xlfn.IFNA(_xlfn.IFS(AND(D104&gt;=3,G104="8:30～17:00の範囲内"),_xlfn.XLOOKUP($EQ$14,$EQ$20:$EQ$24,$EU$20:$EU$24,0,0,1),AND(D104&gt;=3,G104="8:30～17:00を超える"),_xlfn.XLOOKUP($EQ$14,$EQ$20:$EQ$24,$EY$20:$EY$24,0,0,1),AND(D104&lt;3,G104="8:30～17:00の範囲内"),_xlfn.XLOOKUP($EQ$14,$EQ$20:$EQ$24,$ES$20:$ES$24,0,0,1),AND(D104&lt;3,G104="8:30～17:00を超える"),_xlfn.XLOOKUP($EQ$14,$EQ$20:$EQ$24,$EW$20:$EW$24,0,0,1)),"")</f>
        <v/>
      </c>
    </row>
    <row r="105" spans="2:145" ht="14.25">
      <c r="B105" s="79">
        <f t="shared" si="25"/>
        <v>92</v>
      </c>
      <c r="C105" s="91"/>
      <c r="D105" s="87"/>
      <c r="E105" s="91"/>
      <c r="F105" s="61" t="str">
        <f t="shared" si="28"/>
        <v/>
      </c>
      <c r="G105" s="178"/>
      <c r="H105" s="179"/>
      <c r="I105" s="179"/>
      <c r="J105" s="179"/>
      <c r="K105" s="174" t="str" cm="1">
        <f t="array" ref="K105">_xlfn.IFNA(IF(C105="","",IF(F105="×","0",_xlfn.IFS(AND(D105&gt;=3,G105="8:30～17:00の範囲内"),1200,AND(D105&gt;=3,G105="8:30～17:00を超える"),1500,AND(D105&lt;3,G105="8:30～17:00の範囲内"),2100,AND(D105&lt;3,G105="8:30～17:00を超える"),2600))),"")</f>
        <v/>
      </c>
      <c r="L105" s="174"/>
      <c r="M105" s="62"/>
      <c r="N105" s="63" t="str" cm="1">
        <f t="array" ref="N105">_xlfn.IFNA(_xlfn.IFS(F105="×","",M105="一般",0,AND(D105&gt;=3,M105="非課税",G105="8:30～17:00の範囲内"),700,AND(D105&lt;3,M105="非課税",G105="8:30～17:00の範囲内"),1300,AND(D105&gt;=3,M105="非課税",G105="8:30～17:00を超える"),900,AND(D105&lt;3,M105="非課税",G105="8:30～17:00を超える"),1600,M105="生保等",K105,M105="経過措置",EN105),"")</f>
        <v/>
      </c>
      <c r="O105" s="63" t="str" cm="1">
        <f t="array" ref="O105">_xlfn.IFNA(_xlfn.IFS(F105="×","",M105="一般",0,AND(D105&gt;=3,M105="非課税",G105="8:30～17:00の範囲内"),700,AND(D105&lt;3,M105="非課税",G105="8:30～17:00の範囲内"),1300,AND(D105&gt;=3,M105="非課税",G105="8:30～17:00を超える"),900,AND(D105&lt;3,M105="非課税",G105="8:30～17:00を超える"),1600,M105="生保等",K105,M105="経過措置",EO105),"")</f>
        <v/>
      </c>
      <c r="P105" s="63" t="str">
        <f t="shared" si="26"/>
        <v/>
      </c>
      <c r="Q105" s="63" t="str">
        <f t="shared" si="29"/>
        <v/>
      </c>
      <c r="R105" s="92"/>
      <c r="S105" s="93"/>
      <c r="T105" s="93"/>
      <c r="U105" s="93"/>
      <c r="V105" s="93"/>
      <c r="W105" s="93"/>
      <c r="X105" s="93"/>
      <c r="Y105" s="93"/>
      <c r="Z105" s="93"/>
      <c r="AA105" s="94"/>
      <c r="AB105" s="92"/>
      <c r="AC105" s="93"/>
      <c r="AD105" s="93"/>
      <c r="AE105" s="93"/>
      <c r="AF105" s="93"/>
      <c r="AG105" s="93"/>
      <c r="AH105" s="93"/>
      <c r="AI105" s="93"/>
      <c r="AJ105" s="93"/>
      <c r="AK105" s="94"/>
      <c r="AL105" s="92"/>
      <c r="AM105" s="93"/>
      <c r="AN105" s="93"/>
      <c r="AO105" s="93"/>
      <c r="AP105" s="93"/>
      <c r="AQ105" s="93"/>
      <c r="AR105" s="93"/>
      <c r="AS105" s="93"/>
      <c r="AT105" s="93"/>
      <c r="AU105" s="94"/>
      <c r="AV105" s="92"/>
      <c r="AW105" s="93"/>
      <c r="AX105" s="93"/>
      <c r="AY105" s="93"/>
      <c r="AZ105" s="93"/>
      <c r="BA105" s="93"/>
      <c r="BB105" s="93"/>
      <c r="BC105" s="93"/>
      <c r="BD105" s="93"/>
      <c r="BE105" s="94"/>
      <c r="BF105" s="92"/>
      <c r="BG105" s="93"/>
      <c r="BH105" s="93"/>
      <c r="BI105" s="93"/>
      <c r="BJ105" s="93"/>
      <c r="BK105" s="93"/>
      <c r="BL105" s="93"/>
      <c r="BM105" s="93"/>
      <c r="BN105" s="93"/>
      <c r="BO105" s="94"/>
      <c r="BP105" s="92"/>
      <c r="BQ105" s="93"/>
      <c r="BR105" s="93"/>
      <c r="BS105" s="93"/>
      <c r="BT105" s="93"/>
      <c r="BU105" s="93"/>
      <c r="BV105" s="93"/>
      <c r="BW105" s="93"/>
      <c r="BX105" s="93"/>
      <c r="BY105" s="94"/>
      <c r="BZ105" s="92"/>
      <c r="CA105" s="93"/>
      <c r="CB105" s="93"/>
      <c r="CC105" s="93"/>
      <c r="CD105" s="93"/>
      <c r="CE105" s="93"/>
      <c r="CF105" s="93"/>
      <c r="CG105" s="93"/>
      <c r="CH105" s="93"/>
      <c r="CI105" s="94"/>
      <c r="CJ105" s="92"/>
      <c r="CK105" s="93"/>
      <c r="CL105" s="93"/>
      <c r="CM105" s="93"/>
      <c r="CN105" s="93"/>
      <c r="CO105" s="93"/>
      <c r="CP105" s="93"/>
      <c r="CQ105" s="93"/>
      <c r="CR105" s="93"/>
      <c r="CS105" s="94"/>
      <c r="CT105" s="92"/>
      <c r="CU105" s="93"/>
      <c r="CV105" s="93"/>
      <c r="CW105" s="93"/>
      <c r="CX105" s="93"/>
      <c r="CY105" s="93"/>
      <c r="CZ105" s="93"/>
      <c r="DA105" s="93"/>
      <c r="DB105" s="93"/>
      <c r="DC105" s="94"/>
      <c r="DD105" s="92"/>
      <c r="DE105" s="93"/>
      <c r="DF105" s="93"/>
      <c r="DG105" s="93"/>
      <c r="DH105" s="93"/>
      <c r="DI105" s="93"/>
      <c r="DJ105" s="93"/>
      <c r="DK105" s="93"/>
      <c r="DL105" s="93"/>
      <c r="DM105" s="94"/>
      <c r="DN105" s="92"/>
      <c r="DO105" s="93"/>
      <c r="DP105" s="93"/>
      <c r="DQ105" s="93"/>
      <c r="DR105" s="93"/>
      <c r="DS105" s="93"/>
      <c r="DT105" s="93"/>
      <c r="DU105" s="93"/>
      <c r="DV105" s="93"/>
      <c r="DW105" s="94"/>
      <c r="DX105" s="92"/>
      <c r="DY105" s="93"/>
      <c r="DZ105" s="93"/>
      <c r="EA105" s="93"/>
      <c r="EB105" s="93"/>
      <c r="EC105" s="93"/>
      <c r="ED105" s="93"/>
      <c r="EE105" s="93"/>
      <c r="EF105" s="93"/>
      <c r="EG105" s="95"/>
      <c r="EH105" s="76">
        <f t="shared" si="30"/>
        <v>0</v>
      </c>
      <c r="EI105" s="70" t="str">
        <f t="shared" si="27"/>
        <v/>
      </c>
      <c r="EK105" s="76">
        <f t="shared" si="31"/>
        <v>0</v>
      </c>
      <c r="EL105" s="77">
        <f t="shared" si="32"/>
        <v>0</v>
      </c>
      <c r="EN105" s="78" t="str" cm="1">
        <f t="array" ref="EN105">_xlfn.IFNA(_xlfn.IFS(AND(D105&gt;=3,G105="8:30～17:00の範囲内"),_xlfn.XLOOKUP($EQ$14,$EQ$20:$EQ$24,$ET$20:$ET$24,0,0,1),AND(D105&gt;=3,G105="8:30～17:00を超える"),_xlfn.XLOOKUP($EQ$14,$EQ$20:$EQ$24,$EX$20:$EX$24,0,0,1),AND(D105&lt;3,G105="8:30～17:00の範囲内"),_xlfn.XLOOKUP($EQ$14,$EQ$20:$EQ$24,$ER$20:$ER$24,0,0,1),AND(D105&lt;3,G105="8:30～17:00を超える"),_xlfn.XLOOKUP($EQ$14,$EQ$20:$EQ$24,$EV$20:$EV$24,0,0,1)),"")</f>
        <v/>
      </c>
      <c r="EO105" s="78" t="str" cm="1">
        <f t="array" ref="EO105">_xlfn.IFNA(_xlfn.IFS(AND(D105&gt;=3,G105="8:30～17:00の範囲内"),_xlfn.XLOOKUP($EQ$14,$EQ$20:$EQ$24,$EU$20:$EU$24,0,0,1),AND(D105&gt;=3,G105="8:30～17:00を超える"),_xlfn.XLOOKUP($EQ$14,$EQ$20:$EQ$24,$EY$20:$EY$24,0,0,1),AND(D105&lt;3,G105="8:30～17:00の範囲内"),_xlfn.XLOOKUP($EQ$14,$EQ$20:$EQ$24,$ES$20:$ES$24,0,0,1),AND(D105&lt;3,G105="8:30～17:00を超える"),_xlfn.XLOOKUP($EQ$14,$EQ$20:$EQ$24,$EW$20:$EW$24,0,0,1)),"")</f>
        <v/>
      </c>
    </row>
    <row r="106" spans="2:145" ht="14.25">
      <c r="B106" s="79">
        <f t="shared" si="25"/>
        <v>93</v>
      </c>
      <c r="C106" s="91"/>
      <c r="D106" s="87"/>
      <c r="E106" s="91"/>
      <c r="F106" s="61" t="str">
        <f t="shared" si="28"/>
        <v/>
      </c>
      <c r="G106" s="178"/>
      <c r="H106" s="179"/>
      <c r="I106" s="179"/>
      <c r="J106" s="179"/>
      <c r="K106" s="174" t="str" cm="1">
        <f t="array" ref="K106">_xlfn.IFNA(IF(C106="","",IF(F106="×","0",_xlfn.IFS(AND(D106&gt;=3,G106="8:30～17:00の範囲内"),1200,AND(D106&gt;=3,G106="8:30～17:00を超える"),1500,AND(D106&lt;3,G106="8:30～17:00の範囲内"),2100,AND(D106&lt;3,G106="8:30～17:00を超える"),2600))),"")</f>
        <v/>
      </c>
      <c r="L106" s="174"/>
      <c r="M106" s="62"/>
      <c r="N106" s="63" t="str" cm="1">
        <f t="array" ref="N106">_xlfn.IFNA(_xlfn.IFS(F106="×","",M106="一般",0,AND(D106&gt;=3,M106="非課税",G106="8:30～17:00の範囲内"),700,AND(D106&lt;3,M106="非課税",G106="8:30～17:00の範囲内"),1300,AND(D106&gt;=3,M106="非課税",G106="8:30～17:00を超える"),900,AND(D106&lt;3,M106="非課税",G106="8:30～17:00を超える"),1600,M106="生保等",K106,M106="経過措置",EN106),"")</f>
        <v/>
      </c>
      <c r="O106" s="63" t="str" cm="1">
        <f t="array" ref="O106">_xlfn.IFNA(_xlfn.IFS(F106="×","",M106="一般",0,AND(D106&gt;=3,M106="非課税",G106="8:30～17:00の範囲内"),700,AND(D106&lt;3,M106="非課税",G106="8:30～17:00の範囲内"),1300,AND(D106&gt;=3,M106="非課税",G106="8:30～17:00を超える"),900,AND(D106&lt;3,M106="非課税",G106="8:30～17:00を超える"),1600,M106="生保等",K106,M106="経過措置",EO106),"")</f>
        <v/>
      </c>
      <c r="P106" s="63" t="str">
        <f t="shared" si="26"/>
        <v/>
      </c>
      <c r="Q106" s="63" t="str">
        <f t="shared" si="29"/>
        <v/>
      </c>
      <c r="R106" s="92"/>
      <c r="S106" s="93"/>
      <c r="T106" s="93"/>
      <c r="U106" s="93"/>
      <c r="V106" s="93"/>
      <c r="W106" s="93"/>
      <c r="X106" s="93"/>
      <c r="Y106" s="93"/>
      <c r="Z106" s="93"/>
      <c r="AA106" s="94"/>
      <c r="AB106" s="92"/>
      <c r="AC106" s="93"/>
      <c r="AD106" s="93"/>
      <c r="AE106" s="93"/>
      <c r="AF106" s="93"/>
      <c r="AG106" s="93"/>
      <c r="AH106" s="93"/>
      <c r="AI106" s="93"/>
      <c r="AJ106" s="93"/>
      <c r="AK106" s="94"/>
      <c r="AL106" s="92"/>
      <c r="AM106" s="93"/>
      <c r="AN106" s="93"/>
      <c r="AO106" s="93"/>
      <c r="AP106" s="93"/>
      <c r="AQ106" s="93"/>
      <c r="AR106" s="93"/>
      <c r="AS106" s="93"/>
      <c r="AT106" s="93"/>
      <c r="AU106" s="94"/>
      <c r="AV106" s="92"/>
      <c r="AW106" s="93"/>
      <c r="AX106" s="93"/>
      <c r="AY106" s="93"/>
      <c r="AZ106" s="93"/>
      <c r="BA106" s="93"/>
      <c r="BB106" s="93"/>
      <c r="BC106" s="93"/>
      <c r="BD106" s="93"/>
      <c r="BE106" s="94"/>
      <c r="BF106" s="92"/>
      <c r="BG106" s="93"/>
      <c r="BH106" s="93"/>
      <c r="BI106" s="93"/>
      <c r="BJ106" s="93"/>
      <c r="BK106" s="93"/>
      <c r="BL106" s="93"/>
      <c r="BM106" s="93"/>
      <c r="BN106" s="93"/>
      <c r="BO106" s="94"/>
      <c r="BP106" s="92"/>
      <c r="BQ106" s="93"/>
      <c r="BR106" s="93"/>
      <c r="BS106" s="93"/>
      <c r="BT106" s="93"/>
      <c r="BU106" s="93"/>
      <c r="BV106" s="93"/>
      <c r="BW106" s="93"/>
      <c r="BX106" s="93"/>
      <c r="BY106" s="94"/>
      <c r="BZ106" s="92"/>
      <c r="CA106" s="93"/>
      <c r="CB106" s="93"/>
      <c r="CC106" s="93"/>
      <c r="CD106" s="93"/>
      <c r="CE106" s="93"/>
      <c r="CF106" s="93"/>
      <c r="CG106" s="93"/>
      <c r="CH106" s="93"/>
      <c r="CI106" s="94"/>
      <c r="CJ106" s="92"/>
      <c r="CK106" s="93"/>
      <c r="CL106" s="93"/>
      <c r="CM106" s="93"/>
      <c r="CN106" s="93"/>
      <c r="CO106" s="93"/>
      <c r="CP106" s="93"/>
      <c r="CQ106" s="93"/>
      <c r="CR106" s="93"/>
      <c r="CS106" s="94"/>
      <c r="CT106" s="92"/>
      <c r="CU106" s="93"/>
      <c r="CV106" s="93"/>
      <c r="CW106" s="93"/>
      <c r="CX106" s="93"/>
      <c r="CY106" s="93"/>
      <c r="CZ106" s="93"/>
      <c r="DA106" s="93"/>
      <c r="DB106" s="93"/>
      <c r="DC106" s="94"/>
      <c r="DD106" s="92"/>
      <c r="DE106" s="93"/>
      <c r="DF106" s="93"/>
      <c r="DG106" s="93"/>
      <c r="DH106" s="93"/>
      <c r="DI106" s="93"/>
      <c r="DJ106" s="93"/>
      <c r="DK106" s="93"/>
      <c r="DL106" s="93"/>
      <c r="DM106" s="94"/>
      <c r="DN106" s="92"/>
      <c r="DO106" s="93"/>
      <c r="DP106" s="93"/>
      <c r="DQ106" s="93"/>
      <c r="DR106" s="93"/>
      <c r="DS106" s="93"/>
      <c r="DT106" s="93"/>
      <c r="DU106" s="93"/>
      <c r="DV106" s="93"/>
      <c r="DW106" s="94"/>
      <c r="DX106" s="92"/>
      <c r="DY106" s="93"/>
      <c r="DZ106" s="93"/>
      <c r="EA106" s="93"/>
      <c r="EB106" s="93"/>
      <c r="EC106" s="93"/>
      <c r="ED106" s="93"/>
      <c r="EE106" s="93"/>
      <c r="EF106" s="93"/>
      <c r="EG106" s="95"/>
      <c r="EH106" s="76">
        <f t="shared" si="30"/>
        <v>0</v>
      </c>
      <c r="EI106" s="70" t="str">
        <f t="shared" si="27"/>
        <v/>
      </c>
      <c r="EK106" s="76">
        <f t="shared" si="31"/>
        <v>0</v>
      </c>
      <c r="EL106" s="77">
        <f t="shared" si="32"/>
        <v>0</v>
      </c>
      <c r="EN106" s="78" t="str" cm="1">
        <f t="array" ref="EN106">_xlfn.IFNA(_xlfn.IFS(AND(D106&gt;=3,G106="8:30～17:00の範囲内"),_xlfn.XLOOKUP($EQ$14,$EQ$20:$EQ$24,$ET$20:$ET$24,0,0,1),AND(D106&gt;=3,G106="8:30～17:00を超える"),_xlfn.XLOOKUP($EQ$14,$EQ$20:$EQ$24,$EX$20:$EX$24,0,0,1),AND(D106&lt;3,G106="8:30～17:00の範囲内"),_xlfn.XLOOKUP($EQ$14,$EQ$20:$EQ$24,$ER$20:$ER$24,0,0,1),AND(D106&lt;3,G106="8:30～17:00を超える"),_xlfn.XLOOKUP($EQ$14,$EQ$20:$EQ$24,$EV$20:$EV$24,0,0,1)),"")</f>
        <v/>
      </c>
      <c r="EO106" s="78" t="str" cm="1">
        <f t="array" ref="EO106">_xlfn.IFNA(_xlfn.IFS(AND(D106&gt;=3,G106="8:30～17:00の範囲内"),_xlfn.XLOOKUP($EQ$14,$EQ$20:$EQ$24,$EU$20:$EU$24,0,0,1),AND(D106&gt;=3,G106="8:30～17:00を超える"),_xlfn.XLOOKUP($EQ$14,$EQ$20:$EQ$24,$EY$20:$EY$24,0,0,1),AND(D106&lt;3,G106="8:30～17:00の範囲内"),_xlfn.XLOOKUP($EQ$14,$EQ$20:$EQ$24,$ES$20:$ES$24,0,0,1),AND(D106&lt;3,G106="8:30～17:00を超える"),_xlfn.XLOOKUP($EQ$14,$EQ$20:$EQ$24,$EW$20:$EW$24,0,0,1)),"")</f>
        <v/>
      </c>
    </row>
    <row r="107" spans="2:145" ht="14.25">
      <c r="B107" s="79">
        <f t="shared" si="25"/>
        <v>94</v>
      </c>
      <c r="C107" s="91"/>
      <c r="D107" s="87"/>
      <c r="E107" s="91"/>
      <c r="F107" s="61" t="str">
        <f t="shared" si="28"/>
        <v/>
      </c>
      <c r="G107" s="178"/>
      <c r="H107" s="179"/>
      <c r="I107" s="179"/>
      <c r="J107" s="179"/>
      <c r="K107" s="174" t="str" cm="1">
        <f t="array" ref="K107">_xlfn.IFNA(IF(C107="","",IF(F107="×","0",_xlfn.IFS(AND(D107&gt;=3,G107="8:30～17:00の範囲内"),1200,AND(D107&gt;=3,G107="8:30～17:00を超える"),1500,AND(D107&lt;3,G107="8:30～17:00の範囲内"),2100,AND(D107&lt;3,G107="8:30～17:00を超える"),2600))),"")</f>
        <v/>
      </c>
      <c r="L107" s="174"/>
      <c r="M107" s="62"/>
      <c r="N107" s="63" t="str" cm="1">
        <f t="array" ref="N107">_xlfn.IFNA(_xlfn.IFS(F107="×","",M107="一般",0,AND(D107&gt;=3,M107="非課税",G107="8:30～17:00の範囲内"),700,AND(D107&lt;3,M107="非課税",G107="8:30～17:00の範囲内"),1300,AND(D107&gt;=3,M107="非課税",G107="8:30～17:00を超える"),900,AND(D107&lt;3,M107="非課税",G107="8:30～17:00を超える"),1600,M107="生保等",K107,M107="経過措置",EN107),"")</f>
        <v/>
      </c>
      <c r="O107" s="63" t="str" cm="1">
        <f t="array" ref="O107">_xlfn.IFNA(_xlfn.IFS(F107="×","",M107="一般",0,AND(D107&gt;=3,M107="非課税",G107="8:30～17:00の範囲内"),700,AND(D107&lt;3,M107="非課税",G107="8:30～17:00の範囲内"),1300,AND(D107&gt;=3,M107="非課税",G107="8:30～17:00を超える"),900,AND(D107&lt;3,M107="非課税",G107="8:30～17:00を超える"),1600,M107="生保等",K107,M107="経過措置",EO107),"")</f>
        <v/>
      </c>
      <c r="P107" s="63" t="str">
        <f t="shared" si="26"/>
        <v/>
      </c>
      <c r="Q107" s="63" t="str">
        <f t="shared" si="29"/>
        <v/>
      </c>
      <c r="R107" s="92"/>
      <c r="S107" s="93"/>
      <c r="T107" s="93"/>
      <c r="U107" s="93"/>
      <c r="V107" s="93"/>
      <c r="W107" s="93"/>
      <c r="X107" s="93"/>
      <c r="Y107" s="93"/>
      <c r="Z107" s="93"/>
      <c r="AA107" s="94"/>
      <c r="AB107" s="92"/>
      <c r="AC107" s="93"/>
      <c r="AD107" s="93"/>
      <c r="AE107" s="93"/>
      <c r="AF107" s="93"/>
      <c r="AG107" s="93"/>
      <c r="AH107" s="93"/>
      <c r="AI107" s="93"/>
      <c r="AJ107" s="93"/>
      <c r="AK107" s="94"/>
      <c r="AL107" s="92"/>
      <c r="AM107" s="93"/>
      <c r="AN107" s="93"/>
      <c r="AO107" s="93"/>
      <c r="AP107" s="93"/>
      <c r="AQ107" s="93"/>
      <c r="AR107" s="93"/>
      <c r="AS107" s="93"/>
      <c r="AT107" s="93"/>
      <c r="AU107" s="94"/>
      <c r="AV107" s="92"/>
      <c r="AW107" s="93"/>
      <c r="AX107" s="93"/>
      <c r="AY107" s="93"/>
      <c r="AZ107" s="93"/>
      <c r="BA107" s="93"/>
      <c r="BB107" s="93"/>
      <c r="BC107" s="93"/>
      <c r="BD107" s="93"/>
      <c r="BE107" s="94"/>
      <c r="BF107" s="92"/>
      <c r="BG107" s="93"/>
      <c r="BH107" s="93"/>
      <c r="BI107" s="93"/>
      <c r="BJ107" s="93"/>
      <c r="BK107" s="93"/>
      <c r="BL107" s="93"/>
      <c r="BM107" s="93"/>
      <c r="BN107" s="93"/>
      <c r="BO107" s="94"/>
      <c r="BP107" s="92"/>
      <c r="BQ107" s="93"/>
      <c r="BR107" s="93"/>
      <c r="BS107" s="93"/>
      <c r="BT107" s="93"/>
      <c r="BU107" s="93"/>
      <c r="BV107" s="93"/>
      <c r="BW107" s="93"/>
      <c r="BX107" s="93"/>
      <c r="BY107" s="94"/>
      <c r="BZ107" s="92"/>
      <c r="CA107" s="93"/>
      <c r="CB107" s="93"/>
      <c r="CC107" s="93"/>
      <c r="CD107" s="93"/>
      <c r="CE107" s="93"/>
      <c r="CF107" s="93"/>
      <c r="CG107" s="93"/>
      <c r="CH107" s="93"/>
      <c r="CI107" s="94"/>
      <c r="CJ107" s="92"/>
      <c r="CK107" s="93"/>
      <c r="CL107" s="93"/>
      <c r="CM107" s="93"/>
      <c r="CN107" s="93"/>
      <c r="CO107" s="93"/>
      <c r="CP107" s="93"/>
      <c r="CQ107" s="93"/>
      <c r="CR107" s="93"/>
      <c r="CS107" s="94"/>
      <c r="CT107" s="92"/>
      <c r="CU107" s="93"/>
      <c r="CV107" s="93"/>
      <c r="CW107" s="93"/>
      <c r="CX107" s="93"/>
      <c r="CY107" s="93"/>
      <c r="CZ107" s="93"/>
      <c r="DA107" s="93"/>
      <c r="DB107" s="93"/>
      <c r="DC107" s="94"/>
      <c r="DD107" s="92"/>
      <c r="DE107" s="93"/>
      <c r="DF107" s="93"/>
      <c r="DG107" s="93"/>
      <c r="DH107" s="93"/>
      <c r="DI107" s="93"/>
      <c r="DJ107" s="93"/>
      <c r="DK107" s="93"/>
      <c r="DL107" s="93"/>
      <c r="DM107" s="94"/>
      <c r="DN107" s="92"/>
      <c r="DO107" s="93"/>
      <c r="DP107" s="93"/>
      <c r="DQ107" s="93"/>
      <c r="DR107" s="93"/>
      <c r="DS107" s="93"/>
      <c r="DT107" s="93"/>
      <c r="DU107" s="93"/>
      <c r="DV107" s="93"/>
      <c r="DW107" s="94"/>
      <c r="DX107" s="92"/>
      <c r="DY107" s="93"/>
      <c r="DZ107" s="93"/>
      <c r="EA107" s="93"/>
      <c r="EB107" s="93"/>
      <c r="EC107" s="93"/>
      <c r="ED107" s="93"/>
      <c r="EE107" s="93"/>
      <c r="EF107" s="93"/>
      <c r="EG107" s="95"/>
      <c r="EH107" s="76">
        <f t="shared" si="30"/>
        <v>0</v>
      </c>
      <c r="EI107" s="70" t="str">
        <f t="shared" si="27"/>
        <v/>
      </c>
      <c r="EK107" s="76">
        <f t="shared" si="31"/>
        <v>0</v>
      </c>
      <c r="EL107" s="77">
        <f t="shared" si="32"/>
        <v>0</v>
      </c>
      <c r="EN107" s="78" t="str" cm="1">
        <f t="array" ref="EN107">_xlfn.IFNA(_xlfn.IFS(AND(D107&gt;=3,G107="8:30～17:00の範囲内"),_xlfn.XLOOKUP($EQ$14,$EQ$20:$EQ$24,$ET$20:$ET$24,0,0,1),AND(D107&gt;=3,G107="8:30～17:00を超える"),_xlfn.XLOOKUP($EQ$14,$EQ$20:$EQ$24,$EX$20:$EX$24,0,0,1),AND(D107&lt;3,G107="8:30～17:00の範囲内"),_xlfn.XLOOKUP($EQ$14,$EQ$20:$EQ$24,$ER$20:$ER$24,0,0,1),AND(D107&lt;3,G107="8:30～17:00を超える"),_xlfn.XLOOKUP($EQ$14,$EQ$20:$EQ$24,$EV$20:$EV$24,0,0,1)),"")</f>
        <v/>
      </c>
      <c r="EO107" s="78" t="str" cm="1">
        <f t="array" ref="EO107">_xlfn.IFNA(_xlfn.IFS(AND(D107&gt;=3,G107="8:30～17:00の範囲内"),_xlfn.XLOOKUP($EQ$14,$EQ$20:$EQ$24,$EU$20:$EU$24,0,0,1),AND(D107&gt;=3,G107="8:30～17:00を超える"),_xlfn.XLOOKUP($EQ$14,$EQ$20:$EQ$24,$EY$20:$EY$24,0,0,1),AND(D107&lt;3,G107="8:30～17:00の範囲内"),_xlfn.XLOOKUP($EQ$14,$EQ$20:$EQ$24,$ES$20:$ES$24,0,0,1),AND(D107&lt;3,G107="8:30～17:00を超える"),_xlfn.XLOOKUP($EQ$14,$EQ$20:$EQ$24,$EW$20:$EW$24,0,0,1)),"")</f>
        <v/>
      </c>
    </row>
    <row r="108" spans="2:145" ht="14.25">
      <c r="B108" s="79">
        <f t="shared" si="25"/>
        <v>95</v>
      </c>
      <c r="C108" s="91"/>
      <c r="D108" s="87"/>
      <c r="E108" s="91"/>
      <c r="F108" s="61" t="str">
        <f t="shared" si="28"/>
        <v/>
      </c>
      <c r="G108" s="178"/>
      <c r="H108" s="179"/>
      <c r="I108" s="179"/>
      <c r="J108" s="179"/>
      <c r="K108" s="174" t="str" cm="1">
        <f t="array" ref="K108">_xlfn.IFNA(IF(C108="","",IF(F108="×","0",_xlfn.IFS(AND(D108&gt;=3,G108="8:30～17:00の範囲内"),1200,AND(D108&gt;=3,G108="8:30～17:00を超える"),1500,AND(D108&lt;3,G108="8:30～17:00の範囲内"),2100,AND(D108&lt;3,G108="8:30～17:00を超える"),2600))),"")</f>
        <v/>
      </c>
      <c r="L108" s="174"/>
      <c r="M108" s="62"/>
      <c r="N108" s="63" t="str" cm="1">
        <f t="array" ref="N108">_xlfn.IFNA(_xlfn.IFS(F108="×","",M108="一般",0,AND(D108&gt;=3,M108="非課税",G108="8:30～17:00の範囲内"),700,AND(D108&lt;3,M108="非課税",G108="8:30～17:00の範囲内"),1300,AND(D108&gt;=3,M108="非課税",G108="8:30～17:00を超える"),900,AND(D108&lt;3,M108="非課税",G108="8:30～17:00を超える"),1600,M108="生保等",K108,M108="経過措置",EN108),"")</f>
        <v/>
      </c>
      <c r="O108" s="63" t="str" cm="1">
        <f t="array" ref="O108">_xlfn.IFNA(_xlfn.IFS(F108="×","",M108="一般",0,AND(D108&gt;=3,M108="非課税",G108="8:30～17:00の範囲内"),700,AND(D108&lt;3,M108="非課税",G108="8:30～17:00の範囲内"),1300,AND(D108&gt;=3,M108="非課税",G108="8:30～17:00を超える"),900,AND(D108&lt;3,M108="非課税",G108="8:30～17:00を超える"),1600,M108="生保等",K108,M108="経過措置",EO108),"")</f>
        <v/>
      </c>
      <c r="P108" s="63" t="str">
        <f t="shared" si="26"/>
        <v/>
      </c>
      <c r="Q108" s="63" t="str">
        <f t="shared" si="29"/>
        <v/>
      </c>
      <c r="R108" s="92"/>
      <c r="S108" s="93"/>
      <c r="T108" s="93"/>
      <c r="U108" s="93"/>
      <c r="V108" s="93"/>
      <c r="W108" s="93"/>
      <c r="X108" s="93"/>
      <c r="Y108" s="93"/>
      <c r="Z108" s="93"/>
      <c r="AA108" s="94"/>
      <c r="AB108" s="92"/>
      <c r="AC108" s="93"/>
      <c r="AD108" s="93"/>
      <c r="AE108" s="93"/>
      <c r="AF108" s="93"/>
      <c r="AG108" s="93"/>
      <c r="AH108" s="93"/>
      <c r="AI108" s="93"/>
      <c r="AJ108" s="93"/>
      <c r="AK108" s="94"/>
      <c r="AL108" s="92"/>
      <c r="AM108" s="93"/>
      <c r="AN108" s="93"/>
      <c r="AO108" s="93"/>
      <c r="AP108" s="93"/>
      <c r="AQ108" s="93"/>
      <c r="AR108" s="93"/>
      <c r="AS108" s="93"/>
      <c r="AT108" s="93"/>
      <c r="AU108" s="94"/>
      <c r="AV108" s="92"/>
      <c r="AW108" s="93"/>
      <c r="AX108" s="93"/>
      <c r="AY108" s="93"/>
      <c r="AZ108" s="93"/>
      <c r="BA108" s="93"/>
      <c r="BB108" s="93"/>
      <c r="BC108" s="93"/>
      <c r="BD108" s="93"/>
      <c r="BE108" s="94"/>
      <c r="BF108" s="92"/>
      <c r="BG108" s="93"/>
      <c r="BH108" s="93"/>
      <c r="BI108" s="93"/>
      <c r="BJ108" s="93"/>
      <c r="BK108" s="93"/>
      <c r="BL108" s="93"/>
      <c r="BM108" s="93"/>
      <c r="BN108" s="93"/>
      <c r="BO108" s="94"/>
      <c r="BP108" s="92"/>
      <c r="BQ108" s="93"/>
      <c r="BR108" s="93"/>
      <c r="BS108" s="93"/>
      <c r="BT108" s="93"/>
      <c r="BU108" s="93"/>
      <c r="BV108" s="93"/>
      <c r="BW108" s="93"/>
      <c r="BX108" s="93"/>
      <c r="BY108" s="94"/>
      <c r="BZ108" s="92"/>
      <c r="CA108" s="93"/>
      <c r="CB108" s="93"/>
      <c r="CC108" s="93"/>
      <c r="CD108" s="93"/>
      <c r="CE108" s="93"/>
      <c r="CF108" s="93"/>
      <c r="CG108" s="93"/>
      <c r="CH108" s="93"/>
      <c r="CI108" s="94"/>
      <c r="CJ108" s="92"/>
      <c r="CK108" s="93"/>
      <c r="CL108" s="93"/>
      <c r="CM108" s="93"/>
      <c r="CN108" s="93"/>
      <c r="CO108" s="93"/>
      <c r="CP108" s="93"/>
      <c r="CQ108" s="93"/>
      <c r="CR108" s="93"/>
      <c r="CS108" s="94"/>
      <c r="CT108" s="92"/>
      <c r="CU108" s="93"/>
      <c r="CV108" s="93"/>
      <c r="CW108" s="93"/>
      <c r="CX108" s="93"/>
      <c r="CY108" s="93"/>
      <c r="CZ108" s="93"/>
      <c r="DA108" s="93"/>
      <c r="DB108" s="93"/>
      <c r="DC108" s="94"/>
      <c r="DD108" s="92"/>
      <c r="DE108" s="93"/>
      <c r="DF108" s="93"/>
      <c r="DG108" s="93"/>
      <c r="DH108" s="93"/>
      <c r="DI108" s="93"/>
      <c r="DJ108" s="93"/>
      <c r="DK108" s="93"/>
      <c r="DL108" s="93"/>
      <c r="DM108" s="94"/>
      <c r="DN108" s="92"/>
      <c r="DO108" s="93"/>
      <c r="DP108" s="93"/>
      <c r="DQ108" s="93"/>
      <c r="DR108" s="93"/>
      <c r="DS108" s="93"/>
      <c r="DT108" s="93"/>
      <c r="DU108" s="93"/>
      <c r="DV108" s="93"/>
      <c r="DW108" s="94"/>
      <c r="DX108" s="92"/>
      <c r="DY108" s="93"/>
      <c r="DZ108" s="93"/>
      <c r="EA108" s="93"/>
      <c r="EB108" s="93"/>
      <c r="EC108" s="93"/>
      <c r="ED108" s="93"/>
      <c r="EE108" s="93"/>
      <c r="EF108" s="93"/>
      <c r="EG108" s="95"/>
      <c r="EH108" s="76">
        <f t="shared" si="30"/>
        <v>0</v>
      </c>
      <c r="EI108" s="70" t="str">
        <f t="shared" si="27"/>
        <v/>
      </c>
      <c r="EK108" s="76">
        <f t="shared" si="31"/>
        <v>0</v>
      </c>
      <c r="EL108" s="77">
        <f t="shared" si="32"/>
        <v>0</v>
      </c>
      <c r="EN108" s="78" t="str" cm="1">
        <f t="array" ref="EN108">_xlfn.IFNA(_xlfn.IFS(AND(D108&gt;=3,G108="8:30～17:00の範囲内"),_xlfn.XLOOKUP($EQ$14,$EQ$20:$EQ$24,$ET$20:$ET$24,0,0,1),AND(D108&gt;=3,G108="8:30～17:00を超える"),_xlfn.XLOOKUP($EQ$14,$EQ$20:$EQ$24,$EX$20:$EX$24,0,0,1),AND(D108&lt;3,G108="8:30～17:00の範囲内"),_xlfn.XLOOKUP($EQ$14,$EQ$20:$EQ$24,$ER$20:$ER$24,0,0,1),AND(D108&lt;3,G108="8:30～17:00を超える"),_xlfn.XLOOKUP($EQ$14,$EQ$20:$EQ$24,$EV$20:$EV$24,0,0,1)),"")</f>
        <v/>
      </c>
      <c r="EO108" s="78" t="str" cm="1">
        <f t="array" ref="EO108">_xlfn.IFNA(_xlfn.IFS(AND(D108&gt;=3,G108="8:30～17:00の範囲内"),_xlfn.XLOOKUP($EQ$14,$EQ$20:$EQ$24,$EU$20:$EU$24,0,0,1),AND(D108&gt;=3,G108="8:30～17:00を超える"),_xlfn.XLOOKUP($EQ$14,$EQ$20:$EQ$24,$EY$20:$EY$24,0,0,1),AND(D108&lt;3,G108="8:30～17:00の範囲内"),_xlfn.XLOOKUP($EQ$14,$EQ$20:$EQ$24,$ES$20:$ES$24,0,0,1),AND(D108&lt;3,G108="8:30～17:00を超える"),_xlfn.XLOOKUP($EQ$14,$EQ$20:$EQ$24,$EW$20:$EW$24,0,0,1)),"")</f>
        <v/>
      </c>
    </row>
    <row r="109" spans="2:145" ht="14.25">
      <c r="B109" s="79">
        <f t="shared" si="25"/>
        <v>96</v>
      </c>
      <c r="C109" s="91"/>
      <c r="D109" s="87"/>
      <c r="E109" s="91"/>
      <c r="F109" s="61" t="str">
        <f t="shared" si="28"/>
        <v/>
      </c>
      <c r="G109" s="178"/>
      <c r="H109" s="179"/>
      <c r="I109" s="179"/>
      <c r="J109" s="179"/>
      <c r="K109" s="174" t="str" cm="1">
        <f t="array" ref="K109">_xlfn.IFNA(IF(C109="","",IF(F109="×","0",_xlfn.IFS(AND(D109&gt;=3,G109="8:30～17:00の範囲内"),1200,AND(D109&gt;=3,G109="8:30～17:00を超える"),1500,AND(D109&lt;3,G109="8:30～17:00の範囲内"),2100,AND(D109&lt;3,G109="8:30～17:00を超える"),2600))),"")</f>
        <v/>
      </c>
      <c r="L109" s="174"/>
      <c r="M109" s="62"/>
      <c r="N109" s="63" t="str" cm="1">
        <f t="array" ref="N109">_xlfn.IFNA(_xlfn.IFS(F109="×","",M109="一般",0,AND(D109&gt;=3,M109="非課税",G109="8:30～17:00の範囲内"),700,AND(D109&lt;3,M109="非課税",G109="8:30～17:00の範囲内"),1300,AND(D109&gt;=3,M109="非課税",G109="8:30～17:00を超える"),900,AND(D109&lt;3,M109="非課税",G109="8:30～17:00を超える"),1600,M109="生保等",K109,M109="経過措置",EN109),"")</f>
        <v/>
      </c>
      <c r="O109" s="63" t="str" cm="1">
        <f t="array" ref="O109">_xlfn.IFNA(_xlfn.IFS(F109="×","",M109="一般",0,AND(D109&gt;=3,M109="非課税",G109="8:30～17:00の範囲内"),700,AND(D109&lt;3,M109="非課税",G109="8:30～17:00の範囲内"),1300,AND(D109&gt;=3,M109="非課税",G109="8:30～17:00を超える"),900,AND(D109&lt;3,M109="非課税",G109="8:30～17:00を超える"),1600,M109="生保等",K109,M109="経過措置",EO109),"")</f>
        <v/>
      </c>
      <c r="P109" s="63" t="str">
        <f t="shared" si="26"/>
        <v/>
      </c>
      <c r="Q109" s="63" t="str">
        <f t="shared" si="29"/>
        <v/>
      </c>
      <c r="R109" s="92"/>
      <c r="S109" s="93"/>
      <c r="T109" s="93"/>
      <c r="U109" s="93"/>
      <c r="V109" s="93"/>
      <c r="W109" s="93"/>
      <c r="X109" s="93"/>
      <c r="Y109" s="93"/>
      <c r="Z109" s="93"/>
      <c r="AA109" s="94"/>
      <c r="AB109" s="92"/>
      <c r="AC109" s="93"/>
      <c r="AD109" s="93"/>
      <c r="AE109" s="93"/>
      <c r="AF109" s="93"/>
      <c r="AG109" s="93"/>
      <c r="AH109" s="93"/>
      <c r="AI109" s="93"/>
      <c r="AJ109" s="93"/>
      <c r="AK109" s="94"/>
      <c r="AL109" s="92"/>
      <c r="AM109" s="93"/>
      <c r="AN109" s="93"/>
      <c r="AO109" s="93"/>
      <c r="AP109" s="93"/>
      <c r="AQ109" s="93"/>
      <c r="AR109" s="93"/>
      <c r="AS109" s="93"/>
      <c r="AT109" s="93"/>
      <c r="AU109" s="94"/>
      <c r="AV109" s="92"/>
      <c r="AW109" s="93"/>
      <c r="AX109" s="93"/>
      <c r="AY109" s="93"/>
      <c r="AZ109" s="93"/>
      <c r="BA109" s="93"/>
      <c r="BB109" s="93"/>
      <c r="BC109" s="93"/>
      <c r="BD109" s="93"/>
      <c r="BE109" s="94"/>
      <c r="BF109" s="92"/>
      <c r="BG109" s="93"/>
      <c r="BH109" s="93"/>
      <c r="BI109" s="93"/>
      <c r="BJ109" s="93"/>
      <c r="BK109" s="93"/>
      <c r="BL109" s="93"/>
      <c r="BM109" s="93"/>
      <c r="BN109" s="93"/>
      <c r="BO109" s="94"/>
      <c r="BP109" s="92"/>
      <c r="BQ109" s="93"/>
      <c r="BR109" s="93"/>
      <c r="BS109" s="93"/>
      <c r="BT109" s="93"/>
      <c r="BU109" s="93"/>
      <c r="BV109" s="93"/>
      <c r="BW109" s="93"/>
      <c r="BX109" s="93"/>
      <c r="BY109" s="94"/>
      <c r="BZ109" s="92"/>
      <c r="CA109" s="93"/>
      <c r="CB109" s="93"/>
      <c r="CC109" s="93"/>
      <c r="CD109" s="93"/>
      <c r="CE109" s="93"/>
      <c r="CF109" s="93"/>
      <c r="CG109" s="93"/>
      <c r="CH109" s="93"/>
      <c r="CI109" s="94"/>
      <c r="CJ109" s="92"/>
      <c r="CK109" s="93"/>
      <c r="CL109" s="93"/>
      <c r="CM109" s="93"/>
      <c r="CN109" s="93"/>
      <c r="CO109" s="93"/>
      <c r="CP109" s="93"/>
      <c r="CQ109" s="93"/>
      <c r="CR109" s="93"/>
      <c r="CS109" s="94"/>
      <c r="CT109" s="92"/>
      <c r="CU109" s="93"/>
      <c r="CV109" s="93"/>
      <c r="CW109" s="93"/>
      <c r="CX109" s="93"/>
      <c r="CY109" s="93"/>
      <c r="CZ109" s="93"/>
      <c r="DA109" s="93"/>
      <c r="DB109" s="93"/>
      <c r="DC109" s="94"/>
      <c r="DD109" s="92"/>
      <c r="DE109" s="93"/>
      <c r="DF109" s="93"/>
      <c r="DG109" s="93"/>
      <c r="DH109" s="93"/>
      <c r="DI109" s="93"/>
      <c r="DJ109" s="93"/>
      <c r="DK109" s="93"/>
      <c r="DL109" s="93"/>
      <c r="DM109" s="94"/>
      <c r="DN109" s="92"/>
      <c r="DO109" s="93"/>
      <c r="DP109" s="93"/>
      <c r="DQ109" s="93"/>
      <c r="DR109" s="93"/>
      <c r="DS109" s="93"/>
      <c r="DT109" s="93"/>
      <c r="DU109" s="93"/>
      <c r="DV109" s="93"/>
      <c r="DW109" s="94"/>
      <c r="DX109" s="92"/>
      <c r="DY109" s="93"/>
      <c r="DZ109" s="93"/>
      <c r="EA109" s="93"/>
      <c r="EB109" s="93"/>
      <c r="EC109" s="93"/>
      <c r="ED109" s="93"/>
      <c r="EE109" s="93"/>
      <c r="EF109" s="93"/>
      <c r="EG109" s="95"/>
      <c r="EH109" s="76">
        <f t="shared" si="30"/>
        <v>0</v>
      </c>
      <c r="EI109" s="70" t="str">
        <f t="shared" si="27"/>
        <v/>
      </c>
      <c r="EK109" s="76">
        <f t="shared" si="31"/>
        <v>0</v>
      </c>
      <c r="EL109" s="77">
        <f t="shared" si="32"/>
        <v>0</v>
      </c>
      <c r="EN109" s="78" t="str" cm="1">
        <f t="array" ref="EN109">_xlfn.IFNA(_xlfn.IFS(AND(D109&gt;=3,G109="8:30～17:00の範囲内"),_xlfn.XLOOKUP($EQ$14,$EQ$20:$EQ$24,$ET$20:$ET$24,0,0,1),AND(D109&gt;=3,G109="8:30～17:00を超える"),_xlfn.XLOOKUP($EQ$14,$EQ$20:$EQ$24,$EX$20:$EX$24,0,0,1),AND(D109&lt;3,G109="8:30～17:00の範囲内"),_xlfn.XLOOKUP($EQ$14,$EQ$20:$EQ$24,$ER$20:$ER$24,0,0,1),AND(D109&lt;3,G109="8:30～17:00を超える"),_xlfn.XLOOKUP($EQ$14,$EQ$20:$EQ$24,$EV$20:$EV$24,0,0,1)),"")</f>
        <v/>
      </c>
      <c r="EO109" s="78" t="str" cm="1">
        <f t="array" ref="EO109">_xlfn.IFNA(_xlfn.IFS(AND(D109&gt;=3,G109="8:30～17:00の範囲内"),_xlfn.XLOOKUP($EQ$14,$EQ$20:$EQ$24,$EU$20:$EU$24,0,0,1),AND(D109&gt;=3,G109="8:30～17:00を超える"),_xlfn.XLOOKUP($EQ$14,$EQ$20:$EQ$24,$EY$20:$EY$24,0,0,1),AND(D109&lt;3,G109="8:30～17:00の範囲内"),_xlfn.XLOOKUP($EQ$14,$EQ$20:$EQ$24,$ES$20:$ES$24,0,0,1),AND(D109&lt;3,G109="8:30～17:00を超える"),_xlfn.XLOOKUP($EQ$14,$EQ$20:$EQ$24,$EW$20:$EW$24,0,0,1)),"")</f>
        <v/>
      </c>
    </row>
    <row r="110" spans="2:145" ht="14.25">
      <c r="B110" s="79">
        <f t="shared" si="25"/>
        <v>97</v>
      </c>
      <c r="C110" s="91"/>
      <c r="D110" s="87"/>
      <c r="E110" s="91"/>
      <c r="F110" s="61" t="str">
        <f t="shared" si="28"/>
        <v/>
      </c>
      <c r="G110" s="178"/>
      <c r="H110" s="179"/>
      <c r="I110" s="179"/>
      <c r="J110" s="179"/>
      <c r="K110" s="174" t="str" cm="1">
        <f t="array" ref="K110">_xlfn.IFNA(IF(C110="","",IF(F110="×","0",_xlfn.IFS(AND(D110&gt;=3,G110="8:30～17:00の範囲内"),1200,AND(D110&gt;=3,G110="8:30～17:00を超える"),1500,AND(D110&lt;3,G110="8:30～17:00の範囲内"),2100,AND(D110&lt;3,G110="8:30～17:00を超える"),2600))),"")</f>
        <v/>
      </c>
      <c r="L110" s="174"/>
      <c r="M110" s="62"/>
      <c r="N110" s="63" t="str" cm="1">
        <f t="array" ref="N110">_xlfn.IFNA(_xlfn.IFS(F110="×","",M110="一般",0,AND(D110&gt;=3,M110="非課税",G110="8:30～17:00の範囲内"),700,AND(D110&lt;3,M110="非課税",G110="8:30～17:00の範囲内"),1300,AND(D110&gt;=3,M110="非課税",G110="8:30～17:00を超える"),900,AND(D110&lt;3,M110="非課税",G110="8:30～17:00を超える"),1600,M110="生保等",K110,M110="経過措置",EN110),"")</f>
        <v/>
      </c>
      <c r="O110" s="63" t="str" cm="1">
        <f t="array" ref="O110">_xlfn.IFNA(_xlfn.IFS(F110="×","",M110="一般",0,AND(D110&gt;=3,M110="非課税",G110="8:30～17:00の範囲内"),700,AND(D110&lt;3,M110="非課税",G110="8:30～17:00の範囲内"),1300,AND(D110&gt;=3,M110="非課税",G110="8:30～17:00を超える"),900,AND(D110&lt;3,M110="非課税",G110="8:30～17:00を超える"),1600,M110="生保等",K110,M110="経過措置",EO110),"")</f>
        <v/>
      </c>
      <c r="P110" s="63" t="str">
        <f t="shared" si="26"/>
        <v/>
      </c>
      <c r="Q110" s="63" t="str">
        <f t="shared" si="29"/>
        <v/>
      </c>
      <c r="R110" s="92"/>
      <c r="S110" s="93"/>
      <c r="T110" s="93"/>
      <c r="U110" s="93"/>
      <c r="V110" s="93"/>
      <c r="W110" s="93"/>
      <c r="X110" s="93"/>
      <c r="Y110" s="93"/>
      <c r="Z110" s="93"/>
      <c r="AA110" s="94"/>
      <c r="AB110" s="92"/>
      <c r="AC110" s="93"/>
      <c r="AD110" s="93"/>
      <c r="AE110" s="93"/>
      <c r="AF110" s="93"/>
      <c r="AG110" s="93"/>
      <c r="AH110" s="93"/>
      <c r="AI110" s="93"/>
      <c r="AJ110" s="93"/>
      <c r="AK110" s="94"/>
      <c r="AL110" s="92"/>
      <c r="AM110" s="93"/>
      <c r="AN110" s="93"/>
      <c r="AO110" s="93"/>
      <c r="AP110" s="93"/>
      <c r="AQ110" s="93"/>
      <c r="AR110" s="93"/>
      <c r="AS110" s="93"/>
      <c r="AT110" s="93"/>
      <c r="AU110" s="94"/>
      <c r="AV110" s="92"/>
      <c r="AW110" s="93"/>
      <c r="AX110" s="93"/>
      <c r="AY110" s="93"/>
      <c r="AZ110" s="93"/>
      <c r="BA110" s="93"/>
      <c r="BB110" s="93"/>
      <c r="BC110" s="93"/>
      <c r="BD110" s="93"/>
      <c r="BE110" s="94"/>
      <c r="BF110" s="92"/>
      <c r="BG110" s="93"/>
      <c r="BH110" s="93"/>
      <c r="BI110" s="93"/>
      <c r="BJ110" s="93"/>
      <c r="BK110" s="93"/>
      <c r="BL110" s="93"/>
      <c r="BM110" s="93"/>
      <c r="BN110" s="93"/>
      <c r="BO110" s="94"/>
      <c r="BP110" s="92"/>
      <c r="BQ110" s="93"/>
      <c r="BR110" s="93"/>
      <c r="BS110" s="93"/>
      <c r="BT110" s="93"/>
      <c r="BU110" s="93"/>
      <c r="BV110" s="93"/>
      <c r="BW110" s="93"/>
      <c r="BX110" s="93"/>
      <c r="BY110" s="94"/>
      <c r="BZ110" s="92"/>
      <c r="CA110" s="93"/>
      <c r="CB110" s="93"/>
      <c r="CC110" s="93"/>
      <c r="CD110" s="93"/>
      <c r="CE110" s="93"/>
      <c r="CF110" s="93"/>
      <c r="CG110" s="93"/>
      <c r="CH110" s="93"/>
      <c r="CI110" s="94"/>
      <c r="CJ110" s="92"/>
      <c r="CK110" s="93"/>
      <c r="CL110" s="93"/>
      <c r="CM110" s="93"/>
      <c r="CN110" s="93"/>
      <c r="CO110" s="93"/>
      <c r="CP110" s="93"/>
      <c r="CQ110" s="93"/>
      <c r="CR110" s="93"/>
      <c r="CS110" s="94"/>
      <c r="CT110" s="92"/>
      <c r="CU110" s="93"/>
      <c r="CV110" s="93"/>
      <c r="CW110" s="93"/>
      <c r="CX110" s="93"/>
      <c r="CY110" s="93"/>
      <c r="CZ110" s="93"/>
      <c r="DA110" s="93"/>
      <c r="DB110" s="93"/>
      <c r="DC110" s="94"/>
      <c r="DD110" s="92"/>
      <c r="DE110" s="93"/>
      <c r="DF110" s="93"/>
      <c r="DG110" s="93"/>
      <c r="DH110" s="93"/>
      <c r="DI110" s="93"/>
      <c r="DJ110" s="93"/>
      <c r="DK110" s="93"/>
      <c r="DL110" s="93"/>
      <c r="DM110" s="94"/>
      <c r="DN110" s="92"/>
      <c r="DO110" s="93"/>
      <c r="DP110" s="93"/>
      <c r="DQ110" s="93"/>
      <c r="DR110" s="93"/>
      <c r="DS110" s="93"/>
      <c r="DT110" s="93"/>
      <c r="DU110" s="93"/>
      <c r="DV110" s="93"/>
      <c r="DW110" s="94"/>
      <c r="DX110" s="92"/>
      <c r="DY110" s="93"/>
      <c r="DZ110" s="93"/>
      <c r="EA110" s="93"/>
      <c r="EB110" s="93"/>
      <c r="EC110" s="93"/>
      <c r="ED110" s="93"/>
      <c r="EE110" s="93"/>
      <c r="EF110" s="93"/>
      <c r="EG110" s="95"/>
      <c r="EH110" s="76">
        <f t="shared" si="30"/>
        <v>0</v>
      </c>
      <c r="EI110" s="70" t="str">
        <f t="shared" si="27"/>
        <v/>
      </c>
      <c r="EK110" s="76">
        <f t="shared" si="31"/>
        <v>0</v>
      </c>
      <c r="EL110" s="77">
        <f t="shared" si="32"/>
        <v>0</v>
      </c>
      <c r="EN110" s="78" t="str" cm="1">
        <f t="array" ref="EN110">_xlfn.IFNA(_xlfn.IFS(AND(D110&gt;=3,G110="8:30～17:00の範囲内"),_xlfn.XLOOKUP($EQ$14,$EQ$20:$EQ$24,$ET$20:$ET$24,0,0,1),AND(D110&gt;=3,G110="8:30～17:00を超える"),_xlfn.XLOOKUP($EQ$14,$EQ$20:$EQ$24,$EX$20:$EX$24,0,0,1),AND(D110&lt;3,G110="8:30～17:00の範囲内"),_xlfn.XLOOKUP($EQ$14,$EQ$20:$EQ$24,$ER$20:$ER$24,0,0,1),AND(D110&lt;3,G110="8:30～17:00を超える"),_xlfn.XLOOKUP($EQ$14,$EQ$20:$EQ$24,$EV$20:$EV$24,0,0,1)),"")</f>
        <v/>
      </c>
      <c r="EO110" s="78" t="str" cm="1">
        <f t="array" ref="EO110">_xlfn.IFNA(_xlfn.IFS(AND(D110&gt;=3,G110="8:30～17:00の範囲内"),_xlfn.XLOOKUP($EQ$14,$EQ$20:$EQ$24,$EU$20:$EU$24,0,0,1),AND(D110&gt;=3,G110="8:30～17:00を超える"),_xlfn.XLOOKUP($EQ$14,$EQ$20:$EQ$24,$EY$20:$EY$24,0,0,1),AND(D110&lt;3,G110="8:30～17:00の範囲内"),_xlfn.XLOOKUP($EQ$14,$EQ$20:$EQ$24,$ES$20:$ES$24,0,0,1),AND(D110&lt;3,G110="8:30～17:00を超える"),_xlfn.XLOOKUP($EQ$14,$EQ$20:$EQ$24,$EW$20:$EW$24,0,0,1)),"")</f>
        <v/>
      </c>
    </row>
    <row r="111" spans="2:145" ht="14.25">
      <c r="B111" s="79">
        <f t="shared" si="25"/>
        <v>98</v>
      </c>
      <c r="C111" s="91"/>
      <c r="D111" s="87"/>
      <c r="E111" s="91"/>
      <c r="F111" s="61" t="str">
        <f t="shared" si="28"/>
        <v/>
      </c>
      <c r="G111" s="178"/>
      <c r="H111" s="179"/>
      <c r="I111" s="179"/>
      <c r="J111" s="179"/>
      <c r="K111" s="174" t="str" cm="1">
        <f t="array" ref="K111">_xlfn.IFNA(IF(C111="","",IF(F111="×","0",_xlfn.IFS(AND(D111&gt;=3,G111="8:30～17:00の範囲内"),1200,AND(D111&gt;=3,G111="8:30～17:00を超える"),1500,AND(D111&lt;3,G111="8:30～17:00の範囲内"),2100,AND(D111&lt;3,G111="8:30～17:00を超える"),2600))),"")</f>
        <v/>
      </c>
      <c r="L111" s="174"/>
      <c r="M111" s="62"/>
      <c r="N111" s="63" t="str" cm="1">
        <f t="array" ref="N111">_xlfn.IFNA(_xlfn.IFS(F111="×","",M111="一般",0,AND(D111&gt;=3,M111="非課税",G111="8:30～17:00の範囲内"),700,AND(D111&lt;3,M111="非課税",G111="8:30～17:00の範囲内"),1300,AND(D111&gt;=3,M111="非課税",G111="8:30～17:00を超える"),900,AND(D111&lt;3,M111="非課税",G111="8:30～17:00を超える"),1600,M111="生保等",K111,M111="経過措置",EN111),"")</f>
        <v/>
      </c>
      <c r="O111" s="63" t="str" cm="1">
        <f t="array" ref="O111">_xlfn.IFNA(_xlfn.IFS(F111="×","",M111="一般",0,AND(D111&gt;=3,M111="非課税",G111="8:30～17:00の範囲内"),700,AND(D111&lt;3,M111="非課税",G111="8:30～17:00の範囲内"),1300,AND(D111&gt;=3,M111="非課税",G111="8:30～17:00を超える"),900,AND(D111&lt;3,M111="非課税",G111="8:30～17:00を超える"),1600,M111="生保等",K111,M111="経過措置",EO111),"")</f>
        <v/>
      </c>
      <c r="P111" s="63" t="str">
        <f t="shared" si="26"/>
        <v/>
      </c>
      <c r="Q111" s="63" t="str">
        <f t="shared" si="29"/>
        <v/>
      </c>
      <c r="R111" s="92"/>
      <c r="S111" s="93"/>
      <c r="T111" s="93"/>
      <c r="U111" s="93"/>
      <c r="V111" s="93"/>
      <c r="W111" s="93"/>
      <c r="X111" s="93"/>
      <c r="Y111" s="93"/>
      <c r="Z111" s="93"/>
      <c r="AA111" s="94"/>
      <c r="AB111" s="92"/>
      <c r="AC111" s="93"/>
      <c r="AD111" s="93"/>
      <c r="AE111" s="93"/>
      <c r="AF111" s="93"/>
      <c r="AG111" s="93"/>
      <c r="AH111" s="93"/>
      <c r="AI111" s="93"/>
      <c r="AJ111" s="93"/>
      <c r="AK111" s="94"/>
      <c r="AL111" s="92"/>
      <c r="AM111" s="93"/>
      <c r="AN111" s="93"/>
      <c r="AO111" s="93"/>
      <c r="AP111" s="93"/>
      <c r="AQ111" s="93"/>
      <c r="AR111" s="93"/>
      <c r="AS111" s="93"/>
      <c r="AT111" s="93"/>
      <c r="AU111" s="94"/>
      <c r="AV111" s="92"/>
      <c r="AW111" s="93"/>
      <c r="AX111" s="93"/>
      <c r="AY111" s="93"/>
      <c r="AZ111" s="93"/>
      <c r="BA111" s="93"/>
      <c r="BB111" s="93"/>
      <c r="BC111" s="93"/>
      <c r="BD111" s="93"/>
      <c r="BE111" s="94"/>
      <c r="BF111" s="92"/>
      <c r="BG111" s="93"/>
      <c r="BH111" s="93"/>
      <c r="BI111" s="93"/>
      <c r="BJ111" s="93"/>
      <c r="BK111" s="93"/>
      <c r="BL111" s="93"/>
      <c r="BM111" s="93"/>
      <c r="BN111" s="93"/>
      <c r="BO111" s="94"/>
      <c r="BP111" s="92"/>
      <c r="BQ111" s="93"/>
      <c r="BR111" s="93"/>
      <c r="BS111" s="93"/>
      <c r="BT111" s="93"/>
      <c r="BU111" s="93"/>
      <c r="BV111" s="93"/>
      <c r="BW111" s="93"/>
      <c r="BX111" s="93"/>
      <c r="BY111" s="94"/>
      <c r="BZ111" s="92"/>
      <c r="CA111" s="93"/>
      <c r="CB111" s="93"/>
      <c r="CC111" s="93"/>
      <c r="CD111" s="93"/>
      <c r="CE111" s="93"/>
      <c r="CF111" s="93"/>
      <c r="CG111" s="93"/>
      <c r="CH111" s="93"/>
      <c r="CI111" s="94"/>
      <c r="CJ111" s="92"/>
      <c r="CK111" s="93"/>
      <c r="CL111" s="93"/>
      <c r="CM111" s="93"/>
      <c r="CN111" s="93"/>
      <c r="CO111" s="93"/>
      <c r="CP111" s="93"/>
      <c r="CQ111" s="93"/>
      <c r="CR111" s="93"/>
      <c r="CS111" s="94"/>
      <c r="CT111" s="92"/>
      <c r="CU111" s="93"/>
      <c r="CV111" s="93"/>
      <c r="CW111" s="93"/>
      <c r="CX111" s="93"/>
      <c r="CY111" s="93"/>
      <c r="CZ111" s="93"/>
      <c r="DA111" s="93"/>
      <c r="DB111" s="93"/>
      <c r="DC111" s="94"/>
      <c r="DD111" s="92"/>
      <c r="DE111" s="93"/>
      <c r="DF111" s="93"/>
      <c r="DG111" s="93"/>
      <c r="DH111" s="93"/>
      <c r="DI111" s="93"/>
      <c r="DJ111" s="93"/>
      <c r="DK111" s="93"/>
      <c r="DL111" s="93"/>
      <c r="DM111" s="94"/>
      <c r="DN111" s="92"/>
      <c r="DO111" s="93"/>
      <c r="DP111" s="93"/>
      <c r="DQ111" s="93"/>
      <c r="DR111" s="93"/>
      <c r="DS111" s="93"/>
      <c r="DT111" s="93"/>
      <c r="DU111" s="93"/>
      <c r="DV111" s="93"/>
      <c r="DW111" s="94"/>
      <c r="DX111" s="92"/>
      <c r="DY111" s="93"/>
      <c r="DZ111" s="93"/>
      <c r="EA111" s="93"/>
      <c r="EB111" s="93"/>
      <c r="EC111" s="93"/>
      <c r="ED111" s="93"/>
      <c r="EE111" s="93"/>
      <c r="EF111" s="93"/>
      <c r="EG111" s="95"/>
      <c r="EH111" s="76">
        <f t="shared" si="30"/>
        <v>0</v>
      </c>
      <c r="EI111" s="70" t="str">
        <f t="shared" si="27"/>
        <v/>
      </c>
      <c r="EK111" s="76">
        <f t="shared" si="31"/>
        <v>0</v>
      </c>
      <c r="EL111" s="77">
        <f t="shared" si="32"/>
        <v>0</v>
      </c>
      <c r="EN111" s="78" t="str" cm="1">
        <f t="array" ref="EN111">_xlfn.IFNA(_xlfn.IFS(AND(D111&gt;=3,G111="8:30～17:00の範囲内"),_xlfn.XLOOKUP($EQ$14,$EQ$20:$EQ$24,$ET$20:$ET$24,0,0,1),AND(D111&gt;=3,G111="8:30～17:00を超える"),_xlfn.XLOOKUP($EQ$14,$EQ$20:$EQ$24,$EX$20:$EX$24,0,0,1),AND(D111&lt;3,G111="8:30～17:00の範囲内"),_xlfn.XLOOKUP($EQ$14,$EQ$20:$EQ$24,$ER$20:$ER$24,0,0,1),AND(D111&lt;3,G111="8:30～17:00を超える"),_xlfn.XLOOKUP($EQ$14,$EQ$20:$EQ$24,$EV$20:$EV$24,0,0,1)),"")</f>
        <v/>
      </c>
      <c r="EO111" s="78" t="str" cm="1">
        <f t="array" ref="EO111">_xlfn.IFNA(_xlfn.IFS(AND(D111&gt;=3,G111="8:30～17:00の範囲内"),_xlfn.XLOOKUP($EQ$14,$EQ$20:$EQ$24,$EU$20:$EU$24,0,0,1),AND(D111&gt;=3,G111="8:30～17:00を超える"),_xlfn.XLOOKUP($EQ$14,$EQ$20:$EQ$24,$EY$20:$EY$24,0,0,1),AND(D111&lt;3,G111="8:30～17:00の範囲内"),_xlfn.XLOOKUP($EQ$14,$EQ$20:$EQ$24,$ES$20:$ES$24,0,0,1),AND(D111&lt;3,G111="8:30～17:00を超える"),_xlfn.XLOOKUP($EQ$14,$EQ$20:$EQ$24,$EW$20:$EW$24,0,0,1)),"")</f>
        <v/>
      </c>
    </row>
    <row r="112" spans="2:145" ht="14.25">
      <c r="B112" s="79">
        <f t="shared" si="25"/>
        <v>99</v>
      </c>
      <c r="C112" s="91"/>
      <c r="D112" s="87"/>
      <c r="E112" s="91"/>
      <c r="F112" s="61" t="str">
        <f t="shared" si="28"/>
        <v/>
      </c>
      <c r="G112" s="178"/>
      <c r="H112" s="179"/>
      <c r="I112" s="179"/>
      <c r="J112" s="179"/>
      <c r="K112" s="174" t="str" cm="1">
        <f t="array" ref="K112">_xlfn.IFNA(IF(C112="","",IF(F112="×","0",_xlfn.IFS(AND(D112&gt;=3,G112="8:30～17:00の範囲内"),1200,AND(D112&gt;=3,G112="8:30～17:00を超える"),1500,AND(D112&lt;3,G112="8:30～17:00の範囲内"),2100,AND(D112&lt;3,G112="8:30～17:00を超える"),2600))),"")</f>
        <v/>
      </c>
      <c r="L112" s="174"/>
      <c r="M112" s="62"/>
      <c r="N112" s="63" t="str" cm="1">
        <f t="array" ref="N112">_xlfn.IFNA(_xlfn.IFS(F112="×","",M112="一般",0,AND(D112&gt;=3,M112="非課税",G112="8:30～17:00の範囲内"),700,AND(D112&lt;3,M112="非課税",G112="8:30～17:00の範囲内"),1300,AND(D112&gt;=3,M112="非課税",G112="8:30～17:00を超える"),900,AND(D112&lt;3,M112="非課税",G112="8:30～17:00を超える"),1600,M112="生保等",K112,M112="経過措置",EN112),"")</f>
        <v/>
      </c>
      <c r="O112" s="63" t="str" cm="1">
        <f t="array" ref="O112">_xlfn.IFNA(_xlfn.IFS(F112="×","",M112="一般",0,AND(D112&gt;=3,M112="非課税",G112="8:30～17:00の範囲内"),700,AND(D112&lt;3,M112="非課税",G112="8:30～17:00の範囲内"),1300,AND(D112&gt;=3,M112="非課税",G112="8:30～17:00を超える"),900,AND(D112&lt;3,M112="非課税",G112="8:30～17:00を超える"),1600,M112="生保等",K112,M112="経過措置",EO112),"")</f>
        <v/>
      </c>
      <c r="P112" s="63" t="str">
        <f t="shared" si="26"/>
        <v/>
      </c>
      <c r="Q112" s="63" t="str">
        <f t="shared" si="29"/>
        <v/>
      </c>
      <c r="R112" s="92"/>
      <c r="S112" s="93"/>
      <c r="T112" s="93"/>
      <c r="U112" s="93"/>
      <c r="V112" s="93"/>
      <c r="W112" s="93"/>
      <c r="X112" s="93"/>
      <c r="Y112" s="93"/>
      <c r="Z112" s="93"/>
      <c r="AA112" s="94"/>
      <c r="AB112" s="92"/>
      <c r="AC112" s="93"/>
      <c r="AD112" s="93"/>
      <c r="AE112" s="93"/>
      <c r="AF112" s="93"/>
      <c r="AG112" s="93"/>
      <c r="AH112" s="93"/>
      <c r="AI112" s="93"/>
      <c r="AJ112" s="93"/>
      <c r="AK112" s="94"/>
      <c r="AL112" s="92"/>
      <c r="AM112" s="93"/>
      <c r="AN112" s="93"/>
      <c r="AO112" s="93"/>
      <c r="AP112" s="93"/>
      <c r="AQ112" s="93"/>
      <c r="AR112" s="93"/>
      <c r="AS112" s="93"/>
      <c r="AT112" s="93"/>
      <c r="AU112" s="94"/>
      <c r="AV112" s="92"/>
      <c r="AW112" s="93"/>
      <c r="AX112" s="93"/>
      <c r="AY112" s="93"/>
      <c r="AZ112" s="93"/>
      <c r="BA112" s="93"/>
      <c r="BB112" s="93"/>
      <c r="BC112" s="93"/>
      <c r="BD112" s="93"/>
      <c r="BE112" s="94"/>
      <c r="BF112" s="92"/>
      <c r="BG112" s="93"/>
      <c r="BH112" s="93"/>
      <c r="BI112" s="93"/>
      <c r="BJ112" s="93"/>
      <c r="BK112" s="93"/>
      <c r="BL112" s="93"/>
      <c r="BM112" s="93"/>
      <c r="BN112" s="93"/>
      <c r="BO112" s="94"/>
      <c r="BP112" s="92"/>
      <c r="BQ112" s="93"/>
      <c r="BR112" s="93"/>
      <c r="BS112" s="93"/>
      <c r="BT112" s="93"/>
      <c r="BU112" s="93"/>
      <c r="BV112" s="93"/>
      <c r="BW112" s="93"/>
      <c r="BX112" s="93"/>
      <c r="BY112" s="94"/>
      <c r="BZ112" s="92"/>
      <c r="CA112" s="93"/>
      <c r="CB112" s="93"/>
      <c r="CC112" s="93"/>
      <c r="CD112" s="93"/>
      <c r="CE112" s="93"/>
      <c r="CF112" s="93"/>
      <c r="CG112" s="93"/>
      <c r="CH112" s="93"/>
      <c r="CI112" s="94"/>
      <c r="CJ112" s="92"/>
      <c r="CK112" s="93"/>
      <c r="CL112" s="93"/>
      <c r="CM112" s="93"/>
      <c r="CN112" s="93"/>
      <c r="CO112" s="93"/>
      <c r="CP112" s="93"/>
      <c r="CQ112" s="93"/>
      <c r="CR112" s="93"/>
      <c r="CS112" s="94"/>
      <c r="CT112" s="92"/>
      <c r="CU112" s="93"/>
      <c r="CV112" s="93"/>
      <c r="CW112" s="93"/>
      <c r="CX112" s="93"/>
      <c r="CY112" s="93"/>
      <c r="CZ112" s="93"/>
      <c r="DA112" s="93"/>
      <c r="DB112" s="93"/>
      <c r="DC112" s="94"/>
      <c r="DD112" s="92"/>
      <c r="DE112" s="93"/>
      <c r="DF112" s="93"/>
      <c r="DG112" s="93"/>
      <c r="DH112" s="93"/>
      <c r="DI112" s="93"/>
      <c r="DJ112" s="93"/>
      <c r="DK112" s="93"/>
      <c r="DL112" s="93"/>
      <c r="DM112" s="94"/>
      <c r="DN112" s="92"/>
      <c r="DO112" s="93"/>
      <c r="DP112" s="93"/>
      <c r="DQ112" s="93"/>
      <c r="DR112" s="93"/>
      <c r="DS112" s="93"/>
      <c r="DT112" s="93"/>
      <c r="DU112" s="93"/>
      <c r="DV112" s="93"/>
      <c r="DW112" s="94"/>
      <c r="DX112" s="92"/>
      <c r="DY112" s="93"/>
      <c r="DZ112" s="93"/>
      <c r="EA112" s="93"/>
      <c r="EB112" s="93"/>
      <c r="EC112" s="93"/>
      <c r="ED112" s="93"/>
      <c r="EE112" s="93"/>
      <c r="EF112" s="93"/>
      <c r="EG112" s="95"/>
      <c r="EH112" s="76">
        <f t="shared" si="30"/>
        <v>0</v>
      </c>
      <c r="EI112" s="70" t="str">
        <f t="shared" si="27"/>
        <v/>
      </c>
      <c r="EK112" s="76">
        <f t="shared" si="31"/>
        <v>0</v>
      </c>
      <c r="EL112" s="77">
        <f t="shared" si="32"/>
        <v>0</v>
      </c>
      <c r="EN112" s="78" t="str" cm="1">
        <f t="array" ref="EN112">_xlfn.IFNA(_xlfn.IFS(AND(D112&gt;=3,G112="8:30～17:00の範囲内"),_xlfn.XLOOKUP($EQ$14,$EQ$20:$EQ$24,$ET$20:$ET$24,0,0,1),AND(D112&gt;=3,G112="8:30～17:00を超える"),_xlfn.XLOOKUP($EQ$14,$EQ$20:$EQ$24,$EX$20:$EX$24,0,0,1),AND(D112&lt;3,G112="8:30～17:00の範囲内"),_xlfn.XLOOKUP($EQ$14,$EQ$20:$EQ$24,$ER$20:$ER$24,0,0,1),AND(D112&lt;3,G112="8:30～17:00を超える"),_xlfn.XLOOKUP($EQ$14,$EQ$20:$EQ$24,$EV$20:$EV$24,0,0,1)),"")</f>
        <v/>
      </c>
      <c r="EO112" s="78" t="str" cm="1">
        <f t="array" ref="EO112">_xlfn.IFNA(_xlfn.IFS(AND(D112&gt;=3,G112="8:30～17:00の範囲内"),_xlfn.XLOOKUP($EQ$14,$EQ$20:$EQ$24,$EU$20:$EU$24,0,0,1),AND(D112&gt;=3,G112="8:30～17:00を超える"),_xlfn.XLOOKUP($EQ$14,$EQ$20:$EQ$24,$EY$20:$EY$24,0,0,1),AND(D112&lt;3,G112="8:30～17:00の範囲内"),_xlfn.XLOOKUP($EQ$14,$EQ$20:$EQ$24,$ES$20:$ES$24,0,0,1),AND(D112&lt;3,G112="8:30～17:00を超える"),_xlfn.XLOOKUP($EQ$14,$EQ$20:$EQ$24,$EW$20:$EW$24,0,0,1)),"")</f>
        <v/>
      </c>
    </row>
    <row r="113" spans="2:145" ht="14.25">
      <c r="B113" s="96">
        <f t="shared" si="25"/>
        <v>100</v>
      </c>
      <c r="C113" s="97"/>
      <c r="D113" s="98"/>
      <c r="E113" s="97"/>
      <c r="F113" s="61" t="str">
        <f t="shared" si="28"/>
        <v/>
      </c>
      <c r="G113" s="210"/>
      <c r="H113" s="211"/>
      <c r="I113" s="211"/>
      <c r="J113" s="211"/>
      <c r="K113" s="212" t="str" cm="1">
        <f t="array" ref="K113">_xlfn.IFNA(IF(C113="","",IF(F113="×","0",_xlfn.IFS(AND(D113&gt;=3,G113="8:30～17:00の範囲内"),1200,AND(D113&gt;=3,G113="8:30～17:00を超える"),1500,AND(D113&lt;3,G113="8:30～17:00の範囲内"),2100,AND(D113&lt;3,G113="8:30～17:00を超える"),2600))),"")</f>
        <v/>
      </c>
      <c r="L113" s="213"/>
      <c r="M113" s="62"/>
      <c r="N113" s="63" t="str" cm="1">
        <f t="array" ref="N113">_xlfn.IFNA(_xlfn.IFS(F113="×","",M113="一般",0,AND(D113&gt;=3,M113="非課税",G113="8:30～17:00の範囲内"),700,AND(D113&lt;3,M113="非課税",G113="8:30～17:00の範囲内"),1300,AND(D113&gt;=3,M113="非課税",G113="8:30～17:00を超える"),900,AND(D113&lt;3,M113="非課税",G113="8:30～17:00を超える"),1600,M113="生保等",K113,M113="経過措置",EN113),"")</f>
        <v/>
      </c>
      <c r="O113" s="63" t="str" cm="1">
        <f t="array" ref="O113">_xlfn.IFNA(_xlfn.IFS(F113="×","",M113="一般",0,AND(D113&gt;=3,M113="非課税",G113="8:30～17:00の範囲内"),700,AND(D113&lt;3,M113="非課税",G113="8:30～17:00の範囲内"),1300,AND(D113&gt;=3,M113="非課税",G113="8:30～17:00を超える"),900,AND(D113&lt;3,M113="非課税",G113="8:30～17:00を超える"),1600,M113="生保等",K113,M113="経過措置",EO113),"")</f>
        <v/>
      </c>
      <c r="P113" s="63" t="str">
        <f t="shared" si="26"/>
        <v/>
      </c>
      <c r="Q113" s="63" t="str">
        <f t="shared" si="29"/>
        <v/>
      </c>
      <c r="R113" s="99"/>
      <c r="S113" s="100"/>
      <c r="T113" s="100"/>
      <c r="U113" s="100"/>
      <c r="V113" s="100"/>
      <c r="W113" s="100"/>
      <c r="X113" s="100"/>
      <c r="Y113" s="100"/>
      <c r="Z113" s="100"/>
      <c r="AA113" s="101"/>
      <c r="AB113" s="99"/>
      <c r="AC113" s="100"/>
      <c r="AD113" s="100"/>
      <c r="AE113" s="100"/>
      <c r="AF113" s="100"/>
      <c r="AG113" s="100"/>
      <c r="AH113" s="100"/>
      <c r="AI113" s="100"/>
      <c r="AJ113" s="100"/>
      <c r="AK113" s="101"/>
      <c r="AL113" s="99"/>
      <c r="AM113" s="100"/>
      <c r="AN113" s="100"/>
      <c r="AO113" s="100"/>
      <c r="AP113" s="100"/>
      <c r="AQ113" s="100"/>
      <c r="AR113" s="100"/>
      <c r="AS113" s="100"/>
      <c r="AT113" s="100"/>
      <c r="AU113" s="101"/>
      <c r="AV113" s="99"/>
      <c r="AW113" s="100"/>
      <c r="AX113" s="100"/>
      <c r="AY113" s="100"/>
      <c r="AZ113" s="100"/>
      <c r="BA113" s="100"/>
      <c r="BB113" s="100"/>
      <c r="BC113" s="100"/>
      <c r="BD113" s="100"/>
      <c r="BE113" s="101"/>
      <c r="BF113" s="99"/>
      <c r="BG113" s="100"/>
      <c r="BH113" s="100"/>
      <c r="BI113" s="100"/>
      <c r="BJ113" s="100"/>
      <c r="BK113" s="100"/>
      <c r="BL113" s="100"/>
      <c r="BM113" s="100"/>
      <c r="BN113" s="100"/>
      <c r="BO113" s="101"/>
      <c r="BP113" s="99"/>
      <c r="BQ113" s="100"/>
      <c r="BR113" s="100"/>
      <c r="BS113" s="100"/>
      <c r="BT113" s="100"/>
      <c r="BU113" s="100"/>
      <c r="BV113" s="100"/>
      <c r="BW113" s="100"/>
      <c r="BX113" s="100"/>
      <c r="BY113" s="101"/>
      <c r="BZ113" s="99"/>
      <c r="CA113" s="100"/>
      <c r="CB113" s="100"/>
      <c r="CC113" s="100"/>
      <c r="CD113" s="100"/>
      <c r="CE113" s="100"/>
      <c r="CF113" s="100"/>
      <c r="CG113" s="100"/>
      <c r="CH113" s="100"/>
      <c r="CI113" s="101"/>
      <c r="CJ113" s="99"/>
      <c r="CK113" s="100"/>
      <c r="CL113" s="100"/>
      <c r="CM113" s="100"/>
      <c r="CN113" s="100"/>
      <c r="CO113" s="100"/>
      <c r="CP113" s="100"/>
      <c r="CQ113" s="100"/>
      <c r="CR113" s="100"/>
      <c r="CS113" s="101"/>
      <c r="CT113" s="99"/>
      <c r="CU113" s="100"/>
      <c r="CV113" s="100"/>
      <c r="CW113" s="100"/>
      <c r="CX113" s="100"/>
      <c r="CY113" s="100"/>
      <c r="CZ113" s="100"/>
      <c r="DA113" s="100"/>
      <c r="DB113" s="100"/>
      <c r="DC113" s="101"/>
      <c r="DD113" s="99"/>
      <c r="DE113" s="100"/>
      <c r="DF113" s="100"/>
      <c r="DG113" s="100"/>
      <c r="DH113" s="100"/>
      <c r="DI113" s="100"/>
      <c r="DJ113" s="100"/>
      <c r="DK113" s="100"/>
      <c r="DL113" s="100"/>
      <c r="DM113" s="101"/>
      <c r="DN113" s="99"/>
      <c r="DO113" s="100"/>
      <c r="DP113" s="100"/>
      <c r="DQ113" s="100"/>
      <c r="DR113" s="100"/>
      <c r="DS113" s="100"/>
      <c r="DT113" s="100"/>
      <c r="DU113" s="100"/>
      <c r="DV113" s="100"/>
      <c r="DW113" s="101"/>
      <c r="DX113" s="99"/>
      <c r="DY113" s="100"/>
      <c r="DZ113" s="100"/>
      <c r="EA113" s="100"/>
      <c r="EB113" s="100"/>
      <c r="EC113" s="100"/>
      <c r="ED113" s="100"/>
      <c r="EE113" s="100"/>
      <c r="EF113" s="100"/>
      <c r="EG113" s="102"/>
      <c r="EH113" s="103">
        <f t="shared" si="30"/>
        <v>0</v>
      </c>
      <c r="EI113" s="103" t="str">
        <f t="shared" si="27"/>
        <v/>
      </c>
      <c r="EK113" s="103">
        <f t="shared" si="31"/>
        <v>0</v>
      </c>
      <c r="EL113" s="104">
        <f t="shared" si="32"/>
        <v>0</v>
      </c>
      <c r="EN113" s="97" t="str" cm="1">
        <f t="array" ref="EN113">_xlfn.IFNA(_xlfn.IFS(AND(D113&gt;=3,G113="8:30～17:00の範囲内"),_xlfn.XLOOKUP($EQ$14,$EQ$20:$EQ$24,$ET$20:$ET$24,0,0,1),AND(D113&gt;=3,G113="8:30～17:00を超える"),_xlfn.XLOOKUP($EQ$14,$EQ$20:$EQ$24,$EX$20:$EX$24,0,0,1),AND(D113&lt;3,G113="8:30～17:00の範囲内"),_xlfn.XLOOKUP($EQ$14,$EQ$20:$EQ$24,$ER$20:$ER$24,0,0,1),AND(D113&lt;3,G113="8:30～17:00を超える"),_xlfn.XLOOKUP($EQ$14,$EQ$20:$EQ$24,$EV$20:$EV$24,0,0,1)),"")</f>
        <v/>
      </c>
      <c r="EO113" s="97" t="str" cm="1">
        <f t="array" ref="EO113">_xlfn.IFNA(_xlfn.IFS(AND(D113&gt;=3,G113="8:30～17:00の範囲内"),_xlfn.XLOOKUP($EQ$14,$EQ$20:$EQ$24,$EU$20:$EU$24,0,0,1),AND(D113&gt;=3,G113="8:30～17:00を超える"),_xlfn.XLOOKUP($EQ$14,$EQ$20:$EQ$24,$EY$20:$EY$24,0,0,1),AND(D113&lt;3,G113="8:30～17:00の範囲内"),_xlfn.XLOOKUP($EQ$14,$EQ$20:$EQ$24,$ES$20:$ES$24,0,0,1),AND(D113&lt;3,G113="8:30～17:00を超える"),_xlfn.XLOOKUP($EQ$14,$EQ$20:$EQ$24,$EW$20:$EW$24,0,0,1)),"")</f>
        <v/>
      </c>
    </row>
  </sheetData>
  <sheetProtection algorithmName="SHA-512" hashValue="IAPEKKH3baU9m5+Dx1XdMODM8Bmrno3zC8HV360aGdMqZmjktxMp4qf63Q3FJ4y6XbgTBqp0uigeNEGEq0vMkQ==" saltValue="AK+EY+80cK4IjM60wn5hEw==" spinCount="100000" sheet="1" objects="1" scenarios="1"/>
  <mergeCells count="258">
    <mergeCell ref="G113:J113"/>
    <mergeCell ref="K113:L113"/>
    <mergeCell ref="G110:J110"/>
    <mergeCell ref="K110:L110"/>
    <mergeCell ref="G111:J111"/>
    <mergeCell ref="K111:L111"/>
    <mergeCell ref="G112:J112"/>
    <mergeCell ref="K112:L112"/>
    <mergeCell ref="G107:J107"/>
    <mergeCell ref="K107:L107"/>
    <mergeCell ref="G108:J108"/>
    <mergeCell ref="K108:L108"/>
    <mergeCell ref="G109:J109"/>
    <mergeCell ref="K109:L109"/>
    <mergeCell ref="G104:J104"/>
    <mergeCell ref="K104:L104"/>
    <mergeCell ref="G105:J105"/>
    <mergeCell ref="K105:L105"/>
    <mergeCell ref="G106:J106"/>
    <mergeCell ref="K106:L106"/>
    <mergeCell ref="G101:J101"/>
    <mergeCell ref="K101:L101"/>
    <mergeCell ref="G102:J102"/>
    <mergeCell ref="K102:L102"/>
    <mergeCell ref="G103:J103"/>
    <mergeCell ref="K103:L103"/>
    <mergeCell ref="G98:J98"/>
    <mergeCell ref="K98:L98"/>
    <mergeCell ref="G99:J99"/>
    <mergeCell ref="K99:L99"/>
    <mergeCell ref="G100:J100"/>
    <mergeCell ref="K100:L100"/>
    <mergeCell ref="G95:J95"/>
    <mergeCell ref="K95:L95"/>
    <mergeCell ref="G96:J96"/>
    <mergeCell ref="K96:L96"/>
    <mergeCell ref="G97:J97"/>
    <mergeCell ref="K97:L97"/>
    <mergeCell ref="G92:J92"/>
    <mergeCell ref="K92:L92"/>
    <mergeCell ref="G93:J93"/>
    <mergeCell ref="K93:L93"/>
    <mergeCell ref="G94:J94"/>
    <mergeCell ref="K94:L94"/>
    <mergeCell ref="G89:J89"/>
    <mergeCell ref="K89:L89"/>
    <mergeCell ref="G90:J90"/>
    <mergeCell ref="K90:L90"/>
    <mergeCell ref="G91:J91"/>
    <mergeCell ref="K91:L91"/>
    <mergeCell ref="G86:J86"/>
    <mergeCell ref="K86:L86"/>
    <mergeCell ref="G87:J87"/>
    <mergeCell ref="K87:L87"/>
    <mergeCell ref="G88:J88"/>
    <mergeCell ref="K88:L88"/>
    <mergeCell ref="G83:J83"/>
    <mergeCell ref="K83:L83"/>
    <mergeCell ref="G84:J84"/>
    <mergeCell ref="K84:L84"/>
    <mergeCell ref="G85:J85"/>
    <mergeCell ref="K85:L85"/>
    <mergeCell ref="G80:J80"/>
    <mergeCell ref="K80:L80"/>
    <mergeCell ref="G81:J81"/>
    <mergeCell ref="K81:L81"/>
    <mergeCell ref="G82:J82"/>
    <mergeCell ref="K82:L82"/>
    <mergeCell ref="G77:J77"/>
    <mergeCell ref="K77:L77"/>
    <mergeCell ref="G78:J78"/>
    <mergeCell ref="K78:L78"/>
    <mergeCell ref="G79:J79"/>
    <mergeCell ref="K79:L79"/>
    <mergeCell ref="G74:J74"/>
    <mergeCell ref="K74:L74"/>
    <mergeCell ref="G75:J75"/>
    <mergeCell ref="K75:L75"/>
    <mergeCell ref="G76:J76"/>
    <mergeCell ref="K76:L76"/>
    <mergeCell ref="G71:J71"/>
    <mergeCell ref="K71:L71"/>
    <mergeCell ref="G72:J72"/>
    <mergeCell ref="K72:L72"/>
    <mergeCell ref="G73:J73"/>
    <mergeCell ref="K73:L73"/>
    <mergeCell ref="G68:J68"/>
    <mergeCell ref="K68:L68"/>
    <mergeCell ref="G69:J69"/>
    <mergeCell ref="K69:L69"/>
    <mergeCell ref="G70:J70"/>
    <mergeCell ref="K70:L70"/>
    <mergeCell ref="G65:J65"/>
    <mergeCell ref="K65:L65"/>
    <mergeCell ref="G66:J66"/>
    <mergeCell ref="K66:L66"/>
    <mergeCell ref="G67:J67"/>
    <mergeCell ref="K67:L67"/>
    <mergeCell ref="G62:J62"/>
    <mergeCell ref="K62:L62"/>
    <mergeCell ref="G63:J63"/>
    <mergeCell ref="K63:L63"/>
    <mergeCell ref="G64:J64"/>
    <mergeCell ref="K64:L64"/>
    <mergeCell ref="G59:J59"/>
    <mergeCell ref="K59:L59"/>
    <mergeCell ref="G60:J60"/>
    <mergeCell ref="K60:L60"/>
    <mergeCell ref="G61:J61"/>
    <mergeCell ref="K61:L61"/>
    <mergeCell ref="G56:J56"/>
    <mergeCell ref="K56:L56"/>
    <mergeCell ref="G57:J57"/>
    <mergeCell ref="K57:L57"/>
    <mergeCell ref="G58:J58"/>
    <mergeCell ref="K58:L58"/>
    <mergeCell ref="G53:J53"/>
    <mergeCell ref="K53:L53"/>
    <mergeCell ref="G54:J54"/>
    <mergeCell ref="K54:L54"/>
    <mergeCell ref="G55:J55"/>
    <mergeCell ref="K55:L55"/>
    <mergeCell ref="G50:J50"/>
    <mergeCell ref="K50:L50"/>
    <mergeCell ref="G51:J51"/>
    <mergeCell ref="K51:L51"/>
    <mergeCell ref="G52:J52"/>
    <mergeCell ref="K52:L52"/>
    <mergeCell ref="G47:J47"/>
    <mergeCell ref="K47:L47"/>
    <mergeCell ref="G48:J48"/>
    <mergeCell ref="K48:L48"/>
    <mergeCell ref="G49:J49"/>
    <mergeCell ref="K49:L49"/>
    <mergeCell ref="G44:J44"/>
    <mergeCell ref="K44:L44"/>
    <mergeCell ref="G45:J45"/>
    <mergeCell ref="K45:L45"/>
    <mergeCell ref="G46:J46"/>
    <mergeCell ref="K46:L46"/>
    <mergeCell ref="G41:J41"/>
    <mergeCell ref="K41:L41"/>
    <mergeCell ref="G42:J42"/>
    <mergeCell ref="K42:L42"/>
    <mergeCell ref="G43:J43"/>
    <mergeCell ref="K43:L43"/>
    <mergeCell ref="G38:J38"/>
    <mergeCell ref="K38:L38"/>
    <mergeCell ref="G39:J39"/>
    <mergeCell ref="K39:L39"/>
    <mergeCell ref="G40:J40"/>
    <mergeCell ref="K40:L40"/>
    <mergeCell ref="G35:J35"/>
    <mergeCell ref="K35:L35"/>
    <mergeCell ref="G36:J36"/>
    <mergeCell ref="K36:L36"/>
    <mergeCell ref="G37:J37"/>
    <mergeCell ref="K37:L37"/>
    <mergeCell ref="G32:J32"/>
    <mergeCell ref="K32:L32"/>
    <mergeCell ref="G33:J33"/>
    <mergeCell ref="K33:L33"/>
    <mergeCell ref="G34:J34"/>
    <mergeCell ref="K34:L34"/>
    <mergeCell ref="G29:J29"/>
    <mergeCell ref="K29:L29"/>
    <mergeCell ref="G30:J30"/>
    <mergeCell ref="K30:L30"/>
    <mergeCell ref="G31:J31"/>
    <mergeCell ref="K31:L31"/>
    <mergeCell ref="G26:J26"/>
    <mergeCell ref="K26:L26"/>
    <mergeCell ref="G27:J27"/>
    <mergeCell ref="K27:L27"/>
    <mergeCell ref="G28:J28"/>
    <mergeCell ref="K28:L28"/>
    <mergeCell ref="G23:J23"/>
    <mergeCell ref="K23:L23"/>
    <mergeCell ref="G24:J24"/>
    <mergeCell ref="K24:L24"/>
    <mergeCell ref="G25:J25"/>
    <mergeCell ref="K25:L25"/>
    <mergeCell ref="G20:J20"/>
    <mergeCell ref="K20:L20"/>
    <mergeCell ref="G21:J21"/>
    <mergeCell ref="K21:L21"/>
    <mergeCell ref="G22:J22"/>
    <mergeCell ref="K22:L22"/>
    <mergeCell ref="ER18:ES18"/>
    <mergeCell ref="ET18:EU18"/>
    <mergeCell ref="EV18:EW18"/>
    <mergeCell ref="EX18:EY18"/>
    <mergeCell ref="G19:J19"/>
    <mergeCell ref="K19:L19"/>
    <mergeCell ref="ER15:EY15"/>
    <mergeCell ref="G16:J16"/>
    <mergeCell ref="K16:L16"/>
    <mergeCell ref="ER16:EU17"/>
    <mergeCell ref="EV16:EY17"/>
    <mergeCell ref="G17:J17"/>
    <mergeCell ref="K17:L17"/>
    <mergeCell ref="B13:Q13"/>
    <mergeCell ref="G14:J14"/>
    <mergeCell ref="K14:L14"/>
    <mergeCell ref="G15:J15"/>
    <mergeCell ref="K15:L15"/>
    <mergeCell ref="EQ15:EQ19"/>
    <mergeCell ref="G18:J18"/>
    <mergeCell ref="K18:L18"/>
    <mergeCell ref="EI10:EI12"/>
    <mergeCell ref="EK10:EK12"/>
    <mergeCell ref="EL10:EL12"/>
    <mergeCell ref="EN10:EO11"/>
    <mergeCell ref="F11:F12"/>
    <mergeCell ref="G11:J12"/>
    <mergeCell ref="K11:L12"/>
    <mergeCell ref="M11:M12"/>
    <mergeCell ref="N11:O11"/>
    <mergeCell ref="P11:Q11"/>
    <mergeCell ref="DI10:DJ10"/>
    <mergeCell ref="DN10:DQ10"/>
    <mergeCell ref="DS10:DT10"/>
    <mergeCell ref="DX10:EA10"/>
    <mergeCell ref="EC10:ED10"/>
    <mergeCell ref="EH10:EH12"/>
    <mergeCell ref="CE10:CF10"/>
    <mergeCell ref="CJ10:CM10"/>
    <mergeCell ref="CO10:CP10"/>
    <mergeCell ref="CT10:CW10"/>
    <mergeCell ref="CY10:CZ10"/>
    <mergeCell ref="DD10:DG10"/>
    <mergeCell ref="BA10:BB10"/>
    <mergeCell ref="BF10:BI10"/>
    <mergeCell ref="BK10:BL10"/>
    <mergeCell ref="BP10:BS10"/>
    <mergeCell ref="BU10:BV10"/>
    <mergeCell ref="BZ10:CC10"/>
    <mergeCell ref="W10:X10"/>
    <mergeCell ref="AB10:AE10"/>
    <mergeCell ref="AG10:AH10"/>
    <mergeCell ref="AL10:AO10"/>
    <mergeCell ref="AQ10:AR10"/>
    <mergeCell ref="AV10:AY10"/>
    <mergeCell ref="B10:B12"/>
    <mergeCell ref="C10:C12"/>
    <mergeCell ref="D10:D12"/>
    <mergeCell ref="E10:E12"/>
    <mergeCell ref="F10:Q10"/>
    <mergeCell ref="R10:U10"/>
    <mergeCell ref="B3:K3"/>
    <mergeCell ref="B4:E4"/>
    <mergeCell ref="F4:G4"/>
    <mergeCell ref="B5:E5"/>
    <mergeCell ref="F5:L5"/>
    <mergeCell ref="B6:E8"/>
    <mergeCell ref="F6:L6"/>
    <mergeCell ref="G7:L7"/>
    <mergeCell ref="G8:L8"/>
  </mergeCells>
  <phoneticPr fontId="2"/>
  <conditionalFormatting sqref="M14:M113 G14:G113">
    <cfRule type="expression" dxfId="17" priority="15">
      <formula>G14=""</formula>
    </cfRule>
  </conditionalFormatting>
  <conditionalFormatting sqref="R18:EG113 X14:EG17">
    <cfRule type="expression" dxfId="16" priority="14">
      <formula>AND(R14="",R$11&lt;&gt;"")</formula>
    </cfRule>
  </conditionalFormatting>
  <conditionalFormatting sqref="C18:E113">
    <cfRule type="expression" dxfId="15" priority="13">
      <formula>C18=""</formula>
    </cfRule>
  </conditionalFormatting>
  <conditionalFormatting sqref="C17:E17">
    <cfRule type="expression" dxfId="14" priority="9">
      <formula>C17=""</formula>
    </cfRule>
  </conditionalFormatting>
  <conditionalFormatting sqref="C14:E14">
    <cfRule type="expression" dxfId="13" priority="8">
      <formula>C14=""</formula>
    </cfRule>
  </conditionalFormatting>
  <conditionalFormatting sqref="C15:E16">
    <cfRule type="expression" dxfId="12" priority="7">
      <formula>C15=""</formula>
    </cfRule>
  </conditionalFormatting>
  <conditionalFormatting sqref="B6:E8">
    <cfRule type="expression" dxfId="11" priority="6">
      <formula>B6=""</formula>
    </cfRule>
  </conditionalFormatting>
  <conditionalFormatting sqref="F6 F4 G7:G8">
    <cfRule type="expression" dxfId="10" priority="5">
      <formula>F4=""</formula>
    </cfRule>
  </conditionalFormatting>
  <conditionalFormatting sqref="I4">
    <cfRule type="expression" dxfId="9" priority="4">
      <formula>I4=""</formula>
    </cfRule>
  </conditionalFormatting>
  <conditionalFormatting sqref="K4">
    <cfRule type="expression" dxfId="8" priority="3">
      <formula>K4=""</formula>
    </cfRule>
  </conditionalFormatting>
  <conditionalFormatting sqref="R17:W17 W14:W16">
    <cfRule type="expression" dxfId="7" priority="2">
      <formula>AND(R14="",R$11&lt;&gt;"")</formula>
    </cfRule>
  </conditionalFormatting>
  <conditionalFormatting sqref="R14:V16">
    <cfRule type="expression" dxfId="6" priority="1">
      <formula>AND(R14="",R$11&lt;&gt;"")</formula>
    </cfRule>
  </conditionalFormatting>
  <dataValidations count="4">
    <dataValidation type="list" allowBlank="1" showInputMessage="1" showErrorMessage="1" sqref="M14:M113" xr:uid="{719F6CBA-8676-4A00-8867-03B42E9C3E8D}">
      <formula1>"生保等,非課税,一般,経過措置"</formula1>
    </dataValidation>
    <dataValidation type="list" allowBlank="1" showInputMessage="1" showErrorMessage="1" sqref="G14:G113" xr:uid="{579141F1-DB36-448E-8A4B-992C43D9B746}">
      <formula1>"8:30～17:00の範囲内,8:30～17:00を超える"</formula1>
    </dataValidation>
    <dataValidation type="list" allowBlank="1" showInputMessage="1" showErrorMessage="1" sqref="R14:EG113" xr:uid="{7F5FEADC-E320-4EA1-B6E6-5A864673376B}">
      <formula1>"○"</formula1>
    </dataValidation>
    <dataValidation type="list" allowBlank="1" showInputMessage="1" showErrorMessage="1" sqref="D14:D113" xr:uid="{BFEF5A3F-F2D7-4206-B316-1D3D4DF99989}">
      <formula1>"0,1,2,3,4,5"</formula1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EZ113"/>
  <sheetViews>
    <sheetView tabSelected="1" view="pageBreakPreview" zoomScale="85" zoomScaleNormal="100" zoomScaleSheetLayoutView="85" workbookViewId="0">
      <pane xSplit="3" ySplit="13" topLeftCell="D14" activePane="bottomRight" state="frozen"/>
      <selection pane="topRight" activeCell="D1" sqref="D1"/>
      <selection pane="bottomLeft" activeCell="A22" sqref="A22"/>
      <selection pane="bottomRight" activeCell="N8" sqref="N8"/>
    </sheetView>
  </sheetViews>
  <sheetFormatPr defaultColWidth="1.625" defaultRowHeight="11.25" outlineLevelCol="1"/>
  <cols>
    <col min="1" max="1" width="1.625" style="24"/>
    <col min="2" max="2" width="3.75" style="24" customWidth="1"/>
    <col min="3" max="3" width="16" style="24" customWidth="1"/>
    <col min="4" max="4" width="4.5" style="24" customWidth="1"/>
    <col min="5" max="5" width="17.25" style="24" customWidth="1"/>
    <col min="6" max="6" width="7.5" style="24" customWidth="1"/>
    <col min="7" max="10" width="5.125" style="24" customWidth="1"/>
    <col min="11" max="12" width="5.125" style="25" customWidth="1"/>
    <col min="13" max="13" width="7" style="24" customWidth="1"/>
    <col min="14" max="17" width="7.125" style="25" customWidth="1"/>
    <col min="18" max="137" width="3.125" style="24" customWidth="1"/>
    <col min="138" max="138" width="5.375" style="24" customWidth="1"/>
    <col min="139" max="139" width="7.375" style="24" customWidth="1"/>
    <col min="140" max="140" width="1.625" style="24" customWidth="1"/>
    <col min="141" max="142" width="5.625" style="24" customWidth="1"/>
    <col min="143" max="143" width="1.625" style="24"/>
    <col min="144" max="145" width="8" style="24" hidden="1" customWidth="1" outlineLevel="1"/>
    <col min="146" max="146" width="3.125" style="24" hidden="1" customWidth="1" outlineLevel="1"/>
    <col min="147" max="155" width="6.625" style="24" hidden="1" customWidth="1" outlineLevel="1"/>
    <col min="156" max="156" width="1.625" style="24" collapsed="1"/>
    <col min="157" max="16384" width="1.625" style="24"/>
  </cols>
  <sheetData>
    <row r="1" spans="2:155" ht="6" customHeight="1"/>
    <row r="2" spans="2:155" ht="14.25" customHeight="1">
      <c r="B2" s="26" t="s">
        <v>71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EK2" s="28" t="s">
        <v>46</v>
      </c>
    </row>
    <row r="3" spans="2:155" s="31" customFormat="1" ht="14.25" customHeight="1">
      <c r="B3" s="136" t="s">
        <v>72</v>
      </c>
      <c r="C3" s="136"/>
      <c r="D3" s="136"/>
      <c r="E3" s="136"/>
      <c r="F3" s="136"/>
      <c r="G3" s="136"/>
      <c r="H3" s="136"/>
      <c r="I3" s="136"/>
      <c r="J3" s="136"/>
      <c r="K3" s="136"/>
      <c r="L3" s="29"/>
      <c r="M3" s="30"/>
      <c r="N3" s="30"/>
      <c r="O3" s="30"/>
      <c r="P3" s="30"/>
    </row>
    <row r="4" spans="2:155" s="31" customFormat="1" ht="14.25" customHeight="1">
      <c r="B4" s="137" t="s">
        <v>54</v>
      </c>
      <c r="C4" s="138"/>
      <c r="D4" s="138"/>
      <c r="E4" s="139"/>
      <c r="F4" s="216"/>
      <c r="G4" s="217"/>
      <c r="H4" s="121" t="s">
        <v>75</v>
      </c>
      <c r="I4" s="130"/>
      <c r="J4" s="121" t="s">
        <v>74</v>
      </c>
      <c r="K4" s="130"/>
      <c r="L4" s="121" t="s">
        <v>73</v>
      </c>
    </row>
    <row r="5" spans="2:155" s="31" customFormat="1" ht="14.25" customHeight="1">
      <c r="B5" s="142" t="s">
        <v>55</v>
      </c>
      <c r="C5" s="143"/>
      <c r="D5" s="143"/>
      <c r="E5" s="144"/>
      <c r="F5" s="215" t="s">
        <v>56</v>
      </c>
      <c r="G5" s="215"/>
      <c r="H5" s="215"/>
      <c r="I5" s="215"/>
      <c r="J5" s="215"/>
      <c r="K5" s="215"/>
      <c r="L5" s="215"/>
    </row>
    <row r="6" spans="2:155" s="31" customFormat="1" ht="14.25" customHeight="1">
      <c r="B6" s="214"/>
      <c r="C6" s="214"/>
      <c r="D6" s="214"/>
      <c r="E6" s="214"/>
      <c r="F6" s="219"/>
      <c r="G6" s="219"/>
      <c r="H6" s="219"/>
      <c r="I6" s="219"/>
      <c r="J6" s="219"/>
      <c r="K6" s="219"/>
      <c r="L6" s="219"/>
    </row>
    <row r="7" spans="2:155" s="31" customFormat="1" ht="14.25" customHeight="1">
      <c r="B7" s="214"/>
      <c r="C7" s="214"/>
      <c r="D7" s="214"/>
      <c r="E7" s="214"/>
      <c r="F7" s="122" t="s">
        <v>57</v>
      </c>
      <c r="G7" s="218"/>
      <c r="H7" s="218"/>
      <c r="I7" s="218"/>
      <c r="J7" s="218"/>
      <c r="K7" s="218"/>
      <c r="L7" s="218"/>
    </row>
    <row r="8" spans="2:155" s="31" customFormat="1" ht="14.25" customHeight="1">
      <c r="B8" s="214"/>
      <c r="C8" s="214"/>
      <c r="D8" s="214"/>
      <c r="E8" s="214"/>
      <c r="F8" s="122" t="s">
        <v>58</v>
      </c>
      <c r="G8" s="225"/>
      <c r="H8" s="225"/>
      <c r="I8" s="225"/>
      <c r="J8" s="225"/>
      <c r="K8" s="225"/>
      <c r="L8" s="225"/>
    </row>
    <row r="9" spans="2:155" ht="14.2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EK9" s="28"/>
    </row>
    <row r="10" spans="2:155" s="39" customFormat="1" ht="13.5" customHeight="1">
      <c r="B10" s="154" t="s">
        <v>0</v>
      </c>
      <c r="C10" s="154" t="s">
        <v>33</v>
      </c>
      <c r="D10" s="157" t="s">
        <v>1</v>
      </c>
      <c r="E10" s="154" t="s">
        <v>24</v>
      </c>
      <c r="F10" s="160" t="s">
        <v>2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  <c r="R10" s="153">
        <f>日付入力用!A2</f>
        <v>2024</v>
      </c>
      <c r="S10" s="152"/>
      <c r="T10" s="152"/>
      <c r="U10" s="152"/>
      <c r="V10" s="37" t="s">
        <v>28</v>
      </c>
      <c r="W10" s="152">
        <v>4</v>
      </c>
      <c r="X10" s="152"/>
      <c r="Y10" s="37" t="s">
        <v>29</v>
      </c>
      <c r="Z10" s="37"/>
      <c r="AA10" s="38"/>
      <c r="AB10" s="153">
        <f>$R$10</f>
        <v>2024</v>
      </c>
      <c r="AC10" s="152"/>
      <c r="AD10" s="152"/>
      <c r="AE10" s="152"/>
      <c r="AF10" s="37" t="s">
        <v>28</v>
      </c>
      <c r="AG10" s="152">
        <v>5</v>
      </c>
      <c r="AH10" s="152"/>
      <c r="AI10" s="37" t="s">
        <v>29</v>
      </c>
      <c r="AJ10" s="37"/>
      <c r="AK10" s="38"/>
      <c r="AL10" s="153">
        <f>$R$10</f>
        <v>2024</v>
      </c>
      <c r="AM10" s="152"/>
      <c r="AN10" s="152"/>
      <c r="AO10" s="152"/>
      <c r="AP10" s="37" t="s">
        <v>28</v>
      </c>
      <c r="AQ10" s="152">
        <v>6</v>
      </c>
      <c r="AR10" s="152"/>
      <c r="AS10" s="37" t="s">
        <v>29</v>
      </c>
      <c r="AT10" s="37"/>
      <c r="AU10" s="38"/>
      <c r="AV10" s="153">
        <f>$R$10</f>
        <v>2024</v>
      </c>
      <c r="AW10" s="152"/>
      <c r="AX10" s="152"/>
      <c r="AY10" s="152"/>
      <c r="AZ10" s="37" t="s">
        <v>28</v>
      </c>
      <c r="BA10" s="152">
        <v>7</v>
      </c>
      <c r="BB10" s="152"/>
      <c r="BC10" s="37" t="s">
        <v>29</v>
      </c>
      <c r="BD10" s="37"/>
      <c r="BE10" s="38"/>
      <c r="BF10" s="153">
        <f>$R$10</f>
        <v>2024</v>
      </c>
      <c r="BG10" s="152"/>
      <c r="BH10" s="152"/>
      <c r="BI10" s="152"/>
      <c r="BJ10" s="37" t="s">
        <v>28</v>
      </c>
      <c r="BK10" s="152">
        <v>8</v>
      </c>
      <c r="BL10" s="152"/>
      <c r="BM10" s="37" t="s">
        <v>29</v>
      </c>
      <c r="BN10" s="37"/>
      <c r="BO10" s="38"/>
      <c r="BP10" s="153">
        <f>$R$10</f>
        <v>2024</v>
      </c>
      <c r="BQ10" s="152"/>
      <c r="BR10" s="152"/>
      <c r="BS10" s="152"/>
      <c r="BT10" s="37" t="s">
        <v>28</v>
      </c>
      <c r="BU10" s="152">
        <v>9</v>
      </c>
      <c r="BV10" s="152"/>
      <c r="BW10" s="37" t="s">
        <v>29</v>
      </c>
      <c r="BX10" s="37"/>
      <c r="BY10" s="38"/>
      <c r="BZ10" s="153">
        <f>$R$10</f>
        <v>2024</v>
      </c>
      <c r="CA10" s="152"/>
      <c r="CB10" s="152"/>
      <c r="CC10" s="152"/>
      <c r="CD10" s="37" t="s">
        <v>28</v>
      </c>
      <c r="CE10" s="152">
        <v>10</v>
      </c>
      <c r="CF10" s="152"/>
      <c r="CG10" s="37" t="s">
        <v>29</v>
      </c>
      <c r="CH10" s="37"/>
      <c r="CI10" s="38"/>
      <c r="CJ10" s="153">
        <f>$R$10</f>
        <v>2024</v>
      </c>
      <c r="CK10" s="152"/>
      <c r="CL10" s="152"/>
      <c r="CM10" s="152"/>
      <c r="CN10" s="37" t="s">
        <v>28</v>
      </c>
      <c r="CO10" s="152">
        <v>11</v>
      </c>
      <c r="CP10" s="152"/>
      <c r="CQ10" s="37" t="s">
        <v>29</v>
      </c>
      <c r="CR10" s="37"/>
      <c r="CS10" s="38"/>
      <c r="CT10" s="153">
        <f>$R$10</f>
        <v>2024</v>
      </c>
      <c r="CU10" s="152"/>
      <c r="CV10" s="152"/>
      <c r="CW10" s="152"/>
      <c r="CX10" s="37" t="s">
        <v>28</v>
      </c>
      <c r="CY10" s="152">
        <v>12</v>
      </c>
      <c r="CZ10" s="152"/>
      <c r="DA10" s="37" t="s">
        <v>29</v>
      </c>
      <c r="DB10" s="37"/>
      <c r="DC10" s="38"/>
      <c r="DD10" s="153">
        <f>$R$10+1</f>
        <v>2025</v>
      </c>
      <c r="DE10" s="152"/>
      <c r="DF10" s="152"/>
      <c r="DG10" s="152"/>
      <c r="DH10" s="37" t="s">
        <v>28</v>
      </c>
      <c r="DI10" s="152">
        <v>1</v>
      </c>
      <c r="DJ10" s="152"/>
      <c r="DK10" s="37" t="s">
        <v>29</v>
      </c>
      <c r="DL10" s="37"/>
      <c r="DM10" s="38"/>
      <c r="DN10" s="153">
        <f>$R$10+1</f>
        <v>2025</v>
      </c>
      <c r="DO10" s="152"/>
      <c r="DP10" s="152"/>
      <c r="DQ10" s="152"/>
      <c r="DR10" s="37" t="s">
        <v>28</v>
      </c>
      <c r="DS10" s="152">
        <v>2</v>
      </c>
      <c r="DT10" s="152"/>
      <c r="DU10" s="37" t="s">
        <v>29</v>
      </c>
      <c r="DV10" s="37"/>
      <c r="DW10" s="38"/>
      <c r="DX10" s="153">
        <f>$R$10+1</f>
        <v>2025</v>
      </c>
      <c r="DY10" s="152"/>
      <c r="DZ10" s="152"/>
      <c r="EA10" s="152"/>
      <c r="EB10" s="37" t="s">
        <v>28</v>
      </c>
      <c r="EC10" s="152">
        <v>3</v>
      </c>
      <c r="ED10" s="152"/>
      <c r="EE10" s="37" t="s">
        <v>29</v>
      </c>
      <c r="EF10" s="37"/>
      <c r="EG10" s="37"/>
      <c r="EH10" s="180" t="s">
        <v>30</v>
      </c>
      <c r="EI10" s="180" t="s">
        <v>31</v>
      </c>
      <c r="EK10" s="180" t="s">
        <v>47</v>
      </c>
      <c r="EL10" s="180" t="s">
        <v>48</v>
      </c>
      <c r="EN10" s="183" t="s">
        <v>53</v>
      </c>
      <c r="EO10" s="184"/>
    </row>
    <row r="11" spans="2:155" s="39" customFormat="1" ht="13.5" customHeight="1">
      <c r="B11" s="155"/>
      <c r="C11" s="155"/>
      <c r="D11" s="158"/>
      <c r="E11" s="155"/>
      <c r="F11" s="185" t="s">
        <v>3</v>
      </c>
      <c r="G11" s="187" t="s">
        <v>23</v>
      </c>
      <c r="H11" s="188"/>
      <c r="I11" s="188"/>
      <c r="J11" s="189"/>
      <c r="K11" s="193" t="s">
        <v>25</v>
      </c>
      <c r="L11" s="194"/>
      <c r="M11" s="197" t="s">
        <v>43</v>
      </c>
      <c r="N11" s="199" t="s">
        <v>27</v>
      </c>
      <c r="O11" s="200"/>
      <c r="P11" s="199" t="s">
        <v>26</v>
      </c>
      <c r="Q11" s="200"/>
      <c r="R11" s="40">
        <f>IF(日付入力用!A3="","",日付入力用!A3)</f>
        <v>7</v>
      </c>
      <c r="S11" s="41">
        <f>IF(日付入力用!B3="","",日付入力用!B3)</f>
        <v>14</v>
      </c>
      <c r="T11" s="41">
        <f>IF(日付入力用!C3="","",日付入力用!C3)</f>
        <v>21</v>
      </c>
      <c r="U11" s="41">
        <f>IF(日付入力用!D3="","",日付入力用!D3)</f>
        <v>28</v>
      </c>
      <c r="V11" s="41">
        <f>IF(日付入力用!E3="","",日付入力用!E3)</f>
        <v>29</v>
      </c>
      <c r="W11" s="41" t="str">
        <f>IF(日付入力用!F3="","",日付入力用!F3)</f>
        <v/>
      </c>
      <c r="X11" s="41" t="str">
        <f>IF(日付入力用!G3="","",日付入力用!G3)</f>
        <v/>
      </c>
      <c r="Y11" s="41" t="str">
        <f>IF(日付入力用!H3="","",日付入力用!H3)</f>
        <v/>
      </c>
      <c r="Z11" s="41" t="str">
        <f>IF(日付入力用!I3="","",日付入力用!I3)</f>
        <v/>
      </c>
      <c r="AA11" s="41" t="str">
        <f>IF(日付入力用!J3="","",日付入力用!J3)</f>
        <v/>
      </c>
      <c r="AB11" s="40">
        <f>IF(日付入力用!K3="","",日付入力用!K3)</f>
        <v>3</v>
      </c>
      <c r="AC11" s="41">
        <f>IF(日付入力用!L3="","",日付入力用!L3)</f>
        <v>4</v>
      </c>
      <c r="AD11" s="41">
        <f>IF(日付入力用!M3="","",日付入力用!M3)</f>
        <v>5</v>
      </c>
      <c r="AE11" s="41">
        <f>IF(日付入力用!N3="","",日付入力用!N3)</f>
        <v>6</v>
      </c>
      <c r="AF11" s="41">
        <f>IF(日付入力用!O3="","",日付入力用!O3)</f>
        <v>12</v>
      </c>
      <c r="AG11" s="41">
        <f>IF(日付入力用!P3="","",日付入力用!P3)</f>
        <v>19</v>
      </c>
      <c r="AH11" s="41">
        <f>IF(日付入力用!Q3="","",日付入力用!Q3)</f>
        <v>26</v>
      </c>
      <c r="AI11" s="41" t="str">
        <f>IF(日付入力用!R3="","",日付入力用!R3)</f>
        <v/>
      </c>
      <c r="AJ11" s="41" t="str">
        <f>IF(日付入力用!S3="","",日付入力用!S3)</f>
        <v/>
      </c>
      <c r="AK11" s="42" t="str">
        <f>IF(日付入力用!T3="","",日付入力用!T3)</f>
        <v/>
      </c>
      <c r="AL11" s="40">
        <f>IF(日付入力用!U3="","",日付入力用!U3)</f>
        <v>2</v>
      </c>
      <c r="AM11" s="41">
        <f>IF(日付入力用!V3="","",日付入力用!V3)</f>
        <v>9</v>
      </c>
      <c r="AN11" s="41">
        <f>IF(日付入力用!W3="","",日付入力用!W3)</f>
        <v>16</v>
      </c>
      <c r="AO11" s="41">
        <f>IF(日付入力用!X3="","",日付入力用!X3)</f>
        <v>23</v>
      </c>
      <c r="AP11" s="41">
        <f>IF(日付入力用!Y3="","",日付入力用!Y3)</f>
        <v>30</v>
      </c>
      <c r="AQ11" s="41" t="str">
        <f>IF(日付入力用!Z3="","",日付入力用!Z3)</f>
        <v/>
      </c>
      <c r="AR11" s="41" t="str">
        <f>IF(日付入力用!AA3="","",日付入力用!AA3)</f>
        <v/>
      </c>
      <c r="AS11" s="41" t="str">
        <f>IF(日付入力用!AB3="","",日付入力用!AB3)</f>
        <v/>
      </c>
      <c r="AT11" s="41" t="str">
        <f>IF(日付入力用!AC3="","",日付入力用!AC3)</f>
        <v/>
      </c>
      <c r="AU11" s="42" t="str">
        <f>IF(日付入力用!AD3="","",日付入力用!AD3)</f>
        <v/>
      </c>
      <c r="AV11" s="40">
        <f>IF(日付入力用!AE3="","",日付入力用!AE3)</f>
        <v>7</v>
      </c>
      <c r="AW11" s="41">
        <f>IF(日付入力用!AF3="","",日付入力用!AF3)</f>
        <v>14</v>
      </c>
      <c r="AX11" s="41">
        <f>IF(日付入力用!AG3="","",日付入力用!AG3)</f>
        <v>15</v>
      </c>
      <c r="AY11" s="41">
        <f>IF(日付入力用!AH3="","",日付入力用!AH3)</f>
        <v>21</v>
      </c>
      <c r="AZ11" s="41">
        <f>IF(日付入力用!AI3="","",日付入力用!AI3)</f>
        <v>28</v>
      </c>
      <c r="BA11" s="41" t="str">
        <f>IF(日付入力用!AJ3="","",日付入力用!AJ3)</f>
        <v/>
      </c>
      <c r="BB11" s="41" t="str">
        <f>IF(日付入力用!AK3="","",日付入力用!AK3)</f>
        <v/>
      </c>
      <c r="BC11" s="41" t="str">
        <f>IF(日付入力用!AL3="","",日付入力用!AL3)</f>
        <v/>
      </c>
      <c r="BD11" s="41" t="str">
        <f>IF(日付入力用!AM3="","",日付入力用!AM3)</f>
        <v/>
      </c>
      <c r="BE11" s="42" t="str">
        <f>IF(日付入力用!AN3="","",日付入力用!AN3)</f>
        <v/>
      </c>
      <c r="BF11" s="40">
        <f>IF(日付入力用!AO3="","",日付入力用!AO3)</f>
        <v>4</v>
      </c>
      <c r="BG11" s="41">
        <f>IF(日付入力用!AP3="","",日付入力用!AP3)</f>
        <v>11</v>
      </c>
      <c r="BH11" s="41">
        <f>IF(日付入力用!AQ3="","",日付入力用!AQ3)</f>
        <v>12</v>
      </c>
      <c r="BI11" s="41">
        <f>IF(日付入力用!AR3="","",日付入力用!AR3)</f>
        <v>18</v>
      </c>
      <c r="BJ11" s="41">
        <f>IF(日付入力用!AS3="","",日付入力用!AS3)</f>
        <v>25</v>
      </c>
      <c r="BK11" s="41" t="str">
        <f>IF(日付入力用!AT3="","",日付入力用!AT3)</f>
        <v/>
      </c>
      <c r="BL11" s="41" t="str">
        <f>IF(日付入力用!AU3="","",日付入力用!AU3)</f>
        <v/>
      </c>
      <c r="BM11" s="41" t="str">
        <f>IF(日付入力用!AV3="","",日付入力用!AV3)</f>
        <v/>
      </c>
      <c r="BN11" s="41" t="str">
        <f>IF(日付入力用!AW3="","",日付入力用!AW3)</f>
        <v/>
      </c>
      <c r="BO11" s="42" t="str">
        <f>IF(日付入力用!AX3="","",日付入力用!AX3)</f>
        <v/>
      </c>
      <c r="BP11" s="40">
        <f>IF(日付入力用!AY3="","",日付入力用!AY3)</f>
        <v>1</v>
      </c>
      <c r="BQ11" s="41">
        <f>IF(日付入力用!AZ3="","",日付入力用!AZ3)</f>
        <v>8</v>
      </c>
      <c r="BR11" s="41">
        <f>IF(日付入力用!BA3="","",日付入力用!BA3)</f>
        <v>15</v>
      </c>
      <c r="BS11" s="41">
        <f>IF(日付入力用!BB3="","",日付入力用!BB3)</f>
        <v>16</v>
      </c>
      <c r="BT11" s="41">
        <f>IF(日付入力用!BC3="","",日付入力用!BC3)</f>
        <v>22</v>
      </c>
      <c r="BU11" s="41">
        <f>IF(日付入力用!BD3="","",日付入力用!BD3)</f>
        <v>23</v>
      </c>
      <c r="BV11" s="41">
        <f>IF(日付入力用!BE3="","",日付入力用!BE3)</f>
        <v>29</v>
      </c>
      <c r="BW11" s="41" t="str">
        <f>IF(日付入力用!BF3="","",日付入力用!BF3)</f>
        <v/>
      </c>
      <c r="BX11" s="41" t="str">
        <f>IF(日付入力用!BG3="","",日付入力用!BG3)</f>
        <v/>
      </c>
      <c r="BY11" s="42" t="str">
        <f>IF(日付入力用!BH3="","",日付入力用!BH3)</f>
        <v/>
      </c>
      <c r="BZ11" s="40">
        <f>IF(日付入力用!BI3="","",日付入力用!BI3)</f>
        <v>6</v>
      </c>
      <c r="CA11" s="41">
        <f>IF(日付入力用!BJ3="","",日付入力用!BJ3)</f>
        <v>13</v>
      </c>
      <c r="CB11" s="41">
        <f>IF(日付入力用!BK3="","",日付入力用!BK3)</f>
        <v>14</v>
      </c>
      <c r="CC11" s="41">
        <f>IF(日付入力用!BL3="","",日付入力用!BL3)</f>
        <v>20</v>
      </c>
      <c r="CD11" s="41">
        <f>IF(日付入力用!BM3="","",日付入力用!BM3)</f>
        <v>27</v>
      </c>
      <c r="CE11" s="41" t="str">
        <f>IF(日付入力用!BN3="","",日付入力用!BN3)</f>
        <v/>
      </c>
      <c r="CF11" s="41" t="str">
        <f>IF(日付入力用!BO3="","",日付入力用!BO3)</f>
        <v/>
      </c>
      <c r="CG11" s="41" t="str">
        <f>IF(日付入力用!BP3="","",日付入力用!BP3)</f>
        <v/>
      </c>
      <c r="CH11" s="41" t="str">
        <f>IF(日付入力用!BQ3="","",日付入力用!BQ3)</f>
        <v/>
      </c>
      <c r="CI11" s="42" t="str">
        <f>IF(日付入力用!BR3="","",日付入力用!BR3)</f>
        <v/>
      </c>
      <c r="CJ11" s="40">
        <f>IF(日付入力用!BS3="","",日付入力用!BS3)</f>
        <v>3</v>
      </c>
      <c r="CK11" s="41">
        <f>IF(日付入力用!BT3="","",日付入力用!BT3)</f>
        <v>4</v>
      </c>
      <c r="CL11" s="41">
        <f>IF(日付入力用!BU3="","",日付入力用!BU3)</f>
        <v>10</v>
      </c>
      <c r="CM11" s="41">
        <f>IF(日付入力用!BV3="","",日付入力用!BV3)</f>
        <v>17</v>
      </c>
      <c r="CN11" s="41">
        <f>IF(日付入力用!BW3="","",日付入力用!BW3)</f>
        <v>23</v>
      </c>
      <c r="CO11" s="41">
        <f>IF(日付入力用!BX3="","",日付入力用!BX3)</f>
        <v>24</v>
      </c>
      <c r="CP11" s="41" t="str">
        <f>IF(日付入力用!BY3="","",日付入力用!BY3)</f>
        <v/>
      </c>
      <c r="CQ11" s="41" t="str">
        <f>IF(日付入力用!BZ3="","",日付入力用!BZ3)</f>
        <v/>
      </c>
      <c r="CR11" s="41" t="str">
        <f>IF(日付入力用!CA3="","",日付入力用!CA3)</f>
        <v/>
      </c>
      <c r="CS11" s="42" t="str">
        <f>IF(日付入力用!CB3="","",日付入力用!CB3)</f>
        <v/>
      </c>
      <c r="CT11" s="40">
        <f>IF(日付入力用!CC3="","",日付入力用!CC3)</f>
        <v>1</v>
      </c>
      <c r="CU11" s="41">
        <f>IF(日付入力用!CD3="","",日付入力用!CD3)</f>
        <v>8</v>
      </c>
      <c r="CV11" s="41">
        <f>IF(日付入力用!CE3="","",日付入力用!CE3)</f>
        <v>15</v>
      </c>
      <c r="CW11" s="41">
        <f>IF(日付入力用!CF3="","",日付入力用!CF3)</f>
        <v>22</v>
      </c>
      <c r="CX11" s="41">
        <f>IF(日付入力用!CG3="","",日付入力用!CG3)</f>
        <v>29</v>
      </c>
      <c r="CY11" s="41">
        <f>IF(日付入力用!CH3="","",日付入力用!CH3)</f>
        <v>29</v>
      </c>
      <c r="CZ11" s="41">
        <f>IF(日付入力用!CI3="","",日付入力用!CI3)</f>
        <v>30</v>
      </c>
      <c r="DA11" s="41" t="str">
        <f>IF(日付入力用!CJ3="","",日付入力用!CJ3)</f>
        <v/>
      </c>
      <c r="DB11" s="41" t="str">
        <f>IF(日付入力用!CK3="","",日付入力用!CK3)</f>
        <v/>
      </c>
      <c r="DC11" s="42" t="str">
        <f>IF(日付入力用!CL3="","",日付入力用!CL3)</f>
        <v/>
      </c>
      <c r="DD11" s="40">
        <f>IF(日付入力用!CM3="","",日付入力用!CM3)</f>
        <v>5</v>
      </c>
      <c r="DE11" s="43">
        <f>IF(日付入力用!CN3="","",日付入力用!CN3)</f>
        <v>12</v>
      </c>
      <c r="DF11" s="41">
        <f>IF(日付入力用!CO3="","",日付入力用!CO3)</f>
        <v>13</v>
      </c>
      <c r="DG11" s="41">
        <f>IF(日付入力用!CP3="","",日付入力用!CP3)</f>
        <v>19</v>
      </c>
      <c r="DH11" s="41">
        <f>IF(日付入力用!CQ3="","",日付入力用!CQ3)</f>
        <v>26</v>
      </c>
      <c r="DI11" s="41" t="str">
        <f>IF(日付入力用!CR3="","",日付入力用!CR3)</f>
        <v/>
      </c>
      <c r="DJ11" s="41" t="str">
        <f>IF(日付入力用!CS3="","",日付入力用!CS3)</f>
        <v/>
      </c>
      <c r="DK11" s="41" t="str">
        <f>IF(日付入力用!CT3="","",日付入力用!CT3)</f>
        <v/>
      </c>
      <c r="DL11" s="41" t="str">
        <f>IF(日付入力用!CU3="","",日付入力用!CU3)</f>
        <v/>
      </c>
      <c r="DM11" s="41" t="str">
        <f>IF(日付入力用!CV3="","",日付入力用!CV3)</f>
        <v/>
      </c>
      <c r="DN11" s="40">
        <f>IF(日付入力用!CW3="","",日付入力用!CW3)</f>
        <v>2</v>
      </c>
      <c r="DO11" s="41">
        <f>IF(日付入力用!CX3="","",日付入力用!CX3)</f>
        <v>9</v>
      </c>
      <c r="DP11" s="41">
        <f>IF(日付入力用!CY3="","",日付入力用!CY3)</f>
        <v>11</v>
      </c>
      <c r="DQ11" s="41">
        <f>IF(日付入力用!CZ3="","",日付入力用!CZ3)</f>
        <v>16</v>
      </c>
      <c r="DR11" s="41">
        <f>IF(日付入力用!DA3="","",日付入力用!DA3)</f>
        <v>23</v>
      </c>
      <c r="DS11" s="41">
        <f>IF(日付入力用!DB3="","",日付入力用!DB3)</f>
        <v>24</v>
      </c>
      <c r="DT11" s="41" t="str">
        <f>IF(日付入力用!DC3="","",日付入力用!DC3)</f>
        <v/>
      </c>
      <c r="DU11" s="41" t="str">
        <f>IF(日付入力用!DD3="","",日付入力用!DD3)</f>
        <v/>
      </c>
      <c r="DV11" s="41" t="str">
        <f>IF(日付入力用!DE3="","",日付入力用!DE3)</f>
        <v/>
      </c>
      <c r="DW11" s="42" t="str">
        <f>IF(日付入力用!DF3="","",日付入力用!DF3)</f>
        <v/>
      </c>
      <c r="DX11" s="40">
        <f>IF(日付入力用!DG3="","",日付入力用!DG3)</f>
        <v>2</v>
      </c>
      <c r="DY11" s="41">
        <f>IF(日付入力用!DH3="","",日付入力用!DH3)</f>
        <v>9</v>
      </c>
      <c r="DZ11" s="41">
        <f>IF(日付入力用!DI3="","",日付入力用!DI3)</f>
        <v>16</v>
      </c>
      <c r="EA11" s="41">
        <f>IF(日付入力用!DJ3="","",日付入力用!DJ3)</f>
        <v>20</v>
      </c>
      <c r="EB11" s="41">
        <f>IF(日付入力用!DK3="","",日付入力用!DK3)</f>
        <v>23</v>
      </c>
      <c r="EC11" s="41">
        <f>IF(日付入力用!DL3="","",日付入力用!DL3)</f>
        <v>30</v>
      </c>
      <c r="ED11" s="39" t="str">
        <f>IF(日付入力用!DM3="","",日付入力用!DM3)</f>
        <v/>
      </c>
      <c r="EE11" s="41" t="str">
        <f>IF(日付入力用!DN3="","",日付入力用!DN3)</f>
        <v/>
      </c>
      <c r="EF11" s="41" t="str">
        <f>IF(日付入力用!DO3="","",日付入力用!DO3)</f>
        <v/>
      </c>
      <c r="EG11" s="44" t="str">
        <f>IF(日付入力用!DP3="","",日付入力用!DP3)</f>
        <v/>
      </c>
      <c r="EH11" s="181"/>
      <c r="EI11" s="181"/>
      <c r="EK11" s="181"/>
      <c r="EL11" s="181"/>
      <c r="EN11" s="184"/>
      <c r="EO11" s="184"/>
    </row>
    <row r="12" spans="2:155" s="39" customFormat="1" ht="14.25" customHeight="1" thickBot="1">
      <c r="B12" s="156"/>
      <c r="C12" s="156"/>
      <c r="D12" s="159"/>
      <c r="E12" s="156"/>
      <c r="F12" s="186"/>
      <c r="G12" s="190"/>
      <c r="H12" s="191"/>
      <c r="I12" s="191"/>
      <c r="J12" s="192"/>
      <c r="K12" s="195"/>
      <c r="L12" s="196"/>
      <c r="M12" s="198"/>
      <c r="N12" s="45" t="s">
        <v>44</v>
      </c>
      <c r="O12" s="45" t="s">
        <v>45</v>
      </c>
      <c r="P12" s="45" t="s">
        <v>44</v>
      </c>
      <c r="Q12" s="45" t="s">
        <v>45</v>
      </c>
      <c r="R12" s="46" t="str">
        <f>IF(R11="","-",TEXT(DATE($R$10,$W$10,R11),"aaa"))</f>
        <v>日</v>
      </c>
      <c r="S12" s="47" t="str">
        <f t="shared" ref="S12:AA12" si="0">IF(S11="","-",TEXT(DATE($R$10,$W$10,S11),"aaa"))</f>
        <v>日</v>
      </c>
      <c r="T12" s="47" t="str">
        <f t="shared" si="0"/>
        <v>日</v>
      </c>
      <c r="U12" s="47" t="str">
        <f t="shared" si="0"/>
        <v>日</v>
      </c>
      <c r="V12" s="47" t="str">
        <f t="shared" si="0"/>
        <v>月</v>
      </c>
      <c r="W12" s="47" t="str">
        <f t="shared" si="0"/>
        <v>-</v>
      </c>
      <c r="X12" s="47" t="str">
        <f t="shared" si="0"/>
        <v>-</v>
      </c>
      <c r="Y12" s="47" t="str">
        <f t="shared" si="0"/>
        <v>-</v>
      </c>
      <c r="Z12" s="47" t="str">
        <f t="shared" si="0"/>
        <v>-</v>
      </c>
      <c r="AA12" s="48" t="str">
        <f t="shared" si="0"/>
        <v>-</v>
      </c>
      <c r="AB12" s="46" t="str">
        <f>IF(AB11="","-",TEXT(DATE($AB$10,$AG$10,AB11),"aaa"))</f>
        <v>金</v>
      </c>
      <c r="AC12" s="47" t="str">
        <f>IF(AC11="","-",TEXT(DATE($AB$10,$AG$10,AC11),"aaa"))</f>
        <v>土</v>
      </c>
      <c r="AD12" s="47" t="str">
        <f>IF(AD11="","-",TEXT(DATE($AB$10,$AG$10,AD11),"aaa"))</f>
        <v>日</v>
      </c>
      <c r="AE12" s="47" t="str">
        <f t="shared" ref="AE12:AK12" si="1">IF(AE11="","-",TEXT(DATE($AB$10,$AG$10,AE11),"aaa"))</f>
        <v>月</v>
      </c>
      <c r="AF12" s="47" t="str">
        <f t="shared" si="1"/>
        <v>日</v>
      </c>
      <c r="AG12" s="47" t="str">
        <f t="shared" si="1"/>
        <v>日</v>
      </c>
      <c r="AH12" s="47" t="str">
        <f t="shared" si="1"/>
        <v>日</v>
      </c>
      <c r="AI12" s="47" t="str">
        <f t="shared" si="1"/>
        <v>-</v>
      </c>
      <c r="AJ12" s="47" t="str">
        <f t="shared" si="1"/>
        <v>-</v>
      </c>
      <c r="AK12" s="48" t="str">
        <f t="shared" si="1"/>
        <v>-</v>
      </c>
      <c r="AL12" s="46" t="str">
        <f>IF(AL11="","-",TEXT(DATE($AL$10,$AQ$10,AL11),"aaa"))</f>
        <v>日</v>
      </c>
      <c r="AM12" s="47" t="str">
        <f t="shared" ref="AM12:AU12" si="2">IF(AM11="","-",TEXT(DATE($AL$10,$AQ$10,AM11),"aaa"))</f>
        <v>日</v>
      </c>
      <c r="AN12" s="47" t="str">
        <f t="shared" si="2"/>
        <v>日</v>
      </c>
      <c r="AO12" s="47" t="str">
        <f t="shared" si="2"/>
        <v>日</v>
      </c>
      <c r="AP12" s="47" t="str">
        <f t="shared" si="2"/>
        <v>日</v>
      </c>
      <c r="AQ12" s="47" t="str">
        <f t="shared" si="2"/>
        <v>-</v>
      </c>
      <c r="AR12" s="47" t="str">
        <f t="shared" si="2"/>
        <v>-</v>
      </c>
      <c r="AS12" s="47" t="str">
        <f t="shared" si="2"/>
        <v>-</v>
      </c>
      <c r="AT12" s="47" t="str">
        <f t="shared" si="2"/>
        <v>-</v>
      </c>
      <c r="AU12" s="48" t="str">
        <f t="shared" si="2"/>
        <v>-</v>
      </c>
      <c r="AV12" s="46" t="str">
        <f>IF(AV11="","-",TEXT(DATE($AV$10,$BA$10,AV11),"aaa"))</f>
        <v>日</v>
      </c>
      <c r="AW12" s="47" t="str">
        <f t="shared" ref="AW12:BE12" si="3">IF(AW11="","-",TEXT(DATE($AV$10,$BA$10,AW11),"aaa"))</f>
        <v>日</v>
      </c>
      <c r="AX12" s="47" t="str">
        <f t="shared" si="3"/>
        <v>月</v>
      </c>
      <c r="AY12" s="47" t="str">
        <f t="shared" si="3"/>
        <v>日</v>
      </c>
      <c r="AZ12" s="47" t="str">
        <f t="shared" si="3"/>
        <v>日</v>
      </c>
      <c r="BA12" s="47" t="str">
        <f t="shared" si="3"/>
        <v>-</v>
      </c>
      <c r="BB12" s="47" t="str">
        <f t="shared" si="3"/>
        <v>-</v>
      </c>
      <c r="BC12" s="47" t="str">
        <f t="shared" si="3"/>
        <v>-</v>
      </c>
      <c r="BD12" s="47" t="str">
        <f t="shared" si="3"/>
        <v>-</v>
      </c>
      <c r="BE12" s="48" t="str">
        <f t="shared" si="3"/>
        <v>-</v>
      </c>
      <c r="BF12" s="46" t="str">
        <f>IF(BF11="","-",TEXT(DATE($BF$10,$BK$10,BF11),"aaa"))</f>
        <v>日</v>
      </c>
      <c r="BG12" s="47" t="str">
        <f t="shared" ref="BG12:BO12" si="4">IF(BG11="","-",TEXT(DATE($BF$10,$BK$10,BG11),"aaa"))</f>
        <v>日</v>
      </c>
      <c r="BH12" s="47" t="str">
        <f t="shared" si="4"/>
        <v>月</v>
      </c>
      <c r="BI12" s="47" t="str">
        <f t="shared" si="4"/>
        <v>日</v>
      </c>
      <c r="BJ12" s="47" t="str">
        <f t="shared" si="4"/>
        <v>日</v>
      </c>
      <c r="BK12" s="47" t="str">
        <f t="shared" si="4"/>
        <v>-</v>
      </c>
      <c r="BL12" s="47" t="str">
        <f t="shared" si="4"/>
        <v>-</v>
      </c>
      <c r="BM12" s="47" t="str">
        <f t="shared" si="4"/>
        <v>-</v>
      </c>
      <c r="BN12" s="47" t="str">
        <f t="shared" si="4"/>
        <v>-</v>
      </c>
      <c r="BO12" s="48" t="str">
        <f t="shared" si="4"/>
        <v>-</v>
      </c>
      <c r="BP12" s="46" t="str">
        <f>IF(BP11="","-",TEXT(DATE($BP$10,$BU$10,BP11),"aaa"))</f>
        <v>日</v>
      </c>
      <c r="BQ12" s="47" t="str">
        <f t="shared" ref="BQ12:BY12" si="5">IF(BQ11="","-",TEXT(DATE($BP$10,$BU$10,BQ11),"aaa"))</f>
        <v>日</v>
      </c>
      <c r="BR12" s="47" t="str">
        <f t="shared" si="5"/>
        <v>日</v>
      </c>
      <c r="BS12" s="47" t="str">
        <f t="shared" si="5"/>
        <v>月</v>
      </c>
      <c r="BT12" s="47" t="str">
        <f t="shared" si="5"/>
        <v>日</v>
      </c>
      <c r="BU12" s="47" t="str">
        <f t="shared" si="5"/>
        <v>月</v>
      </c>
      <c r="BV12" s="47" t="str">
        <f t="shared" si="5"/>
        <v>日</v>
      </c>
      <c r="BW12" s="47" t="str">
        <f t="shared" si="5"/>
        <v>-</v>
      </c>
      <c r="BX12" s="47" t="str">
        <f t="shared" si="5"/>
        <v>-</v>
      </c>
      <c r="BY12" s="48" t="str">
        <f t="shared" si="5"/>
        <v>-</v>
      </c>
      <c r="BZ12" s="46" t="str">
        <f>IF(BZ11="","-",TEXT(DATE($BZ$10,$CE$10,BZ11),"aaa"))</f>
        <v>日</v>
      </c>
      <c r="CA12" s="46" t="str">
        <f t="shared" ref="CA12:CI12" si="6">IF(CA11="","-",TEXT(DATE($BZ$10,$CE$10,CA11),"aaa"))</f>
        <v>日</v>
      </c>
      <c r="CB12" s="47" t="str">
        <f t="shared" si="6"/>
        <v>月</v>
      </c>
      <c r="CC12" s="47" t="str">
        <f t="shared" si="6"/>
        <v>日</v>
      </c>
      <c r="CD12" s="47" t="str">
        <f t="shared" si="6"/>
        <v>日</v>
      </c>
      <c r="CE12" s="47" t="str">
        <f t="shared" si="6"/>
        <v>-</v>
      </c>
      <c r="CF12" s="47" t="str">
        <f t="shared" si="6"/>
        <v>-</v>
      </c>
      <c r="CG12" s="47" t="str">
        <f t="shared" si="6"/>
        <v>-</v>
      </c>
      <c r="CH12" s="47" t="str">
        <f t="shared" si="6"/>
        <v>-</v>
      </c>
      <c r="CI12" s="48" t="str">
        <f t="shared" si="6"/>
        <v>-</v>
      </c>
      <c r="CJ12" s="46" t="str">
        <f>IF(CJ11="","-",TEXT(DATE($CJ$10,$CO$10,CJ11),"aaa"))</f>
        <v>日</v>
      </c>
      <c r="CK12" s="47" t="str">
        <f t="shared" ref="CK12:CS12" si="7">IF(CK11="","-",TEXT(DATE($CJ$10,$CO$10,CK11),"aaa"))</f>
        <v>月</v>
      </c>
      <c r="CL12" s="47" t="str">
        <f t="shared" si="7"/>
        <v>日</v>
      </c>
      <c r="CM12" s="47" t="str">
        <f t="shared" si="7"/>
        <v>日</v>
      </c>
      <c r="CN12" s="47" t="str">
        <f t="shared" si="7"/>
        <v>土</v>
      </c>
      <c r="CO12" s="47" t="str">
        <f t="shared" si="7"/>
        <v>日</v>
      </c>
      <c r="CP12" s="47" t="str">
        <f t="shared" si="7"/>
        <v>-</v>
      </c>
      <c r="CQ12" s="47" t="str">
        <f t="shared" si="7"/>
        <v>-</v>
      </c>
      <c r="CR12" s="47" t="str">
        <f t="shared" si="7"/>
        <v>-</v>
      </c>
      <c r="CS12" s="48" t="str">
        <f t="shared" si="7"/>
        <v>-</v>
      </c>
      <c r="CT12" s="46" t="str">
        <f>IF(CT11="","-",TEXT(DATE($CT$10,$CY$10,CT11),"aaa"))</f>
        <v>日</v>
      </c>
      <c r="CU12" s="47" t="str">
        <f t="shared" ref="CU12:DC12" si="8">IF(CU11="","-",TEXT(DATE($CT$10,$CY$10,CU11),"aaa"))</f>
        <v>日</v>
      </c>
      <c r="CV12" s="47" t="str">
        <f t="shared" si="8"/>
        <v>日</v>
      </c>
      <c r="CW12" s="47" t="str">
        <f t="shared" si="8"/>
        <v>日</v>
      </c>
      <c r="CX12" s="47" t="str">
        <f t="shared" si="8"/>
        <v>日</v>
      </c>
      <c r="CY12" s="47" t="str">
        <f t="shared" si="8"/>
        <v>日</v>
      </c>
      <c r="CZ12" s="47" t="str">
        <f t="shared" si="8"/>
        <v>月</v>
      </c>
      <c r="DA12" s="47" t="str">
        <f t="shared" si="8"/>
        <v>-</v>
      </c>
      <c r="DB12" s="47" t="str">
        <f t="shared" si="8"/>
        <v>-</v>
      </c>
      <c r="DC12" s="48" t="str">
        <f t="shared" si="8"/>
        <v>-</v>
      </c>
      <c r="DD12" s="46" t="str">
        <f>IF(DD11="","-",TEXT(DATE($DD$10,$DI$10,DD11),"aaa"))</f>
        <v>日</v>
      </c>
      <c r="DE12" s="49" t="str">
        <f t="shared" ref="DE12:DM12" si="9">IF(DE11="","-",TEXT(DATE($DD$10,$DI$10,DE11),"aaa"))</f>
        <v>日</v>
      </c>
      <c r="DF12" s="47" t="str">
        <f t="shared" si="9"/>
        <v>月</v>
      </c>
      <c r="DG12" s="47" t="str">
        <f t="shared" si="9"/>
        <v>日</v>
      </c>
      <c r="DH12" s="47" t="str">
        <f t="shared" si="9"/>
        <v>日</v>
      </c>
      <c r="DI12" s="47" t="str">
        <f t="shared" si="9"/>
        <v>-</v>
      </c>
      <c r="DJ12" s="47" t="str">
        <f t="shared" si="9"/>
        <v>-</v>
      </c>
      <c r="DK12" s="47" t="str">
        <f t="shared" si="9"/>
        <v>-</v>
      </c>
      <c r="DL12" s="47" t="str">
        <f t="shared" si="9"/>
        <v>-</v>
      </c>
      <c r="DM12" s="47" t="str">
        <f t="shared" si="9"/>
        <v>-</v>
      </c>
      <c r="DN12" s="46" t="str">
        <f>IF(DN11="","-",TEXT(DATE($DN$10,$DS$10,DN11),"aaa"))</f>
        <v>日</v>
      </c>
      <c r="DO12" s="47" t="str">
        <f t="shared" ref="DO12:DW12" si="10">IF(DO11="","-",TEXT(DATE($DN$10,$DS$10,DO11),"aaa"))</f>
        <v>日</v>
      </c>
      <c r="DP12" s="47" t="str">
        <f t="shared" si="10"/>
        <v>火</v>
      </c>
      <c r="DQ12" s="47" t="str">
        <f t="shared" si="10"/>
        <v>日</v>
      </c>
      <c r="DR12" s="47" t="str">
        <f t="shared" si="10"/>
        <v>日</v>
      </c>
      <c r="DS12" s="47" t="str">
        <f t="shared" si="10"/>
        <v>月</v>
      </c>
      <c r="DT12" s="47" t="str">
        <f t="shared" si="10"/>
        <v>-</v>
      </c>
      <c r="DU12" s="47" t="str">
        <f t="shared" si="10"/>
        <v>-</v>
      </c>
      <c r="DV12" s="47" t="str">
        <f t="shared" si="10"/>
        <v>-</v>
      </c>
      <c r="DW12" s="48" t="str">
        <f t="shared" si="10"/>
        <v>-</v>
      </c>
      <c r="DX12" s="46" t="str">
        <f>IF(DX11="","-",TEXT(DATE($DX$10,$EC$10,DX11),"aaa"))</f>
        <v>日</v>
      </c>
      <c r="DY12" s="47" t="str">
        <f t="shared" ref="DY12:EG12" si="11">IF(DY11="","-",TEXT(DATE($DX$10,$EC$10,DY11),"aaa"))</f>
        <v>日</v>
      </c>
      <c r="DZ12" s="47" t="str">
        <f t="shared" si="11"/>
        <v>日</v>
      </c>
      <c r="EA12" s="47" t="str">
        <f t="shared" si="11"/>
        <v>木</v>
      </c>
      <c r="EB12" s="47" t="str">
        <f t="shared" si="11"/>
        <v>日</v>
      </c>
      <c r="EC12" s="47" t="str">
        <f t="shared" si="11"/>
        <v>日</v>
      </c>
      <c r="ED12" s="47" t="str">
        <f t="shared" si="11"/>
        <v>-</v>
      </c>
      <c r="EE12" s="47" t="str">
        <f t="shared" si="11"/>
        <v>-</v>
      </c>
      <c r="EF12" s="47" t="str">
        <f t="shared" si="11"/>
        <v>-</v>
      </c>
      <c r="EG12" s="50" t="str">
        <f t="shared" si="11"/>
        <v>-</v>
      </c>
      <c r="EH12" s="182"/>
      <c r="EI12" s="182"/>
      <c r="EK12" s="182"/>
      <c r="EL12" s="182"/>
      <c r="EN12" s="45" t="s">
        <v>44</v>
      </c>
      <c r="EO12" s="45" t="s">
        <v>45</v>
      </c>
    </row>
    <row r="13" spans="2:155" ht="21" customHeight="1" thickTop="1" thickBot="1">
      <c r="B13" s="163" t="s">
        <v>52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5"/>
      <c r="R13" s="51">
        <f>IF(R11="","",COUNTA(R14:R113))</f>
        <v>0</v>
      </c>
      <c r="S13" s="52">
        <f t="shared" ref="S13:CD13" si="12">IF(S11="","",COUNTA(S14:S113))</f>
        <v>0</v>
      </c>
      <c r="T13" s="52">
        <f t="shared" si="12"/>
        <v>0</v>
      </c>
      <c r="U13" s="52">
        <f t="shared" si="12"/>
        <v>0</v>
      </c>
      <c r="V13" s="52">
        <f t="shared" si="12"/>
        <v>0</v>
      </c>
      <c r="W13" s="52" t="str">
        <f t="shared" si="12"/>
        <v/>
      </c>
      <c r="X13" s="52" t="str">
        <f t="shared" si="12"/>
        <v/>
      </c>
      <c r="Y13" s="52" t="str">
        <f t="shared" si="12"/>
        <v/>
      </c>
      <c r="Z13" s="52" t="str">
        <f t="shared" si="12"/>
        <v/>
      </c>
      <c r="AA13" s="53" t="str">
        <f t="shared" si="12"/>
        <v/>
      </c>
      <c r="AB13" s="51">
        <f t="shared" si="12"/>
        <v>0</v>
      </c>
      <c r="AC13" s="52">
        <f t="shared" si="12"/>
        <v>0</v>
      </c>
      <c r="AD13" s="52">
        <f t="shared" si="12"/>
        <v>0</v>
      </c>
      <c r="AE13" s="52">
        <f t="shared" si="12"/>
        <v>0</v>
      </c>
      <c r="AF13" s="52">
        <f t="shared" si="12"/>
        <v>0</v>
      </c>
      <c r="AG13" s="52">
        <f t="shared" si="12"/>
        <v>0</v>
      </c>
      <c r="AH13" s="52">
        <f t="shared" si="12"/>
        <v>0</v>
      </c>
      <c r="AI13" s="52" t="str">
        <f t="shared" si="12"/>
        <v/>
      </c>
      <c r="AJ13" s="52" t="str">
        <f t="shared" si="12"/>
        <v/>
      </c>
      <c r="AK13" s="53" t="str">
        <f t="shared" si="12"/>
        <v/>
      </c>
      <c r="AL13" s="51">
        <f t="shared" si="12"/>
        <v>0</v>
      </c>
      <c r="AM13" s="52">
        <f t="shared" si="12"/>
        <v>0</v>
      </c>
      <c r="AN13" s="52">
        <f t="shared" si="12"/>
        <v>0</v>
      </c>
      <c r="AO13" s="52">
        <f t="shared" si="12"/>
        <v>0</v>
      </c>
      <c r="AP13" s="52">
        <f t="shared" si="12"/>
        <v>0</v>
      </c>
      <c r="AQ13" s="52" t="str">
        <f t="shared" si="12"/>
        <v/>
      </c>
      <c r="AR13" s="52" t="str">
        <f t="shared" si="12"/>
        <v/>
      </c>
      <c r="AS13" s="52" t="str">
        <f t="shared" si="12"/>
        <v/>
      </c>
      <c r="AT13" s="52" t="str">
        <f t="shared" si="12"/>
        <v/>
      </c>
      <c r="AU13" s="53" t="str">
        <f t="shared" si="12"/>
        <v/>
      </c>
      <c r="AV13" s="51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 t="str">
        <f t="shared" si="12"/>
        <v/>
      </c>
      <c r="BB13" s="52" t="str">
        <f t="shared" si="12"/>
        <v/>
      </c>
      <c r="BC13" s="52" t="str">
        <f t="shared" si="12"/>
        <v/>
      </c>
      <c r="BD13" s="52" t="str">
        <f t="shared" si="12"/>
        <v/>
      </c>
      <c r="BE13" s="53" t="str">
        <f t="shared" si="12"/>
        <v/>
      </c>
      <c r="BF13" s="51">
        <f t="shared" si="12"/>
        <v>0</v>
      </c>
      <c r="BG13" s="52">
        <f t="shared" si="12"/>
        <v>0</v>
      </c>
      <c r="BH13" s="52">
        <f t="shared" si="12"/>
        <v>0</v>
      </c>
      <c r="BI13" s="52">
        <f t="shared" si="12"/>
        <v>0</v>
      </c>
      <c r="BJ13" s="52">
        <f t="shared" si="12"/>
        <v>0</v>
      </c>
      <c r="BK13" s="52" t="str">
        <f t="shared" si="12"/>
        <v/>
      </c>
      <c r="BL13" s="52" t="str">
        <f t="shared" si="12"/>
        <v/>
      </c>
      <c r="BM13" s="52" t="str">
        <f t="shared" si="12"/>
        <v/>
      </c>
      <c r="BN13" s="52" t="str">
        <f t="shared" si="12"/>
        <v/>
      </c>
      <c r="BO13" s="53" t="str">
        <f t="shared" si="12"/>
        <v/>
      </c>
      <c r="BP13" s="51">
        <f t="shared" si="12"/>
        <v>0</v>
      </c>
      <c r="BQ13" s="52">
        <f t="shared" si="12"/>
        <v>0</v>
      </c>
      <c r="BR13" s="52">
        <f t="shared" si="12"/>
        <v>0</v>
      </c>
      <c r="BS13" s="52">
        <f t="shared" si="12"/>
        <v>0</v>
      </c>
      <c r="BT13" s="52">
        <f t="shared" si="12"/>
        <v>0</v>
      </c>
      <c r="BU13" s="52">
        <f t="shared" si="12"/>
        <v>0</v>
      </c>
      <c r="BV13" s="52">
        <f t="shared" si="12"/>
        <v>0</v>
      </c>
      <c r="BW13" s="52" t="str">
        <f t="shared" si="12"/>
        <v/>
      </c>
      <c r="BX13" s="52" t="str">
        <f t="shared" si="12"/>
        <v/>
      </c>
      <c r="BY13" s="53" t="str">
        <f t="shared" si="12"/>
        <v/>
      </c>
      <c r="BZ13" s="51">
        <f t="shared" si="12"/>
        <v>0</v>
      </c>
      <c r="CA13" s="52">
        <f t="shared" si="12"/>
        <v>0</v>
      </c>
      <c r="CB13" s="52">
        <f t="shared" si="12"/>
        <v>0</v>
      </c>
      <c r="CC13" s="52">
        <f t="shared" si="12"/>
        <v>0</v>
      </c>
      <c r="CD13" s="52">
        <f t="shared" si="12"/>
        <v>0</v>
      </c>
      <c r="CE13" s="52" t="str">
        <f t="shared" ref="CE13:EG13" si="13">IF(CE11="","",COUNTA(CE14:CE113))</f>
        <v/>
      </c>
      <c r="CF13" s="52" t="str">
        <f t="shared" si="13"/>
        <v/>
      </c>
      <c r="CG13" s="52" t="str">
        <f t="shared" si="13"/>
        <v/>
      </c>
      <c r="CH13" s="52" t="str">
        <f t="shared" si="13"/>
        <v/>
      </c>
      <c r="CI13" s="53" t="str">
        <f t="shared" si="13"/>
        <v/>
      </c>
      <c r="CJ13" s="51">
        <f t="shared" si="13"/>
        <v>0</v>
      </c>
      <c r="CK13" s="52">
        <f t="shared" si="13"/>
        <v>0</v>
      </c>
      <c r="CL13" s="52">
        <f t="shared" si="13"/>
        <v>0</v>
      </c>
      <c r="CM13" s="52">
        <f t="shared" si="13"/>
        <v>0</v>
      </c>
      <c r="CN13" s="52">
        <f t="shared" si="13"/>
        <v>0</v>
      </c>
      <c r="CO13" s="52">
        <f t="shared" si="13"/>
        <v>0</v>
      </c>
      <c r="CP13" s="52" t="str">
        <f t="shared" si="13"/>
        <v/>
      </c>
      <c r="CQ13" s="52" t="str">
        <f t="shared" si="13"/>
        <v/>
      </c>
      <c r="CR13" s="52" t="str">
        <f t="shared" si="13"/>
        <v/>
      </c>
      <c r="CS13" s="53" t="str">
        <f t="shared" si="13"/>
        <v/>
      </c>
      <c r="CT13" s="51">
        <f t="shared" si="13"/>
        <v>0</v>
      </c>
      <c r="CU13" s="52">
        <f t="shared" si="13"/>
        <v>0</v>
      </c>
      <c r="CV13" s="52">
        <f t="shared" si="13"/>
        <v>0</v>
      </c>
      <c r="CW13" s="52">
        <f t="shared" si="13"/>
        <v>0</v>
      </c>
      <c r="CX13" s="52">
        <f t="shared" si="13"/>
        <v>0</v>
      </c>
      <c r="CY13" s="52">
        <f t="shared" si="13"/>
        <v>0</v>
      </c>
      <c r="CZ13" s="52">
        <f t="shared" si="13"/>
        <v>0</v>
      </c>
      <c r="DA13" s="52" t="str">
        <f t="shared" si="13"/>
        <v/>
      </c>
      <c r="DB13" s="52" t="str">
        <f t="shared" si="13"/>
        <v/>
      </c>
      <c r="DC13" s="53" t="str">
        <f t="shared" si="13"/>
        <v/>
      </c>
      <c r="DD13" s="51">
        <f t="shared" si="13"/>
        <v>0</v>
      </c>
      <c r="DE13" s="52">
        <f t="shared" si="13"/>
        <v>0</v>
      </c>
      <c r="DF13" s="52">
        <f t="shared" si="13"/>
        <v>0</v>
      </c>
      <c r="DG13" s="52">
        <f t="shared" si="13"/>
        <v>0</v>
      </c>
      <c r="DH13" s="52">
        <f t="shared" si="13"/>
        <v>0</v>
      </c>
      <c r="DI13" s="52" t="str">
        <f t="shared" si="13"/>
        <v/>
      </c>
      <c r="DJ13" s="52" t="str">
        <f t="shared" si="13"/>
        <v/>
      </c>
      <c r="DK13" s="52" t="str">
        <f t="shared" si="13"/>
        <v/>
      </c>
      <c r="DL13" s="52" t="str">
        <f t="shared" si="13"/>
        <v/>
      </c>
      <c r="DM13" s="53" t="str">
        <f t="shared" si="13"/>
        <v/>
      </c>
      <c r="DN13" s="51">
        <f t="shared" si="13"/>
        <v>0</v>
      </c>
      <c r="DO13" s="52">
        <f t="shared" si="13"/>
        <v>0</v>
      </c>
      <c r="DP13" s="52">
        <f t="shared" si="13"/>
        <v>0</v>
      </c>
      <c r="DQ13" s="52">
        <f t="shared" si="13"/>
        <v>0</v>
      </c>
      <c r="DR13" s="52">
        <f t="shared" si="13"/>
        <v>0</v>
      </c>
      <c r="DS13" s="52">
        <f t="shared" si="13"/>
        <v>0</v>
      </c>
      <c r="DT13" s="52" t="str">
        <f t="shared" si="13"/>
        <v/>
      </c>
      <c r="DU13" s="52" t="str">
        <f t="shared" si="13"/>
        <v/>
      </c>
      <c r="DV13" s="52" t="str">
        <f t="shared" si="13"/>
        <v/>
      </c>
      <c r="DW13" s="53" t="str">
        <f t="shared" si="13"/>
        <v/>
      </c>
      <c r="DX13" s="51">
        <f t="shared" si="13"/>
        <v>0</v>
      </c>
      <c r="DY13" s="52">
        <f t="shared" si="13"/>
        <v>0</v>
      </c>
      <c r="DZ13" s="52">
        <f t="shared" si="13"/>
        <v>0</v>
      </c>
      <c r="EA13" s="52">
        <f t="shared" si="13"/>
        <v>0</v>
      </c>
      <c r="EB13" s="52">
        <f t="shared" si="13"/>
        <v>0</v>
      </c>
      <c r="EC13" s="52">
        <f t="shared" si="13"/>
        <v>0</v>
      </c>
      <c r="ED13" s="52" t="str">
        <f t="shared" si="13"/>
        <v/>
      </c>
      <c r="EE13" s="52" t="str">
        <f t="shared" si="13"/>
        <v/>
      </c>
      <c r="EF13" s="52" t="str">
        <f t="shared" si="13"/>
        <v/>
      </c>
      <c r="EG13" s="54" t="str">
        <f t="shared" si="13"/>
        <v/>
      </c>
      <c r="EH13" s="55">
        <f>SUM(EH14:EH113)</f>
        <v>0</v>
      </c>
      <c r="EI13" s="55">
        <f>SUM(EI14:EI113)</f>
        <v>0</v>
      </c>
      <c r="EK13" s="56"/>
      <c r="EL13" s="56"/>
      <c r="EM13" s="57"/>
      <c r="EN13" s="57"/>
      <c r="EO13" s="57"/>
      <c r="EP13" s="57"/>
      <c r="EQ13" s="57"/>
    </row>
    <row r="14" spans="2:155" ht="15" thickTop="1">
      <c r="B14" s="58">
        <f t="shared" ref="B14:B45" si="14">ROW()-ROW(B$14)+1</f>
        <v>1</v>
      </c>
      <c r="C14" s="123"/>
      <c r="D14" s="124"/>
      <c r="E14" s="123"/>
      <c r="F14" s="61" t="str">
        <f>IF(C14="","",IF(E14="","○","×"))</f>
        <v/>
      </c>
      <c r="G14" s="222"/>
      <c r="H14" s="223"/>
      <c r="I14" s="223"/>
      <c r="J14" s="224"/>
      <c r="K14" s="169" t="str" cm="1">
        <f t="array" ref="K14">_xlfn.IFNA(IF(C14="","",IF(F14="×","0",_xlfn.IFS(AND(D14&gt;=3,G14="8:30～17:00の範囲内"),1200,AND(D14&gt;=3,G14="8:30～17:00を超える"),1500,AND(D14&lt;3,G14="8:30～17:00の範囲内"),2100,AND(D14&lt;3,G14="8:30～17:00を超える"),2600))),"")</f>
        <v/>
      </c>
      <c r="L14" s="170"/>
      <c r="M14" s="129"/>
      <c r="N14" s="63" t="str" cm="1">
        <f t="array" ref="N14">_xlfn.IFNA(_xlfn.IFS(F14="×","",M14="一般",0,AND(D14&gt;=3,M14="非課税",G14="8:30～17:00の範囲内"),700,AND(D14&lt;3,M14="非課税",G14="8:30～17:00の範囲内"),1300,AND(D14&gt;=3,M14="非課税",G14="8:30～17:00を超える"),900,AND(D14&lt;3,M14="非課税",G14="8:30～17:00を超える"),1600,M14="生保等",K14,M14="経過措置",EN14),"")</f>
        <v/>
      </c>
      <c r="O14" s="63" t="str" cm="1">
        <f t="array" ref="O14">_xlfn.IFNA(_xlfn.IFS(F14="×","",M14="一般",0,AND(D14&gt;=3,M14="非課税",G14="8:30～17:00の範囲内"),700,AND(D14&lt;3,M14="非課税",G14="8:30～17:00の範囲内"),1300,AND(D14&gt;=3,M14="非課税",G14="8:30～17:00を超える"),900,AND(D14&lt;3,M14="非課税",G14="8:30～17:00を超える"),1600,M14="生保等",K14,M14="経過措置",EO14),"")</f>
        <v/>
      </c>
      <c r="P14" s="63" t="str">
        <f t="shared" ref="P14:P45" si="15">IFERROR(K14-N14,"")</f>
        <v/>
      </c>
      <c r="Q14" s="63" t="str">
        <f>IFERROR(K14-O14,"")</f>
        <v/>
      </c>
      <c r="R14" s="105"/>
      <c r="S14" s="106"/>
      <c r="T14" s="106"/>
      <c r="U14" s="106"/>
      <c r="V14" s="106"/>
      <c r="W14" s="106"/>
      <c r="X14" s="106"/>
      <c r="Y14" s="106"/>
      <c r="Z14" s="106"/>
      <c r="AA14" s="107"/>
      <c r="AB14" s="105"/>
      <c r="AC14" s="106"/>
      <c r="AD14" s="106"/>
      <c r="AE14" s="106"/>
      <c r="AF14" s="106"/>
      <c r="AG14" s="106"/>
      <c r="AH14" s="106"/>
      <c r="AI14" s="106"/>
      <c r="AJ14" s="106"/>
      <c r="AK14" s="107"/>
      <c r="AL14" s="105"/>
      <c r="AM14" s="106"/>
      <c r="AN14" s="106"/>
      <c r="AO14" s="106"/>
      <c r="AP14" s="106"/>
      <c r="AQ14" s="106"/>
      <c r="AR14" s="106"/>
      <c r="AS14" s="106"/>
      <c r="AT14" s="106"/>
      <c r="AU14" s="107"/>
      <c r="AV14" s="105"/>
      <c r="AW14" s="106"/>
      <c r="AX14" s="106"/>
      <c r="AY14" s="106"/>
      <c r="AZ14" s="106"/>
      <c r="BA14" s="106"/>
      <c r="BB14" s="106"/>
      <c r="BC14" s="106"/>
      <c r="BD14" s="106"/>
      <c r="BE14" s="107"/>
      <c r="BF14" s="105"/>
      <c r="BG14" s="106"/>
      <c r="BH14" s="106"/>
      <c r="BI14" s="106"/>
      <c r="BJ14" s="106"/>
      <c r="BK14" s="106"/>
      <c r="BL14" s="106"/>
      <c r="BM14" s="106"/>
      <c r="BN14" s="106"/>
      <c r="BO14" s="107"/>
      <c r="BP14" s="105"/>
      <c r="BQ14" s="106"/>
      <c r="BR14" s="106"/>
      <c r="BS14" s="106"/>
      <c r="BT14" s="106"/>
      <c r="BU14" s="106"/>
      <c r="BV14" s="106"/>
      <c r="BW14" s="106"/>
      <c r="BX14" s="106"/>
      <c r="BY14" s="107"/>
      <c r="BZ14" s="105"/>
      <c r="CA14" s="106"/>
      <c r="CB14" s="106"/>
      <c r="CC14" s="106"/>
      <c r="CD14" s="106"/>
      <c r="CE14" s="106"/>
      <c r="CF14" s="106"/>
      <c r="CG14" s="106"/>
      <c r="CH14" s="106"/>
      <c r="CI14" s="107"/>
      <c r="CJ14" s="106"/>
      <c r="CK14" s="106"/>
      <c r="CL14" s="106"/>
      <c r="CM14" s="106"/>
      <c r="CN14" s="106"/>
      <c r="CO14" s="106"/>
      <c r="CP14" s="106"/>
      <c r="CQ14" s="106"/>
      <c r="CR14" s="106"/>
      <c r="CS14" s="107"/>
      <c r="CT14" s="106"/>
      <c r="CU14" s="106"/>
      <c r="CV14" s="106"/>
      <c r="CW14" s="106"/>
      <c r="CX14" s="106"/>
      <c r="CY14" s="106"/>
      <c r="CZ14" s="106"/>
      <c r="DA14" s="106"/>
      <c r="DB14" s="106"/>
      <c r="DC14" s="107"/>
      <c r="DD14" s="106"/>
      <c r="DE14" s="106"/>
      <c r="DF14" s="106"/>
      <c r="DG14" s="106"/>
      <c r="DH14" s="106"/>
      <c r="DI14" s="106"/>
      <c r="DJ14" s="106"/>
      <c r="DK14" s="106"/>
      <c r="DL14" s="106"/>
      <c r="DM14" s="107"/>
      <c r="DN14" s="105"/>
      <c r="DO14" s="106"/>
      <c r="DP14" s="106"/>
      <c r="DQ14" s="106"/>
      <c r="DR14" s="106"/>
      <c r="DS14" s="106"/>
      <c r="DT14" s="106"/>
      <c r="DU14" s="106"/>
      <c r="DV14" s="106"/>
      <c r="DW14" s="107"/>
      <c r="DX14" s="105"/>
      <c r="DY14" s="106"/>
      <c r="DZ14" s="106"/>
      <c r="EA14" s="106"/>
      <c r="EB14" s="106"/>
      <c r="EC14" s="106"/>
      <c r="ED14" s="106"/>
      <c r="EE14" s="106"/>
      <c r="EF14" s="106"/>
      <c r="EG14" s="108"/>
      <c r="EH14" s="70">
        <f>COUNTA(R14:EG14)</f>
        <v>0</v>
      </c>
      <c r="EI14" s="70" t="str">
        <f t="shared" ref="EI14:EI45" si="16">IF(F14="○",P14*EK14+Q14*EL14,"")</f>
        <v/>
      </c>
      <c r="EK14" s="71">
        <f>COUNTA(R14:AU14)</f>
        <v>0</v>
      </c>
      <c r="EL14" s="72">
        <f>COUNTA(AV14:EG14)</f>
        <v>0</v>
      </c>
      <c r="EM14" s="57"/>
      <c r="EN14" s="73" t="str" cm="1">
        <f t="array" ref="EN14">_xlfn.IFNA(_xlfn.IFS(AND(D14&gt;=3,G14="8:30～17:00の範囲内"),_xlfn.XLOOKUP($EQ$14,$EQ$20:$EQ$24,$ET$20:$ET$24,0,0,1),AND(D14&gt;=3,G14="8:30～17:00を超える"),_xlfn.XLOOKUP($EQ$14,$EQ$20:$EQ$24,$EX$20:$EX$24,0,0,1),AND(D14&lt;3,G14="8:30～17:00の範囲内"),_xlfn.XLOOKUP($EQ$14,$EQ$20:$EQ$24,$ER$20:$ER$24,0,0,1),AND(D14&lt;3,G14="8:30～17:00を超える"),_xlfn.XLOOKUP($EQ$14,$EQ$20:$EQ$24,$EV$20:$EV$24,0,0,1)),"")</f>
        <v/>
      </c>
      <c r="EO14" s="73" t="str" cm="1">
        <f t="array" ref="EO14">_xlfn.IFNA(_xlfn.IFS(AND(D14&gt;=3,G14="8:30～17:00の範囲内"),_xlfn.XLOOKUP($EQ$14,$EQ$20:$EQ$24,$EU$20:$EU$24,0,0,1),AND(D14&gt;=3,G14="8:30～17:00を超える"),_xlfn.XLOOKUP($EQ$14,$EQ$20:$EQ$24,$EY$20:$EY$24,0,0,1),AND(D14&lt;3,G14="8:30～17:00の範囲内"),_xlfn.XLOOKUP($EQ$14,$EQ$20:$EQ$24,$ES$20:$ES$24,0,0,1),AND(D14&lt;3,G14="8:30～17:00を超える"),_xlfn.XLOOKUP($EQ$14,$EQ$20:$EQ$24,$EW$20:$EW$24,0,0,1)),"")</f>
        <v/>
      </c>
      <c r="EP14" s="57"/>
      <c r="EQ14" s="74">
        <f>R10</f>
        <v>2024</v>
      </c>
      <c r="ER14" s="75"/>
      <c r="ES14" s="75"/>
      <c r="ET14" s="75"/>
      <c r="EU14" s="75"/>
      <c r="EV14" s="75"/>
      <c r="EW14" s="75"/>
      <c r="EX14" s="75"/>
      <c r="EY14" s="75"/>
    </row>
    <row r="15" spans="2:155" ht="14.25">
      <c r="B15" s="58">
        <f t="shared" si="14"/>
        <v>2</v>
      </c>
      <c r="C15" s="123"/>
      <c r="D15" s="124"/>
      <c r="E15" s="123"/>
      <c r="F15" s="61" t="str">
        <f t="shared" ref="F15:F78" si="17">IF(C15="","",IF(E15="","○","×"))</f>
        <v/>
      </c>
      <c r="G15" s="220"/>
      <c r="H15" s="221"/>
      <c r="I15" s="221"/>
      <c r="J15" s="221"/>
      <c r="K15" s="174" t="str" cm="1">
        <f t="array" ref="K15">_xlfn.IFNA(IF(C15="","",IF(F15="×","0",_xlfn.IFS(AND(D15&gt;=3,G15="8:30～17:00の範囲内"),1200,AND(D15&gt;=3,G15="8:30～17:00を超える"),1500,AND(D15&lt;3,G15="8:30～17:00の範囲内"),2100,AND(D15&lt;3,G15="8:30～17:00を超える"),2600))),"")</f>
        <v/>
      </c>
      <c r="L15" s="174"/>
      <c r="M15" s="129"/>
      <c r="N15" s="63" t="str" cm="1">
        <f t="array" ref="N15">_xlfn.IFNA(_xlfn.IFS(F15="×","",M15="一般",0,AND(D15&gt;=3,M15="非課税",G15="8:30～17:00の範囲内"),700,AND(D15&lt;3,M15="非課税",G15="8:30～17:00の範囲内"),1300,AND(D15&gt;=3,M15="非課税",G15="8:30～17:00を超える"),900,AND(D15&lt;3,M15="非課税",G15="8:30～17:00を超える"),1600,M15="生保等",K15,M15="経過措置",EN15),"")</f>
        <v/>
      </c>
      <c r="O15" s="63" t="str" cm="1">
        <f t="array" ref="O15">_xlfn.IFNA(_xlfn.IFS(F15="×","",M15="一般",0,AND(D15&gt;=3,M15="非課税",G15="8:30～17:00の範囲内"),700,AND(D15&lt;3,M15="非課税",G15="8:30～17:00の範囲内"),1300,AND(D15&gt;=3,M15="非課税",G15="8:30～17:00を超える"),900,AND(D15&lt;3,M15="非課税",G15="8:30～17:00を超える"),1600,M15="生保等",K15,M15="経過措置",EO15),"")</f>
        <v/>
      </c>
      <c r="P15" s="63" t="str">
        <f t="shared" si="15"/>
        <v/>
      </c>
      <c r="Q15" s="63" t="str">
        <f t="shared" ref="Q15:Q46" si="18">IFERROR(K15-N15,"")</f>
        <v/>
      </c>
      <c r="R15" s="105"/>
      <c r="S15" s="106"/>
      <c r="T15" s="106"/>
      <c r="U15" s="106"/>
      <c r="V15" s="106"/>
      <c r="W15" s="106"/>
      <c r="X15" s="106"/>
      <c r="Y15" s="106"/>
      <c r="Z15" s="106"/>
      <c r="AA15" s="107"/>
      <c r="AB15" s="105"/>
      <c r="AC15" s="106"/>
      <c r="AD15" s="106"/>
      <c r="AE15" s="106"/>
      <c r="AF15" s="106"/>
      <c r="AG15" s="106"/>
      <c r="AH15" s="106"/>
      <c r="AI15" s="106"/>
      <c r="AJ15" s="106"/>
      <c r="AK15" s="107"/>
      <c r="AL15" s="105"/>
      <c r="AM15" s="106"/>
      <c r="AN15" s="106"/>
      <c r="AO15" s="106"/>
      <c r="AP15" s="106"/>
      <c r="AQ15" s="106"/>
      <c r="AR15" s="106"/>
      <c r="AS15" s="106"/>
      <c r="AT15" s="106"/>
      <c r="AU15" s="107"/>
      <c r="AV15" s="105"/>
      <c r="AW15" s="106"/>
      <c r="AX15" s="106"/>
      <c r="AY15" s="106"/>
      <c r="AZ15" s="106"/>
      <c r="BA15" s="106"/>
      <c r="BB15" s="106"/>
      <c r="BC15" s="106"/>
      <c r="BD15" s="106"/>
      <c r="BE15" s="107"/>
      <c r="BF15" s="105"/>
      <c r="BG15" s="106"/>
      <c r="BH15" s="106"/>
      <c r="BI15" s="106"/>
      <c r="BJ15" s="106"/>
      <c r="BK15" s="106"/>
      <c r="BL15" s="106"/>
      <c r="BM15" s="106"/>
      <c r="BN15" s="106"/>
      <c r="BO15" s="107"/>
      <c r="BP15" s="105"/>
      <c r="BQ15" s="106"/>
      <c r="BR15" s="106"/>
      <c r="BS15" s="106"/>
      <c r="BT15" s="106"/>
      <c r="BU15" s="106"/>
      <c r="BV15" s="106"/>
      <c r="BW15" s="106"/>
      <c r="BX15" s="106"/>
      <c r="BY15" s="107"/>
      <c r="BZ15" s="105"/>
      <c r="CA15" s="106"/>
      <c r="CB15" s="106"/>
      <c r="CC15" s="106"/>
      <c r="CD15" s="106"/>
      <c r="CE15" s="106"/>
      <c r="CF15" s="106"/>
      <c r="CG15" s="106"/>
      <c r="CH15" s="106"/>
      <c r="CI15" s="107"/>
      <c r="CJ15" s="106"/>
      <c r="CK15" s="106"/>
      <c r="CL15" s="106"/>
      <c r="CM15" s="106"/>
      <c r="CN15" s="106"/>
      <c r="CO15" s="106"/>
      <c r="CP15" s="106"/>
      <c r="CQ15" s="106"/>
      <c r="CR15" s="106"/>
      <c r="CS15" s="107"/>
      <c r="CT15" s="106"/>
      <c r="CU15" s="106"/>
      <c r="CV15" s="106"/>
      <c r="CW15" s="106"/>
      <c r="CX15" s="106"/>
      <c r="CY15" s="106"/>
      <c r="CZ15" s="106"/>
      <c r="DA15" s="106"/>
      <c r="DB15" s="106"/>
      <c r="DC15" s="107"/>
      <c r="DD15" s="105"/>
      <c r="DE15" s="106"/>
      <c r="DF15" s="106"/>
      <c r="DG15" s="106"/>
      <c r="DH15" s="106"/>
      <c r="DI15" s="106"/>
      <c r="DJ15" s="106"/>
      <c r="DK15" s="106"/>
      <c r="DL15" s="106"/>
      <c r="DM15" s="107"/>
      <c r="DN15" s="105"/>
      <c r="DO15" s="106"/>
      <c r="DP15" s="106"/>
      <c r="DQ15" s="106"/>
      <c r="DR15" s="106"/>
      <c r="DS15" s="106"/>
      <c r="DT15" s="106"/>
      <c r="DU15" s="106"/>
      <c r="DV15" s="106"/>
      <c r="DW15" s="107"/>
      <c r="DX15" s="105"/>
      <c r="DY15" s="106"/>
      <c r="DZ15" s="106"/>
      <c r="EA15" s="106"/>
      <c r="EB15" s="106"/>
      <c r="EC15" s="106"/>
      <c r="ED15" s="106"/>
      <c r="EE15" s="106"/>
      <c r="EF15" s="106"/>
      <c r="EG15" s="108"/>
      <c r="EH15" s="70">
        <f t="shared" ref="EH15:EH78" si="19">COUNTA(R15:EG15)</f>
        <v>0</v>
      </c>
      <c r="EI15" s="70" t="str">
        <f t="shared" si="16"/>
        <v/>
      </c>
      <c r="EK15" s="76">
        <f>COUNTA(R15:AU15)</f>
        <v>0</v>
      </c>
      <c r="EL15" s="77">
        <f>COUNTA(AV15:EG15)</f>
        <v>0</v>
      </c>
      <c r="EM15" s="57"/>
      <c r="EN15" s="78" t="str" cm="1">
        <f t="array" ref="EN15">_xlfn.IFNA(_xlfn.IFS(AND(D15&gt;=3,G15="8:30～17:00の範囲内"),_xlfn.XLOOKUP($EQ$14,$EQ$20:$EQ$24,$ET$20:$ET$24,0,0,1),AND(D15&gt;=3,G15="8:30～17:00を超える"),_xlfn.XLOOKUP($EQ$14,$EQ$20:$EQ$24,$EX$20:$EX$24,0,0,1),AND(D15&lt;3,G15="8:30～17:00の範囲内"),_xlfn.XLOOKUP($EQ$14,$EQ$20:$EQ$24,$ER$20:$ER$24,0,0,1),AND(D15&lt;3,G15="8:30～17:00を超える"),_xlfn.XLOOKUP($EQ$14,$EQ$20:$EQ$24,$EV$20:$EV$24,0,0,1)),"")</f>
        <v/>
      </c>
      <c r="EO15" s="78" t="str" cm="1">
        <f t="array" ref="EO15">_xlfn.IFNA(_xlfn.IFS(AND(D15&gt;=3,G15="8:30～17:00の範囲内"),_xlfn.XLOOKUP($EQ$14,$EQ$20:$EQ$24,$EU$20:$EU$24,0,0,1),AND(D15&gt;=3,G15="8:30～17:00を超える"),_xlfn.XLOOKUP($EQ$14,$EQ$20:$EQ$24,$EY$20:$EY$24,0,0,1),AND(D15&lt;3,G15="8:30～17:00の範囲内"),_xlfn.XLOOKUP($EQ$14,$EQ$20:$EQ$24,$ES$20:$ES$24,0,0,1),AND(D15&lt;3,G15="8:30～17:00を超える"),_xlfn.XLOOKUP($EQ$14,$EQ$20:$EQ$24,$EW$20:$EW$24,0,0,1)),"")</f>
        <v/>
      </c>
      <c r="EP15" s="57"/>
      <c r="EQ15" s="175" t="s">
        <v>28</v>
      </c>
      <c r="ER15" s="201" t="s">
        <v>51</v>
      </c>
      <c r="ES15" s="203"/>
      <c r="ET15" s="203"/>
      <c r="EU15" s="203"/>
      <c r="EV15" s="203"/>
      <c r="EW15" s="203"/>
      <c r="EX15" s="203"/>
      <c r="EY15" s="202"/>
    </row>
    <row r="16" spans="2:155" ht="14.25">
      <c r="B16" s="79">
        <f t="shared" si="14"/>
        <v>3</v>
      </c>
      <c r="C16" s="125"/>
      <c r="D16" s="124"/>
      <c r="E16" s="125"/>
      <c r="F16" s="61" t="str">
        <f t="shared" si="17"/>
        <v/>
      </c>
      <c r="G16" s="220"/>
      <c r="H16" s="221"/>
      <c r="I16" s="221"/>
      <c r="J16" s="221"/>
      <c r="K16" s="174" t="str" cm="1">
        <f t="array" ref="K16">_xlfn.IFNA(IF(C16="","",IF(F16="×","0",_xlfn.IFS(AND(D16&gt;=3,G16="8:30～17:00の範囲内"),1200,AND(D16&gt;=3,G16="8:30～17:00を超える"),1500,AND(D16&lt;3,G16="8:30～17:00の範囲内"),2100,AND(D16&lt;3,G16="8:30～17:00を超える"),2600))),"")</f>
        <v/>
      </c>
      <c r="L16" s="174"/>
      <c r="M16" s="129"/>
      <c r="N16" s="63" t="str" cm="1">
        <f t="array" ref="N16">_xlfn.IFNA(_xlfn.IFS(F16="×","",M16="一般",0,AND(D16&gt;=3,M16="非課税",G16="8:30～17:00の範囲内"),700,AND(D16&lt;3,M16="非課税",G16="8:30～17:00の範囲内"),1300,AND(D16&gt;=3,M16="非課税",G16="8:30～17:00を超える"),900,AND(D16&lt;3,M16="非課税",G16="8:30～17:00を超える"),1600,M16="生保等",K16,M16="経過措置",EN16),"")</f>
        <v/>
      </c>
      <c r="O16" s="63" t="str" cm="1">
        <f t="array" ref="O16">_xlfn.IFNA(_xlfn.IFS(F16="×","",M16="一般",0,AND(D16&gt;=3,M16="非課税",G16="8:30～17:00の範囲内"),700,AND(D16&lt;3,M16="非課税",G16="8:30～17:00の範囲内"),1300,AND(D16&gt;=3,M16="非課税",G16="8:30～17:00を超える"),900,AND(D16&lt;3,M16="非課税",G16="8:30～17:00を超える"),1600,M16="生保等",K16,M16="経過措置",EO16),"")</f>
        <v/>
      </c>
      <c r="P16" s="63" t="str">
        <f t="shared" si="15"/>
        <v/>
      </c>
      <c r="Q16" s="63" t="str">
        <f t="shared" si="18"/>
        <v/>
      </c>
      <c r="R16" s="109"/>
      <c r="S16" s="110"/>
      <c r="T16" s="110"/>
      <c r="U16" s="110"/>
      <c r="V16" s="110"/>
      <c r="W16" s="110"/>
      <c r="X16" s="110"/>
      <c r="Y16" s="110"/>
      <c r="Z16" s="110"/>
      <c r="AA16" s="111"/>
      <c r="AB16" s="109"/>
      <c r="AC16" s="110"/>
      <c r="AD16" s="110"/>
      <c r="AE16" s="110"/>
      <c r="AF16" s="110"/>
      <c r="AG16" s="110"/>
      <c r="AH16" s="110"/>
      <c r="AI16" s="110"/>
      <c r="AJ16" s="110"/>
      <c r="AK16" s="111"/>
      <c r="AL16" s="109"/>
      <c r="AM16" s="110"/>
      <c r="AN16" s="110"/>
      <c r="AO16" s="110"/>
      <c r="AP16" s="110"/>
      <c r="AQ16" s="110"/>
      <c r="AR16" s="110"/>
      <c r="AS16" s="110"/>
      <c r="AT16" s="110"/>
      <c r="AU16" s="111"/>
      <c r="AV16" s="109"/>
      <c r="AW16" s="110"/>
      <c r="AX16" s="110"/>
      <c r="AY16" s="110"/>
      <c r="AZ16" s="110"/>
      <c r="BA16" s="110"/>
      <c r="BB16" s="110"/>
      <c r="BC16" s="110"/>
      <c r="BD16" s="110"/>
      <c r="BE16" s="111"/>
      <c r="BF16" s="109"/>
      <c r="BG16" s="110"/>
      <c r="BH16" s="110"/>
      <c r="BI16" s="110"/>
      <c r="BJ16" s="110"/>
      <c r="BK16" s="110"/>
      <c r="BL16" s="110"/>
      <c r="BM16" s="110"/>
      <c r="BN16" s="110"/>
      <c r="BO16" s="111"/>
      <c r="BP16" s="109"/>
      <c r="BQ16" s="110"/>
      <c r="BR16" s="110"/>
      <c r="BS16" s="110"/>
      <c r="BT16" s="110"/>
      <c r="BU16" s="110"/>
      <c r="BV16" s="110"/>
      <c r="BW16" s="110"/>
      <c r="BX16" s="110"/>
      <c r="BY16" s="111"/>
      <c r="BZ16" s="109"/>
      <c r="CA16" s="110"/>
      <c r="CB16" s="110"/>
      <c r="CC16" s="110"/>
      <c r="CD16" s="110"/>
      <c r="CE16" s="110"/>
      <c r="CF16" s="110"/>
      <c r="CG16" s="110"/>
      <c r="CH16" s="110"/>
      <c r="CI16" s="111"/>
      <c r="CJ16" s="106"/>
      <c r="CK16" s="106"/>
      <c r="CL16" s="106"/>
      <c r="CM16" s="110"/>
      <c r="CN16" s="106"/>
      <c r="CO16" s="106"/>
      <c r="CP16" s="110"/>
      <c r="CQ16" s="110"/>
      <c r="CR16" s="110"/>
      <c r="CS16" s="111"/>
      <c r="CT16" s="106"/>
      <c r="CU16" s="106"/>
      <c r="CV16" s="106"/>
      <c r="CW16" s="106"/>
      <c r="CX16" s="106"/>
      <c r="CY16" s="110"/>
      <c r="CZ16" s="110"/>
      <c r="DA16" s="110"/>
      <c r="DB16" s="110"/>
      <c r="DC16" s="111"/>
      <c r="DD16" s="106"/>
      <c r="DE16" s="106"/>
      <c r="DF16" s="106"/>
      <c r="DG16" s="106"/>
      <c r="DH16" s="106"/>
      <c r="DI16" s="110"/>
      <c r="DJ16" s="110"/>
      <c r="DK16" s="110"/>
      <c r="DL16" s="110"/>
      <c r="DM16" s="111"/>
      <c r="DN16" s="109"/>
      <c r="DO16" s="110"/>
      <c r="DP16" s="110"/>
      <c r="DQ16" s="110"/>
      <c r="DR16" s="110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0"/>
      <c r="ED16" s="110"/>
      <c r="EE16" s="110"/>
      <c r="EF16" s="110"/>
      <c r="EG16" s="112"/>
      <c r="EH16" s="76">
        <f t="shared" si="19"/>
        <v>0</v>
      </c>
      <c r="EI16" s="70" t="str">
        <f t="shared" si="16"/>
        <v/>
      </c>
      <c r="EK16" s="76">
        <f t="shared" ref="EK16:EK79" si="20">COUNTA(R16:AU16)</f>
        <v>0</v>
      </c>
      <c r="EL16" s="77">
        <f t="shared" ref="EL16:EL79" si="21">COUNTA(AV16:EG16)</f>
        <v>0</v>
      </c>
      <c r="EN16" s="78" t="str" cm="1">
        <f t="array" ref="EN16">_xlfn.IFNA(_xlfn.IFS(AND(D16&gt;=3,G16="8:30～17:00の範囲内"),_xlfn.XLOOKUP($EQ$14,$EQ$20:$EQ$24,$ET$20:$ET$24,0,0,1),AND(D16&gt;=3,G16="8:30～17:00を超える"),_xlfn.XLOOKUP($EQ$14,$EQ$20:$EQ$24,$EX$20:$EX$24,0,0,1),AND(D16&lt;3,G16="8:30～17:00の範囲内"),_xlfn.XLOOKUP($EQ$14,$EQ$20:$EQ$24,$ER$20:$ER$24,0,0,1),AND(D16&lt;3,G16="8:30～17:00を超える"),_xlfn.XLOOKUP($EQ$14,$EQ$20:$EQ$24,$EV$20:$EV$24,0,0,1)),"")</f>
        <v/>
      </c>
      <c r="EO16" s="78" t="str" cm="1">
        <f t="array" ref="EO16">_xlfn.IFNA(_xlfn.IFS(AND(D16&gt;=3,G16="8:30～17:00の範囲内"),_xlfn.XLOOKUP($EQ$14,$EQ$20:$EQ$24,$EU$20:$EU$24,0,0,1),AND(D16&gt;=3,G16="8:30～17:00を超える"),_xlfn.XLOOKUP($EQ$14,$EQ$20:$EQ$24,$EY$20:$EY$24,0,0,1),AND(D16&lt;3,G16="8:30～17:00の範囲内"),_xlfn.XLOOKUP($EQ$14,$EQ$20:$EQ$24,$ES$20:$ES$24,0,0,1),AND(D16&lt;3,G16="8:30～17:00を超える"),_xlfn.XLOOKUP($EQ$14,$EQ$20:$EQ$24,$EW$20:$EW$24,0,0,1)),"")</f>
        <v/>
      </c>
      <c r="EQ16" s="176"/>
      <c r="ER16" s="204" t="s">
        <v>40</v>
      </c>
      <c r="ES16" s="205"/>
      <c r="ET16" s="205"/>
      <c r="EU16" s="206"/>
      <c r="EV16" s="204" t="s">
        <v>41</v>
      </c>
      <c r="EW16" s="205"/>
      <c r="EX16" s="205"/>
      <c r="EY16" s="206"/>
    </row>
    <row r="17" spans="2:155" ht="14.25">
      <c r="B17" s="79">
        <f t="shared" si="14"/>
        <v>4</v>
      </c>
      <c r="C17" s="125"/>
      <c r="D17" s="124"/>
      <c r="E17" s="125"/>
      <c r="F17" s="61" t="str">
        <f t="shared" si="17"/>
        <v/>
      </c>
      <c r="G17" s="220"/>
      <c r="H17" s="221"/>
      <c r="I17" s="221"/>
      <c r="J17" s="221"/>
      <c r="K17" s="174" t="str" cm="1">
        <f t="array" ref="K17">_xlfn.IFNA(IF(C17="","",IF(F17="×","0",_xlfn.IFS(AND(D17&gt;=3,G17="8:30～17:00の範囲内"),1200,AND(D17&gt;=3,G17="8:30～17:00を超える"),1500,AND(D17&lt;3,G17="8:30～17:00の範囲内"),2100,AND(D17&lt;3,G17="8:30～17:00を超える"),2600))),"")</f>
        <v/>
      </c>
      <c r="L17" s="174"/>
      <c r="M17" s="129"/>
      <c r="N17" s="63" t="str" cm="1">
        <f t="array" ref="N17">_xlfn.IFNA(_xlfn.IFS(F17="×","",M17="一般",0,AND(D17&gt;=3,M17="非課税",G17="8:30～17:00の範囲内"),700,AND(D17&lt;3,M17="非課税",G17="8:30～17:00の範囲内"),1300,AND(D17&gt;=3,M17="非課税",G17="8:30～17:00を超える"),900,AND(D17&lt;3,M17="非課税",G17="8:30～17:00を超える"),1600,M17="生保等",K17,M17="経過措置",EN17),"")</f>
        <v/>
      </c>
      <c r="O17" s="63" t="str" cm="1">
        <f t="array" ref="O17">_xlfn.IFNA(_xlfn.IFS(F17="×","",M17="一般",0,AND(D17&gt;=3,M17="非課税",G17="8:30～17:00の範囲内"),700,AND(D17&lt;3,M17="非課税",G17="8:30～17:00の範囲内"),1300,AND(D17&gt;=3,M17="非課税",G17="8:30～17:00を超える"),900,AND(D17&lt;3,M17="非課税",G17="8:30～17:00を超える"),1600,M17="生保等",K17,M17="経過措置",EO17),"")</f>
        <v/>
      </c>
      <c r="P17" s="63" t="str">
        <f t="shared" si="15"/>
        <v/>
      </c>
      <c r="Q17" s="63" t="str">
        <f t="shared" si="18"/>
        <v/>
      </c>
      <c r="R17" s="109"/>
      <c r="S17" s="110"/>
      <c r="T17" s="110"/>
      <c r="U17" s="110"/>
      <c r="V17" s="110"/>
      <c r="W17" s="110"/>
      <c r="X17" s="110"/>
      <c r="Y17" s="110"/>
      <c r="Z17" s="110"/>
      <c r="AA17" s="111"/>
      <c r="AB17" s="109"/>
      <c r="AC17" s="110"/>
      <c r="AD17" s="110"/>
      <c r="AE17" s="110"/>
      <c r="AF17" s="110"/>
      <c r="AG17" s="110"/>
      <c r="AH17" s="110"/>
      <c r="AI17" s="110"/>
      <c r="AJ17" s="110"/>
      <c r="AK17" s="111"/>
      <c r="AL17" s="109"/>
      <c r="AM17" s="110"/>
      <c r="AN17" s="110"/>
      <c r="AO17" s="110"/>
      <c r="AP17" s="110"/>
      <c r="AQ17" s="110"/>
      <c r="AR17" s="110"/>
      <c r="AS17" s="110"/>
      <c r="AT17" s="110"/>
      <c r="AU17" s="111"/>
      <c r="AV17" s="109"/>
      <c r="AW17" s="110"/>
      <c r="AX17" s="110"/>
      <c r="AY17" s="110"/>
      <c r="AZ17" s="110"/>
      <c r="BA17" s="110"/>
      <c r="BB17" s="110"/>
      <c r="BC17" s="110"/>
      <c r="BD17" s="110"/>
      <c r="BE17" s="111"/>
      <c r="BF17" s="109"/>
      <c r="BG17" s="110"/>
      <c r="BH17" s="110"/>
      <c r="BI17" s="110"/>
      <c r="BJ17" s="110"/>
      <c r="BK17" s="110"/>
      <c r="BL17" s="110"/>
      <c r="BM17" s="110"/>
      <c r="BN17" s="110"/>
      <c r="BO17" s="111"/>
      <c r="BP17" s="109"/>
      <c r="BQ17" s="110"/>
      <c r="BR17" s="110"/>
      <c r="BS17" s="110"/>
      <c r="BT17" s="110"/>
      <c r="BU17" s="110"/>
      <c r="BV17" s="110"/>
      <c r="BW17" s="110"/>
      <c r="BX17" s="110"/>
      <c r="BY17" s="111"/>
      <c r="BZ17" s="109"/>
      <c r="CA17" s="110"/>
      <c r="CB17" s="110"/>
      <c r="CC17" s="110"/>
      <c r="CD17" s="110"/>
      <c r="CE17" s="110"/>
      <c r="CF17" s="110"/>
      <c r="CG17" s="110"/>
      <c r="CH17" s="110"/>
      <c r="CI17" s="111"/>
      <c r="CJ17" s="109"/>
      <c r="CK17" s="106"/>
      <c r="CL17" s="110"/>
      <c r="CM17" s="106"/>
      <c r="CN17" s="106"/>
      <c r="CO17" s="110"/>
      <c r="CP17" s="110"/>
      <c r="CQ17" s="110"/>
      <c r="CR17" s="110"/>
      <c r="CS17" s="111"/>
      <c r="CT17" s="109"/>
      <c r="CU17" s="110"/>
      <c r="CV17" s="110"/>
      <c r="CW17" s="110"/>
      <c r="CX17" s="110"/>
      <c r="CY17" s="110"/>
      <c r="CZ17" s="110"/>
      <c r="DA17" s="110"/>
      <c r="DB17" s="110"/>
      <c r="DC17" s="111"/>
      <c r="DD17" s="109"/>
      <c r="DE17" s="110"/>
      <c r="DF17" s="110"/>
      <c r="DG17" s="110"/>
      <c r="DH17" s="110"/>
      <c r="DI17" s="110"/>
      <c r="DJ17" s="110"/>
      <c r="DK17" s="110"/>
      <c r="DL17" s="110"/>
      <c r="DM17" s="111"/>
      <c r="DN17" s="109"/>
      <c r="DO17" s="110"/>
      <c r="DP17" s="110"/>
      <c r="DQ17" s="110"/>
      <c r="DR17" s="110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0"/>
      <c r="ED17" s="110"/>
      <c r="EE17" s="110"/>
      <c r="EF17" s="110"/>
      <c r="EG17" s="112"/>
      <c r="EH17" s="76">
        <f t="shared" si="19"/>
        <v>0</v>
      </c>
      <c r="EI17" s="70" t="str">
        <f t="shared" si="16"/>
        <v/>
      </c>
      <c r="EK17" s="76">
        <f t="shared" si="20"/>
        <v>0</v>
      </c>
      <c r="EL17" s="77">
        <f t="shared" si="21"/>
        <v>0</v>
      </c>
      <c r="EN17" s="78" t="str" cm="1">
        <f t="array" ref="EN17">_xlfn.IFNA(_xlfn.IFS(AND(D17&gt;=3,G17="8:30～17:00の範囲内"),_xlfn.XLOOKUP($EQ$14,$EQ$20:$EQ$24,$ET$20:$ET$24,0,0,1),AND(D17&gt;=3,G17="8:30～17:00を超える"),_xlfn.XLOOKUP($EQ$14,$EQ$20:$EQ$24,$EX$20:$EX$24,0,0,1),AND(D17&lt;3,G17="8:30～17:00の範囲内"),_xlfn.XLOOKUP($EQ$14,$EQ$20:$EQ$24,$ER$20:$ER$24,0,0,1),AND(D17&lt;3,G17="8:30～17:00を超える"),_xlfn.XLOOKUP($EQ$14,$EQ$20:$EQ$24,$EV$20:$EV$24,0,0,1)),"")</f>
        <v/>
      </c>
      <c r="EO17" s="78" t="str" cm="1">
        <f t="array" ref="EO17">_xlfn.IFNA(_xlfn.IFS(AND(D17&gt;=3,G17="8:30～17:00の範囲内"),_xlfn.XLOOKUP($EQ$14,$EQ$20:$EQ$24,$EU$20:$EU$24,0,0,1),AND(D17&gt;=3,G17="8:30～17:00を超える"),_xlfn.XLOOKUP($EQ$14,$EQ$20:$EQ$24,$EY$20:$EY$24,0,0,1),AND(D17&lt;3,G17="8:30～17:00の範囲内"),_xlfn.XLOOKUP($EQ$14,$EQ$20:$EQ$24,$ES$20:$ES$24,0,0,1),AND(D17&lt;3,G17="8:30～17:00を超える"),_xlfn.XLOOKUP($EQ$14,$EQ$20:$EQ$24,$EW$20:$EW$24,0,0,1)),"")</f>
        <v/>
      </c>
      <c r="EQ17" s="176"/>
      <c r="ER17" s="207"/>
      <c r="ES17" s="208"/>
      <c r="ET17" s="208"/>
      <c r="EU17" s="209"/>
      <c r="EV17" s="207"/>
      <c r="EW17" s="208"/>
      <c r="EX17" s="208"/>
      <c r="EY17" s="209"/>
    </row>
    <row r="18" spans="2:155" ht="14.25">
      <c r="B18" s="79">
        <f t="shared" si="14"/>
        <v>5</v>
      </c>
      <c r="C18" s="125"/>
      <c r="D18" s="124"/>
      <c r="E18" s="125"/>
      <c r="F18" s="61" t="str">
        <f t="shared" si="17"/>
        <v/>
      </c>
      <c r="G18" s="220"/>
      <c r="H18" s="221"/>
      <c r="I18" s="221"/>
      <c r="J18" s="221"/>
      <c r="K18" s="174" t="str" cm="1">
        <f t="array" ref="K18">_xlfn.IFNA(IF(C18="","",IF(F18="×","0",_xlfn.IFS(AND(D18&gt;=3,G18="8:30～17:00の範囲内"),1200,AND(D18&gt;=3,G18="8:30～17:00を超える"),1500,AND(D18&lt;3,G18="8:30～17:00の範囲内"),2100,AND(D18&lt;3,G18="8:30～17:00を超える"),2600))),"")</f>
        <v/>
      </c>
      <c r="L18" s="174"/>
      <c r="M18" s="129"/>
      <c r="N18" s="63" t="str" cm="1">
        <f t="array" ref="N18">_xlfn.IFNA(_xlfn.IFS(F18="×","",M18="一般",0,AND(D18&gt;=3,M18="非課税",G18="8:30～17:00の範囲内"),700,AND(D18&lt;3,M18="非課税",G18="8:30～17:00の範囲内"),1300,AND(D18&gt;=3,M18="非課税",G18="8:30～17:00を超える"),900,AND(D18&lt;3,M18="非課税",G18="8:30～17:00を超える"),1600,M18="生保等",K18,M18="経過措置",EN18),"")</f>
        <v/>
      </c>
      <c r="O18" s="63" t="str" cm="1">
        <f t="array" ref="O18">_xlfn.IFNA(_xlfn.IFS(F18="×","",M18="一般",0,AND(D18&gt;=3,M18="非課税",G18="8:30～17:00の範囲内"),700,AND(D18&lt;3,M18="非課税",G18="8:30～17:00の範囲内"),1300,AND(D18&gt;=3,M18="非課税",G18="8:30～17:00を超える"),900,AND(D18&lt;3,M18="非課税",G18="8:30～17:00を超える"),1600,M18="生保等",K18,M18="経過措置",EO18),"")</f>
        <v/>
      </c>
      <c r="P18" s="63" t="str">
        <f t="shared" si="15"/>
        <v/>
      </c>
      <c r="Q18" s="63" t="str">
        <f t="shared" si="18"/>
        <v/>
      </c>
      <c r="R18" s="109"/>
      <c r="S18" s="110"/>
      <c r="T18" s="110"/>
      <c r="U18" s="110"/>
      <c r="V18" s="110"/>
      <c r="W18" s="110"/>
      <c r="X18" s="110"/>
      <c r="Y18" s="110"/>
      <c r="Z18" s="110"/>
      <c r="AA18" s="111"/>
      <c r="AB18" s="109"/>
      <c r="AC18" s="110"/>
      <c r="AD18" s="110"/>
      <c r="AE18" s="110"/>
      <c r="AF18" s="110"/>
      <c r="AG18" s="110"/>
      <c r="AH18" s="110"/>
      <c r="AI18" s="110"/>
      <c r="AJ18" s="110"/>
      <c r="AK18" s="111"/>
      <c r="AL18" s="109"/>
      <c r="AM18" s="110"/>
      <c r="AN18" s="110"/>
      <c r="AO18" s="110"/>
      <c r="AP18" s="110"/>
      <c r="AQ18" s="110"/>
      <c r="AR18" s="110"/>
      <c r="AS18" s="110"/>
      <c r="AT18" s="110"/>
      <c r="AU18" s="111"/>
      <c r="AV18" s="109"/>
      <c r="AW18" s="110"/>
      <c r="AX18" s="110"/>
      <c r="AY18" s="110"/>
      <c r="AZ18" s="110"/>
      <c r="BA18" s="110"/>
      <c r="BB18" s="110"/>
      <c r="BC18" s="110"/>
      <c r="BD18" s="110"/>
      <c r="BE18" s="111"/>
      <c r="BF18" s="109"/>
      <c r="BG18" s="110"/>
      <c r="BH18" s="110"/>
      <c r="BI18" s="110"/>
      <c r="BJ18" s="110"/>
      <c r="BK18" s="110"/>
      <c r="BL18" s="110"/>
      <c r="BM18" s="110"/>
      <c r="BN18" s="110"/>
      <c r="BO18" s="111"/>
      <c r="BP18" s="109"/>
      <c r="BQ18" s="110"/>
      <c r="BR18" s="110"/>
      <c r="BS18" s="110"/>
      <c r="BT18" s="110"/>
      <c r="BU18" s="110"/>
      <c r="BV18" s="110"/>
      <c r="BW18" s="110"/>
      <c r="BX18" s="110"/>
      <c r="BY18" s="111"/>
      <c r="BZ18" s="109"/>
      <c r="CA18" s="110"/>
      <c r="CB18" s="110"/>
      <c r="CC18" s="110"/>
      <c r="CD18" s="110"/>
      <c r="CE18" s="110"/>
      <c r="CF18" s="110"/>
      <c r="CG18" s="110"/>
      <c r="CH18" s="110"/>
      <c r="CI18" s="111"/>
      <c r="CJ18" s="106"/>
      <c r="CK18" s="106"/>
      <c r="CL18" s="106"/>
      <c r="CM18" s="106"/>
      <c r="CN18" s="106"/>
      <c r="CO18" s="106"/>
      <c r="CP18" s="110"/>
      <c r="CQ18" s="110"/>
      <c r="CR18" s="110"/>
      <c r="CS18" s="111"/>
      <c r="CT18" s="106"/>
      <c r="CU18" s="106"/>
      <c r="CV18" s="106"/>
      <c r="CW18" s="106"/>
      <c r="CX18" s="106"/>
      <c r="CY18" s="110"/>
      <c r="CZ18" s="110"/>
      <c r="DA18" s="110"/>
      <c r="DB18" s="110"/>
      <c r="DC18" s="111"/>
      <c r="DD18" s="109"/>
      <c r="DE18" s="110"/>
      <c r="DF18" s="110"/>
      <c r="DG18" s="110"/>
      <c r="DH18" s="110"/>
      <c r="DI18" s="110"/>
      <c r="DJ18" s="110"/>
      <c r="DK18" s="110"/>
      <c r="DL18" s="110"/>
      <c r="DM18" s="111"/>
      <c r="DN18" s="109"/>
      <c r="DO18" s="110"/>
      <c r="DP18" s="110"/>
      <c r="DQ18" s="110"/>
      <c r="DR18" s="110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0"/>
      <c r="ED18" s="110"/>
      <c r="EE18" s="110"/>
      <c r="EF18" s="110"/>
      <c r="EG18" s="112"/>
      <c r="EH18" s="76">
        <f t="shared" si="19"/>
        <v>0</v>
      </c>
      <c r="EI18" s="70" t="str">
        <f t="shared" si="16"/>
        <v/>
      </c>
      <c r="EK18" s="76">
        <f t="shared" si="20"/>
        <v>0</v>
      </c>
      <c r="EL18" s="77">
        <f t="shared" si="21"/>
        <v>0</v>
      </c>
      <c r="EN18" s="78" t="str" cm="1">
        <f t="array" ref="EN18">_xlfn.IFNA(_xlfn.IFS(AND(D18&gt;=3,G18="8:30～17:00の範囲内"),_xlfn.XLOOKUP($EQ$14,$EQ$20:$EQ$24,$ET$20:$ET$24,0,0,1),AND(D18&gt;=3,G18="8:30～17:00を超える"),_xlfn.XLOOKUP($EQ$14,$EQ$20:$EQ$24,$EX$20:$EX$24,0,0,1),AND(D18&lt;3,G18="8:30～17:00の範囲内"),_xlfn.XLOOKUP($EQ$14,$EQ$20:$EQ$24,$ER$20:$ER$24,0,0,1),AND(D18&lt;3,G18="8:30～17:00を超える"),_xlfn.XLOOKUP($EQ$14,$EQ$20:$EQ$24,$EV$20:$EV$24,0,0,1)),"")</f>
        <v/>
      </c>
      <c r="EO18" s="78" t="str" cm="1">
        <f t="array" ref="EO18">_xlfn.IFNA(_xlfn.IFS(AND(D18&gt;=3,G18="8:30～17:00の範囲内"),_xlfn.XLOOKUP($EQ$14,$EQ$20:$EQ$24,$EU$20:$EU$24,0,0,1),AND(D18&gt;=3,G18="8:30～17:00を超える"),_xlfn.XLOOKUP($EQ$14,$EQ$20:$EQ$24,$EY$20:$EY$24,0,0,1),AND(D18&lt;3,G18="8:30～17:00の範囲内"),_xlfn.XLOOKUP($EQ$14,$EQ$20:$EQ$24,$ES$20:$ES$24,0,0,1),AND(D18&lt;3,G18="8:30～17:00を超える"),_xlfn.XLOOKUP($EQ$14,$EQ$20:$EQ$24,$EW$20:$EW$24,0,0,1)),"")</f>
        <v/>
      </c>
      <c r="EQ18" s="176"/>
      <c r="ER18" s="201" t="s">
        <v>37</v>
      </c>
      <c r="ES18" s="202"/>
      <c r="ET18" s="201" t="s">
        <v>38</v>
      </c>
      <c r="EU18" s="202"/>
      <c r="EV18" s="201" t="s">
        <v>37</v>
      </c>
      <c r="EW18" s="202"/>
      <c r="EX18" s="201" t="s">
        <v>38</v>
      </c>
      <c r="EY18" s="202"/>
    </row>
    <row r="19" spans="2:155" ht="14.25">
      <c r="B19" s="79">
        <f t="shared" si="14"/>
        <v>6</v>
      </c>
      <c r="C19" s="125"/>
      <c r="D19" s="124"/>
      <c r="E19" s="125"/>
      <c r="F19" s="61" t="str">
        <f t="shared" si="17"/>
        <v/>
      </c>
      <c r="G19" s="220"/>
      <c r="H19" s="221"/>
      <c r="I19" s="221"/>
      <c r="J19" s="221"/>
      <c r="K19" s="174" t="str" cm="1">
        <f t="array" ref="K19">_xlfn.IFNA(IF(C19="","",IF(F19="×","0",_xlfn.IFS(AND(D19&gt;=3,G19="8:30～17:00の範囲内"),1200,AND(D19&gt;=3,G19="8:30～17:00を超える"),1500,AND(D19&lt;3,G19="8:30～17:00の範囲内"),2100,AND(D19&lt;3,G19="8:30～17:00を超える"),2600))),"")</f>
        <v/>
      </c>
      <c r="L19" s="174"/>
      <c r="M19" s="129"/>
      <c r="N19" s="63" t="str" cm="1">
        <f t="array" ref="N19">_xlfn.IFNA(_xlfn.IFS(F19="×","",M19="一般",0,AND(D19&gt;=3,M19="非課税",G19="8:30～17:00の範囲内"),700,AND(D19&lt;3,M19="非課税",G19="8:30～17:00の範囲内"),1300,AND(D19&gt;=3,M19="非課税",G19="8:30～17:00を超える"),900,AND(D19&lt;3,M19="非課税",G19="8:30～17:00を超える"),1600,M19="生保等",K19,M19="経過措置",EN19),"")</f>
        <v/>
      </c>
      <c r="O19" s="63" t="str" cm="1">
        <f t="array" ref="O19">_xlfn.IFNA(_xlfn.IFS(F19="×","",M19="一般",0,AND(D19&gt;=3,M19="非課税",G19="8:30～17:00の範囲内"),700,AND(D19&lt;3,M19="非課税",G19="8:30～17:00の範囲内"),1300,AND(D19&gt;=3,M19="非課税",G19="8:30～17:00を超える"),900,AND(D19&lt;3,M19="非課税",G19="8:30～17:00を超える"),1600,M19="生保等",K19,M19="経過措置",EO19),"")</f>
        <v/>
      </c>
      <c r="P19" s="63" t="str">
        <f t="shared" si="15"/>
        <v/>
      </c>
      <c r="Q19" s="63" t="str">
        <f t="shared" si="18"/>
        <v/>
      </c>
      <c r="R19" s="109"/>
      <c r="S19" s="110"/>
      <c r="T19" s="110"/>
      <c r="U19" s="110"/>
      <c r="V19" s="110"/>
      <c r="W19" s="110"/>
      <c r="X19" s="110"/>
      <c r="Y19" s="110"/>
      <c r="Z19" s="110"/>
      <c r="AA19" s="111"/>
      <c r="AB19" s="109"/>
      <c r="AC19" s="110"/>
      <c r="AD19" s="110"/>
      <c r="AE19" s="110"/>
      <c r="AF19" s="110"/>
      <c r="AG19" s="110"/>
      <c r="AH19" s="110"/>
      <c r="AI19" s="110"/>
      <c r="AJ19" s="110"/>
      <c r="AK19" s="111"/>
      <c r="AL19" s="109"/>
      <c r="AM19" s="110"/>
      <c r="AN19" s="110"/>
      <c r="AO19" s="110"/>
      <c r="AP19" s="110"/>
      <c r="AQ19" s="110"/>
      <c r="AR19" s="110"/>
      <c r="AS19" s="110"/>
      <c r="AT19" s="110"/>
      <c r="AU19" s="111"/>
      <c r="AV19" s="109"/>
      <c r="AW19" s="110"/>
      <c r="AX19" s="110"/>
      <c r="AY19" s="110"/>
      <c r="AZ19" s="110"/>
      <c r="BA19" s="110"/>
      <c r="BB19" s="110"/>
      <c r="BC19" s="110"/>
      <c r="BD19" s="110"/>
      <c r="BE19" s="111"/>
      <c r="BF19" s="109"/>
      <c r="BG19" s="110"/>
      <c r="BH19" s="110"/>
      <c r="BI19" s="110"/>
      <c r="BJ19" s="110"/>
      <c r="BK19" s="110"/>
      <c r="BL19" s="110"/>
      <c r="BM19" s="110"/>
      <c r="BN19" s="110"/>
      <c r="BO19" s="111"/>
      <c r="BP19" s="109"/>
      <c r="BQ19" s="110"/>
      <c r="BR19" s="110"/>
      <c r="BS19" s="110"/>
      <c r="BT19" s="110"/>
      <c r="BU19" s="110"/>
      <c r="BV19" s="110"/>
      <c r="BW19" s="110"/>
      <c r="BX19" s="110"/>
      <c r="BY19" s="111"/>
      <c r="BZ19" s="109"/>
      <c r="CA19" s="110"/>
      <c r="CB19" s="110"/>
      <c r="CC19" s="110"/>
      <c r="CD19" s="110"/>
      <c r="CE19" s="110"/>
      <c r="CF19" s="110"/>
      <c r="CG19" s="110"/>
      <c r="CH19" s="110"/>
      <c r="CI19" s="111"/>
      <c r="CJ19" s="106"/>
      <c r="CK19" s="110"/>
      <c r="CL19" s="110"/>
      <c r="CM19" s="110"/>
      <c r="CN19" s="110"/>
      <c r="CO19" s="106"/>
      <c r="CP19" s="110"/>
      <c r="CQ19" s="110"/>
      <c r="CR19" s="110"/>
      <c r="CS19" s="111"/>
      <c r="CT19" s="109"/>
      <c r="CU19" s="110"/>
      <c r="CV19" s="110"/>
      <c r="CW19" s="110"/>
      <c r="CX19" s="110"/>
      <c r="CY19" s="110"/>
      <c r="CZ19" s="110"/>
      <c r="DA19" s="110"/>
      <c r="DB19" s="110"/>
      <c r="DC19" s="111"/>
      <c r="DD19" s="106"/>
      <c r="DE19" s="106"/>
      <c r="DF19" s="106"/>
      <c r="DG19" s="106"/>
      <c r="DH19" s="106"/>
      <c r="DI19" s="110"/>
      <c r="DJ19" s="110"/>
      <c r="DK19" s="110"/>
      <c r="DL19" s="110"/>
      <c r="DM19" s="111"/>
      <c r="DN19" s="109"/>
      <c r="DO19" s="110"/>
      <c r="DP19" s="110"/>
      <c r="DQ19" s="110"/>
      <c r="DR19" s="110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0"/>
      <c r="ED19" s="110"/>
      <c r="EE19" s="110"/>
      <c r="EF19" s="110"/>
      <c r="EG19" s="112"/>
      <c r="EH19" s="76">
        <f t="shared" si="19"/>
        <v>0</v>
      </c>
      <c r="EI19" s="70" t="str">
        <f t="shared" si="16"/>
        <v/>
      </c>
      <c r="EK19" s="76">
        <f t="shared" si="20"/>
        <v>0</v>
      </c>
      <c r="EL19" s="77">
        <f t="shared" si="21"/>
        <v>0</v>
      </c>
      <c r="EN19" s="78" t="str" cm="1">
        <f t="array" ref="EN19">_xlfn.IFNA(_xlfn.IFS(AND(D19&gt;=3,G19="8:30～17:00の範囲内"),_xlfn.XLOOKUP($EQ$14,$EQ$20:$EQ$24,$ET$20:$ET$24,0,0,1),AND(D19&gt;=3,G19="8:30～17:00を超える"),_xlfn.XLOOKUP($EQ$14,$EQ$20:$EQ$24,$EX$20:$EX$24,0,0,1),AND(D19&lt;3,G19="8:30～17:00の範囲内"),_xlfn.XLOOKUP($EQ$14,$EQ$20:$EQ$24,$ER$20:$ER$24,0,0,1),AND(D19&lt;3,G19="8:30～17:00を超える"),_xlfn.XLOOKUP($EQ$14,$EQ$20:$EQ$24,$EV$20:$EV$24,0,0,1)),"")</f>
        <v/>
      </c>
      <c r="EO19" s="78" t="str" cm="1">
        <f t="array" ref="EO19">_xlfn.IFNA(_xlfn.IFS(AND(D19&gt;=3,G19="8:30～17:00の範囲内"),_xlfn.XLOOKUP($EQ$14,$EQ$20:$EQ$24,$EU$20:$EU$24,0,0,1),AND(D19&gt;=3,G19="8:30～17:00を超える"),_xlfn.XLOOKUP($EQ$14,$EQ$20:$EQ$24,$EY$20:$EY$24,0,0,1),AND(D19&lt;3,G19="8:30～17:00の範囲内"),_xlfn.XLOOKUP($EQ$14,$EQ$20:$EQ$24,$ES$20:$ES$24,0,0,1),AND(D19&lt;3,G19="8:30～17:00を超える"),_xlfn.XLOOKUP($EQ$14,$EQ$20:$EQ$24,$EW$20:$EW$24,0,0,1)),"")</f>
        <v/>
      </c>
      <c r="EQ19" s="177"/>
      <c r="ER19" s="88" t="s">
        <v>49</v>
      </c>
      <c r="ES19" s="88" t="s">
        <v>50</v>
      </c>
      <c r="ET19" s="88" t="s">
        <v>49</v>
      </c>
      <c r="EU19" s="88" t="s">
        <v>50</v>
      </c>
      <c r="EV19" s="88" t="s">
        <v>49</v>
      </c>
      <c r="EW19" s="88" t="s">
        <v>50</v>
      </c>
      <c r="EX19" s="88" t="s">
        <v>49</v>
      </c>
      <c r="EY19" s="88" t="s">
        <v>50</v>
      </c>
    </row>
    <row r="20" spans="2:155" ht="14.25">
      <c r="B20" s="79">
        <f t="shared" si="14"/>
        <v>7</v>
      </c>
      <c r="C20" s="125"/>
      <c r="D20" s="124"/>
      <c r="E20" s="125"/>
      <c r="F20" s="61" t="str">
        <f t="shared" si="17"/>
        <v/>
      </c>
      <c r="G20" s="220"/>
      <c r="H20" s="221"/>
      <c r="I20" s="221"/>
      <c r="J20" s="221"/>
      <c r="K20" s="174" t="str" cm="1">
        <f t="array" ref="K20">_xlfn.IFNA(IF(C20="","",IF(F20="×","0",_xlfn.IFS(AND(D20&gt;=3,G20="8:30～17:00の範囲内"),1200,AND(D20&gt;=3,G20="8:30～17:00を超える"),1500,AND(D20&lt;3,G20="8:30～17:00の範囲内"),2100,AND(D20&lt;3,G20="8:30～17:00を超える"),2600))),"")</f>
        <v/>
      </c>
      <c r="L20" s="174"/>
      <c r="M20" s="129"/>
      <c r="N20" s="63" t="str" cm="1">
        <f t="array" ref="N20">_xlfn.IFNA(_xlfn.IFS(F20="×","",M20="一般",0,AND(D20&gt;=3,M20="非課税",G20="8:30～17:00の範囲内"),700,AND(D20&lt;3,M20="非課税",G20="8:30～17:00の範囲内"),1300,AND(D20&gt;=3,M20="非課税",G20="8:30～17:00を超える"),900,AND(D20&lt;3,M20="非課税",G20="8:30～17:00を超える"),1600,M20="生保等",K20,M20="経過措置",EN20),"")</f>
        <v/>
      </c>
      <c r="O20" s="63" t="str" cm="1">
        <f t="array" ref="O20">_xlfn.IFNA(_xlfn.IFS(F20="×","",M20="一般",0,AND(D20&gt;=3,M20="非課税",G20="8:30～17:00の範囲内"),700,AND(D20&lt;3,M20="非課税",G20="8:30～17:00の範囲内"),1300,AND(D20&gt;=3,M20="非課税",G20="8:30～17:00を超える"),900,AND(D20&lt;3,M20="非課税",G20="8:30～17:00を超える"),1600,M20="生保等",K20,M20="経過措置",EO20),"")</f>
        <v/>
      </c>
      <c r="P20" s="63" t="str">
        <f t="shared" si="15"/>
        <v/>
      </c>
      <c r="Q20" s="63" t="str">
        <f t="shared" si="18"/>
        <v/>
      </c>
      <c r="R20" s="109"/>
      <c r="S20" s="110"/>
      <c r="T20" s="110"/>
      <c r="U20" s="110"/>
      <c r="V20" s="110"/>
      <c r="W20" s="110"/>
      <c r="X20" s="110"/>
      <c r="Y20" s="110"/>
      <c r="Z20" s="110"/>
      <c r="AA20" s="111"/>
      <c r="AB20" s="109"/>
      <c r="AC20" s="110"/>
      <c r="AD20" s="110"/>
      <c r="AE20" s="110"/>
      <c r="AF20" s="110"/>
      <c r="AG20" s="110"/>
      <c r="AH20" s="110"/>
      <c r="AI20" s="110"/>
      <c r="AJ20" s="110"/>
      <c r="AK20" s="111"/>
      <c r="AL20" s="109"/>
      <c r="AM20" s="110"/>
      <c r="AN20" s="110"/>
      <c r="AO20" s="110"/>
      <c r="AP20" s="110"/>
      <c r="AQ20" s="110"/>
      <c r="AR20" s="110"/>
      <c r="AS20" s="110"/>
      <c r="AT20" s="110"/>
      <c r="AU20" s="111"/>
      <c r="AV20" s="109"/>
      <c r="AW20" s="110"/>
      <c r="AX20" s="110"/>
      <c r="AY20" s="110"/>
      <c r="AZ20" s="110"/>
      <c r="BA20" s="110"/>
      <c r="BB20" s="110"/>
      <c r="BC20" s="110"/>
      <c r="BD20" s="110"/>
      <c r="BE20" s="111"/>
      <c r="BF20" s="109"/>
      <c r="BG20" s="110"/>
      <c r="BH20" s="110"/>
      <c r="BI20" s="110"/>
      <c r="BJ20" s="110"/>
      <c r="BK20" s="110"/>
      <c r="BL20" s="110"/>
      <c r="BM20" s="110"/>
      <c r="BN20" s="110"/>
      <c r="BO20" s="111"/>
      <c r="BP20" s="109"/>
      <c r="BQ20" s="110"/>
      <c r="BR20" s="110"/>
      <c r="BS20" s="110"/>
      <c r="BT20" s="110"/>
      <c r="BU20" s="110"/>
      <c r="BV20" s="110"/>
      <c r="BW20" s="110"/>
      <c r="BX20" s="110"/>
      <c r="BY20" s="111"/>
      <c r="BZ20" s="109"/>
      <c r="CA20" s="110"/>
      <c r="CB20" s="110"/>
      <c r="CC20" s="110"/>
      <c r="CD20" s="110"/>
      <c r="CE20" s="110"/>
      <c r="CF20" s="110"/>
      <c r="CG20" s="110"/>
      <c r="CH20" s="110"/>
      <c r="CI20" s="111"/>
      <c r="CJ20" s="109"/>
      <c r="CK20" s="110"/>
      <c r="CL20" s="110"/>
      <c r="CM20" s="110"/>
      <c r="CN20" s="110"/>
      <c r="CO20" s="110"/>
      <c r="CP20" s="110"/>
      <c r="CQ20" s="110"/>
      <c r="CR20" s="110"/>
      <c r="CS20" s="111"/>
      <c r="CT20" s="109"/>
      <c r="CU20" s="110"/>
      <c r="CV20" s="110"/>
      <c r="CW20" s="110"/>
      <c r="CX20" s="110"/>
      <c r="CY20" s="110"/>
      <c r="CZ20" s="110"/>
      <c r="DA20" s="110"/>
      <c r="DB20" s="110"/>
      <c r="DC20" s="111"/>
      <c r="DD20" s="109"/>
      <c r="DE20" s="110"/>
      <c r="DF20" s="110"/>
      <c r="DG20" s="110"/>
      <c r="DH20" s="110"/>
      <c r="DI20" s="110"/>
      <c r="DJ20" s="110"/>
      <c r="DK20" s="110"/>
      <c r="DL20" s="110"/>
      <c r="DM20" s="111"/>
      <c r="DN20" s="109"/>
      <c r="DO20" s="110"/>
      <c r="DP20" s="110"/>
      <c r="DQ20" s="110"/>
      <c r="DR20" s="110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0"/>
      <c r="ED20" s="110"/>
      <c r="EE20" s="110"/>
      <c r="EF20" s="110"/>
      <c r="EG20" s="112"/>
      <c r="EH20" s="76">
        <f t="shared" si="19"/>
        <v>0</v>
      </c>
      <c r="EI20" s="70" t="str">
        <f t="shared" si="16"/>
        <v/>
      </c>
      <c r="EK20" s="76">
        <f t="shared" si="20"/>
        <v>0</v>
      </c>
      <c r="EL20" s="77">
        <f t="shared" si="21"/>
        <v>0</v>
      </c>
      <c r="EN20" s="78" t="str" cm="1">
        <f t="array" ref="EN20">_xlfn.IFNA(_xlfn.IFS(AND(D20&gt;=3,G20="8:30～17:00の範囲内"),_xlfn.XLOOKUP($EQ$14,$EQ$20:$EQ$24,$ET$20:$ET$24,0,0,1),AND(D20&gt;=3,G20="8:30～17:00を超える"),_xlfn.XLOOKUP($EQ$14,$EQ$20:$EQ$24,$EX$20:$EX$24,0,0,1),AND(D20&lt;3,G20="8:30～17:00の範囲内"),_xlfn.XLOOKUP($EQ$14,$EQ$20:$EQ$24,$ER$20:$ER$24,0,0,1),AND(D20&lt;3,G20="8:30～17:00を超える"),_xlfn.XLOOKUP($EQ$14,$EQ$20:$EQ$24,$EV$20:$EV$24,0,0,1)),"")</f>
        <v/>
      </c>
      <c r="EO20" s="78" t="str" cm="1">
        <f t="array" ref="EO20">_xlfn.IFNA(_xlfn.IFS(AND(D20&gt;=3,G20="8:30～17:00の範囲内"),_xlfn.XLOOKUP($EQ$14,$EQ$20:$EQ$24,$EU$20:$EU$24,0,0,1),AND(D20&gt;=3,G20="8:30～17:00を超える"),_xlfn.XLOOKUP($EQ$14,$EQ$20:$EQ$24,$EY$20:$EY$24,0,0,1),AND(D20&lt;3,G20="8:30～17:00の範囲内"),_xlfn.XLOOKUP($EQ$14,$EQ$20:$EQ$24,$ES$20:$ES$24,0,0,1),AND(D20&lt;3,G20="8:30～17:00を超える"),_xlfn.XLOOKUP($EQ$14,$EQ$20:$EQ$24,$EW$20:$EW$24,0,0,1)),"")</f>
        <v/>
      </c>
      <c r="EQ20" s="89">
        <v>2024</v>
      </c>
      <c r="ER20" s="90">
        <v>1300</v>
      </c>
      <c r="ES20" s="90">
        <v>1300</v>
      </c>
      <c r="ET20" s="90">
        <v>700</v>
      </c>
      <c r="EU20" s="90">
        <v>700</v>
      </c>
      <c r="EV20" s="90">
        <v>1600</v>
      </c>
      <c r="EW20" s="90">
        <v>1600</v>
      </c>
      <c r="EX20" s="90">
        <v>900</v>
      </c>
      <c r="EY20" s="90">
        <v>900</v>
      </c>
    </row>
    <row r="21" spans="2:155" ht="14.25">
      <c r="B21" s="79">
        <f t="shared" si="14"/>
        <v>8</v>
      </c>
      <c r="C21" s="125"/>
      <c r="D21" s="124"/>
      <c r="E21" s="125"/>
      <c r="F21" s="61" t="str">
        <f t="shared" si="17"/>
        <v/>
      </c>
      <c r="G21" s="220"/>
      <c r="H21" s="221"/>
      <c r="I21" s="221"/>
      <c r="J21" s="221"/>
      <c r="K21" s="174" t="str" cm="1">
        <f t="array" ref="K21">_xlfn.IFNA(IF(C21="","",IF(F21="×","0",_xlfn.IFS(AND(D21&gt;=3,G21="8:30～17:00の範囲内"),1200,AND(D21&gt;=3,G21="8:30～17:00を超える"),1500,AND(D21&lt;3,G21="8:30～17:00の範囲内"),2100,AND(D21&lt;3,G21="8:30～17:00を超える"),2600))),"")</f>
        <v/>
      </c>
      <c r="L21" s="174"/>
      <c r="M21" s="129"/>
      <c r="N21" s="63" t="str" cm="1">
        <f t="array" ref="N21">_xlfn.IFNA(_xlfn.IFS(F21="×","",M21="一般",0,AND(D21&gt;=3,M21="非課税",G21="8:30～17:00の範囲内"),700,AND(D21&lt;3,M21="非課税",G21="8:30～17:00の範囲内"),1300,AND(D21&gt;=3,M21="非課税",G21="8:30～17:00を超える"),900,AND(D21&lt;3,M21="非課税",G21="8:30～17:00を超える"),1600,M21="生保等",K21,M21="経過措置",EN21),"")</f>
        <v/>
      </c>
      <c r="O21" s="63" t="str" cm="1">
        <f t="array" ref="O21">_xlfn.IFNA(_xlfn.IFS(F21="×","",M21="一般",0,AND(D21&gt;=3,M21="非課税",G21="8:30～17:00の範囲内"),700,AND(D21&lt;3,M21="非課税",G21="8:30～17:00の範囲内"),1300,AND(D21&gt;=3,M21="非課税",G21="8:30～17:00を超える"),900,AND(D21&lt;3,M21="非課税",G21="8:30～17:00を超える"),1600,M21="生保等",K21,M21="経過措置",EO21),"")</f>
        <v/>
      </c>
      <c r="P21" s="63" t="str">
        <f t="shared" si="15"/>
        <v/>
      </c>
      <c r="Q21" s="63" t="str">
        <f t="shared" si="18"/>
        <v/>
      </c>
      <c r="R21" s="109"/>
      <c r="S21" s="110"/>
      <c r="T21" s="110"/>
      <c r="U21" s="110"/>
      <c r="V21" s="110"/>
      <c r="W21" s="110"/>
      <c r="X21" s="110"/>
      <c r="Y21" s="110"/>
      <c r="Z21" s="110"/>
      <c r="AA21" s="111"/>
      <c r="AB21" s="109"/>
      <c r="AC21" s="110"/>
      <c r="AD21" s="110"/>
      <c r="AE21" s="110"/>
      <c r="AF21" s="110"/>
      <c r="AG21" s="110"/>
      <c r="AH21" s="110"/>
      <c r="AI21" s="110"/>
      <c r="AJ21" s="110"/>
      <c r="AK21" s="111"/>
      <c r="AL21" s="109"/>
      <c r="AM21" s="110"/>
      <c r="AN21" s="110"/>
      <c r="AO21" s="110"/>
      <c r="AP21" s="110"/>
      <c r="AQ21" s="110"/>
      <c r="AR21" s="110"/>
      <c r="AS21" s="110"/>
      <c r="AT21" s="110"/>
      <c r="AU21" s="111"/>
      <c r="AV21" s="109"/>
      <c r="AW21" s="110"/>
      <c r="AX21" s="110"/>
      <c r="AY21" s="110"/>
      <c r="AZ21" s="110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0"/>
      <c r="BL21" s="110"/>
      <c r="BM21" s="110"/>
      <c r="BN21" s="110"/>
      <c r="BO21" s="111"/>
      <c r="BP21" s="109"/>
      <c r="BQ21" s="110"/>
      <c r="BR21" s="110"/>
      <c r="BS21" s="110"/>
      <c r="BT21" s="110"/>
      <c r="BU21" s="110"/>
      <c r="BV21" s="110"/>
      <c r="BW21" s="110"/>
      <c r="BX21" s="110"/>
      <c r="BY21" s="111"/>
      <c r="BZ21" s="109"/>
      <c r="CA21" s="110"/>
      <c r="CB21" s="110"/>
      <c r="CC21" s="110"/>
      <c r="CD21" s="110"/>
      <c r="CE21" s="110"/>
      <c r="CF21" s="110"/>
      <c r="CG21" s="110"/>
      <c r="CH21" s="110"/>
      <c r="CI21" s="111"/>
      <c r="CJ21" s="109"/>
      <c r="CK21" s="106"/>
      <c r="CL21" s="106"/>
      <c r="CM21" s="106"/>
      <c r="CN21" s="106"/>
      <c r="CO21" s="106"/>
      <c r="CP21" s="110"/>
      <c r="CQ21" s="110"/>
      <c r="CR21" s="110"/>
      <c r="CS21" s="111"/>
      <c r="CT21" s="109"/>
      <c r="CU21" s="110"/>
      <c r="CV21" s="110"/>
      <c r="CW21" s="110"/>
      <c r="CX21" s="110"/>
      <c r="CY21" s="110"/>
      <c r="CZ21" s="110"/>
      <c r="DA21" s="110"/>
      <c r="DB21" s="110"/>
      <c r="DC21" s="111"/>
      <c r="DD21" s="109"/>
      <c r="DE21" s="110"/>
      <c r="DF21" s="110"/>
      <c r="DG21" s="110"/>
      <c r="DH21" s="110"/>
      <c r="DI21" s="110"/>
      <c r="DJ21" s="110"/>
      <c r="DK21" s="110"/>
      <c r="DL21" s="110"/>
      <c r="DM21" s="111"/>
      <c r="DN21" s="109"/>
      <c r="DO21" s="110"/>
      <c r="DP21" s="110"/>
      <c r="DQ21" s="110"/>
      <c r="DR21" s="110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0"/>
      <c r="ED21" s="110"/>
      <c r="EE21" s="110"/>
      <c r="EF21" s="110"/>
      <c r="EG21" s="112"/>
      <c r="EH21" s="76">
        <f t="shared" si="19"/>
        <v>0</v>
      </c>
      <c r="EI21" s="70" t="str">
        <f t="shared" si="16"/>
        <v/>
      </c>
      <c r="EK21" s="76">
        <f t="shared" si="20"/>
        <v>0</v>
      </c>
      <c r="EL21" s="77">
        <f t="shared" si="21"/>
        <v>0</v>
      </c>
      <c r="EN21" s="78" t="str" cm="1">
        <f t="array" ref="EN21">_xlfn.IFNA(_xlfn.IFS(AND(D21&gt;=3,G21="8:30～17:00の範囲内"),_xlfn.XLOOKUP($EQ$14,$EQ$20:$EQ$24,$ET$20:$ET$24,0,0,1),AND(D21&gt;=3,G21="8:30～17:00を超える"),_xlfn.XLOOKUP($EQ$14,$EQ$20:$EQ$24,$EX$20:$EX$24,0,0,1),AND(D21&lt;3,G21="8:30～17:00の範囲内"),_xlfn.XLOOKUP($EQ$14,$EQ$20:$EQ$24,$ER$20:$ER$24,0,0,1),AND(D21&lt;3,G21="8:30～17:00を超える"),_xlfn.XLOOKUP($EQ$14,$EQ$20:$EQ$24,$EV$20:$EV$24,0,0,1)),"")</f>
        <v/>
      </c>
      <c r="EO21" s="78" t="str" cm="1">
        <f t="array" ref="EO21">_xlfn.IFNA(_xlfn.IFS(AND(D21&gt;=3,G21="8:30～17:00の範囲内"),_xlfn.XLOOKUP($EQ$14,$EQ$20:$EQ$24,$EU$20:$EU$24,0,0,1),AND(D21&gt;=3,G21="8:30～17:00を超える"),_xlfn.XLOOKUP($EQ$14,$EQ$20:$EQ$24,$EY$20:$EY$24,0,0,1),AND(D21&lt;3,G21="8:30～17:00の範囲内"),_xlfn.XLOOKUP($EQ$14,$EQ$20:$EQ$24,$ES$20:$ES$24,0,0,1),AND(D21&lt;3,G21="8:30～17:00を超える"),_xlfn.XLOOKUP($EQ$14,$EQ$20:$EQ$24,$EW$20:$EW$24,0,0,1)),"")</f>
        <v/>
      </c>
      <c r="EQ21" s="89">
        <v>2025</v>
      </c>
      <c r="ER21" s="90">
        <v>1300</v>
      </c>
      <c r="ES21" s="90">
        <v>1000</v>
      </c>
      <c r="ET21" s="90">
        <v>700</v>
      </c>
      <c r="EU21" s="90">
        <v>600</v>
      </c>
      <c r="EV21" s="90">
        <v>1600</v>
      </c>
      <c r="EW21" s="90">
        <v>1200</v>
      </c>
      <c r="EX21" s="90">
        <v>900</v>
      </c>
      <c r="EY21" s="90">
        <v>700</v>
      </c>
    </row>
    <row r="22" spans="2:155" ht="14.25">
      <c r="B22" s="79">
        <f t="shared" si="14"/>
        <v>9</v>
      </c>
      <c r="C22" s="125"/>
      <c r="D22" s="124"/>
      <c r="E22" s="125"/>
      <c r="F22" s="61" t="str">
        <f t="shared" si="17"/>
        <v/>
      </c>
      <c r="G22" s="220"/>
      <c r="H22" s="221"/>
      <c r="I22" s="221"/>
      <c r="J22" s="221"/>
      <c r="K22" s="174" t="str" cm="1">
        <f t="array" ref="K22">_xlfn.IFNA(IF(C22="","",IF(F22="×","0",_xlfn.IFS(AND(D22&gt;=3,G22="8:30～17:00の範囲内"),1200,AND(D22&gt;=3,G22="8:30～17:00を超える"),1500,AND(D22&lt;3,G22="8:30～17:00の範囲内"),2100,AND(D22&lt;3,G22="8:30～17:00を超える"),2600))),"")</f>
        <v/>
      </c>
      <c r="L22" s="174"/>
      <c r="M22" s="129"/>
      <c r="N22" s="63" t="str" cm="1">
        <f t="array" ref="N22">_xlfn.IFNA(_xlfn.IFS(F22="×","",M22="一般",0,AND(D22&gt;=3,M22="非課税",G22="8:30～17:00の範囲内"),700,AND(D22&lt;3,M22="非課税",G22="8:30～17:00の範囲内"),1300,AND(D22&gt;=3,M22="非課税",G22="8:30～17:00を超える"),900,AND(D22&lt;3,M22="非課税",G22="8:30～17:00を超える"),1600,M22="生保等",K22,M22="経過措置",EN22),"")</f>
        <v/>
      </c>
      <c r="O22" s="63" t="str" cm="1">
        <f t="array" ref="O22">_xlfn.IFNA(_xlfn.IFS(F22="×","",M22="一般",0,AND(D22&gt;=3,M22="非課税",G22="8:30～17:00の範囲内"),700,AND(D22&lt;3,M22="非課税",G22="8:30～17:00の範囲内"),1300,AND(D22&gt;=3,M22="非課税",G22="8:30～17:00を超える"),900,AND(D22&lt;3,M22="非課税",G22="8:30～17:00を超える"),1600,M22="生保等",K22,M22="経過措置",EO22),"")</f>
        <v/>
      </c>
      <c r="P22" s="63" t="str">
        <f t="shared" si="15"/>
        <v/>
      </c>
      <c r="Q22" s="63" t="str">
        <f t="shared" si="18"/>
        <v/>
      </c>
      <c r="R22" s="109"/>
      <c r="S22" s="110"/>
      <c r="T22" s="110"/>
      <c r="U22" s="110"/>
      <c r="V22" s="110"/>
      <c r="W22" s="110"/>
      <c r="X22" s="110"/>
      <c r="Y22" s="110"/>
      <c r="Z22" s="110"/>
      <c r="AA22" s="111"/>
      <c r="AB22" s="109"/>
      <c r="AC22" s="110"/>
      <c r="AD22" s="110"/>
      <c r="AE22" s="110"/>
      <c r="AF22" s="110"/>
      <c r="AG22" s="110"/>
      <c r="AH22" s="110"/>
      <c r="AI22" s="110"/>
      <c r="AJ22" s="110"/>
      <c r="AK22" s="111"/>
      <c r="AL22" s="109"/>
      <c r="AM22" s="110"/>
      <c r="AN22" s="110"/>
      <c r="AO22" s="110"/>
      <c r="AP22" s="110"/>
      <c r="AQ22" s="110"/>
      <c r="AR22" s="110"/>
      <c r="AS22" s="110"/>
      <c r="AT22" s="110"/>
      <c r="AU22" s="111"/>
      <c r="AV22" s="109"/>
      <c r="AW22" s="110"/>
      <c r="AX22" s="110"/>
      <c r="AY22" s="110"/>
      <c r="AZ22" s="110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0"/>
      <c r="BL22" s="110"/>
      <c r="BM22" s="110"/>
      <c r="BN22" s="110"/>
      <c r="BO22" s="111"/>
      <c r="BP22" s="109"/>
      <c r="BQ22" s="110"/>
      <c r="BR22" s="110"/>
      <c r="BS22" s="110"/>
      <c r="BT22" s="110"/>
      <c r="BU22" s="110"/>
      <c r="BV22" s="110"/>
      <c r="BW22" s="110"/>
      <c r="BX22" s="110"/>
      <c r="BY22" s="111"/>
      <c r="BZ22" s="109"/>
      <c r="CA22" s="110"/>
      <c r="CB22" s="110"/>
      <c r="CC22" s="110"/>
      <c r="CD22" s="110"/>
      <c r="CE22" s="110"/>
      <c r="CF22" s="110"/>
      <c r="CG22" s="110"/>
      <c r="CH22" s="110"/>
      <c r="CI22" s="111"/>
      <c r="CJ22" s="106"/>
      <c r="CK22" s="106"/>
      <c r="CL22" s="106"/>
      <c r="CM22" s="106"/>
      <c r="CN22" s="106"/>
      <c r="CO22" s="110"/>
      <c r="CP22" s="110"/>
      <c r="CQ22" s="110"/>
      <c r="CR22" s="110"/>
      <c r="CS22" s="111"/>
      <c r="CT22" s="106"/>
      <c r="CU22" s="106"/>
      <c r="CV22" s="106"/>
      <c r="CW22" s="106"/>
      <c r="CX22" s="106"/>
      <c r="CY22" s="110"/>
      <c r="CZ22" s="110"/>
      <c r="DA22" s="110"/>
      <c r="DB22" s="110"/>
      <c r="DC22" s="111"/>
      <c r="DD22" s="109"/>
      <c r="DE22" s="110"/>
      <c r="DF22" s="110"/>
      <c r="DG22" s="110"/>
      <c r="DH22" s="110"/>
      <c r="DI22" s="110"/>
      <c r="DJ22" s="110"/>
      <c r="DK22" s="110"/>
      <c r="DL22" s="110"/>
      <c r="DM22" s="111"/>
      <c r="DN22" s="109"/>
      <c r="DO22" s="110"/>
      <c r="DP22" s="110"/>
      <c r="DQ22" s="110"/>
      <c r="DR22" s="110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0"/>
      <c r="ED22" s="110"/>
      <c r="EE22" s="110"/>
      <c r="EF22" s="110"/>
      <c r="EG22" s="112"/>
      <c r="EH22" s="76">
        <f t="shared" si="19"/>
        <v>0</v>
      </c>
      <c r="EI22" s="70" t="str">
        <f t="shared" si="16"/>
        <v/>
      </c>
      <c r="EK22" s="76">
        <f t="shared" si="20"/>
        <v>0</v>
      </c>
      <c r="EL22" s="77">
        <f t="shared" si="21"/>
        <v>0</v>
      </c>
      <c r="EN22" s="78" t="str" cm="1">
        <f t="array" ref="EN22">_xlfn.IFNA(_xlfn.IFS(AND(D22&gt;=3,G22="8:30～17:00の範囲内"),_xlfn.XLOOKUP($EQ$14,$EQ$20:$EQ$24,$ET$20:$ET$24,0,0,1),AND(D22&gt;=3,G22="8:30～17:00を超える"),_xlfn.XLOOKUP($EQ$14,$EQ$20:$EQ$24,$EX$20:$EX$24,0,0,1),AND(D22&lt;3,G22="8:30～17:00の範囲内"),_xlfn.XLOOKUP($EQ$14,$EQ$20:$EQ$24,$ER$20:$ER$24,0,0,1),AND(D22&lt;3,G22="8:30～17:00を超える"),_xlfn.XLOOKUP($EQ$14,$EQ$20:$EQ$24,$EV$20:$EV$24,0,0,1)),"")</f>
        <v/>
      </c>
      <c r="EO22" s="78" t="str" cm="1">
        <f t="array" ref="EO22">_xlfn.IFNA(_xlfn.IFS(AND(D22&gt;=3,G22="8:30～17:00の範囲内"),_xlfn.XLOOKUP($EQ$14,$EQ$20:$EQ$24,$EU$20:$EU$24,0,0,1),AND(D22&gt;=3,G22="8:30～17:00を超える"),_xlfn.XLOOKUP($EQ$14,$EQ$20:$EQ$24,$EY$20:$EY$24,0,0,1),AND(D22&lt;3,G22="8:30～17:00の範囲内"),_xlfn.XLOOKUP($EQ$14,$EQ$20:$EQ$24,$ES$20:$ES$24,0,0,1),AND(D22&lt;3,G22="8:30～17:00を超える"),_xlfn.XLOOKUP($EQ$14,$EQ$20:$EQ$24,$EW$20:$EW$24,0,0,1)),"")</f>
        <v/>
      </c>
      <c r="EQ22" s="89">
        <v>2026</v>
      </c>
      <c r="ER22" s="90">
        <v>1000</v>
      </c>
      <c r="ES22" s="90">
        <v>700</v>
      </c>
      <c r="ET22" s="90">
        <v>600</v>
      </c>
      <c r="EU22" s="90">
        <v>400</v>
      </c>
      <c r="EV22" s="90">
        <v>1200</v>
      </c>
      <c r="EW22" s="90">
        <v>800</v>
      </c>
      <c r="EX22" s="90">
        <v>700</v>
      </c>
      <c r="EY22" s="90">
        <v>500</v>
      </c>
    </row>
    <row r="23" spans="2:155" ht="14.25">
      <c r="B23" s="79">
        <f t="shared" si="14"/>
        <v>10</v>
      </c>
      <c r="C23" s="125"/>
      <c r="D23" s="124"/>
      <c r="E23" s="125"/>
      <c r="F23" s="61" t="str">
        <f t="shared" si="17"/>
        <v/>
      </c>
      <c r="G23" s="220"/>
      <c r="H23" s="221"/>
      <c r="I23" s="221"/>
      <c r="J23" s="221"/>
      <c r="K23" s="174" t="str" cm="1">
        <f t="array" ref="K23">_xlfn.IFNA(IF(C23="","",IF(F23="×","0",_xlfn.IFS(AND(D23&gt;=3,G23="8:30～17:00の範囲内"),1200,AND(D23&gt;=3,G23="8:30～17:00を超える"),1500,AND(D23&lt;3,G23="8:30～17:00の範囲内"),2100,AND(D23&lt;3,G23="8:30～17:00を超える"),2600))),"")</f>
        <v/>
      </c>
      <c r="L23" s="174"/>
      <c r="M23" s="129"/>
      <c r="N23" s="63" t="str" cm="1">
        <f t="array" ref="N23">_xlfn.IFNA(_xlfn.IFS(F23="×","",M23="一般",0,AND(D23&gt;=3,M23="非課税",G23="8:30～17:00の範囲内"),700,AND(D23&lt;3,M23="非課税",G23="8:30～17:00の範囲内"),1300,AND(D23&gt;=3,M23="非課税",G23="8:30～17:00を超える"),900,AND(D23&lt;3,M23="非課税",G23="8:30～17:00を超える"),1600,M23="生保等",K23,M23="経過措置",EN23),"")</f>
        <v/>
      </c>
      <c r="O23" s="63" t="str" cm="1">
        <f t="array" ref="O23">_xlfn.IFNA(_xlfn.IFS(F23="×","",M23="一般",0,AND(D23&gt;=3,M23="非課税",G23="8:30～17:00の範囲内"),700,AND(D23&lt;3,M23="非課税",G23="8:30～17:00の範囲内"),1300,AND(D23&gt;=3,M23="非課税",G23="8:30～17:00を超える"),900,AND(D23&lt;3,M23="非課税",G23="8:30～17:00を超える"),1600,M23="生保等",K23,M23="経過措置",EO23),"")</f>
        <v/>
      </c>
      <c r="P23" s="63" t="str">
        <f t="shared" si="15"/>
        <v/>
      </c>
      <c r="Q23" s="63" t="str">
        <f t="shared" si="18"/>
        <v/>
      </c>
      <c r="R23" s="109"/>
      <c r="S23" s="110"/>
      <c r="T23" s="110"/>
      <c r="U23" s="110"/>
      <c r="V23" s="110"/>
      <c r="W23" s="110"/>
      <c r="X23" s="110"/>
      <c r="Y23" s="110"/>
      <c r="Z23" s="110"/>
      <c r="AA23" s="111"/>
      <c r="AB23" s="109"/>
      <c r="AC23" s="110"/>
      <c r="AD23" s="110"/>
      <c r="AE23" s="110"/>
      <c r="AF23" s="110"/>
      <c r="AG23" s="110"/>
      <c r="AH23" s="110"/>
      <c r="AI23" s="110"/>
      <c r="AJ23" s="110"/>
      <c r="AK23" s="111"/>
      <c r="AL23" s="109"/>
      <c r="AM23" s="110"/>
      <c r="AN23" s="110"/>
      <c r="AO23" s="110"/>
      <c r="AP23" s="110"/>
      <c r="AQ23" s="110"/>
      <c r="AR23" s="110"/>
      <c r="AS23" s="110"/>
      <c r="AT23" s="110"/>
      <c r="AU23" s="111"/>
      <c r="AV23" s="109"/>
      <c r="AW23" s="110"/>
      <c r="AX23" s="110"/>
      <c r="AY23" s="110"/>
      <c r="AZ23" s="110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0"/>
      <c r="BL23" s="110"/>
      <c r="BM23" s="110"/>
      <c r="BN23" s="110"/>
      <c r="BO23" s="111"/>
      <c r="BP23" s="109"/>
      <c r="BQ23" s="110"/>
      <c r="BR23" s="110"/>
      <c r="BS23" s="110"/>
      <c r="BT23" s="110"/>
      <c r="BU23" s="110"/>
      <c r="BV23" s="110"/>
      <c r="BW23" s="110"/>
      <c r="BX23" s="110"/>
      <c r="BY23" s="111"/>
      <c r="BZ23" s="109"/>
      <c r="CA23" s="110"/>
      <c r="CB23" s="110"/>
      <c r="CC23" s="110"/>
      <c r="CD23" s="110"/>
      <c r="CE23" s="110"/>
      <c r="CF23" s="110"/>
      <c r="CG23" s="110"/>
      <c r="CH23" s="110"/>
      <c r="CI23" s="111"/>
      <c r="CJ23" s="109"/>
      <c r="CK23" s="110"/>
      <c r="CL23" s="110"/>
      <c r="CM23" s="110"/>
      <c r="CN23" s="110"/>
      <c r="CO23" s="110"/>
      <c r="CP23" s="110"/>
      <c r="CQ23" s="110"/>
      <c r="CR23" s="110"/>
      <c r="CS23" s="111"/>
      <c r="CT23" s="109"/>
      <c r="CU23" s="110"/>
      <c r="CV23" s="110"/>
      <c r="CW23" s="110"/>
      <c r="CX23" s="110"/>
      <c r="CY23" s="110"/>
      <c r="CZ23" s="110"/>
      <c r="DA23" s="110"/>
      <c r="DB23" s="110"/>
      <c r="DC23" s="111"/>
      <c r="DD23" s="109"/>
      <c r="DE23" s="110"/>
      <c r="DF23" s="110"/>
      <c r="DG23" s="110"/>
      <c r="DH23" s="110"/>
      <c r="DI23" s="110"/>
      <c r="DJ23" s="110"/>
      <c r="DK23" s="110"/>
      <c r="DL23" s="110"/>
      <c r="DM23" s="111"/>
      <c r="DN23" s="109"/>
      <c r="DO23" s="110"/>
      <c r="DP23" s="110"/>
      <c r="DQ23" s="110"/>
      <c r="DR23" s="110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0"/>
      <c r="ED23" s="110"/>
      <c r="EE23" s="110"/>
      <c r="EF23" s="110"/>
      <c r="EG23" s="112"/>
      <c r="EH23" s="76">
        <f t="shared" si="19"/>
        <v>0</v>
      </c>
      <c r="EI23" s="70" t="str">
        <f t="shared" si="16"/>
        <v/>
      </c>
      <c r="EK23" s="76">
        <f t="shared" si="20"/>
        <v>0</v>
      </c>
      <c r="EL23" s="77">
        <f t="shared" si="21"/>
        <v>0</v>
      </c>
      <c r="EN23" s="78" t="str" cm="1">
        <f t="array" ref="EN23">_xlfn.IFNA(_xlfn.IFS(AND(D23&gt;=3,G23="8:30～17:00の範囲内"),_xlfn.XLOOKUP($EQ$14,$EQ$20:$EQ$24,$ET$20:$ET$24,0,0,1),AND(D23&gt;=3,G23="8:30～17:00を超える"),_xlfn.XLOOKUP($EQ$14,$EQ$20:$EQ$24,$EX$20:$EX$24,0,0,1),AND(D23&lt;3,G23="8:30～17:00の範囲内"),_xlfn.XLOOKUP($EQ$14,$EQ$20:$EQ$24,$ER$20:$ER$24,0,0,1),AND(D23&lt;3,G23="8:30～17:00を超える"),_xlfn.XLOOKUP($EQ$14,$EQ$20:$EQ$24,$EV$20:$EV$24,0,0,1)),"")</f>
        <v/>
      </c>
      <c r="EO23" s="78" t="str" cm="1">
        <f t="array" ref="EO23">_xlfn.IFNA(_xlfn.IFS(AND(D23&gt;=3,G23="8:30～17:00の範囲内"),_xlfn.XLOOKUP($EQ$14,$EQ$20:$EQ$24,$EU$20:$EU$24,0,0,1),AND(D23&gt;=3,G23="8:30～17:00を超える"),_xlfn.XLOOKUP($EQ$14,$EQ$20:$EQ$24,$EY$20:$EY$24,0,0,1),AND(D23&lt;3,G23="8:30～17:00の範囲内"),_xlfn.XLOOKUP($EQ$14,$EQ$20:$EQ$24,$ES$20:$ES$24,0,0,1),AND(D23&lt;3,G23="8:30～17:00を超える"),_xlfn.XLOOKUP($EQ$14,$EQ$20:$EQ$24,$EW$20:$EW$24,0,0,1)),"")</f>
        <v/>
      </c>
      <c r="EQ23" s="89">
        <v>2027</v>
      </c>
      <c r="ER23" s="90">
        <v>700</v>
      </c>
      <c r="ES23" s="90">
        <v>400</v>
      </c>
      <c r="ET23" s="90">
        <v>400</v>
      </c>
      <c r="EU23" s="90">
        <v>200</v>
      </c>
      <c r="EV23" s="90">
        <v>800</v>
      </c>
      <c r="EW23" s="90">
        <v>400</v>
      </c>
      <c r="EX23" s="90">
        <v>500</v>
      </c>
      <c r="EY23" s="90">
        <v>300</v>
      </c>
    </row>
    <row r="24" spans="2:155" ht="14.25">
      <c r="B24" s="79">
        <f t="shared" si="14"/>
        <v>11</v>
      </c>
      <c r="C24" s="125"/>
      <c r="D24" s="124"/>
      <c r="E24" s="125"/>
      <c r="F24" s="61" t="str">
        <f t="shared" si="17"/>
        <v/>
      </c>
      <c r="G24" s="220"/>
      <c r="H24" s="221"/>
      <c r="I24" s="221"/>
      <c r="J24" s="221"/>
      <c r="K24" s="174" t="str" cm="1">
        <f t="array" ref="K24">_xlfn.IFNA(IF(C24="","",IF(F24="×","0",_xlfn.IFS(AND(D24&gt;=3,G24="8:30～17:00の範囲内"),1200,AND(D24&gt;=3,G24="8:30～17:00を超える"),1500,AND(D24&lt;3,G24="8:30～17:00の範囲内"),2100,AND(D24&lt;3,G24="8:30～17:00を超える"),2600))),"")</f>
        <v/>
      </c>
      <c r="L24" s="174"/>
      <c r="M24" s="129"/>
      <c r="N24" s="63" t="str" cm="1">
        <f t="array" ref="N24">_xlfn.IFNA(_xlfn.IFS(F24="×","",M24="一般",0,AND(D24&gt;=3,M24="非課税",G24="8:30～17:00の範囲内"),700,AND(D24&lt;3,M24="非課税",G24="8:30～17:00の範囲内"),1300,AND(D24&gt;=3,M24="非課税",G24="8:30～17:00を超える"),900,AND(D24&lt;3,M24="非課税",G24="8:30～17:00を超える"),1600,M24="生保等",K24,M24="経過措置",EN24),"")</f>
        <v/>
      </c>
      <c r="O24" s="63" t="str" cm="1">
        <f t="array" ref="O24">_xlfn.IFNA(_xlfn.IFS(F24="×","",M24="一般",0,AND(D24&gt;=3,M24="非課税",G24="8:30～17:00の範囲内"),700,AND(D24&lt;3,M24="非課税",G24="8:30～17:00の範囲内"),1300,AND(D24&gt;=3,M24="非課税",G24="8:30～17:00を超える"),900,AND(D24&lt;3,M24="非課税",G24="8:30～17:00を超える"),1600,M24="生保等",K24,M24="経過措置",EO24),"")</f>
        <v/>
      </c>
      <c r="P24" s="63" t="str">
        <f t="shared" si="15"/>
        <v/>
      </c>
      <c r="Q24" s="63" t="str">
        <f t="shared" si="18"/>
        <v/>
      </c>
      <c r="R24" s="109"/>
      <c r="S24" s="110"/>
      <c r="T24" s="110"/>
      <c r="U24" s="110"/>
      <c r="V24" s="110"/>
      <c r="W24" s="110"/>
      <c r="X24" s="110"/>
      <c r="Y24" s="110"/>
      <c r="Z24" s="110"/>
      <c r="AA24" s="111"/>
      <c r="AB24" s="109"/>
      <c r="AC24" s="110"/>
      <c r="AD24" s="110"/>
      <c r="AE24" s="110"/>
      <c r="AF24" s="110"/>
      <c r="AG24" s="110"/>
      <c r="AH24" s="110"/>
      <c r="AI24" s="110"/>
      <c r="AJ24" s="110"/>
      <c r="AK24" s="111"/>
      <c r="AL24" s="109"/>
      <c r="AM24" s="110"/>
      <c r="AN24" s="110"/>
      <c r="AO24" s="110"/>
      <c r="AP24" s="110"/>
      <c r="AQ24" s="110"/>
      <c r="AR24" s="110"/>
      <c r="AS24" s="110"/>
      <c r="AT24" s="110"/>
      <c r="AU24" s="111"/>
      <c r="AV24" s="109"/>
      <c r="AW24" s="110"/>
      <c r="AX24" s="110"/>
      <c r="AY24" s="110"/>
      <c r="AZ24" s="110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0"/>
      <c r="BL24" s="110"/>
      <c r="BM24" s="110"/>
      <c r="BN24" s="110"/>
      <c r="BO24" s="111"/>
      <c r="BP24" s="109"/>
      <c r="BQ24" s="110"/>
      <c r="BR24" s="110"/>
      <c r="BS24" s="110"/>
      <c r="BT24" s="110"/>
      <c r="BU24" s="110"/>
      <c r="BV24" s="110"/>
      <c r="BW24" s="110"/>
      <c r="BX24" s="110"/>
      <c r="BY24" s="111"/>
      <c r="BZ24" s="109"/>
      <c r="CA24" s="110"/>
      <c r="CB24" s="110"/>
      <c r="CC24" s="110"/>
      <c r="CD24" s="110"/>
      <c r="CE24" s="110"/>
      <c r="CF24" s="110"/>
      <c r="CG24" s="110"/>
      <c r="CH24" s="110"/>
      <c r="CI24" s="111"/>
      <c r="CJ24" s="106"/>
      <c r="CK24" s="110"/>
      <c r="CL24" s="110"/>
      <c r="CM24" s="110"/>
      <c r="CN24" s="110"/>
      <c r="CO24" s="110"/>
      <c r="CP24" s="110"/>
      <c r="CQ24" s="110"/>
      <c r="CR24" s="110"/>
      <c r="CS24" s="111"/>
      <c r="CT24" s="109"/>
      <c r="CU24" s="110"/>
      <c r="CV24" s="110"/>
      <c r="CW24" s="110"/>
      <c r="CX24" s="110"/>
      <c r="CY24" s="110"/>
      <c r="CZ24" s="110"/>
      <c r="DA24" s="110"/>
      <c r="DB24" s="110"/>
      <c r="DC24" s="111"/>
      <c r="DD24" s="109"/>
      <c r="DE24" s="110"/>
      <c r="DF24" s="110"/>
      <c r="DG24" s="110"/>
      <c r="DH24" s="110"/>
      <c r="DI24" s="110"/>
      <c r="DJ24" s="110"/>
      <c r="DK24" s="110"/>
      <c r="DL24" s="110"/>
      <c r="DM24" s="111"/>
      <c r="DN24" s="109"/>
      <c r="DO24" s="110"/>
      <c r="DP24" s="110"/>
      <c r="DQ24" s="110"/>
      <c r="DR24" s="110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0"/>
      <c r="ED24" s="110"/>
      <c r="EE24" s="110"/>
      <c r="EF24" s="110"/>
      <c r="EG24" s="112"/>
      <c r="EH24" s="76">
        <f t="shared" si="19"/>
        <v>0</v>
      </c>
      <c r="EI24" s="70" t="str">
        <f t="shared" si="16"/>
        <v/>
      </c>
      <c r="EK24" s="76">
        <f t="shared" si="20"/>
        <v>0</v>
      </c>
      <c r="EL24" s="77">
        <f t="shared" si="21"/>
        <v>0</v>
      </c>
      <c r="EN24" s="78" t="str" cm="1">
        <f t="array" ref="EN24">_xlfn.IFNA(_xlfn.IFS(AND(D24&gt;=3,G24="8:30～17:00の範囲内"),_xlfn.XLOOKUP($EQ$14,$EQ$20:$EQ$24,$ET$20:$ET$24,0,0,1),AND(D24&gt;=3,G24="8:30～17:00を超える"),_xlfn.XLOOKUP($EQ$14,$EQ$20:$EQ$24,$EX$20:$EX$24,0,0,1),AND(D24&lt;3,G24="8:30～17:00の範囲内"),_xlfn.XLOOKUP($EQ$14,$EQ$20:$EQ$24,$ER$20:$ER$24,0,0,1),AND(D24&lt;3,G24="8:30～17:00を超える"),_xlfn.XLOOKUP($EQ$14,$EQ$20:$EQ$24,$EV$20:$EV$24,0,0,1)),"")</f>
        <v/>
      </c>
      <c r="EO24" s="78" t="str" cm="1">
        <f t="array" ref="EO24">_xlfn.IFNA(_xlfn.IFS(AND(D24&gt;=3,G24="8:30～17:00の範囲内"),_xlfn.XLOOKUP($EQ$14,$EQ$20:$EQ$24,$EU$20:$EU$24,0,0,1),AND(D24&gt;=3,G24="8:30～17:00を超える"),_xlfn.XLOOKUP($EQ$14,$EQ$20:$EQ$24,$EY$20:$EY$24,0,0,1),AND(D24&lt;3,G24="8:30～17:00の範囲内"),_xlfn.XLOOKUP($EQ$14,$EQ$20:$EQ$24,$ES$20:$ES$24,0,0,1),AND(D24&lt;3,G24="8:30～17:00を超える"),_xlfn.XLOOKUP($EQ$14,$EQ$20:$EQ$24,$EW$20:$EW$24,0,0,1)),"")</f>
        <v/>
      </c>
      <c r="EQ24" s="89">
        <v>2028</v>
      </c>
      <c r="ER24" s="90">
        <v>400</v>
      </c>
      <c r="ES24" s="90">
        <v>0</v>
      </c>
      <c r="ET24" s="90">
        <v>200</v>
      </c>
      <c r="EU24" s="90">
        <v>0</v>
      </c>
      <c r="EV24" s="90">
        <v>400</v>
      </c>
      <c r="EW24" s="90">
        <v>0</v>
      </c>
      <c r="EX24" s="90">
        <v>300</v>
      </c>
      <c r="EY24" s="90">
        <v>0</v>
      </c>
    </row>
    <row r="25" spans="2:155" ht="14.25">
      <c r="B25" s="79">
        <f t="shared" si="14"/>
        <v>12</v>
      </c>
      <c r="C25" s="125"/>
      <c r="D25" s="124"/>
      <c r="E25" s="125"/>
      <c r="F25" s="61" t="str">
        <f t="shared" si="17"/>
        <v/>
      </c>
      <c r="G25" s="220"/>
      <c r="H25" s="221"/>
      <c r="I25" s="221"/>
      <c r="J25" s="221"/>
      <c r="K25" s="174" t="str" cm="1">
        <f t="array" ref="K25">_xlfn.IFNA(IF(C25="","",IF(F25="×","0",_xlfn.IFS(AND(D25&gt;=3,G25="8:30～17:00の範囲内"),1200,AND(D25&gt;=3,G25="8:30～17:00を超える"),1500,AND(D25&lt;3,G25="8:30～17:00の範囲内"),2100,AND(D25&lt;3,G25="8:30～17:00を超える"),2600))),"")</f>
        <v/>
      </c>
      <c r="L25" s="174"/>
      <c r="M25" s="129"/>
      <c r="N25" s="63" t="str" cm="1">
        <f t="array" ref="N25">_xlfn.IFNA(_xlfn.IFS(F25="×","",M25="一般",0,AND(D25&gt;=3,M25="非課税",G25="8:30～17:00の範囲内"),700,AND(D25&lt;3,M25="非課税",G25="8:30～17:00の範囲内"),1300,AND(D25&gt;=3,M25="非課税",G25="8:30～17:00を超える"),900,AND(D25&lt;3,M25="非課税",G25="8:30～17:00を超える"),1600,M25="生保等",K25,M25="経過措置",EN25),"")</f>
        <v/>
      </c>
      <c r="O25" s="63" t="str" cm="1">
        <f t="array" ref="O25">_xlfn.IFNA(_xlfn.IFS(F25="×","",M25="一般",0,AND(D25&gt;=3,M25="非課税",G25="8:30～17:00の範囲内"),700,AND(D25&lt;3,M25="非課税",G25="8:30～17:00の範囲内"),1300,AND(D25&gt;=3,M25="非課税",G25="8:30～17:00を超える"),900,AND(D25&lt;3,M25="非課税",G25="8:30～17:00を超える"),1600,M25="生保等",K25,M25="経過措置",EO25),"")</f>
        <v/>
      </c>
      <c r="P25" s="63" t="str">
        <f t="shared" si="15"/>
        <v/>
      </c>
      <c r="Q25" s="63" t="str">
        <f t="shared" si="18"/>
        <v/>
      </c>
      <c r="R25" s="109"/>
      <c r="S25" s="110"/>
      <c r="T25" s="110"/>
      <c r="U25" s="110"/>
      <c r="V25" s="110"/>
      <c r="W25" s="110"/>
      <c r="X25" s="110"/>
      <c r="Y25" s="110"/>
      <c r="Z25" s="110"/>
      <c r="AA25" s="111"/>
      <c r="AB25" s="109"/>
      <c r="AC25" s="110"/>
      <c r="AD25" s="110"/>
      <c r="AE25" s="110"/>
      <c r="AF25" s="110"/>
      <c r="AG25" s="110"/>
      <c r="AH25" s="110"/>
      <c r="AI25" s="110"/>
      <c r="AJ25" s="110"/>
      <c r="AK25" s="111"/>
      <c r="AL25" s="109"/>
      <c r="AM25" s="110"/>
      <c r="AN25" s="110"/>
      <c r="AO25" s="110"/>
      <c r="AP25" s="110"/>
      <c r="AQ25" s="110"/>
      <c r="AR25" s="110"/>
      <c r="AS25" s="110"/>
      <c r="AT25" s="110"/>
      <c r="AU25" s="111"/>
      <c r="AV25" s="109"/>
      <c r="AW25" s="110"/>
      <c r="AX25" s="110"/>
      <c r="AY25" s="110"/>
      <c r="AZ25" s="110"/>
      <c r="BA25" s="110"/>
      <c r="BB25" s="110"/>
      <c r="BC25" s="110"/>
      <c r="BD25" s="110"/>
      <c r="BE25" s="111"/>
      <c r="BF25" s="109"/>
      <c r="BG25" s="110"/>
      <c r="BH25" s="110"/>
      <c r="BI25" s="110"/>
      <c r="BJ25" s="110"/>
      <c r="BK25" s="110"/>
      <c r="BL25" s="110"/>
      <c r="BM25" s="110"/>
      <c r="BN25" s="110"/>
      <c r="BO25" s="111"/>
      <c r="BP25" s="109"/>
      <c r="BQ25" s="110"/>
      <c r="BR25" s="110"/>
      <c r="BS25" s="110"/>
      <c r="BT25" s="110"/>
      <c r="BU25" s="110"/>
      <c r="BV25" s="110"/>
      <c r="BW25" s="110"/>
      <c r="BX25" s="110"/>
      <c r="BY25" s="111"/>
      <c r="BZ25" s="109"/>
      <c r="CA25" s="110"/>
      <c r="CB25" s="110"/>
      <c r="CC25" s="110"/>
      <c r="CD25" s="110"/>
      <c r="CE25" s="110"/>
      <c r="CF25" s="110"/>
      <c r="CG25" s="110"/>
      <c r="CH25" s="110"/>
      <c r="CI25" s="111"/>
      <c r="CJ25" s="109"/>
      <c r="CK25" s="110"/>
      <c r="CL25" s="110"/>
      <c r="CM25" s="110"/>
      <c r="CN25" s="110"/>
      <c r="CO25" s="110"/>
      <c r="CP25" s="110"/>
      <c r="CQ25" s="110"/>
      <c r="CR25" s="110"/>
      <c r="CS25" s="111"/>
      <c r="CT25" s="109"/>
      <c r="CU25" s="110"/>
      <c r="CV25" s="110"/>
      <c r="CW25" s="110"/>
      <c r="CX25" s="110"/>
      <c r="CY25" s="110"/>
      <c r="CZ25" s="110"/>
      <c r="DA25" s="110"/>
      <c r="DB25" s="110"/>
      <c r="DC25" s="111"/>
      <c r="DD25" s="109"/>
      <c r="DE25" s="110"/>
      <c r="DF25" s="110"/>
      <c r="DG25" s="110"/>
      <c r="DH25" s="110"/>
      <c r="DI25" s="110"/>
      <c r="DJ25" s="110"/>
      <c r="DK25" s="110"/>
      <c r="DL25" s="110"/>
      <c r="DM25" s="111"/>
      <c r="DN25" s="109"/>
      <c r="DO25" s="110"/>
      <c r="DP25" s="110"/>
      <c r="DQ25" s="110"/>
      <c r="DR25" s="110"/>
      <c r="DS25" s="110"/>
      <c r="DT25" s="110"/>
      <c r="DU25" s="110"/>
      <c r="DV25" s="110"/>
      <c r="DW25" s="111"/>
      <c r="DX25" s="109"/>
      <c r="DY25" s="110"/>
      <c r="DZ25" s="110"/>
      <c r="EA25" s="110"/>
      <c r="EB25" s="110"/>
      <c r="EC25" s="110"/>
      <c r="ED25" s="110"/>
      <c r="EE25" s="110"/>
      <c r="EF25" s="110"/>
      <c r="EG25" s="112"/>
      <c r="EH25" s="76">
        <f t="shared" si="19"/>
        <v>0</v>
      </c>
      <c r="EI25" s="70" t="str">
        <f t="shared" si="16"/>
        <v/>
      </c>
      <c r="EK25" s="76">
        <f t="shared" si="20"/>
        <v>0</v>
      </c>
      <c r="EL25" s="77">
        <f t="shared" si="21"/>
        <v>0</v>
      </c>
      <c r="EN25" s="78" t="str" cm="1">
        <f t="array" ref="EN25">_xlfn.IFNA(_xlfn.IFS(AND(D25&gt;=3,G25="8:30～17:00の範囲内"),_xlfn.XLOOKUP($EQ$14,$EQ$20:$EQ$24,$ET$20:$ET$24,0,0,1),AND(D25&gt;=3,G25="8:30～17:00を超える"),_xlfn.XLOOKUP($EQ$14,$EQ$20:$EQ$24,$EX$20:$EX$24,0,0,1),AND(D25&lt;3,G25="8:30～17:00の範囲内"),_xlfn.XLOOKUP($EQ$14,$EQ$20:$EQ$24,$ER$20:$ER$24,0,0,1),AND(D25&lt;3,G25="8:30～17:00を超える"),_xlfn.XLOOKUP($EQ$14,$EQ$20:$EQ$24,$EV$20:$EV$24,0,0,1)),"")</f>
        <v/>
      </c>
      <c r="EO25" s="78" t="str" cm="1">
        <f t="array" ref="EO25">_xlfn.IFNA(_xlfn.IFS(AND(D25&gt;=3,G25="8:30～17:00の範囲内"),_xlfn.XLOOKUP($EQ$14,$EQ$20:$EQ$24,$EU$20:$EU$24,0,0,1),AND(D25&gt;=3,G25="8:30～17:00を超える"),_xlfn.XLOOKUP($EQ$14,$EQ$20:$EQ$24,$EY$20:$EY$24,0,0,1),AND(D25&lt;3,G25="8:30～17:00の範囲内"),_xlfn.XLOOKUP($EQ$14,$EQ$20:$EQ$24,$ES$20:$ES$24,0,0,1),AND(D25&lt;3,G25="8:30～17:00を超える"),_xlfn.XLOOKUP($EQ$14,$EQ$20:$EQ$24,$EW$20:$EW$24,0,0,1)),"")</f>
        <v/>
      </c>
    </row>
    <row r="26" spans="2:155" ht="14.25">
      <c r="B26" s="79">
        <f t="shared" si="14"/>
        <v>13</v>
      </c>
      <c r="C26" s="125"/>
      <c r="D26" s="124"/>
      <c r="E26" s="125"/>
      <c r="F26" s="61" t="str">
        <f t="shared" si="17"/>
        <v/>
      </c>
      <c r="G26" s="220"/>
      <c r="H26" s="221"/>
      <c r="I26" s="221"/>
      <c r="J26" s="221"/>
      <c r="K26" s="174" t="str" cm="1">
        <f t="array" ref="K26">_xlfn.IFNA(IF(C26="","",IF(F26="×","0",_xlfn.IFS(AND(D26&gt;=3,G26="8:30～17:00の範囲内"),1200,AND(D26&gt;=3,G26="8:30～17:00を超える"),1500,AND(D26&lt;3,G26="8:30～17:00の範囲内"),2100,AND(D26&lt;3,G26="8:30～17:00を超える"),2600))),"")</f>
        <v/>
      </c>
      <c r="L26" s="174"/>
      <c r="M26" s="129"/>
      <c r="N26" s="63" t="str" cm="1">
        <f t="array" ref="N26">_xlfn.IFNA(_xlfn.IFS(F26="×","",M26="一般",0,AND(D26&gt;=3,M26="非課税",G26="8:30～17:00の範囲内"),700,AND(D26&lt;3,M26="非課税",G26="8:30～17:00の範囲内"),1300,AND(D26&gt;=3,M26="非課税",G26="8:30～17:00を超える"),900,AND(D26&lt;3,M26="非課税",G26="8:30～17:00を超える"),1600,M26="生保等",K26,M26="経過措置",EN26),"")</f>
        <v/>
      </c>
      <c r="O26" s="63" t="str" cm="1">
        <f t="array" ref="O26">_xlfn.IFNA(_xlfn.IFS(F26="×","",M26="一般",0,AND(D26&gt;=3,M26="非課税",G26="8:30～17:00の範囲内"),700,AND(D26&lt;3,M26="非課税",G26="8:30～17:00の範囲内"),1300,AND(D26&gt;=3,M26="非課税",G26="8:30～17:00を超える"),900,AND(D26&lt;3,M26="非課税",G26="8:30～17:00を超える"),1600,M26="生保等",K26,M26="経過措置",EO26),"")</f>
        <v/>
      </c>
      <c r="P26" s="63" t="str">
        <f t="shared" si="15"/>
        <v/>
      </c>
      <c r="Q26" s="63" t="str">
        <f t="shared" si="18"/>
        <v/>
      </c>
      <c r="R26" s="109"/>
      <c r="S26" s="110"/>
      <c r="T26" s="110"/>
      <c r="U26" s="110"/>
      <c r="V26" s="110"/>
      <c r="W26" s="110"/>
      <c r="X26" s="110"/>
      <c r="Y26" s="110"/>
      <c r="Z26" s="110"/>
      <c r="AA26" s="111"/>
      <c r="AB26" s="109"/>
      <c r="AC26" s="110"/>
      <c r="AD26" s="110"/>
      <c r="AE26" s="110"/>
      <c r="AF26" s="110"/>
      <c r="AG26" s="110"/>
      <c r="AH26" s="110"/>
      <c r="AI26" s="110"/>
      <c r="AJ26" s="110"/>
      <c r="AK26" s="111"/>
      <c r="AL26" s="109"/>
      <c r="AM26" s="110"/>
      <c r="AN26" s="110"/>
      <c r="AO26" s="110"/>
      <c r="AP26" s="110"/>
      <c r="AQ26" s="110"/>
      <c r="AR26" s="110"/>
      <c r="AS26" s="110"/>
      <c r="AT26" s="110"/>
      <c r="AU26" s="111"/>
      <c r="AV26" s="109"/>
      <c r="AW26" s="110"/>
      <c r="AX26" s="110"/>
      <c r="AY26" s="110"/>
      <c r="AZ26" s="110"/>
      <c r="BA26" s="110"/>
      <c r="BB26" s="110"/>
      <c r="BC26" s="110"/>
      <c r="BD26" s="110"/>
      <c r="BE26" s="111"/>
      <c r="BF26" s="109"/>
      <c r="BG26" s="110"/>
      <c r="BH26" s="110"/>
      <c r="BI26" s="110"/>
      <c r="BJ26" s="110"/>
      <c r="BK26" s="110"/>
      <c r="BL26" s="110"/>
      <c r="BM26" s="110"/>
      <c r="BN26" s="110"/>
      <c r="BO26" s="111"/>
      <c r="BP26" s="109"/>
      <c r="BQ26" s="110"/>
      <c r="BR26" s="110"/>
      <c r="BS26" s="110"/>
      <c r="BT26" s="110"/>
      <c r="BU26" s="110"/>
      <c r="BV26" s="110"/>
      <c r="BW26" s="110"/>
      <c r="BX26" s="110"/>
      <c r="BY26" s="111"/>
      <c r="BZ26" s="109"/>
      <c r="CA26" s="110"/>
      <c r="CB26" s="110"/>
      <c r="CC26" s="110"/>
      <c r="CD26" s="110"/>
      <c r="CE26" s="110"/>
      <c r="CF26" s="110"/>
      <c r="CG26" s="110"/>
      <c r="CH26" s="110"/>
      <c r="CI26" s="111"/>
      <c r="CJ26" s="109"/>
      <c r="CK26" s="106"/>
      <c r="CL26" s="110"/>
      <c r="CM26" s="106"/>
      <c r="CN26" s="106"/>
      <c r="CO26" s="106"/>
      <c r="CP26" s="110"/>
      <c r="CQ26" s="110"/>
      <c r="CR26" s="110"/>
      <c r="CS26" s="111"/>
      <c r="CT26" s="109"/>
      <c r="CU26" s="110"/>
      <c r="CV26" s="110"/>
      <c r="CW26" s="110"/>
      <c r="CX26" s="110"/>
      <c r="CY26" s="110"/>
      <c r="CZ26" s="110"/>
      <c r="DA26" s="110"/>
      <c r="DB26" s="110"/>
      <c r="DC26" s="111"/>
      <c r="DD26" s="109"/>
      <c r="DE26" s="110"/>
      <c r="DF26" s="110"/>
      <c r="DG26" s="110"/>
      <c r="DH26" s="110"/>
      <c r="DI26" s="110"/>
      <c r="DJ26" s="110"/>
      <c r="DK26" s="110"/>
      <c r="DL26" s="110"/>
      <c r="DM26" s="111"/>
      <c r="DN26" s="109"/>
      <c r="DO26" s="110"/>
      <c r="DP26" s="110"/>
      <c r="DQ26" s="110"/>
      <c r="DR26" s="110"/>
      <c r="DS26" s="110"/>
      <c r="DT26" s="110"/>
      <c r="DU26" s="110"/>
      <c r="DV26" s="110"/>
      <c r="DW26" s="111"/>
      <c r="DX26" s="109"/>
      <c r="DY26" s="110"/>
      <c r="DZ26" s="110"/>
      <c r="EA26" s="110"/>
      <c r="EB26" s="110"/>
      <c r="EC26" s="110"/>
      <c r="ED26" s="110"/>
      <c r="EE26" s="110"/>
      <c r="EF26" s="110"/>
      <c r="EG26" s="112"/>
      <c r="EH26" s="76">
        <f t="shared" si="19"/>
        <v>0</v>
      </c>
      <c r="EI26" s="70" t="str">
        <f t="shared" si="16"/>
        <v/>
      </c>
      <c r="EK26" s="76">
        <f t="shared" si="20"/>
        <v>0</v>
      </c>
      <c r="EL26" s="77">
        <f t="shared" si="21"/>
        <v>0</v>
      </c>
      <c r="EN26" s="78" t="str" cm="1">
        <f t="array" ref="EN26">_xlfn.IFNA(_xlfn.IFS(AND(D26&gt;=3,G26="8:30～17:00の範囲内"),_xlfn.XLOOKUP($EQ$14,$EQ$20:$EQ$24,$ET$20:$ET$24,0,0,1),AND(D26&gt;=3,G26="8:30～17:00を超える"),_xlfn.XLOOKUP($EQ$14,$EQ$20:$EQ$24,$EX$20:$EX$24,0,0,1),AND(D26&lt;3,G26="8:30～17:00の範囲内"),_xlfn.XLOOKUP($EQ$14,$EQ$20:$EQ$24,$ER$20:$ER$24,0,0,1),AND(D26&lt;3,G26="8:30～17:00を超える"),_xlfn.XLOOKUP($EQ$14,$EQ$20:$EQ$24,$EV$20:$EV$24,0,0,1)),"")</f>
        <v/>
      </c>
      <c r="EO26" s="78" t="str" cm="1">
        <f t="array" ref="EO26">_xlfn.IFNA(_xlfn.IFS(AND(D26&gt;=3,G26="8:30～17:00の範囲内"),_xlfn.XLOOKUP($EQ$14,$EQ$20:$EQ$24,$EU$20:$EU$24,0,0,1),AND(D26&gt;=3,G26="8:30～17:00を超える"),_xlfn.XLOOKUP($EQ$14,$EQ$20:$EQ$24,$EY$20:$EY$24,0,0,1),AND(D26&lt;3,G26="8:30～17:00の範囲内"),_xlfn.XLOOKUP($EQ$14,$EQ$20:$EQ$24,$ES$20:$ES$24,0,0,1),AND(D26&lt;3,G26="8:30～17:00を超える"),_xlfn.XLOOKUP($EQ$14,$EQ$20:$EQ$24,$EW$20:$EW$24,0,0,1)),"")</f>
        <v/>
      </c>
    </row>
    <row r="27" spans="2:155" ht="14.25">
      <c r="B27" s="79">
        <f t="shared" si="14"/>
        <v>14</v>
      </c>
      <c r="C27" s="125"/>
      <c r="D27" s="124"/>
      <c r="E27" s="125"/>
      <c r="F27" s="61" t="str">
        <f t="shared" si="17"/>
        <v/>
      </c>
      <c r="G27" s="220"/>
      <c r="H27" s="221"/>
      <c r="I27" s="221"/>
      <c r="J27" s="221"/>
      <c r="K27" s="174" t="str" cm="1">
        <f t="array" ref="K27">_xlfn.IFNA(IF(C27="","",IF(F27="×","0",_xlfn.IFS(AND(D27&gt;=3,G27="8:30～17:00の範囲内"),1200,AND(D27&gt;=3,G27="8:30～17:00を超える"),1500,AND(D27&lt;3,G27="8:30～17:00の範囲内"),2100,AND(D27&lt;3,G27="8:30～17:00を超える"),2600))),"")</f>
        <v/>
      </c>
      <c r="L27" s="174"/>
      <c r="M27" s="129"/>
      <c r="N27" s="63" t="str" cm="1">
        <f t="array" ref="N27">_xlfn.IFNA(_xlfn.IFS(F27="×","",M27="一般",0,AND(D27&gt;=3,M27="非課税",G27="8:30～17:00の範囲内"),700,AND(D27&lt;3,M27="非課税",G27="8:30～17:00の範囲内"),1300,AND(D27&gt;=3,M27="非課税",G27="8:30～17:00を超える"),900,AND(D27&lt;3,M27="非課税",G27="8:30～17:00を超える"),1600,M27="生保等",K27,M27="経過措置",EN27),"")</f>
        <v/>
      </c>
      <c r="O27" s="63" t="str" cm="1">
        <f t="array" ref="O27">_xlfn.IFNA(_xlfn.IFS(F27="×","",M27="一般",0,AND(D27&gt;=3,M27="非課税",G27="8:30～17:00の範囲内"),700,AND(D27&lt;3,M27="非課税",G27="8:30～17:00の範囲内"),1300,AND(D27&gt;=3,M27="非課税",G27="8:30～17:00を超える"),900,AND(D27&lt;3,M27="非課税",G27="8:30～17:00を超える"),1600,M27="生保等",K27,M27="経過措置",EO27),"")</f>
        <v/>
      </c>
      <c r="P27" s="63" t="str">
        <f t="shared" si="15"/>
        <v/>
      </c>
      <c r="Q27" s="63" t="str">
        <f t="shared" si="18"/>
        <v/>
      </c>
      <c r="R27" s="109"/>
      <c r="S27" s="110"/>
      <c r="T27" s="110"/>
      <c r="U27" s="110"/>
      <c r="V27" s="110"/>
      <c r="W27" s="110"/>
      <c r="X27" s="110"/>
      <c r="Y27" s="110"/>
      <c r="Z27" s="110"/>
      <c r="AA27" s="111"/>
      <c r="AB27" s="109"/>
      <c r="AC27" s="110"/>
      <c r="AD27" s="110"/>
      <c r="AE27" s="110"/>
      <c r="AF27" s="110"/>
      <c r="AG27" s="110"/>
      <c r="AH27" s="110"/>
      <c r="AI27" s="110"/>
      <c r="AJ27" s="110"/>
      <c r="AK27" s="111"/>
      <c r="AL27" s="109"/>
      <c r="AM27" s="110"/>
      <c r="AN27" s="110"/>
      <c r="AO27" s="110"/>
      <c r="AP27" s="110"/>
      <c r="AQ27" s="110"/>
      <c r="AR27" s="110"/>
      <c r="AS27" s="110"/>
      <c r="AT27" s="110"/>
      <c r="AU27" s="111"/>
      <c r="AV27" s="109"/>
      <c r="AW27" s="110"/>
      <c r="AX27" s="110"/>
      <c r="AY27" s="110"/>
      <c r="AZ27" s="110"/>
      <c r="BA27" s="110"/>
      <c r="BB27" s="110"/>
      <c r="BC27" s="110"/>
      <c r="BD27" s="110"/>
      <c r="BE27" s="111"/>
      <c r="BF27" s="109"/>
      <c r="BG27" s="110"/>
      <c r="BH27" s="110"/>
      <c r="BI27" s="110"/>
      <c r="BJ27" s="110"/>
      <c r="BK27" s="110"/>
      <c r="BL27" s="110"/>
      <c r="BM27" s="110"/>
      <c r="BN27" s="110"/>
      <c r="BO27" s="111"/>
      <c r="BP27" s="109"/>
      <c r="BQ27" s="110"/>
      <c r="BR27" s="110"/>
      <c r="BS27" s="110"/>
      <c r="BT27" s="110"/>
      <c r="BU27" s="110"/>
      <c r="BV27" s="110"/>
      <c r="BW27" s="110"/>
      <c r="BX27" s="110"/>
      <c r="BY27" s="111"/>
      <c r="BZ27" s="109"/>
      <c r="CA27" s="110"/>
      <c r="CB27" s="110"/>
      <c r="CC27" s="110"/>
      <c r="CD27" s="110"/>
      <c r="CE27" s="110"/>
      <c r="CF27" s="110"/>
      <c r="CG27" s="110"/>
      <c r="CH27" s="110"/>
      <c r="CI27" s="111"/>
      <c r="CJ27" s="106"/>
      <c r="CK27" s="106"/>
      <c r="CL27" s="106"/>
      <c r="CM27" s="106"/>
      <c r="CN27" s="106"/>
      <c r="CO27" s="110"/>
      <c r="CP27" s="110"/>
      <c r="CQ27" s="110"/>
      <c r="CR27" s="110"/>
      <c r="CS27" s="111"/>
      <c r="CT27" s="109"/>
      <c r="CU27" s="110"/>
      <c r="CV27" s="110"/>
      <c r="CW27" s="110"/>
      <c r="CX27" s="110"/>
      <c r="CY27" s="110"/>
      <c r="CZ27" s="110"/>
      <c r="DA27" s="110"/>
      <c r="DB27" s="110"/>
      <c r="DC27" s="111"/>
      <c r="DD27" s="109"/>
      <c r="DE27" s="110"/>
      <c r="DF27" s="110"/>
      <c r="DG27" s="110"/>
      <c r="DH27" s="110"/>
      <c r="DI27" s="110"/>
      <c r="DJ27" s="110"/>
      <c r="DK27" s="110"/>
      <c r="DL27" s="110"/>
      <c r="DM27" s="111"/>
      <c r="DN27" s="109"/>
      <c r="DO27" s="110"/>
      <c r="DP27" s="110"/>
      <c r="DQ27" s="110"/>
      <c r="DR27" s="110"/>
      <c r="DS27" s="110"/>
      <c r="DT27" s="110"/>
      <c r="DU27" s="110"/>
      <c r="DV27" s="110"/>
      <c r="DW27" s="111"/>
      <c r="DX27" s="109"/>
      <c r="DY27" s="110"/>
      <c r="DZ27" s="110"/>
      <c r="EA27" s="110"/>
      <c r="EB27" s="110"/>
      <c r="EC27" s="110"/>
      <c r="ED27" s="110"/>
      <c r="EE27" s="110"/>
      <c r="EF27" s="110"/>
      <c r="EG27" s="112"/>
      <c r="EH27" s="76">
        <f t="shared" si="19"/>
        <v>0</v>
      </c>
      <c r="EI27" s="70" t="str">
        <f t="shared" si="16"/>
        <v/>
      </c>
      <c r="EK27" s="76">
        <f t="shared" si="20"/>
        <v>0</v>
      </c>
      <c r="EL27" s="77">
        <f t="shared" si="21"/>
        <v>0</v>
      </c>
      <c r="EN27" s="78" t="str" cm="1">
        <f t="array" ref="EN27">_xlfn.IFNA(_xlfn.IFS(AND(D27&gt;=3,G27="8:30～17:00の範囲内"),_xlfn.XLOOKUP($EQ$14,$EQ$20:$EQ$24,$ET$20:$ET$24,0,0,1),AND(D27&gt;=3,G27="8:30～17:00を超える"),_xlfn.XLOOKUP($EQ$14,$EQ$20:$EQ$24,$EX$20:$EX$24,0,0,1),AND(D27&lt;3,G27="8:30～17:00の範囲内"),_xlfn.XLOOKUP($EQ$14,$EQ$20:$EQ$24,$ER$20:$ER$24,0,0,1),AND(D27&lt;3,G27="8:30～17:00を超える"),_xlfn.XLOOKUP($EQ$14,$EQ$20:$EQ$24,$EV$20:$EV$24,0,0,1)),"")</f>
        <v/>
      </c>
      <c r="EO27" s="78" t="str" cm="1">
        <f t="array" ref="EO27">_xlfn.IFNA(_xlfn.IFS(AND(D27&gt;=3,G27="8:30～17:00の範囲内"),_xlfn.XLOOKUP($EQ$14,$EQ$20:$EQ$24,$EU$20:$EU$24,0,0,1),AND(D27&gt;=3,G27="8:30～17:00を超える"),_xlfn.XLOOKUP($EQ$14,$EQ$20:$EQ$24,$EY$20:$EY$24,0,0,1),AND(D27&lt;3,G27="8:30～17:00の範囲内"),_xlfn.XLOOKUP($EQ$14,$EQ$20:$EQ$24,$ES$20:$ES$24,0,0,1),AND(D27&lt;3,G27="8:30～17:00を超える"),_xlfn.XLOOKUP($EQ$14,$EQ$20:$EQ$24,$EW$20:$EW$24,0,0,1)),"")</f>
        <v/>
      </c>
    </row>
    <row r="28" spans="2:155" ht="14.25">
      <c r="B28" s="79">
        <f t="shared" si="14"/>
        <v>15</v>
      </c>
      <c r="C28" s="125"/>
      <c r="D28" s="124"/>
      <c r="E28" s="125"/>
      <c r="F28" s="61" t="str">
        <f t="shared" si="17"/>
        <v/>
      </c>
      <c r="G28" s="220"/>
      <c r="H28" s="221"/>
      <c r="I28" s="221"/>
      <c r="J28" s="221"/>
      <c r="K28" s="174" t="str" cm="1">
        <f t="array" ref="K28">_xlfn.IFNA(IF(C28="","",IF(F28="×","0",_xlfn.IFS(AND(D28&gt;=3,G28="8:30～17:00の範囲内"),1200,AND(D28&gt;=3,G28="8:30～17:00を超える"),1500,AND(D28&lt;3,G28="8:30～17:00の範囲内"),2100,AND(D28&lt;3,G28="8:30～17:00を超える"),2600))),"")</f>
        <v/>
      </c>
      <c r="L28" s="174"/>
      <c r="M28" s="129"/>
      <c r="N28" s="63" t="str" cm="1">
        <f t="array" ref="N28">_xlfn.IFNA(_xlfn.IFS(F28="×","",M28="一般",0,AND(D28&gt;=3,M28="非課税",G28="8:30～17:00の範囲内"),700,AND(D28&lt;3,M28="非課税",G28="8:30～17:00の範囲内"),1300,AND(D28&gt;=3,M28="非課税",G28="8:30～17:00を超える"),900,AND(D28&lt;3,M28="非課税",G28="8:30～17:00を超える"),1600,M28="生保等",K28,M28="経過措置",EN28),"")</f>
        <v/>
      </c>
      <c r="O28" s="63" t="str" cm="1">
        <f t="array" ref="O28">_xlfn.IFNA(_xlfn.IFS(F28="×","",M28="一般",0,AND(D28&gt;=3,M28="非課税",G28="8:30～17:00の範囲内"),700,AND(D28&lt;3,M28="非課税",G28="8:30～17:00の範囲内"),1300,AND(D28&gt;=3,M28="非課税",G28="8:30～17:00を超える"),900,AND(D28&lt;3,M28="非課税",G28="8:30～17:00を超える"),1600,M28="生保等",K28,M28="経過措置",EO28),"")</f>
        <v/>
      </c>
      <c r="P28" s="63" t="str">
        <f t="shared" si="15"/>
        <v/>
      </c>
      <c r="Q28" s="63" t="str">
        <f t="shared" si="18"/>
        <v/>
      </c>
      <c r="R28" s="109"/>
      <c r="S28" s="110"/>
      <c r="T28" s="110"/>
      <c r="U28" s="110"/>
      <c r="V28" s="110"/>
      <c r="W28" s="110"/>
      <c r="X28" s="110"/>
      <c r="Y28" s="110"/>
      <c r="Z28" s="110"/>
      <c r="AA28" s="111"/>
      <c r="AB28" s="109"/>
      <c r="AC28" s="110"/>
      <c r="AD28" s="110"/>
      <c r="AE28" s="110"/>
      <c r="AF28" s="110"/>
      <c r="AG28" s="110"/>
      <c r="AH28" s="110"/>
      <c r="AI28" s="110"/>
      <c r="AJ28" s="110"/>
      <c r="AK28" s="111"/>
      <c r="AL28" s="109"/>
      <c r="AM28" s="110"/>
      <c r="AN28" s="110"/>
      <c r="AO28" s="110"/>
      <c r="AP28" s="110"/>
      <c r="AQ28" s="110"/>
      <c r="AR28" s="110"/>
      <c r="AS28" s="110"/>
      <c r="AT28" s="110"/>
      <c r="AU28" s="111"/>
      <c r="AV28" s="109"/>
      <c r="AW28" s="110"/>
      <c r="AX28" s="110"/>
      <c r="AY28" s="110"/>
      <c r="AZ28" s="110"/>
      <c r="BA28" s="110"/>
      <c r="BB28" s="110"/>
      <c r="BC28" s="110"/>
      <c r="BD28" s="110"/>
      <c r="BE28" s="111"/>
      <c r="BF28" s="109"/>
      <c r="BG28" s="110"/>
      <c r="BH28" s="110"/>
      <c r="BI28" s="110"/>
      <c r="BJ28" s="110"/>
      <c r="BK28" s="110"/>
      <c r="BL28" s="110"/>
      <c r="BM28" s="110"/>
      <c r="BN28" s="110"/>
      <c r="BO28" s="111"/>
      <c r="BP28" s="109"/>
      <c r="BQ28" s="110"/>
      <c r="BR28" s="110"/>
      <c r="BS28" s="110"/>
      <c r="BT28" s="110"/>
      <c r="BU28" s="110"/>
      <c r="BV28" s="110"/>
      <c r="BW28" s="110"/>
      <c r="BX28" s="110"/>
      <c r="BY28" s="111"/>
      <c r="BZ28" s="109"/>
      <c r="CA28" s="110"/>
      <c r="CB28" s="110"/>
      <c r="CC28" s="110"/>
      <c r="CD28" s="110"/>
      <c r="CE28" s="110"/>
      <c r="CF28" s="110"/>
      <c r="CG28" s="110"/>
      <c r="CH28" s="110"/>
      <c r="CI28" s="111"/>
      <c r="CJ28" s="109"/>
      <c r="CK28" s="110"/>
      <c r="CL28" s="110"/>
      <c r="CM28" s="110"/>
      <c r="CN28" s="110"/>
      <c r="CO28" s="110"/>
      <c r="CP28" s="110"/>
      <c r="CQ28" s="110"/>
      <c r="CR28" s="110"/>
      <c r="CS28" s="111"/>
      <c r="CT28" s="109"/>
      <c r="CU28" s="110"/>
      <c r="CV28" s="110"/>
      <c r="CW28" s="110"/>
      <c r="CX28" s="110"/>
      <c r="CY28" s="110"/>
      <c r="CZ28" s="110"/>
      <c r="DA28" s="110"/>
      <c r="DB28" s="110"/>
      <c r="DC28" s="111"/>
      <c r="DD28" s="109"/>
      <c r="DE28" s="110"/>
      <c r="DF28" s="110"/>
      <c r="DG28" s="110"/>
      <c r="DH28" s="110"/>
      <c r="DI28" s="110"/>
      <c r="DJ28" s="110"/>
      <c r="DK28" s="110"/>
      <c r="DL28" s="110"/>
      <c r="DM28" s="111"/>
      <c r="DN28" s="109"/>
      <c r="DO28" s="110"/>
      <c r="DP28" s="110"/>
      <c r="DQ28" s="110"/>
      <c r="DR28" s="110"/>
      <c r="DS28" s="110"/>
      <c r="DT28" s="110"/>
      <c r="DU28" s="110"/>
      <c r="DV28" s="110"/>
      <c r="DW28" s="111"/>
      <c r="DX28" s="109"/>
      <c r="DY28" s="110"/>
      <c r="DZ28" s="110"/>
      <c r="EA28" s="110"/>
      <c r="EB28" s="110"/>
      <c r="EC28" s="110"/>
      <c r="ED28" s="110"/>
      <c r="EE28" s="110"/>
      <c r="EF28" s="110"/>
      <c r="EG28" s="112"/>
      <c r="EH28" s="76">
        <f t="shared" si="19"/>
        <v>0</v>
      </c>
      <c r="EI28" s="70" t="str">
        <f t="shared" si="16"/>
        <v/>
      </c>
      <c r="EK28" s="76">
        <f t="shared" si="20"/>
        <v>0</v>
      </c>
      <c r="EL28" s="77">
        <f t="shared" si="21"/>
        <v>0</v>
      </c>
      <c r="EN28" s="78" t="str" cm="1">
        <f t="array" ref="EN28">_xlfn.IFNA(_xlfn.IFS(AND(D28&gt;=3,G28="8:30～17:00の範囲内"),_xlfn.XLOOKUP($EQ$14,$EQ$20:$EQ$24,$ET$20:$ET$24,0,0,1),AND(D28&gt;=3,G28="8:30～17:00を超える"),_xlfn.XLOOKUP($EQ$14,$EQ$20:$EQ$24,$EX$20:$EX$24,0,0,1),AND(D28&lt;3,G28="8:30～17:00の範囲内"),_xlfn.XLOOKUP($EQ$14,$EQ$20:$EQ$24,$ER$20:$ER$24,0,0,1),AND(D28&lt;3,G28="8:30～17:00を超える"),_xlfn.XLOOKUP($EQ$14,$EQ$20:$EQ$24,$EV$20:$EV$24,0,0,1)),"")</f>
        <v/>
      </c>
      <c r="EO28" s="78" t="str" cm="1">
        <f t="array" ref="EO28">_xlfn.IFNA(_xlfn.IFS(AND(D28&gt;=3,G28="8:30～17:00の範囲内"),_xlfn.XLOOKUP($EQ$14,$EQ$20:$EQ$24,$EU$20:$EU$24,0,0,1),AND(D28&gt;=3,G28="8:30～17:00を超える"),_xlfn.XLOOKUP($EQ$14,$EQ$20:$EQ$24,$EY$20:$EY$24,0,0,1),AND(D28&lt;3,G28="8:30～17:00の範囲内"),_xlfn.XLOOKUP($EQ$14,$EQ$20:$EQ$24,$ES$20:$ES$24,0,0,1),AND(D28&lt;3,G28="8:30～17:00を超える"),_xlfn.XLOOKUP($EQ$14,$EQ$20:$EQ$24,$EW$20:$EW$24,0,0,1)),"")</f>
        <v/>
      </c>
    </row>
    <row r="29" spans="2:155" ht="14.25">
      <c r="B29" s="79">
        <f t="shared" si="14"/>
        <v>16</v>
      </c>
      <c r="C29" s="125"/>
      <c r="D29" s="124"/>
      <c r="E29" s="125"/>
      <c r="F29" s="61" t="str">
        <f t="shared" si="17"/>
        <v/>
      </c>
      <c r="G29" s="220"/>
      <c r="H29" s="221"/>
      <c r="I29" s="221"/>
      <c r="J29" s="221"/>
      <c r="K29" s="174" t="str" cm="1">
        <f t="array" ref="K29">_xlfn.IFNA(IF(C29="","",IF(F29="×","0",_xlfn.IFS(AND(D29&gt;=3,G29="8:30～17:00の範囲内"),1200,AND(D29&gt;=3,G29="8:30～17:00を超える"),1500,AND(D29&lt;3,G29="8:30～17:00の範囲内"),2100,AND(D29&lt;3,G29="8:30～17:00を超える"),2600))),"")</f>
        <v/>
      </c>
      <c r="L29" s="174"/>
      <c r="M29" s="129"/>
      <c r="N29" s="63" t="str" cm="1">
        <f t="array" ref="N29">_xlfn.IFNA(_xlfn.IFS(F29="×","",M29="一般",0,AND(D29&gt;=3,M29="非課税",G29="8:30～17:00の範囲内"),700,AND(D29&lt;3,M29="非課税",G29="8:30～17:00の範囲内"),1300,AND(D29&gt;=3,M29="非課税",G29="8:30～17:00を超える"),900,AND(D29&lt;3,M29="非課税",G29="8:30～17:00を超える"),1600,M29="生保等",K29,M29="経過措置",EN29),"")</f>
        <v/>
      </c>
      <c r="O29" s="63" t="str" cm="1">
        <f t="array" ref="O29">_xlfn.IFNA(_xlfn.IFS(F29="×","",M29="一般",0,AND(D29&gt;=3,M29="非課税",G29="8:30～17:00の範囲内"),700,AND(D29&lt;3,M29="非課税",G29="8:30～17:00の範囲内"),1300,AND(D29&gt;=3,M29="非課税",G29="8:30～17:00を超える"),900,AND(D29&lt;3,M29="非課税",G29="8:30～17:00を超える"),1600,M29="生保等",K29,M29="経過措置",EO29),"")</f>
        <v/>
      </c>
      <c r="P29" s="63" t="str">
        <f t="shared" si="15"/>
        <v/>
      </c>
      <c r="Q29" s="63" t="str">
        <f t="shared" si="18"/>
        <v/>
      </c>
      <c r="R29" s="109"/>
      <c r="S29" s="110"/>
      <c r="T29" s="110"/>
      <c r="U29" s="110"/>
      <c r="V29" s="110"/>
      <c r="W29" s="110"/>
      <c r="X29" s="110"/>
      <c r="Y29" s="110"/>
      <c r="Z29" s="110"/>
      <c r="AA29" s="111"/>
      <c r="AB29" s="109"/>
      <c r="AC29" s="110"/>
      <c r="AD29" s="110"/>
      <c r="AE29" s="110"/>
      <c r="AF29" s="110"/>
      <c r="AG29" s="110"/>
      <c r="AH29" s="110"/>
      <c r="AI29" s="110"/>
      <c r="AJ29" s="110"/>
      <c r="AK29" s="111"/>
      <c r="AL29" s="109"/>
      <c r="AM29" s="110"/>
      <c r="AN29" s="110"/>
      <c r="AO29" s="110"/>
      <c r="AP29" s="110"/>
      <c r="AQ29" s="110"/>
      <c r="AR29" s="110"/>
      <c r="AS29" s="110"/>
      <c r="AT29" s="110"/>
      <c r="AU29" s="111"/>
      <c r="AV29" s="109"/>
      <c r="AW29" s="110"/>
      <c r="AX29" s="110"/>
      <c r="AY29" s="110"/>
      <c r="AZ29" s="110"/>
      <c r="BA29" s="110"/>
      <c r="BB29" s="110"/>
      <c r="BC29" s="110"/>
      <c r="BD29" s="110"/>
      <c r="BE29" s="111"/>
      <c r="BF29" s="109"/>
      <c r="BG29" s="110"/>
      <c r="BH29" s="110"/>
      <c r="BI29" s="110"/>
      <c r="BJ29" s="110"/>
      <c r="BK29" s="110"/>
      <c r="BL29" s="110"/>
      <c r="BM29" s="110"/>
      <c r="BN29" s="110"/>
      <c r="BO29" s="111"/>
      <c r="BP29" s="109"/>
      <c r="BQ29" s="110"/>
      <c r="BR29" s="110"/>
      <c r="BS29" s="110"/>
      <c r="BT29" s="110"/>
      <c r="BU29" s="110"/>
      <c r="BV29" s="110"/>
      <c r="BW29" s="110"/>
      <c r="BX29" s="110"/>
      <c r="BY29" s="111"/>
      <c r="BZ29" s="109"/>
      <c r="CA29" s="110"/>
      <c r="CB29" s="110"/>
      <c r="CC29" s="110"/>
      <c r="CD29" s="110"/>
      <c r="CE29" s="110"/>
      <c r="CF29" s="110"/>
      <c r="CG29" s="110"/>
      <c r="CH29" s="110"/>
      <c r="CI29" s="111"/>
      <c r="CJ29" s="109"/>
      <c r="CK29" s="110"/>
      <c r="CL29" s="110"/>
      <c r="CM29" s="110"/>
      <c r="CN29" s="110"/>
      <c r="CO29" s="110"/>
      <c r="CP29" s="110"/>
      <c r="CQ29" s="110"/>
      <c r="CR29" s="110"/>
      <c r="CS29" s="111"/>
      <c r="CT29" s="106"/>
      <c r="CU29" s="106"/>
      <c r="CV29" s="106"/>
      <c r="CW29" s="106"/>
      <c r="CX29" s="106"/>
      <c r="CY29" s="110"/>
      <c r="CZ29" s="110"/>
      <c r="DA29" s="110"/>
      <c r="DB29" s="110"/>
      <c r="DC29" s="111"/>
      <c r="DD29" s="109"/>
      <c r="DE29" s="110"/>
      <c r="DF29" s="110"/>
      <c r="DG29" s="110"/>
      <c r="DH29" s="110"/>
      <c r="DI29" s="110"/>
      <c r="DJ29" s="110"/>
      <c r="DK29" s="110"/>
      <c r="DL29" s="110"/>
      <c r="DM29" s="111"/>
      <c r="DN29" s="109"/>
      <c r="DO29" s="110"/>
      <c r="DP29" s="110"/>
      <c r="DQ29" s="110"/>
      <c r="DR29" s="110"/>
      <c r="DS29" s="110"/>
      <c r="DT29" s="110"/>
      <c r="DU29" s="110"/>
      <c r="DV29" s="110"/>
      <c r="DW29" s="111"/>
      <c r="DX29" s="109"/>
      <c r="DY29" s="110"/>
      <c r="DZ29" s="110"/>
      <c r="EA29" s="110"/>
      <c r="EB29" s="110"/>
      <c r="EC29" s="110"/>
      <c r="ED29" s="110"/>
      <c r="EE29" s="110"/>
      <c r="EF29" s="110"/>
      <c r="EG29" s="112"/>
      <c r="EH29" s="76">
        <f t="shared" si="19"/>
        <v>0</v>
      </c>
      <c r="EI29" s="70" t="str">
        <f t="shared" si="16"/>
        <v/>
      </c>
      <c r="EK29" s="76">
        <f t="shared" si="20"/>
        <v>0</v>
      </c>
      <c r="EL29" s="77">
        <f t="shared" si="21"/>
        <v>0</v>
      </c>
      <c r="EN29" s="78" t="str" cm="1">
        <f t="array" ref="EN29">_xlfn.IFNA(_xlfn.IFS(AND(D29&gt;=3,G29="8:30～17:00の範囲内"),_xlfn.XLOOKUP($EQ$14,$EQ$20:$EQ$24,$ET$20:$ET$24,0,0,1),AND(D29&gt;=3,G29="8:30～17:00を超える"),_xlfn.XLOOKUP($EQ$14,$EQ$20:$EQ$24,$EX$20:$EX$24,0,0,1),AND(D29&lt;3,G29="8:30～17:00の範囲内"),_xlfn.XLOOKUP($EQ$14,$EQ$20:$EQ$24,$ER$20:$ER$24,0,0,1),AND(D29&lt;3,G29="8:30～17:00を超える"),_xlfn.XLOOKUP($EQ$14,$EQ$20:$EQ$24,$EV$20:$EV$24,0,0,1)),"")</f>
        <v/>
      </c>
      <c r="EO29" s="78" t="str" cm="1">
        <f t="array" ref="EO29">_xlfn.IFNA(_xlfn.IFS(AND(D29&gt;=3,G29="8:30～17:00の範囲内"),_xlfn.XLOOKUP($EQ$14,$EQ$20:$EQ$24,$EU$20:$EU$24,0,0,1),AND(D29&gt;=3,G29="8:30～17:00を超える"),_xlfn.XLOOKUP($EQ$14,$EQ$20:$EQ$24,$EY$20:$EY$24,0,0,1),AND(D29&lt;3,G29="8:30～17:00の範囲内"),_xlfn.XLOOKUP($EQ$14,$EQ$20:$EQ$24,$ES$20:$ES$24,0,0,1),AND(D29&lt;3,G29="8:30～17:00を超える"),_xlfn.XLOOKUP($EQ$14,$EQ$20:$EQ$24,$EW$20:$EW$24,0,0,1)),"")</f>
        <v/>
      </c>
    </row>
    <row r="30" spans="2:155" ht="14.25">
      <c r="B30" s="79">
        <f t="shared" si="14"/>
        <v>17</v>
      </c>
      <c r="C30" s="125"/>
      <c r="D30" s="124"/>
      <c r="E30" s="125"/>
      <c r="F30" s="61" t="str">
        <f t="shared" si="17"/>
        <v/>
      </c>
      <c r="G30" s="220"/>
      <c r="H30" s="221"/>
      <c r="I30" s="221"/>
      <c r="J30" s="221"/>
      <c r="K30" s="174" t="str" cm="1">
        <f t="array" ref="K30">_xlfn.IFNA(IF(C30="","",IF(F30="×","0",_xlfn.IFS(AND(D30&gt;=3,G30="8:30～17:00の範囲内"),1200,AND(D30&gt;=3,G30="8:30～17:00を超える"),1500,AND(D30&lt;3,G30="8:30～17:00の範囲内"),2100,AND(D30&lt;3,G30="8:30～17:00を超える"),2600))),"")</f>
        <v/>
      </c>
      <c r="L30" s="174"/>
      <c r="M30" s="129"/>
      <c r="N30" s="63" t="str" cm="1">
        <f t="array" ref="N30">_xlfn.IFNA(_xlfn.IFS(F30="×","",M30="一般",0,AND(D30&gt;=3,M30="非課税",G30="8:30～17:00の範囲内"),700,AND(D30&lt;3,M30="非課税",G30="8:30～17:00の範囲内"),1300,AND(D30&gt;=3,M30="非課税",G30="8:30～17:00を超える"),900,AND(D30&lt;3,M30="非課税",G30="8:30～17:00を超える"),1600,M30="生保等",K30,M30="経過措置",EN30),"")</f>
        <v/>
      </c>
      <c r="O30" s="63" t="str" cm="1">
        <f t="array" ref="O30">_xlfn.IFNA(_xlfn.IFS(F30="×","",M30="一般",0,AND(D30&gt;=3,M30="非課税",G30="8:30～17:00の範囲内"),700,AND(D30&lt;3,M30="非課税",G30="8:30～17:00の範囲内"),1300,AND(D30&gt;=3,M30="非課税",G30="8:30～17:00を超える"),900,AND(D30&lt;3,M30="非課税",G30="8:30～17:00を超える"),1600,M30="生保等",K30,M30="経過措置",EO30),"")</f>
        <v/>
      </c>
      <c r="P30" s="63" t="str">
        <f t="shared" si="15"/>
        <v/>
      </c>
      <c r="Q30" s="63" t="str">
        <f t="shared" si="18"/>
        <v/>
      </c>
      <c r="R30" s="109"/>
      <c r="S30" s="110"/>
      <c r="T30" s="110"/>
      <c r="U30" s="110"/>
      <c r="V30" s="110"/>
      <c r="W30" s="110"/>
      <c r="X30" s="110"/>
      <c r="Y30" s="110"/>
      <c r="Z30" s="110"/>
      <c r="AA30" s="111"/>
      <c r="AB30" s="109"/>
      <c r="AC30" s="110"/>
      <c r="AD30" s="110"/>
      <c r="AE30" s="110"/>
      <c r="AF30" s="110"/>
      <c r="AG30" s="110"/>
      <c r="AH30" s="110"/>
      <c r="AI30" s="110"/>
      <c r="AJ30" s="110"/>
      <c r="AK30" s="111"/>
      <c r="AL30" s="109"/>
      <c r="AM30" s="110"/>
      <c r="AN30" s="110"/>
      <c r="AO30" s="110"/>
      <c r="AP30" s="110"/>
      <c r="AQ30" s="110"/>
      <c r="AR30" s="110"/>
      <c r="AS30" s="110"/>
      <c r="AT30" s="110"/>
      <c r="AU30" s="111"/>
      <c r="AV30" s="109"/>
      <c r="AW30" s="110"/>
      <c r="AX30" s="110"/>
      <c r="AY30" s="110"/>
      <c r="AZ30" s="110"/>
      <c r="BA30" s="110"/>
      <c r="BB30" s="110"/>
      <c r="BC30" s="110"/>
      <c r="BD30" s="110"/>
      <c r="BE30" s="111"/>
      <c r="BF30" s="109"/>
      <c r="BG30" s="110"/>
      <c r="BH30" s="110"/>
      <c r="BI30" s="110"/>
      <c r="BJ30" s="110"/>
      <c r="BK30" s="110"/>
      <c r="BL30" s="110"/>
      <c r="BM30" s="110"/>
      <c r="BN30" s="110"/>
      <c r="BO30" s="111"/>
      <c r="BP30" s="109"/>
      <c r="BQ30" s="110"/>
      <c r="BR30" s="110"/>
      <c r="BS30" s="110"/>
      <c r="BT30" s="110"/>
      <c r="BU30" s="110"/>
      <c r="BV30" s="110"/>
      <c r="BW30" s="110"/>
      <c r="BX30" s="110"/>
      <c r="BY30" s="111"/>
      <c r="BZ30" s="109"/>
      <c r="CA30" s="110"/>
      <c r="CB30" s="110"/>
      <c r="CC30" s="110"/>
      <c r="CD30" s="110"/>
      <c r="CE30" s="110"/>
      <c r="CF30" s="110"/>
      <c r="CG30" s="110"/>
      <c r="CH30" s="110"/>
      <c r="CI30" s="111"/>
      <c r="CJ30" s="109"/>
      <c r="CK30" s="110"/>
      <c r="CL30" s="110"/>
      <c r="CM30" s="110"/>
      <c r="CN30" s="110"/>
      <c r="CO30" s="110"/>
      <c r="CP30" s="110"/>
      <c r="CQ30" s="110"/>
      <c r="CR30" s="110"/>
      <c r="CS30" s="111"/>
      <c r="CT30" s="109"/>
      <c r="CU30" s="110"/>
      <c r="CV30" s="110"/>
      <c r="CW30" s="110"/>
      <c r="CX30" s="110"/>
      <c r="CY30" s="110"/>
      <c r="CZ30" s="110"/>
      <c r="DA30" s="110"/>
      <c r="DB30" s="110"/>
      <c r="DC30" s="111"/>
      <c r="DD30" s="106"/>
      <c r="DE30" s="106"/>
      <c r="DF30" s="106"/>
      <c r="DG30" s="106"/>
      <c r="DH30" s="106"/>
      <c r="DI30" s="110"/>
      <c r="DJ30" s="110"/>
      <c r="DK30" s="110"/>
      <c r="DL30" s="110"/>
      <c r="DM30" s="111"/>
      <c r="DN30" s="109"/>
      <c r="DO30" s="110"/>
      <c r="DP30" s="110"/>
      <c r="DQ30" s="110"/>
      <c r="DR30" s="110"/>
      <c r="DS30" s="110"/>
      <c r="DT30" s="110"/>
      <c r="DU30" s="110"/>
      <c r="DV30" s="110"/>
      <c r="DW30" s="111"/>
      <c r="DX30" s="109"/>
      <c r="DY30" s="110"/>
      <c r="DZ30" s="110"/>
      <c r="EA30" s="110"/>
      <c r="EB30" s="110"/>
      <c r="EC30" s="110"/>
      <c r="ED30" s="110"/>
      <c r="EE30" s="110"/>
      <c r="EF30" s="110"/>
      <c r="EG30" s="112"/>
      <c r="EH30" s="76">
        <f t="shared" si="19"/>
        <v>0</v>
      </c>
      <c r="EI30" s="70" t="str">
        <f t="shared" si="16"/>
        <v/>
      </c>
      <c r="EK30" s="76">
        <f t="shared" si="20"/>
        <v>0</v>
      </c>
      <c r="EL30" s="77">
        <f t="shared" si="21"/>
        <v>0</v>
      </c>
      <c r="EN30" s="78" t="str" cm="1">
        <f t="array" ref="EN30">_xlfn.IFNA(_xlfn.IFS(AND(D30&gt;=3,G30="8:30～17:00の範囲内"),_xlfn.XLOOKUP($EQ$14,$EQ$20:$EQ$24,$ET$20:$ET$24,0,0,1),AND(D30&gt;=3,G30="8:30～17:00を超える"),_xlfn.XLOOKUP($EQ$14,$EQ$20:$EQ$24,$EX$20:$EX$24,0,0,1),AND(D30&lt;3,G30="8:30～17:00の範囲内"),_xlfn.XLOOKUP($EQ$14,$EQ$20:$EQ$24,$ER$20:$ER$24,0,0,1),AND(D30&lt;3,G30="8:30～17:00を超える"),_xlfn.XLOOKUP($EQ$14,$EQ$20:$EQ$24,$EV$20:$EV$24,0,0,1)),"")</f>
        <v/>
      </c>
      <c r="EO30" s="78" t="str" cm="1">
        <f t="array" ref="EO30">_xlfn.IFNA(_xlfn.IFS(AND(D30&gt;=3,G30="8:30～17:00の範囲内"),_xlfn.XLOOKUP($EQ$14,$EQ$20:$EQ$24,$EU$20:$EU$24,0,0,1),AND(D30&gt;=3,G30="8:30～17:00を超える"),_xlfn.XLOOKUP($EQ$14,$EQ$20:$EQ$24,$EY$20:$EY$24,0,0,1),AND(D30&lt;3,G30="8:30～17:00の範囲内"),_xlfn.XLOOKUP($EQ$14,$EQ$20:$EQ$24,$ES$20:$ES$24,0,0,1),AND(D30&lt;3,G30="8:30～17:00を超える"),_xlfn.XLOOKUP($EQ$14,$EQ$20:$EQ$24,$EW$20:$EW$24,0,0,1)),"")</f>
        <v/>
      </c>
    </row>
    <row r="31" spans="2:155" ht="14.25">
      <c r="B31" s="79">
        <f t="shared" si="14"/>
        <v>18</v>
      </c>
      <c r="C31" s="125"/>
      <c r="D31" s="124"/>
      <c r="E31" s="125"/>
      <c r="F31" s="61" t="str">
        <f t="shared" si="17"/>
        <v/>
      </c>
      <c r="G31" s="220"/>
      <c r="H31" s="221"/>
      <c r="I31" s="221"/>
      <c r="J31" s="221"/>
      <c r="K31" s="174" t="str" cm="1">
        <f t="array" ref="K31">_xlfn.IFNA(IF(C31="","",IF(F31="×","0",_xlfn.IFS(AND(D31&gt;=3,G31="8:30～17:00の範囲内"),1200,AND(D31&gt;=3,G31="8:30～17:00を超える"),1500,AND(D31&lt;3,G31="8:30～17:00の範囲内"),2100,AND(D31&lt;3,G31="8:30～17:00を超える"),2600))),"")</f>
        <v/>
      </c>
      <c r="L31" s="174"/>
      <c r="M31" s="129"/>
      <c r="N31" s="63" t="str" cm="1">
        <f t="array" ref="N31">_xlfn.IFNA(_xlfn.IFS(F31="×","",M31="一般",0,AND(D31&gt;=3,M31="非課税",G31="8:30～17:00の範囲内"),700,AND(D31&lt;3,M31="非課税",G31="8:30～17:00の範囲内"),1300,AND(D31&gt;=3,M31="非課税",G31="8:30～17:00を超える"),900,AND(D31&lt;3,M31="非課税",G31="8:30～17:00を超える"),1600,M31="生保等",K31,M31="経過措置",EN31),"")</f>
        <v/>
      </c>
      <c r="O31" s="63" t="str" cm="1">
        <f t="array" ref="O31">_xlfn.IFNA(_xlfn.IFS(F31="×","",M31="一般",0,AND(D31&gt;=3,M31="非課税",G31="8:30～17:00の範囲内"),700,AND(D31&lt;3,M31="非課税",G31="8:30～17:00の範囲内"),1300,AND(D31&gt;=3,M31="非課税",G31="8:30～17:00を超える"),900,AND(D31&lt;3,M31="非課税",G31="8:30～17:00を超える"),1600,M31="生保等",K31,M31="経過措置",EO31),"")</f>
        <v/>
      </c>
      <c r="P31" s="63" t="str">
        <f t="shared" si="15"/>
        <v/>
      </c>
      <c r="Q31" s="63" t="str">
        <f t="shared" si="18"/>
        <v/>
      </c>
      <c r="R31" s="109"/>
      <c r="S31" s="110"/>
      <c r="T31" s="110"/>
      <c r="U31" s="110"/>
      <c r="V31" s="110"/>
      <c r="W31" s="110"/>
      <c r="X31" s="110"/>
      <c r="Y31" s="110"/>
      <c r="Z31" s="110"/>
      <c r="AA31" s="111"/>
      <c r="AB31" s="109"/>
      <c r="AC31" s="110"/>
      <c r="AD31" s="110"/>
      <c r="AE31" s="110"/>
      <c r="AF31" s="110"/>
      <c r="AG31" s="110"/>
      <c r="AH31" s="110"/>
      <c r="AI31" s="110"/>
      <c r="AJ31" s="110"/>
      <c r="AK31" s="111"/>
      <c r="AL31" s="109"/>
      <c r="AM31" s="110"/>
      <c r="AN31" s="110"/>
      <c r="AO31" s="110"/>
      <c r="AP31" s="110"/>
      <c r="AQ31" s="110"/>
      <c r="AR31" s="110"/>
      <c r="AS31" s="110"/>
      <c r="AT31" s="110"/>
      <c r="AU31" s="111"/>
      <c r="AV31" s="109"/>
      <c r="AW31" s="110"/>
      <c r="AX31" s="110"/>
      <c r="AY31" s="110"/>
      <c r="AZ31" s="110"/>
      <c r="BA31" s="110"/>
      <c r="BB31" s="110"/>
      <c r="BC31" s="110"/>
      <c r="BD31" s="110"/>
      <c r="BE31" s="111"/>
      <c r="BF31" s="109"/>
      <c r="BG31" s="110"/>
      <c r="BH31" s="110"/>
      <c r="BI31" s="110"/>
      <c r="BJ31" s="110"/>
      <c r="BK31" s="110"/>
      <c r="BL31" s="110"/>
      <c r="BM31" s="110"/>
      <c r="BN31" s="110"/>
      <c r="BO31" s="111"/>
      <c r="BP31" s="109"/>
      <c r="BQ31" s="110"/>
      <c r="BR31" s="110"/>
      <c r="BS31" s="110"/>
      <c r="BT31" s="110"/>
      <c r="BU31" s="110"/>
      <c r="BV31" s="110"/>
      <c r="BW31" s="110"/>
      <c r="BX31" s="110"/>
      <c r="BY31" s="111"/>
      <c r="BZ31" s="109"/>
      <c r="CA31" s="110"/>
      <c r="CB31" s="110"/>
      <c r="CC31" s="110"/>
      <c r="CD31" s="110"/>
      <c r="CE31" s="110"/>
      <c r="CF31" s="110"/>
      <c r="CG31" s="110"/>
      <c r="CH31" s="110"/>
      <c r="CI31" s="111"/>
      <c r="CJ31" s="109"/>
      <c r="CK31" s="110"/>
      <c r="CL31" s="110"/>
      <c r="CM31" s="110"/>
      <c r="CN31" s="110"/>
      <c r="CO31" s="110"/>
      <c r="CP31" s="110"/>
      <c r="CQ31" s="110"/>
      <c r="CR31" s="110"/>
      <c r="CS31" s="111"/>
      <c r="CT31" s="109"/>
      <c r="CU31" s="110"/>
      <c r="CV31" s="110"/>
      <c r="CW31" s="110"/>
      <c r="CX31" s="110"/>
      <c r="CY31" s="110"/>
      <c r="CZ31" s="110"/>
      <c r="DA31" s="110"/>
      <c r="DB31" s="110"/>
      <c r="DC31" s="111"/>
      <c r="DD31" s="109"/>
      <c r="DE31" s="110"/>
      <c r="DF31" s="110"/>
      <c r="DG31" s="110"/>
      <c r="DH31" s="110"/>
      <c r="DI31" s="110"/>
      <c r="DJ31" s="110"/>
      <c r="DK31" s="110"/>
      <c r="DL31" s="110"/>
      <c r="DM31" s="111"/>
      <c r="DN31" s="109"/>
      <c r="DO31" s="110"/>
      <c r="DP31" s="110"/>
      <c r="DQ31" s="110"/>
      <c r="DR31" s="110"/>
      <c r="DS31" s="110"/>
      <c r="DT31" s="110"/>
      <c r="DU31" s="110"/>
      <c r="DV31" s="110"/>
      <c r="DW31" s="111"/>
      <c r="DX31" s="109"/>
      <c r="DY31" s="110"/>
      <c r="DZ31" s="110"/>
      <c r="EA31" s="110"/>
      <c r="EB31" s="110"/>
      <c r="EC31" s="110"/>
      <c r="ED31" s="110"/>
      <c r="EE31" s="110"/>
      <c r="EF31" s="110"/>
      <c r="EG31" s="112"/>
      <c r="EH31" s="76">
        <f t="shared" si="19"/>
        <v>0</v>
      </c>
      <c r="EI31" s="70" t="str">
        <f t="shared" si="16"/>
        <v/>
      </c>
      <c r="EK31" s="76">
        <f t="shared" si="20"/>
        <v>0</v>
      </c>
      <c r="EL31" s="77">
        <f t="shared" si="21"/>
        <v>0</v>
      </c>
      <c r="EN31" s="78" t="str" cm="1">
        <f t="array" ref="EN31">_xlfn.IFNA(_xlfn.IFS(AND(D31&gt;=3,G31="8:30～17:00の範囲内"),_xlfn.XLOOKUP($EQ$14,$EQ$20:$EQ$24,$ET$20:$ET$24,0,0,1),AND(D31&gt;=3,G31="8:30～17:00を超える"),_xlfn.XLOOKUP($EQ$14,$EQ$20:$EQ$24,$EX$20:$EX$24,0,0,1),AND(D31&lt;3,G31="8:30～17:00の範囲内"),_xlfn.XLOOKUP($EQ$14,$EQ$20:$EQ$24,$ER$20:$ER$24,0,0,1),AND(D31&lt;3,G31="8:30～17:00を超える"),_xlfn.XLOOKUP($EQ$14,$EQ$20:$EQ$24,$EV$20:$EV$24,0,0,1)),"")</f>
        <v/>
      </c>
      <c r="EO31" s="78" t="str" cm="1">
        <f t="array" ref="EO31">_xlfn.IFNA(_xlfn.IFS(AND(D31&gt;=3,G31="8:30～17:00の範囲内"),_xlfn.XLOOKUP($EQ$14,$EQ$20:$EQ$24,$EU$20:$EU$24,0,0,1),AND(D31&gt;=3,G31="8:30～17:00を超える"),_xlfn.XLOOKUP($EQ$14,$EQ$20:$EQ$24,$EY$20:$EY$24,0,0,1),AND(D31&lt;3,G31="8:30～17:00の範囲内"),_xlfn.XLOOKUP($EQ$14,$EQ$20:$EQ$24,$ES$20:$ES$24,0,0,1),AND(D31&lt;3,G31="8:30～17:00を超える"),_xlfn.XLOOKUP($EQ$14,$EQ$20:$EQ$24,$EW$20:$EW$24,0,0,1)),"")</f>
        <v/>
      </c>
    </row>
    <row r="32" spans="2:155" ht="14.25">
      <c r="B32" s="79">
        <f t="shared" si="14"/>
        <v>19</v>
      </c>
      <c r="C32" s="125"/>
      <c r="D32" s="124"/>
      <c r="E32" s="125"/>
      <c r="F32" s="61" t="str">
        <f t="shared" si="17"/>
        <v/>
      </c>
      <c r="G32" s="220"/>
      <c r="H32" s="221"/>
      <c r="I32" s="221"/>
      <c r="J32" s="221"/>
      <c r="K32" s="174" t="str" cm="1">
        <f t="array" ref="K32">_xlfn.IFNA(IF(C32="","",IF(F32="×","0",_xlfn.IFS(AND(D32&gt;=3,G32="8:30～17:00の範囲内"),1200,AND(D32&gt;=3,G32="8:30～17:00を超える"),1500,AND(D32&lt;3,G32="8:30～17:00の範囲内"),2100,AND(D32&lt;3,G32="8:30～17:00を超える"),2600))),"")</f>
        <v/>
      </c>
      <c r="L32" s="174"/>
      <c r="M32" s="129"/>
      <c r="N32" s="63" t="str" cm="1">
        <f t="array" ref="N32">_xlfn.IFNA(_xlfn.IFS(F32="×","",M32="一般",0,AND(D32&gt;=3,M32="非課税",G32="8:30～17:00の範囲内"),700,AND(D32&lt;3,M32="非課税",G32="8:30～17:00の範囲内"),1300,AND(D32&gt;=3,M32="非課税",G32="8:30～17:00を超える"),900,AND(D32&lt;3,M32="非課税",G32="8:30～17:00を超える"),1600,M32="生保等",K32,M32="経過措置",EN32),"")</f>
        <v/>
      </c>
      <c r="O32" s="63" t="str" cm="1">
        <f t="array" ref="O32">_xlfn.IFNA(_xlfn.IFS(F32="×","",M32="一般",0,AND(D32&gt;=3,M32="非課税",G32="8:30～17:00の範囲内"),700,AND(D32&lt;3,M32="非課税",G32="8:30～17:00の範囲内"),1300,AND(D32&gt;=3,M32="非課税",G32="8:30～17:00を超える"),900,AND(D32&lt;3,M32="非課税",G32="8:30～17:00を超える"),1600,M32="生保等",K32,M32="経過措置",EO32),"")</f>
        <v/>
      </c>
      <c r="P32" s="63" t="str">
        <f t="shared" si="15"/>
        <v/>
      </c>
      <c r="Q32" s="63" t="str">
        <f t="shared" si="18"/>
        <v/>
      </c>
      <c r="R32" s="109"/>
      <c r="S32" s="110"/>
      <c r="T32" s="110"/>
      <c r="U32" s="110"/>
      <c r="V32" s="110"/>
      <c r="W32" s="110"/>
      <c r="X32" s="110"/>
      <c r="Y32" s="110"/>
      <c r="Z32" s="110"/>
      <c r="AA32" s="111"/>
      <c r="AB32" s="109"/>
      <c r="AC32" s="110"/>
      <c r="AD32" s="110"/>
      <c r="AE32" s="110"/>
      <c r="AF32" s="110"/>
      <c r="AG32" s="110"/>
      <c r="AH32" s="110"/>
      <c r="AI32" s="110"/>
      <c r="AJ32" s="110"/>
      <c r="AK32" s="111"/>
      <c r="AL32" s="109"/>
      <c r="AM32" s="110"/>
      <c r="AN32" s="110"/>
      <c r="AO32" s="110"/>
      <c r="AP32" s="110"/>
      <c r="AQ32" s="110"/>
      <c r="AR32" s="110"/>
      <c r="AS32" s="110"/>
      <c r="AT32" s="110"/>
      <c r="AU32" s="111"/>
      <c r="AV32" s="109"/>
      <c r="AW32" s="110"/>
      <c r="AX32" s="110"/>
      <c r="AY32" s="110"/>
      <c r="AZ32" s="110"/>
      <c r="BA32" s="110"/>
      <c r="BB32" s="110"/>
      <c r="BC32" s="110"/>
      <c r="BD32" s="110"/>
      <c r="BE32" s="111"/>
      <c r="BF32" s="109"/>
      <c r="BG32" s="110"/>
      <c r="BH32" s="110"/>
      <c r="BI32" s="110"/>
      <c r="BJ32" s="110"/>
      <c r="BK32" s="110"/>
      <c r="BL32" s="110"/>
      <c r="BM32" s="110"/>
      <c r="BN32" s="110"/>
      <c r="BO32" s="111"/>
      <c r="BP32" s="109"/>
      <c r="BQ32" s="110"/>
      <c r="BR32" s="110"/>
      <c r="BS32" s="110"/>
      <c r="BT32" s="110"/>
      <c r="BU32" s="110"/>
      <c r="BV32" s="110"/>
      <c r="BW32" s="110"/>
      <c r="BX32" s="110"/>
      <c r="BY32" s="111"/>
      <c r="BZ32" s="109"/>
      <c r="CA32" s="110"/>
      <c r="CB32" s="110"/>
      <c r="CC32" s="110"/>
      <c r="CD32" s="110"/>
      <c r="CE32" s="110"/>
      <c r="CF32" s="110"/>
      <c r="CG32" s="110"/>
      <c r="CH32" s="110"/>
      <c r="CI32" s="111"/>
      <c r="CJ32" s="109"/>
      <c r="CK32" s="110"/>
      <c r="CL32" s="110"/>
      <c r="CM32" s="110"/>
      <c r="CN32" s="110"/>
      <c r="CO32" s="110"/>
      <c r="CP32" s="110"/>
      <c r="CQ32" s="110"/>
      <c r="CR32" s="110"/>
      <c r="CS32" s="111"/>
      <c r="CT32" s="109"/>
      <c r="CU32" s="110"/>
      <c r="CV32" s="110"/>
      <c r="CW32" s="110"/>
      <c r="CX32" s="110"/>
      <c r="CY32" s="110"/>
      <c r="CZ32" s="110"/>
      <c r="DA32" s="110"/>
      <c r="DB32" s="110"/>
      <c r="DC32" s="111"/>
      <c r="DD32" s="109"/>
      <c r="DE32" s="110"/>
      <c r="DF32" s="110"/>
      <c r="DG32" s="110"/>
      <c r="DH32" s="110"/>
      <c r="DI32" s="110"/>
      <c r="DJ32" s="110"/>
      <c r="DK32" s="110"/>
      <c r="DL32" s="110"/>
      <c r="DM32" s="111"/>
      <c r="DN32" s="109"/>
      <c r="DO32" s="110"/>
      <c r="DP32" s="110"/>
      <c r="DQ32" s="110"/>
      <c r="DR32" s="110"/>
      <c r="DS32" s="110"/>
      <c r="DT32" s="110"/>
      <c r="DU32" s="110"/>
      <c r="DV32" s="110"/>
      <c r="DW32" s="111"/>
      <c r="DX32" s="109"/>
      <c r="DY32" s="110"/>
      <c r="DZ32" s="110"/>
      <c r="EA32" s="110"/>
      <c r="EB32" s="110"/>
      <c r="EC32" s="110"/>
      <c r="ED32" s="110"/>
      <c r="EE32" s="110"/>
      <c r="EF32" s="110"/>
      <c r="EG32" s="112"/>
      <c r="EH32" s="76">
        <f t="shared" si="19"/>
        <v>0</v>
      </c>
      <c r="EI32" s="70" t="str">
        <f t="shared" si="16"/>
        <v/>
      </c>
      <c r="EK32" s="76">
        <f t="shared" si="20"/>
        <v>0</v>
      </c>
      <c r="EL32" s="77">
        <f t="shared" si="21"/>
        <v>0</v>
      </c>
      <c r="EN32" s="78" t="str" cm="1">
        <f t="array" ref="EN32">_xlfn.IFNA(_xlfn.IFS(AND(D32&gt;=3,G32="8:30～17:00の範囲内"),_xlfn.XLOOKUP($EQ$14,$EQ$20:$EQ$24,$ET$20:$ET$24,0,0,1),AND(D32&gt;=3,G32="8:30～17:00を超える"),_xlfn.XLOOKUP($EQ$14,$EQ$20:$EQ$24,$EX$20:$EX$24,0,0,1),AND(D32&lt;3,G32="8:30～17:00の範囲内"),_xlfn.XLOOKUP($EQ$14,$EQ$20:$EQ$24,$ER$20:$ER$24,0,0,1),AND(D32&lt;3,G32="8:30～17:00を超える"),_xlfn.XLOOKUP($EQ$14,$EQ$20:$EQ$24,$EV$20:$EV$24,0,0,1)),"")</f>
        <v/>
      </c>
      <c r="EO32" s="78" t="str" cm="1">
        <f t="array" ref="EO32">_xlfn.IFNA(_xlfn.IFS(AND(D32&gt;=3,G32="8:30～17:00の範囲内"),_xlfn.XLOOKUP($EQ$14,$EQ$20:$EQ$24,$EU$20:$EU$24,0,0,1),AND(D32&gt;=3,G32="8:30～17:00を超える"),_xlfn.XLOOKUP($EQ$14,$EQ$20:$EQ$24,$EY$20:$EY$24,0,0,1),AND(D32&lt;3,G32="8:30～17:00の範囲内"),_xlfn.XLOOKUP($EQ$14,$EQ$20:$EQ$24,$ES$20:$ES$24,0,0,1),AND(D32&lt;3,G32="8:30～17:00を超える"),_xlfn.XLOOKUP($EQ$14,$EQ$20:$EQ$24,$EW$20:$EW$24,0,0,1)),"")</f>
        <v/>
      </c>
    </row>
    <row r="33" spans="2:145" ht="14.25">
      <c r="B33" s="79">
        <f t="shared" si="14"/>
        <v>20</v>
      </c>
      <c r="C33" s="125"/>
      <c r="D33" s="124"/>
      <c r="E33" s="125"/>
      <c r="F33" s="61" t="str">
        <f t="shared" si="17"/>
        <v/>
      </c>
      <c r="G33" s="220"/>
      <c r="H33" s="221"/>
      <c r="I33" s="221"/>
      <c r="J33" s="221"/>
      <c r="K33" s="174" t="str" cm="1">
        <f t="array" ref="K33">_xlfn.IFNA(IF(C33="","",IF(F33="×","0",_xlfn.IFS(AND(D33&gt;=3,G33="8:30～17:00の範囲内"),1200,AND(D33&gt;=3,G33="8:30～17:00を超える"),1500,AND(D33&lt;3,G33="8:30～17:00の範囲内"),2100,AND(D33&lt;3,G33="8:30～17:00を超える"),2600))),"")</f>
        <v/>
      </c>
      <c r="L33" s="174"/>
      <c r="M33" s="129"/>
      <c r="N33" s="63" t="str" cm="1">
        <f t="array" ref="N33">_xlfn.IFNA(_xlfn.IFS(F33="×","",M33="一般",0,AND(D33&gt;=3,M33="非課税",G33="8:30～17:00の範囲内"),700,AND(D33&lt;3,M33="非課税",G33="8:30～17:00の範囲内"),1300,AND(D33&gt;=3,M33="非課税",G33="8:30～17:00を超える"),900,AND(D33&lt;3,M33="非課税",G33="8:30～17:00を超える"),1600,M33="生保等",K33,M33="経過措置",EN33),"")</f>
        <v/>
      </c>
      <c r="O33" s="63" t="str" cm="1">
        <f t="array" ref="O33">_xlfn.IFNA(_xlfn.IFS(F33="×","",M33="一般",0,AND(D33&gt;=3,M33="非課税",G33="8:30～17:00の範囲内"),700,AND(D33&lt;3,M33="非課税",G33="8:30～17:00の範囲内"),1300,AND(D33&gt;=3,M33="非課税",G33="8:30～17:00を超える"),900,AND(D33&lt;3,M33="非課税",G33="8:30～17:00を超える"),1600,M33="生保等",K33,M33="経過措置",EO33),"")</f>
        <v/>
      </c>
      <c r="P33" s="63" t="str">
        <f t="shared" si="15"/>
        <v/>
      </c>
      <c r="Q33" s="63" t="str">
        <f t="shared" si="18"/>
        <v/>
      </c>
      <c r="R33" s="109"/>
      <c r="S33" s="110"/>
      <c r="T33" s="110"/>
      <c r="U33" s="110"/>
      <c r="V33" s="110"/>
      <c r="W33" s="110"/>
      <c r="X33" s="110"/>
      <c r="Y33" s="110"/>
      <c r="Z33" s="110"/>
      <c r="AA33" s="111"/>
      <c r="AB33" s="109"/>
      <c r="AC33" s="110"/>
      <c r="AD33" s="110"/>
      <c r="AE33" s="110"/>
      <c r="AF33" s="110"/>
      <c r="AG33" s="110"/>
      <c r="AH33" s="110"/>
      <c r="AI33" s="110"/>
      <c r="AJ33" s="110"/>
      <c r="AK33" s="111"/>
      <c r="AL33" s="109"/>
      <c r="AM33" s="110"/>
      <c r="AN33" s="110"/>
      <c r="AO33" s="110"/>
      <c r="AP33" s="110"/>
      <c r="AQ33" s="110"/>
      <c r="AR33" s="110"/>
      <c r="AS33" s="110"/>
      <c r="AT33" s="110"/>
      <c r="AU33" s="111"/>
      <c r="AV33" s="109"/>
      <c r="AW33" s="110"/>
      <c r="AX33" s="110"/>
      <c r="AY33" s="110"/>
      <c r="AZ33" s="110"/>
      <c r="BA33" s="110"/>
      <c r="BB33" s="110"/>
      <c r="BC33" s="110"/>
      <c r="BD33" s="110"/>
      <c r="BE33" s="111"/>
      <c r="BF33" s="109"/>
      <c r="BG33" s="110"/>
      <c r="BH33" s="110"/>
      <c r="BI33" s="110"/>
      <c r="BJ33" s="110"/>
      <c r="BK33" s="110"/>
      <c r="BL33" s="110"/>
      <c r="BM33" s="110"/>
      <c r="BN33" s="110"/>
      <c r="BO33" s="111"/>
      <c r="BP33" s="109"/>
      <c r="BQ33" s="110"/>
      <c r="BR33" s="110"/>
      <c r="BS33" s="110"/>
      <c r="BT33" s="110"/>
      <c r="BU33" s="110"/>
      <c r="BV33" s="110"/>
      <c r="BW33" s="110"/>
      <c r="BX33" s="110"/>
      <c r="BY33" s="111"/>
      <c r="BZ33" s="109"/>
      <c r="CA33" s="110"/>
      <c r="CB33" s="110"/>
      <c r="CC33" s="110"/>
      <c r="CD33" s="110"/>
      <c r="CE33" s="110"/>
      <c r="CF33" s="110"/>
      <c r="CG33" s="110"/>
      <c r="CH33" s="110"/>
      <c r="CI33" s="111"/>
      <c r="CJ33" s="109"/>
      <c r="CK33" s="110"/>
      <c r="CL33" s="110"/>
      <c r="CM33" s="110"/>
      <c r="CN33" s="110"/>
      <c r="CO33" s="110"/>
      <c r="CP33" s="110"/>
      <c r="CQ33" s="110"/>
      <c r="CR33" s="110"/>
      <c r="CS33" s="111"/>
      <c r="CT33" s="109"/>
      <c r="CU33" s="110"/>
      <c r="CV33" s="110"/>
      <c r="CW33" s="110"/>
      <c r="CX33" s="110"/>
      <c r="CY33" s="110"/>
      <c r="CZ33" s="110"/>
      <c r="DA33" s="110"/>
      <c r="DB33" s="110"/>
      <c r="DC33" s="111"/>
      <c r="DD33" s="109"/>
      <c r="DE33" s="110"/>
      <c r="DF33" s="110"/>
      <c r="DG33" s="110"/>
      <c r="DH33" s="110"/>
      <c r="DI33" s="110"/>
      <c r="DJ33" s="110"/>
      <c r="DK33" s="110"/>
      <c r="DL33" s="110"/>
      <c r="DM33" s="111"/>
      <c r="DN33" s="109"/>
      <c r="DO33" s="110"/>
      <c r="DP33" s="110"/>
      <c r="DQ33" s="110"/>
      <c r="DR33" s="110"/>
      <c r="DS33" s="110"/>
      <c r="DT33" s="110"/>
      <c r="DU33" s="110"/>
      <c r="DV33" s="110"/>
      <c r="DW33" s="111"/>
      <c r="DX33" s="109"/>
      <c r="DY33" s="110"/>
      <c r="DZ33" s="110"/>
      <c r="EA33" s="110"/>
      <c r="EB33" s="110"/>
      <c r="EC33" s="110"/>
      <c r="ED33" s="110"/>
      <c r="EE33" s="110"/>
      <c r="EF33" s="110"/>
      <c r="EG33" s="112"/>
      <c r="EH33" s="76">
        <f t="shared" si="19"/>
        <v>0</v>
      </c>
      <c r="EI33" s="70" t="str">
        <f t="shared" si="16"/>
        <v/>
      </c>
      <c r="EK33" s="76">
        <f t="shared" si="20"/>
        <v>0</v>
      </c>
      <c r="EL33" s="77">
        <f t="shared" si="21"/>
        <v>0</v>
      </c>
      <c r="EN33" s="78" t="str" cm="1">
        <f t="array" ref="EN33">_xlfn.IFNA(_xlfn.IFS(AND(D33&gt;=3,G33="8:30～17:00の範囲内"),_xlfn.XLOOKUP($EQ$14,$EQ$20:$EQ$24,$ET$20:$ET$24,0,0,1),AND(D33&gt;=3,G33="8:30～17:00を超える"),_xlfn.XLOOKUP($EQ$14,$EQ$20:$EQ$24,$EX$20:$EX$24,0,0,1),AND(D33&lt;3,G33="8:30～17:00の範囲内"),_xlfn.XLOOKUP($EQ$14,$EQ$20:$EQ$24,$ER$20:$ER$24,0,0,1),AND(D33&lt;3,G33="8:30～17:00を超える"),_xlfn.XLOOKUP($EQ$14,$EQ$20:$EQ$24,$EV$20:$EV$24,0,0,1)),"")</f>
        <v/>
      </c>
      <c r="EO33" s="78" t="str" cm="1">
        <f t="array" ref="EO33">_xlfn.IFNA(_xlfn.IFS(AND(D33&gt;=3,G33="8:30～17:00の範囲内"),_xlfn.XLOOKUP($EQ$14,$EQ$20:$EQ$24,$EU$20:$EU$24,0,0,1),AND(D33&gt;=3,G33="8:30～17:00を超える"),_xlfn.XLOOKUP($EQ$14,$EQ$20:$EQ$24,$EY$20:$EY$24,0,0,1),AND(D33&lt;3,G33="8:30～17:00の範囲内"),_xlfn.XLOOKUP($EQ$14,$EQ$20:$EQ$24,$ES$20:$ES$24,0,0,1),AND(D33&lt;3,G33="8:30～17:00を超える"),_xlfn.XLOOKUP($EQ$14,$EQ$20:$EQ$24,$EW$20:$EW$24,0,0,1)),"")</f>
        <v/>
      </c>
    </row>
    <row r="34" spans="2:145" ht="14.25">
      <c r="B34" s="79">
        <f t="shared" si="14"/>
        <v>21</v>
      </c>
      <c r="C34" s="125"/>
      <c r="D34" s="124"/>
      <c r="E34" s="125"/>
      <c r="F34" s="61" t="str">
        <f t="shared" si="17"/>
        <v/>
      </c>
      <c r="G34" s="220"/>
      <c r="H34" s="221"/>
      <c r="I34" s="221"/>
      <c r="J34" s="221"/>
      <c r="K34" s="174" t="str" cm="1">
        <f t="array" ref="K34">_xlfn.IFNA(IF(C34="","",IF(F34="×","0",_xlfn.IFS(AND(D34&gt;=3,G34="8:30～17:00の範囲内"),1200,AND(D34&gt;=3,G34="8:30～17:00を超える"),1500,AND(D34&lt;3,G34="8:30～17:00の範囲内"),2100,AND(D34&lt;3,G34="8:30～17:00を超える"),2600))),"")</f>
        <v/>
      </c>
      <c r="L34" s="174"/>
      <c r="M34" s="129"/>
      <c r="N34" s="63" t="str" cm="1">
        <f t="array" ref="N34">_xlfn.IFNA(_xlfn.IFS(F34="×","",M34="一般",0,AND(D34&gt;=3,M34="非課税",G34="8:30～17:00の範囲内"),700,AND(D34&lt;3,M34="非課税",G34="8:30～17:00の範囲内"),1300,AND(D34&gt;=3,M34="非課税",G34="8:30～17:00を超える"),900,AND(D34&lt;3,M34="非課税",G34="8:30～17:00を超える"),1600,M34="生保等",K34,M34="経過措置",EN34),"")</f>
        <v/>
      </c>
      <c r="O34" s="63" t="str" cm="1">
        <f t="array" ref="O34">_xlfn.IFNA(_xlfn.IFS(F34="×","",M34="一般",0,AND(D34&gt;=3,M34="非課税",G34="8:30～17:00の範囲内"),700,AND(D34&lt;3,M34="非課税",G34="8:30～17:00の範囲内"),1300,AND(D34&gt;=3,M34="非課税",G34="8:30～17:00を超える"),900,AND(D34&lt;3,M34="非課税",G34="8:30～17:00を超える"),1600,M34="生保等",K34,M34="経過措置",EO34),"")</f>
        <v/>
      </c>
      <c r="P34" s="63" t="str">
        <f t="shared" si="15"/>
        <v/>
      </c>
      <c r="Q34" s="63" t="str">
        <f t="shared" si="18"/>
        <v/>
      </c>
      <c r="R34" s="109"/>
      <c r="S34" s="110"/>
      <c r="T34" s="110"/>
      <c r="U34" s="110"/>
      <c r="V34" s="110"/>
      <c r="W34" s="110"/>
      <c r="X34" s="110"/>
      <c r="Y34" s="110"/>
      <c r="Z34" s="110"/>
      <c r="AA34" s="111"/>
      <c r="AB34" s="109"/>
      <c r="AC34" s="110"/>
      <c r="AD34" s="110"/>
      <c r="AE34" s="110"/>
      <c r="AF34" s="110"/>
      <c r="AG34" s="110"/>
      <c r="AH34" s="110"/>
      <c r="AI34" s="110"/>
      <c r="AJ34" s="110"/>
      <c r="AK34" s="111"/>
      <c r="AL34" s="109"/>
      <c r="AM34" s="110"/>
      <c r="AN34" s="110"/>
      <c r="AO34" s="110"/>
      <c r="AP34" s="110"/>
      <c r="AQ34" s="110"/>
      <c r="AR34" s="110"/>
      <c r="AS34" s="110"/>
      <c r="AT34" s="110"/>
      <c r="AU34" s="111"/>
      <c r="AV34" s="109"/>
      <c r="AW34" s="110"/>
      <c r="AX34" s="110"/>
      <c r="AY34" s="110"/>
      <c r="AZ34" s="110"/>
      <c r="BA34" s="110"/>
      <c r="BB34" s="110"/>
      <c r="BC34" s="110"/>
      <c r="BD34" s="110"/>
      <c r="BE34" s="111"/>
      <c r="BF34" s="109"/>
      <c r="BG34" s="110"/>
      <c r="BH34" s="110"/>
      <c r="BI34" s="110"/>
      <c r="BJ34" s="110"/>
      <c r="BK34" s="110"/>
      <c r="BL34" s="110"/>
      <c r="BM34" s="110"/>
      <c r="BN34" s="110"/>
      <c r="BO34" s="111"/>
      <c r="BP34" s="109"/>
      <c r="BQ34" s="110"/>
      <c r="BR34" s="110"/>
      <c r="BS34" s="110"/>
      <c r="BT34" s="110"/>
      <c r="BU34" s="110"/>
      <c r="BV34" s="110"/>
      <c r="BW34" s="110"/>
      <c r="BX34" s="110"/>
      <c r="BY34" s="111"/>
      <c r="BZ34" s="109"/>
      <c r="CA34" s="110"/>
      <c r="CB34" s="110"/>
      <c r="CC34" s="110"/>
      <c r="CD34" s="110"/>
      <c r="CE34" s="110"/>
      <c r="CF34" s="110"/>
      <c r="CG34" s="110"/>
      <c r="CH34" s="110"/>
      <c r="CI34" s="111"/>
      <c r="CJ34" s="109"/>
      <c r="CK34" s="110"/>
      <c r="CL34" s="110"/>
      <c r="CM34" s="110"/>
      <c r="CN34" s="110"/>
      <c r="CO34" s="110"/>
      <c r="CP34" s="110"/>
      <c r="CQ34" s="110"/>
      <c r="CR34" s="110"/>
      <c r="CS34" s="111"/>
      <c r="CT34" s="109"/>
      <c r="CU34" s="110"/>
      <c r="CV34" s="110"/>
      <c r="CW34" s="110"/>
      <c r="CX34" s="110"/>
      <c r="CY34" s="110"/>
      <c r="CZ34" s="110"/>
      <c r="DA34" s="110"/>
      <c r="DB34" s="110"/>
      <c r="DC34" s="111"/>
      <c r="DD34" s="109"/>
      <c r="DE34" s="110"/>
      <c r="DF34" s="110"/>
      <c r="DG34" s="110"/>
      <c r="DH34" s="110"/>
      <c r="DI34" s="110"/>
      <c r="DJ34" s="110"/>
      <c r="DK34" s="110"/>
      <c r="DL34" s="110"/>
      <c r="DM34" s="111"/>
      <c r="DN34" s="109"/>
      <c r="DO34" s="110"/>
      <c r="DP34" s="110"/>
      <c r="DQ34" s="110"/>
      <c r="DR34" s="110"/>
      <c r="DS34" s="110"/>
      <c r="DT34" s="110"/>
      <c r="DU34" s="110"/>
      <c r="DV34" s="110"/>
      <c r="DW34" s="111"/>
      <c r="DX34" s="109"/>
      <c r="DY34" s="110"/>
      <c r="DZ34" s="110"/>
      <c r="EA34" s="110"/>
      <c r="EB34" s="110"/>
      <c r="EC34" s="110"/>
      <c r="ED34" s="110"/>
      <c r="EE34" s="110"/>
      <c r="EF34" s="110"/>
      <c r="EG34" s="112"/>
      <c r="EH34" s="76">
        <f t="shared" si="19"/>
        <v>0</v>
      </c>
      <c r="EI34" s="70" t="str">
        <f t="shared" si="16"/>
        <v/>
      </c>
      <c r="EK34" s="76">
        <f t="shared" si="20"/>
        <v>0</v>
      </c>
      <c r="EL34" s="77">
        <f t="shared" si="21"/>
        <v>0</v>
      </c>
      <c r="EN34" s="78" t="str" cm="1">
        <f t="array" ref="EN34">_xlfn.IFNA(_xlfn.IFS(AND(D34&gt;=3,G34="8:30～17:00の範囲内"),_xlfn.XLOOKUP($EQ$14,$EQ$20:$EQ$24,$ET$20:$ET$24,0,0,1),AND(D34&gt;=3,G34="8:30～17:00を超える"),_xlfn.XLOOKUP($EQ$14,$EQ$20:$EQ$24,$EX$20:$EX$24,0,0,1),AND(D34&lt;3,G34="8:30～17:00の範囲内"),_xlfn.XLOOKUP($EQ$14,$EQ$20:$EQ$24,$ER$20:$ER$24,0,0,1),AND(D34&lt;3,G34="8:30～17:00を超える"),_xlfn.XLOOKUP($EQ$14,$EQ$20:$EQ$24,$EV$20:$EV$24,0,0,1)),"")</f>
        <v/>
      </c>
      <c r="EO34" s="78" t="str" cm="1">
        <f t="array" ref="EO34">_xlfn.IFNA(_xlfn.IFS(AND(D34&gt;=3,G34="8:30～17:00の範囲内"),_xlfn.XLOOKUP($EQ$14,$EQ$20:$EQ$24,$EU$20:$EU$24,0,0,1),AND(D34&gt;=3,G34="8:30～17:00を超える"),_xlfn.XLOOKUP($EQ$14,$EQ$20:$EQ$24,$EY$20:$EY$24,0,0,1),AND(D34&lt;3,G34="8:30～17:00の範囲内"),_xlfn.XLOOKUP($EQ$14,$EQ$20:$EQ$24,$ES$20:$ES$24,0,0,1),AND(D34&lt;3,G34="8:30～17:00を超える"),_xlfn.XLOOKUP($EQ$14,$EQ$20:$EQ$24,$EW$20:$EW$24,0,0,1)),"")</f>
        <v/>
      </c>
    </row>
    <row r="35" spans="2:145" ht="14.25">
      <c r="B35" s="79">
        <f t="shared" si="14"/>
        <v>22</v>
      </c>
      <c r="C35" s="125"/>
      <c r="D35" s="124"/>
      <c r="E35" s="125"/>
      <c r="F35" s="61" t="str">
        <f t="shared" si="17"/>
        <v/>
      </c>
      <c r="G35" s="220"/>
      <c r="H35" s="221"/>
      <c r="I35" s="221"/>
      <c r="J35" s="221"/>
      <c r="K35" s="174" t="str" cm="1">
        <f t="array" ref="K35">_xlfn.IFNA(IF(C35="","",IF(F35="×","0",_xlfn.IFS(AND(D35&gt;=3,G35="8:30～17:00の範囲内"),1200,AND(D35&gt;=3,G35="8:30～17:00を超える"),1500,AND(D35&lt;3,G35="8:30～17:00の範囲内"),2100,AND(D35&lt;3,G35="8:30～17:00を超える"),2600))),"")</f>
        <v/>
      </c>
      <c r="L35" s="174"/>
      <c r="M35" s="129"/>
      <c r="N35" s="63" t="str" cm="1">
        <f t="array" ref="N35">_xlfn.IFNA(_xlfn.IFS(F35="×","",M35="一般",0,AND(D35&gt;=3,M35="非課税",G35="8:30～17:00の範囲内"),700,AND(D35&lt;3,M35="非課税",G35="8:30～17:00の範囲内"),1300,AND(D35&gt;=3,M35="非課税",G35="8:30～17:00を超える"),900,AND(D35&lt;3,M35="非課税",G35="8:30～17:00を超える"),1600,M35="生保等",K35,M35="経過措置",EN35),"")</f>
        <v/>
      </c>
      <c r="O35" s="63" t="str" cm="1">
        <f t="array" ref="O35">_xlfn.IFNA(_xlfn.IFS(F35="×","",M35="一般",0,AND(D35&gt;=3,M35="非課税",G35="8:30～17:00の範囲内"),700,AND(D35&lt;3,M35="非課税",G35="8:30～17:00の範囲内"),1300,AND(D35&gt;=3,M35="非課税",G35="8:30～17:00を超える"),900,AND(D35&lt;3,M35="非課税",G35="8:30～17:00を超える"),1600,M35="生保等",K35,M35="経過措置",EO35),"")</f>
        <v/>
      </c>
      <c r="P35" s="63" t="str">
        <f t="shared" si="15"/>
        <v/>
      </c>
      <c r="Q35" s="63" t="str">
        <f t="shared" si="18"/>
        <v/>
      </c>
      <c r="R35" s="109"/>
      <c r="S35" s="110"/>
      <c r="T35" s="110"/>
      <c r="U35" s="110"/>
      <c r="V35" s="110"/>
      <c r="W35" s="110"/>
      <c r="X35" s="110"/>
      <c r="Y35" s="110"/>
      <c r="Z35" s="110"/>
      <c r="AA35" s="111"/>
      <c r="AB35" s="109"/>
      <c r="AC35" s="110"/>
      <c r="AD35" s="110"/>
      <c r="AE35" s="110"/>
      <c r="AF35" s="110"/>
      <c r="AG35" s="110"/>
      <c r="AH35" s="110"/>
      <c r="AI35" s="110"/>
      <c r="AJ35" s="110"/>
      <c r="AK35" s="111"/>
      <c r="AL35" s="109"/>
      <c r="AM35" s="110"/>
      <c r="AN35" s="110"/>
      <c r="AO35" s="110"/>
      <c r="AP35" s="110"/>
      <c r="AQ35" s="110"/>
      <c r="AR35" s="110"/>
      <c r="AS35" s="110"/>
      <c r="AT35" s="110"/>
      <c r="AU35" s="111"/>
      <c r="AV35" s="109"/>
      <c r="AW35" s="110"/>
      <c r="AX35" s="110"/>
      <c r="AY35" s="110"/>
      <c r="AZ35" s="110"/>
      <c r="BA35" s="110"/>
      <c r="BB35" s="110"/>
      <c r="BC35" s="110"/>
      <c r="BD35" s="110"/>
      <c r="BE35" s="111"/>
      <c r="BF35" s="109"/>
      <c r="BG35" s="110"/>
      <c r="BH35" s="110"/>
      <c r="BI35" s="110"/>
      <c r="BJ35" s="110"/>
      <c r="BK35" s="110"/>
      <c r="BL35" s="110"/>
      <c r="BM35" s="110"/>
      <c r="BN35" s="110"/>
      <c r="BO35" s="111"/>
      <c r="BP35" s="109"/>
      <c r="BQ35" s="110"/>
      <c r="BR35" s="110"/>
      <c r="BS35" s="110"/>
      <c r="BT35" s="110"/>
      <c r="BU35" s="110"/>
      <c r="BV35" s="110"/>
      <c r="BW35" s="110"/>
      <c r="BX35" s="110"/>
      <c r="BY35" s="111"/>
      <c r="BZ35" s="109"/>
      <c r="CA35" s="110"/>
      <c r="CB35" s="110"/>
      <c r="CC35" s="110"/>
      <c r="CD35" s="110"/>
      <c r="CE35" s="110"/>
      <c r="CF35" s="110"/>
      <c r="CG35" s="110"/>
      <c r="CH35" s="110"/>
      <c r="CI35" s="111"/>
      <c r="CJ35" s="109"/>
      <c r="CK35" s="110"/>
      <c r="CL35" s="110"/>
      <c r="CM35" s="110"/>
      <c r="CN35" s="110"/>
      <c r="CO35" s="110"/>
      <c r="CP35" s="110"/>
      <c r="CQ35" s="110"/>
      <c r="CR35" s="110"/>
      <c r="CS35" s="111"/>
      <c r="CT35" s="109"/>
      <c r="CU35" s="110"/>
      <c r="CV35" s="110"/>
      <c r="CW35" s="110"/>
      <c r="CX35" s="110"/>
      <c r="CY35" s="110"/>
      <c r="CZ35" s="110"/>
      <c r="DA35" s="110"/>
      <c r="DB35" s="110"/>
      <c r="DC35" s="111"/>
      <c r="DD35" s="109"/>
      <c r="DE35" s="110"/>
      <c r="DF35" s="110"/>
      <c r="DG35" s="110"/>
      <c r="DH35" s="110"/>
      <c r="DI35" s="110"/>
      <c r="DJ35" s="110"/>
      <c r="DK35" s="110"/>
      <c r="DL35" s="110"/>
      <c r="DM35" s="111"/>
      <c r="DN35" s="109"/>
      <c r="DO35" s="110"/>
      <c r="DP35" s="110"/>
      <c r="DQ35" s="110"/>
      <c r="DR35" s="110"/>
      <c r="DS35" s="110"/>
      <c r="DT35" s="110"/>
      <c r="DU35" s="110"/>
      <c r="DV35" s="110"/>
      <c r="DW35" s="111"/>
      <c r="DX35" s="109"/>
      <c r="DY35" s="110"/>
      <c r="DZ35" s="110"/>
      <c r="EA35" s="110"/>
      <c r="EB35" s="110"/>
      <c r="EC35" s="110"/>
      <c r="ED35" s="110"/>
      <c r="EE35" s="110"/>
      <c r="EF35" s="110"/>
      <c r="EG35" s="112"/>
      <c r="EH35" s="76">
        <f t="shared" si="19"/>
        <v>0</v>
      </c>
      <c r="EI35" s="70" t="str">
        <f t="shared" si="16"/>
        <v/>
      </c>
      <c r="EK35" s="76">
        <f t="shared" si="20"/>
        <v>0</v>
      </c>
      <c r="EL35" s="77">
        <f t="shared" si="21"/>
        <v>0</v>
      </c>
      <c r="EN35" s="78" t="str" cm="1">
        <f t="array" ref="EN35">_xlfn.IFNA(_xlfn.IFS(AND(D35&gt;=3,G35="8:30～17:00の範囲内"),_xlfn.XLOOKUP($EQ$14,$EQ$20:$EQ$24,$ET$20:$ET$24,0,0,1),AND(D35&gt;=3,G35="8:30～17:00を超える"),_xlfn.XLOOKUP($EQ$14,$EQ$20:$EQ$24,$EX$20:$EX$24,0,0,1),AND(D35&lt;3,G35="8:30～17:00の範囲内"),_xlfn.XLOOKUP($EQ$14,$EQ$20:$EQ$24,$ER$20:$ER$24,0,0,1),AND(D35&lt;3,G35="8:30～17:00を超える"),_xlfn.XLOOKUP($EQ$14,$EQ$20:$EQ$24,$EV$20:$EV$24,0,0,1)),"")</f>
        <v/>
      </c>
      <c r="EO35" s="78" t="str" cm="1">
        <f t="array" ref="EO35">_xlfn.IFNA(_xlfn.IFS(AND(D35&gt;=3,G35="8:30～17:00の範囲内"),_xlfn.XLOOKUP($EQ$14,$EQ$20:$EQ$24,$EU$20:$EU$24,0,0,1),AND(D35&gt;=3,G35="8:30～17:00を超える"),_xlfn.XLOOKUP($EQ$14,$EQ$20:$EQ$24,$EY$20:$EY$24,0,0,1),AND(D35&lt;3,G35="8:30～17:00の範囲内"),_xlfn.XLOOKUP($EQ$14,$EQ$20:$EQ$24,$ES$20:$ES$24,0,0,1),AND(D35&lt;3,G35="8:30～17:00を超える"),_xlfn.XLOOKUP($EQ$14,$EQ$20:$EQ$24,$EW$20:$EW$24,0,0,1)),"")</f>
        <v/>
      </c>
    </row>
    <row r="36" spans="2:145" ht="14.25">
      <c r="B36" s="79">
        <f t="shared" si="14"/>
        <v>23</v>
      </c>
      <c r="C36" s="125"/>
      <c r="D36" s="124"/>
      <c r="E36" s="125"/>
      <c r="F36" s="61" t="str">
        <f t="shared" si="17"/>
        <v/>
      </c>
      <c r="G36" s="220"/>
      <c r="H36" s="221"/>
      <c r="I36" s="221"/>
      <c r="J36" s="221"/>
      <c r="K36" s="174" t="str" cm="1">
        <f t="array" ref="K36">_xlfn.IFNA(IF(C36="","",IF(F36="×","0",_xlfn.IFS(AND(D36&gt;=3,G36="8:30～17:00の範囲内"),1200,AND(D36&gt;=3,G36="8:30～17:00を超える"),1500,AND(D36&lt;3,G36="8:30～17:00の範囲内"),2100,AND(D36&lt;3,G36="8:30～17:00を超える"),2600))),"")</f>
        <v/>
      </c>
      <c r="L36" s="174"/>
      <c r="M36" s="129"/>
      <c r="N36" s="63" t="str" cm="1">
        <f t="array" ref="N36">_xlfn.IFNA(_xlfn.IFS(F36="×","",M36="一般",0,AND(D36&gt;=3,M36="非課税",G36="8:30～17:00の範囲内"),700,AND(D36&lt;3,M36="非課税",G36="8:30～17:00の範囲内"),1300,AND(D36&gt;=3,M36="非課税",G36="8:30～17:00を超える"),900,AND(D36&lt;3,M36="非課税",G36="8:30～17:00を超える"),1600,M36="生保等",K36,M36="経過措置",EN36),"")</f>
        <v/>
      </c>
      <c r="O36" s="63" t="str" cm="1">
        <f t="array" ref="O36">_xlfn.IFNA(_xlfn.IFS(F36="×","",M36="一般",0,AND(D36&gt;=3,M36="非課税",G36="8:30～17:00の範囲内"),700,AND(D36&lt;3,M36="非課税",G36="8:30～17:00の範囲内"),1300,AND(D36&gt;=3,M36="非課税",G36="8:30～17:00を超える"),900,AND(D36&lt;3,M36="非課税",G36="8:30～17:00を超える"),1600,M36="生保等",K36,M36="経過措置",EO36),"")</f>
        <v/>
      </c>
      <c r="P36" s="63" t="str">
        <f t="shared" si="15"/>
        <v/>
      </c>
      <c r="Q36" s="63" t="str">
        <f t="shared" si="18"/>
        <v/>
      </c>
      <c r="R36" s="109"/>
      <c r="S36" s="110"/>
      <c r="T36" s="110"/>
      <c r="U36" s="110"/>
      <c r="V36" s="110"/>
      <c r="W36" s="110"/>
      <c r="X36" s="110"/>
      <c r="Y36" s="110"/>
      <c r="Z36" s="110"/>
      <c r="AA36" s="111"/>
      <c r="AB36" s="109"/>
      <c r="AC36" s="110"/>
      <c r="AD36" s="110"/>
      <c r="AE36" s="110"/>
      <c r="AF36" s="110"/>
      <c r="AG36" s="110"/>
      <c r="AH36" s="110"/>
      <c r="AI36" s="110"/>
      <c r="AJ36" s="110"/>
      <c r="AK36" s="111"/>
      <c r="AL36" s="109"/>
      <c r="AM36" s="110"/>
      <c r="AN36" s="110"/>
      <c r="AO36" s="110"/>
      <c r="AP36" s="110"/>
      <c r="AQ36" s="110"/>
      <c r="AR36" s="110"/>
      <c r="AS36" s="110"/>
      <c r="AT36" s="110"/>
      <c r="AU36" s="111"/>
      <c r="AV36" s="109"/>
      <c r="AW36" s="110"/>
      <c r="AX36" s="110"/>
      <c r="AY36" s="110"/>
      <c r="AZ36" s="110"/>
      <c r="BA36" s="110"/>
      <c r="BB36" s="110"/>
      <c r="BC36" s="110"/>
      <c r="BD36" s="110"/>
      <c r="BE36" s="111"/>
      <c r="BF36" s="109"/>
      <c r="BG36" s="110"/>
      <c r="BH36" s="110"/>
      <c r="BI36" s="110"/>
      <c r="BJ36" s="110"/>
      <c r="BK36" s="110"/>
      <c r="BL36" s="110"/>
      <c r="BM36" s="110"/>
      <c r="BN36" s="110"/>
      <c r="BO36" s="111"/>
      <c r="BP36" s="109"/>
      <c r="BQ36" s="110"/>
      <c r="BR36" s="110"/>
      <c r="BS36" s="110"/>
      <c r="BT36" s="110"/>
      <c r="BU36" s="110"/>
      <c r="BV36" s="110"/>
      <c r="BW36" s="110"/>
      <c r="BX36" s="110"/>
      <c r="BY36" s="111"/>
      <c r="BZ36" s="109"/>
      <c r="CA36" s="110"/>
      <c r="CB36" s="110"/>
      <c r="CC36" s="110"/>
      <c r="CD36" s="110"/>
      <c r="CE36" s="110"/>
      <c r="CF36" s="110"/>
      <c r="CG36" s="110"/>
      <c r="CH36" s="110"/>
      <c r="CI36" s="111"/>
      <c r="CJ36" s="109"/>
      <c r="CK36" s="110"/>
      <c r="CL36" s="110"/>
      <c r="CM36" s="110"/>
      <c r="CN36" s="110"/>
      <c r="CO36" s="110"/>
      <c r="CP36" s="110"/>
      <c r="CQ36" s="110"/>
      <c r="CR36" s="110"/>
      <c r="CS36" s="111"/>
      <c r="CT36" s="109"/>
      <c r="CU36" s="110"/>
      <c r="CV36" s="110"/>
      <c r="CW36" s="110"/>
      <c r="CX36" s="110"/>
      <c r="CY36" s="110"/>
      <c r="CZ36" s="110"/>
      <c r="DA36" s="110"/>
      <c r="DB36" s="110"/>
      <c r="DC36" s="111"/>
      <c r="DD36" s="109"/>
      <c r="DE36" s="110"/>
      <c r="DF36" s="110"/>
      <c r="DG36" s="110"/>
      <c r="DH36" s="110"/>
      <c r="DI36" s="110"/>
      <c r="DJ36" s="110"/>
      <c r="DK36" s="110"/>
      <c r="DL36" s="110"/>
      <c r="DM36" s="111"/>
      <c r="DN36" s="109"/>
      <c r="DO36" s="110"/>
      <c r="DP36" s="110"/>
      <c r="DQ36" s="110"/>
      <c r="DR36" s="110"/>
      <c r="DS36" s="110"/>
      <c r="DT36" s="110"/>
      <c r="DU36" s="110"/>
      <c r="DV36" s="110"/>
      <c r="DW36" s="111"/>
      <c r="DX36" s="109"/>
      <c r="DY36" s="110"/>
      <c r="DZ36" s="110"/>
      <c r="EA36" s="110"/>
      <c r="EB36" s="110"/>
      <c r="EC36" s="110"/>
      <c r="ED36" s="110"/>
      <c r="EE36" s="110"/>
      <c r="EF36" s="110"/>
      <c r="EG36" s="112"/>
      <c r="EH36" s="76">
        <f t="shared" si="19"/>
        <v>0</v>
      </c>
      <c r="EI36" s="70" t="str">
        <f t="shared" si="16"/>
        <v/>
      </c>
      <c r="EK36" s="76">
        <f t="shared" si="20"/>
        <v>0</v>
      </c>
      <c r="EL36" s="77">
        <f t="shared" si="21"/>
        <v>0</v>
      </c>
      <c r="EN36" s="78" t="str" cm="1">
        <f t="array" ref="EN36">_xlfn.IFNA(_xlfn.IFS(AND(D36&gt;=3,G36="8:30～17:00の範囲内"),_xlfn.XLOOKUP($EQ$14,$EQ$20:$EQ$24,$ET$20:$ET$24,0,0,1),AND(D36&gt;=3,G36="8:30～17:00を超える"),_xlfn.XLOOKUP($EQ$14,$EQ$20:$EQ$24,$EX$20:$EX$24,0,0,1),AND(D36&lt;3,G36="8:30～17:00の範囲内"),_xlfn.XLOOKUP($EQ$14,$EQ$20:$EQ$24,$ER$20:$ER$24,0,0,1),AND(D36&lt;3,G36="8:30～17:00を超える"),_xlfn.XLOOKUP($EQ$14,$EQ$20:$EQ$24,$EV$20:$EV$24,0,0,1)),"")</f>
        <v/>
      </c>
      <c r="EO36" s="78" t="str" cm="1">
        <f t="array" ref="EO36">_xlfn.IFNA(_xlfn.IFS(AND(D36&gt;=3,G36="8:30～17:00の範囲内"),_xlfn.XLOOKUP($EQ$14,$EQ$20:$EQ$24,$EU$20:$EU$24,0,0,1),AND(D36&gt;=3,G36="8:30～17:00を超える"),_xlfn.XLOOKUP($EQ$14,$EQ$20:$EQ$24,$EY$20:$EY$24,0,0,1),AND(D36&lt;3,G36="8:30～17:00の範囲内"),_xlfn.XLOOKUP($EQ$14,$EQ$20:$EQ$24,$ES$20:$ES$24,0,0,1),AND(D36&lt;3,G36="8:30～17:00を超える"),_xlfn.XLOOKUP($EQ$14,$EQ$20:$EQ$24,$EW$20:$EW$24,0,0,1)),"")</f>
        <v/>
      </c>
    </row>
    <row r="37" spans="2:145" ht="14.25">
      <c r="B37" s="79">
        <f t="shared" si="14"/>
        <v>24</v>
      </c>
      <c r="C37" s="125"/>
      <c r="D37" s="124"/>
      <c r="E37" s="125"/>
      <c r="F37" s="61" t="str">
        <f t="shared" si="17"/>
        <v/>
      </c>
      <c r="G37" s="220"/>
      <c r="H37" s="221"/>
      <c r="I37" s="221"/>
      <c r="J37" s="221"/>
      <c r="K37" s="174" t="str" cm="1">
        <f t="array" ref="K37">_xlfn.IFNA(IF(C37="","",IF(F37="×","0",_xlfn.IFS(AND(D37&gt;=3,G37="8:30～17:00の範囲内"),1200,AND(D37&gt;=3,G37="8:30～17:00を超える"),1500,AND(D37&lt;3,G37="8:30～17:00の範囲内"),2100,AND(D37&lt;3,G37="8:30～17:00を超える"),2600))),"")</f>
        <v/>
      </c>
      <c r="L37" s="174"/>
      <c r="M37" s="129"/>
      <c r="N37" s="63" t="str" cm="1">
        <f t="array" ref="N37">_xlfn.IFNA(_xlfn.IFS(F37="×","",M37="一般",0,AND(D37&gt;=3,M37="非課税",G37="8:30～17:00の範囲内"),700,AND(D37&lt;3,M37="非課税",G37="8:30～17:00の範囲内"),1300,AND(D37&gt;=3,M37="非課税",G37="8:30～17:00を超える"),900,AND(D37&lt;3,M37="非課税",G37="8:30～17:00を超える"),1600,M37="生保等",K37,M37="経過措置",EN37),"")</f>
        <v/>
      </c>
      <c r="O37" s="63" t="str" cm="1">
        <f t="array" ref="O37">_xlfn.IFNA(_xlfn.IFS(F37="×","",M37="一般",0,AND(D37&gt;=3,M37="非課税",G37="8:30～17:00の範囲内"),700,AND(D37&lt;3,M37="非課税",G37="8:30～17:00の範囲内"),1300,AND(D37&gt;=3,M37="非課税",G37="8:30～17:00を超える"),900,AND(D37&lt;3,M37="非課税",G37="8:30～17:00を超える"),1600,M37="生保等",K37,M37="経過措置",EO37),"")</f>
        <v/>
      </c>
      <c r="P37" s="63" t="str">
        <f t="shared" si="15"/>
        <v/>
      </c>
      <c r="Q37" s="63" t="str">
        <f t="shared" si="18"/>
        <v/>
      </c>
      <c r="R37" s="109"/>
      <c r="S37" s="110"/>
      <c r="T37" s="110"/>
      <c r="U37" s="110"/>
      <c r="V37" s="110"/>
      <c r="W37" s="110"/>
      <c r="X37" s="110"/>
      <c r="Y37" s="110"/>
      <c r="Z37" s="110"/>
      <c r="AA37" s="111"/>
      <c r="AB37" s="109"/>
      <c r="AC37" s="110"/>
      <c r="AD37" s="110"/>
      <c r="AE37" s="110"/>
      <c r="AF37" s="110"/>
      <c r="AG37" s="110"/>
      <c r="AH37" s="110"/>
      <c r="AI37" s="110"/>
      <c r="AJ37" s="110"/>
      <c r="AK37" s="111"/>
      <c r="AL37" s="109"/>
      <c r="AM37" s="110"/>
      <c r="AN37" s="110"/>
      <c r="AO37" s="110"/>
      <c r="AP37" s="110"/>
      <c r="AQ37" s="110"/>
      <c r="AR37" s="110"/>
      <c r="AS37" s="110"/>
      <c r="AT37" s="110"/>
      <c r="AU37" s="111"/>
      <c r="AV37" s="109"/>
      <c r="AW37" s="110"/>
      <c r="AX37" s="110"/>
      <c r="AY37" s="110"/>
      <c r="AZ37" s="110"/>
      <c r="BA37" s="110"/>
      <c r="BB37" s="110"/>
      <c r="BC37" s="110"/>
      <c r="BD37" s="110"/>
      <c r="BE37" s="111"/>
      <c r="BF37" s="109"/>
      <c r="BG37" s="110"/>
      <c r="BH37" s="110"/>
      <c r="BI37" s="110"/>
      <c r="BJ37" s="110"/>
      <c r="BK37" s="110"/>
      <c r="BL37" s="110"/>
      <c r="BM37" s="110"/>
      <c r="BN37" s="110"/>
      <c r="BO37" s="111"/>
      <c r="BP37" s="109"/>
      <c r="BQ37" s="110"/>
      <c r="BR37" s="110"/>
      <c r="BS37" s="110"/>
      <c r="BT37" s="110"/>
      <c r="BU37" s="110"/>
      <c r="BV37" s="110"/>
      <c r="BW37" s="110"/>
      <c r="BX37" s="110"/>
      <c r="BY37" s="111"/>
      <c r="BZ37" s="109"/>
      <c r="CA37" s="110"/>
      <c r="CB37" s="110"/>
      <c r="CC37" s="110"/>
      <c r="CD37" s="110"/>
      <c r="CE37" s="110"/>
      <c r="CF37" s="110"/>
      <c r="CG37" s="110"/>
      <c r="CH37" s="110"/>
      <c r="CI37" s="111"/>
      <c r="CJ37" s="109"/>
      <c r="CK37" s="110"/>
      <c r="CL37" s="110"/>
      <c r="CM37" s="110"/>
      <c r="CN37" s="110"/>
      <c r="CO37" s="110"/>
      <c r="CP37" s="110"/>
      <c r="CQ37" s="110"/>
      <c r="CR37" s="110"/>
      <c r="CS37" s="111"/>
      <c r="CT37" s="109"/>
      <c r="CU37" s="110"/>
      <c r="CV37" s="110"/>
      <c r="CW37" s="110"/>
      <c r="CX37" s="110"/>
      <c r="CY37" s="110"/>
      <c r="CZ37" s="110"/>
      <c r="DA37" s="110"/>
      <c r="DB37" s="110"/>
      <c r="DC37" s="111"/>
      <c r="DD37" s="109"/>
      <c r="DE37" s="110"/>
      <c r="DF37" s="110"/>
      <c r="DG37" s="110"/>
      <c r="DH37" s="110"/>
      <c r="DI37" s="110"/>
      <c r="DJ37" s="110"/>
      <c r="DK37" s="110"/>
      <c r="DL37" s="110"/>
      <c r="DM37" s="111"/>
      <c r="DN37" s="109"/>
      <c r="DO37" s="110"/>
      <c r="DP37" s="110"/>
      <c r="DQ37" s="110"/>
      <c r="DR37" s="110"/>
      <c r="DS37" s="110"/>
      <c r="DT37" s="110"/>
      <c r="DU37" s="110"/>
      <c r="DV37" s="110"/>
      <c r="DW37" s="111"/>
      <c r="DX37" s="109"/>
      <c r="DY37" s="110"/>
      <c r="DZ37" s="110"/>
      <c r="EA37" s="110"/>
      <c r="EB37" s="110"/>
      <c r="EC37" s="110"/>
      <c r="ED37" s="110"/>
      <c r="EE37" s="110"/>
      <c r="EF37" s="110"/>
      <c r="EG37" s="112"/>
      <c r="EH37" s="76">
        <f t="shared" si="19"/>
        <v>0</v>
      </c>
      <c r="EI37" s="70" t="str">
        <f t="shared" si="16"/>
        <v/>
      </c>
      <c r="EK37" s="76">
        <f t="shared" si="20"/>
        <v>0</v>
      </c>
      <c r="EL37" s="77">
        <f t="shared" si="21"/>
        <v>0</v>
      </c>
      <c r="EN37" s="78" t="str" cm="1">
        <f t="array" ref="EN37">_xlfn.IFNA(_xlfn.IFS(AND(D37&gt;=3,G37="8:30～17:00の範囲内"),_xlfn.XLOOKUP($EQ$14,$EQ$20:$EQ$24,$ET$20:$ET$24,0,0,1),AND(D37&gt;=3,G37="8:30～17:00を超える"),_xlfn.XLOOKUP($EQ$14,$EQ$20:$EQ$24,$EX$20:$EX$24,0,0,1),AND(D37&lt;3,G37="8:30～17:00の範囲内"),_xlfn.XLOOKUP($EQ$14,$EQ$20:$EQ$24,$ER$20:$ER$24,0,0,1),AND(D37&lt;3,G37="8:30～17:00を超える"),_xlfn.XLOOKUP($EQ$14,$EQ$20:$EQ$24,$EV$20:$EV$24,0,0,1)),"")</f>
        <v/>
      </c>
      <c r="EO37" s="78" t="str" cm="1">
        <f t="array" ref="EO37">_xlfn.IFNA(_xlfn.IFS(AND(D37&gt;=3,G37="8:30～17:00の範囲内"),_xlfn.XLOOKUP($EQ$14,$EQ$20:$EQ$24,$EU$20:$EU$24,0,0,1),AND(D37&gt;=3,G37="8:30～17:00を超える"),_xlfn.XLOOKUP($EQ$14,$EQ$20:$EQ$24,$EY$20:$EY$24,0,0,1),AND(D37&lt;3,G37="8:30～17:00の範囲内"),_xlfn.XLOOKUP($EQ$14,$EQ$20:$EQ$24,$ES$20:$ES$24,0,0,1),AND(D37&lt;3,G37="8:30～17:00を超える"),_xlfn.XLOOKUP($EQ$14,$EQ$20:$EQ$24,$EW$20:$EW$24,0,0,1)),"")</f>
        <v/>
      </c>
    </row>
    <row r="38" spans="2:145" ht="14.25">
      <c r="B38" s="79">
        <f t="shared" si="14"/>
        <v>25</v>
      </c>
      <c r="C38" s="125"/>
      <c r="D38" s="124"/>
      <c r="E38" s="125"/>
      <c r="F38" s="61" t="str">
        <f t="shared" si="17"/>
        <v/>
      </c>
      <c r="G38" s="220"/>
      <c r="H38" s="221"/>
      <c r="I38" s="221"/>
      <c r="J38" s="221"/>
      <c r="K38" s="174" t="str" cm="1">
        <f t="array" ref="K38">_xlfn.IFNA(IF(C38="","",IF(F38="×","0",_xlfn.IFS(AND(D38&gt;=3,G38="8:30～17:00の範囲内"),1200,AND(D38&gt;=3,G38="8:30～17:00を超える"),1500,AND(D38&lt;3,G38="8:30～17:00の範囲内"),2100,AND(D38&lt;3,G38="8:30～17:00を超える"),2600))),"")</f>
        <v/>
      </c>
      <c r="L38" s="174"/>
      <c r="M38" s="129"/>
      <c r="N38" s="63" t="str" cm="1">
        <f t="array" ref="N38">_xlfn.IFNA(_xlfn.IFS(F38="×","",M38="一般",0,AND(D38&gt;=3,M38="非課税",G38="8:30～17:00の範囲内"),700,AND(D38&lt;3,M38="非課税",G38="8:30～17:00の範囲内"),1300,AND(D38&gt;=3,M38="非課税",G38="8:30～17:00を超える"),900,AND(D38&lt;3,M38="非課税",G38="8:30～17:00を超える"),1600,M38="生保等",K38,M38="経過措置",EN38),"")</f>
        <v/>
      </c>
      <c r="O38" s="63" t="str" cm="1">
        <f t="array" ref="O38">_xlfn.IFNA(_xlfn.IFS(F38="×","",M38="一般",0,AND(D38&gt;=3,M38="非課税",G38="8:30～17:00の範囲内"),700,AND(D38&lt;3,M38="非課税",G38="8:30～17:00の範囲内"),1300,AND(D38&gt;=3,M38="非課税",G38="8:30～17:00を超える"),900,AND(D38&lt;3,M38="非課税",G38="8:30～17:00を超える"),1600,M38="生保等",K38,M38="経過措置",EO38),"")</f>
        <v/>
      </c>
      <c r="P38" s="63" t="str">
        <f t="shared" si="15"/>
        <v/>
      </c>
      <c r="Q38" s="63" t="str">
        <f t="shared" si="18"/>
        <v/>
      </c>
      <c r="R38" s="109"/>
      <c r="S38" s="110"/>
      <c r="T38" s="110"/>
      <c r="U38" s="110"/>
      <c r="V38" s="110"/>
      <c r="W38" s="110"/>
      <c r="X38" s="110"/>
      <c r="Y38" s="110"/>
      <c r="Z38" s="110"/>
      <c r="AA38" s="111"/>
      <c r="AB38" s="109"/>
      <c r="AC38" s="110"/>
      <c r="AD38" s="110"/>
      <c r="AE38" s="110"/>
      <c r="AF38" s="110"/>
      <c r="AG38" s="110"/>
      <c r="AH38" s="110"/>
      <c r="AI38" s="110"/>
      <c r="AJ38" s="110"/>
      <c r="AK38" s="111"/>
      <c r="AL38" s="109"/>
      <c r="AM38" s="110"/>
      <c r="AN38" s="110"/>
      <c r="AO38" s="110"/>
      <c r="AP38" s="110"/>
      <c r="AQ38" s="110"/>
      <c r="AR38" s="110"/>
      <c r="AS38" s="110"/>
      <c r="AT38" s="110"/>
      <c r="AU38" s="111"/>
      <c r="AV38" s="109"/>
      <c r="AW38" s="110"/>
      <c r="AX38" s="110"/>
      <c r="AY38" s="110"/>
      <c r="AZ38" s="110"/>
      <c r="BA38" s="110"/>
      <c r="BB38" s="110"/>
      <c r="BC38" s="110"/>
      <c r="BD38" s="110"/>
      <c r="BE38" s="111"/>
      <c r="BF38" s="109"/>
      <c r="BG38" s="110"/>
      <c r="BH38" s="110"/>
      <c r="BI38" s="110"/>
      <c r="BJ38" s="110"/>
      <c r="BK38" s="110"/>
      <c r="BL38" s="110"/>
      <c r="BM38" s="110"/>
      <c r="BN38" s="110"/>
      <c r="BO38" s="111"/>
      <c r="BP38" s="109"/>
      <c r="BQ38" s="110"/>
      <c r="BR38" s="110"/>
      <c r="BS38" s="110"/>
      <c r="BT38" s="110"/>
      <c r="BU38" s="110"/>
      <c r="BV38" s="110"/>
      <c r="BW38" s="110"/>
      <c r="BX38" s="110"/>
      <c r="BY38" s="111"/>
      <c r="BZ38" s="109"/>
      <c r="CA38" s="110"/>
      <c r="CB38" s="110"/>
      <c r="CC38" s="110"/>
      <c r="CD38" s="110"/>
      <c r="CE38" s="110"/>
      <c r="CF38" s="110"/>
      <c r="CG38" s="110"/>
      <c r="CH38" s="110"/>
      <c r="CI38" s="111"/>
      <c r="CJ38" s="109"/>
      <c r="CK38" s="110"/>
      <c r="CL38" s="110"/>
      <c r="CM38" s="110"/>
      <c r="CN38" s="110"/>
      <c r="CO38" s="110"/>
      <c r="CP38" s="110"/>
      <c r="CQ38" s="110"/>
      <c r="CR38" s="110"/>
      <c r="CS38" s="111"/>
      <c r="CT38" s="109"/>
      <c r="CU38" s="110"/>
      <c r="CV38" s="110"/>
      <c r="CW38" s="110"/>
      <c r="CX38" s="110"/>
      <c r="CY38" s="110"/>
      <c r="CZ38" s="110"/>
      <c r="DA38" s="110"/>
      <c r="DB38" s="110"/>
      <c r="DC38" s="111"/>
      <c r="DD38" s="109"/>
      <c r="DE38" s="110"/>
      <c r="DF38" s="110"/>
      <c r="DG38" s="110"/>
      <c r="DH38" s="110"/>
      <c r="DI38" s="110"/>
      <c r="DJ38" s="110"/>
      <c r="DK38" s="110"/>
      <c r="DL38" s="110"/>
      <c r="DM38" s="111"/>
      <c r="DN38" s="109"/>
      <c r="DO38" s="110"/>
      <c r="DP38" s="110"/>
      <c r="DQ38" s="110"/>
      <c r="DR38" s="110"/>
      <c r="DS38" s="110"/>
      <c r="DT38" s="110"/>
      <c r="DU38" s="110"/>
      <c r="DV38" s="110"/>
      <c r="DW38" s="111"/>
      <c r="DX38" s="109"/>
      <c r="DY38" s="110"/>
      <c r="DZ38" s="110"/>
      <c r="EA38" s="110"/>
      <c r="EB38" s="110"/>
      <c r="EC38" s="110"/>
      <c r="ED38" s="110"/>
      <c r="EE38" s="110"/>
      <c r="EF38" s="110"/>
      <c r="EG38" s="112"/>
      <c r="EH38" s="76">
        <f t="shared" si="19"/>
        <v>0</v>
      </c>
      <c r="EI38" s="70" t="str">
        <f t="shared" si="16"/>
        <v/>
      </c>
      <c r="EK38" s="76">
        <f t="shared" si="20"/>
        <v>0</v>
      </c>
      <c r="EL38" s="77">
        <f t="shared" si="21"/>
        <v>0</v>
      </c>
      <c r="EN38" s="78" t="str" cm="1">
        <f t="array" ref="EN38">_xlfn.IFNA(_xlfn.IFS(AND(D38&gt;=3,G38="8:30～17:00の範囲内"),_xlfn.XLOOKUP($EQ$14,$EQ$20:$EQ$24,$ET$20:$ET$24,0,0,1),AND(D38&gt;=3,G38="8:30～17:00を超える"),_xlfn.XLOOKUP($EQ$14,$EQ$20:$EQ$24,$EX$20:$EX$24,0,0,1),AND(D38&lt;3,G38="8:30～17:00の範囲内"),_xlfn.XLOOKUP($EQ$14,$EQ$20:$EQ$24,$ER$20:$ER$24,0,0,1),AND(D38&lt;3,G38="8:30～17:00を超える"),_xlfn.XLOOKUP($EQ$14,$EQ$20:$EQ$24,$EV$20:$EV$24,0,0,1)),"")</f>
        <v/>
      </c>
      <c r="EO38" s="78" t="str" cm="1">
        <f t="array" ref="EO38">_xlfn.IFNA(_xlfn.IFS(AND(D38&gt;=3,G38="8:30～17:00の範囲内"),_xlfn.XLOOKUP($EQ$14,$EQ$20:$EQ$24,$EU$20:$EU$24,0,0,1),AND(D38&gt;=3,G38="8:30～17:00を超える"),_xlfn.XLOOKUP($EQ$14,$EQ$20:$EQ$24,$EY$20:$EY$24,0,0,1),AND(D38&lt;3,G38="8:30～17:00の範囲内"),_xlfn.XLOOKUP($EQ$14,$EQ$20:$EQ$24,$ES$20:$ES$24,0,0,1),AND(D38&lt;3,G38="8:30～17:00を超える"),_xlfn.XLOOKUP($EQ$14,$EQ$20:$EQ$24,$EW$20:$EW$24,0,0,1)),"")</f>
        <v/>
      </c>
    </row>
    <row r="39" spans="2:145" ht="14.25">
      <c r="B39" s="79">
        <f t="shared" si="14"/>
        <v>26</v>
      </c>
      <c r="C39" s="125"/>
      <c r="D39" s="124"/>
      <c r="E39" s="125"/>
      <c r="F39" s="61" t="str">
        <f t="shared" si="17"/>
        <v/>
      </c>
      <c r="G39" s="220"/>
      <c r="H39" s="221"/>
      <c r="I39" s="221"/>
      <c r="J39" s="221"/>
      <c r="K39" s="174" t="str" cm="1">
        <f t="array" ref="K39">_xlfn.IFNA(IF(C39="","",IF(F39="×","0",_xlfn.IFS(AND(D39&gt;=3,G39="8:30～17:00の範囲内"),1200,AND(D39&gt;=3,G39="8:30～17:00を超える"),1500,AND(D39&lt;3,G39="8:30～17:00の範囲内"),2100,AND(D39&lt;3,G39="8:30～17:00を超える"),2600))),"")</f>
        <v/>
      </c>
      <c r="L39" s="174"/>
      <c r="M39" s="129"/>
      <c r="N39" s="63" t="str" cm="1">
        <f t="array" ref="N39">_xlfn.IFNA(_xlfn.IFS(F39="×","",M39="一般",0,AND(D39&gt;=3,M39="非課税",G39="8:30～17:00の範囲内"),700,AND(D39&lt;3,M39="非課税",G39="8:30～17:00の範囲内"),1300,AND(D39&gt;=3,M39="非課税",G39="8:30～17:00を超える"),900,AND(D39&lt;3,M39="非課税",G39="8:30～17:00を超える"),1600,M39="生保等",K39,M39="経過措置",EN39),"")</f>
        <v/>
      </c>
      <c r="O39" s="63" t="str" cm="1">
        <f t="array" ref="O39">_xlfn.IFNA(_xlfn.IFS(F39="×","",M39="一般",0,AND(D39&gt;=3,M39="非課税",G39="8:30～17:00の範囲内"),700,AND(D39&lt;3,M39="非課税",G39="8:30～17:00の範囲内"),1300,AND(D39&gt;=3,M39="非課税",G39="8:30～17:00を超える"),900,AND(D39&lt;3,M39="非課税",G39="8:30～17:00を超える"),1600,M39="生保等",K39,M39="経過措置",EO39),"")</f>
        <v/>
      </c>
      <c r="P39" s="63" t="str">
        <f t="shared" si="15"/>
        <v/>
      </c>
      <c r="Q39" s="63" t="str">
        <f t="shared" si="18"/>
        <v/>
      </c>
      <c r="R39" s="109"/>
      <c r="S39" s="110"/>
      <c r="T39" s="110"/>
      <c r="U39" s="110"/>
      <c r="V39" s="110"/>
      <c r="W39" s="110"/>
      <c r="X39" s="110"/>
      <c r="Y39" s="110"/>
      <c r="Z39" s="110"/>
      <c r="AA39" s="111"/>
      <c r="AB39" s="109"/>
      <c r="AC39" s="110"/>
      <c r="AD39" s="110"/>
      <c r="AE39" s="110"/>
      <c r="AF39" s="110"/>
      <c r="AG39" s="110"/>
      <c r="AH39" s="110"/>
      <c r="AI39" s="110"/>
      <c r="AJ39" s="110"/>
      <c r="AK39" s="111"/>
      <c r="AL39" s="109"/>
      <c r="AM39" s="110"/>
      <c r="AN39" s="110"/>
      <c r="AO39" s="110"/>
      <c r="AP39" s="110"/>
      <c r="AQ39" s="110"/>
      <c r="AR39" s="110"/>
      <c r="AS39" s="110"/>
      <c r="AT39" s="110"/>
      <c r="AU39" s="111"/>
      <c r="AV39" s="109"/>
      <c r="AW39" s="110"/>
      <c r="AX39" s="110"/>
      <c r="AY39" s="110"/>
      <c r="AZ39" s="110"/>
      <c r="BA39" s="110"/>
      <c r="BB39" s="110"/>
      <c r="BC39" s="110"/>
      <c r="BD39" s="110"/>
      <c r="BE39" s="111"/>
      <c r="BF39" s="109"/>
      <c r="BG39" s="110"/>
      <c r="BH39" s="110"/>
      <c r="BI39" s="110"/>
      <c r="BJ39" s="110"/>
      <c r="BK39" s="110"/>
      <c r="BL39" s="110"/>
      <c r="BM39" s="110"/>
      <c r="BN39" s="110"/>
      <c r="BO39" s="111"/>
      <c r="BP39" s="109"/>
      <c r="BQ39" s="110"/>
      <c r="BR39" s="110"/>
      <c r="BS39" s="110"/>
      <c r="BT39" s="110"/>
      <c r="BU39" s="110"/>
      <c r="BV39" s="110"/>
      <c r="BW39" s="110"/>
      <c r="BX39" s="110"/>
      <c r="BY39" s="111"/>
      <c r="BZ39" s="109"/>
      <c r="CA39" s="110"/>
      <c r="CB39" s="110"/>
      <c r="CC39" s="110"/>
      <c r="CD39" s="110"/>
      <c r="CE39" s="110"/>
      <c r="CF39" s="110"/>
      <c r="CG39" s="110"/>
      <c r="CH39" s="110"/>
      <c r="CI39" s="111"/>
      <c r="CJ39" s="109"/>
      <c r="CK39" s="110"/>
      <c r="CL39" s="110"/>
      <c r="CM39" s="110"/>
      <c r="CN39" s="110"/>
      <c r="CO39" s="110"/>
      <c r="CP39" s="110"/>
      <c r="CQ39" s="110"/>
      <c r="CR39" s="110"/>
      <c r="CS39" s="111"/>
      <c r="CT39" s="109"/>
      <c r="CU39" s="110"/>
      <c r="CV39" s="110"/>
      <c r="CW39" s="110"/>
      <c r="CX39" s="110"/>
      <c r="CY39" s="110"/>
      <c r="CZ39" s="110"/>
      <c r="DA39" s="110"/>
      <c r="DB39" s="110"/>
      <c r="DC39" s="111"/>
      <c r="DD39" s="109"/>
      <c r="DE39" s="110"/>
      <c r="DF39" s="110"/>
      <c r="DG39" s="110"/>
      <c r="DH39" s="110"/>
      <c r="DI39" s="110"/>
      <c r="DJ39" s="110"/>
      <c r="DK39" s="110"/>
      <c r="DL39" s="110"/>
      <c r="DM39" s="111"/>
      <c r="DN39" s="109"/>
      <c r="DO39" s="110"/>
      <c r="DP39" s="110"/>
      <c r="DQ39" s="110"/>
      <c r="DR39" s="110"/>
      <c r="DS39" s="110"/>
      <c r="DT39" s="110"/>
      <c r="DU39" s="110"/>
      <c r="DV39" s="110"/>
      <c r="DW39" s="111"/>
      <c r="DX39" s="109"/>
      <c r="DY39" s="110"/>
      <c r="DZ39" s="110"/>
      <c r="EA39" s="110"/>
      <c r="EB39" s="110"/>
      <c r="EC39" s="110"/>
      <c r="ED39" s="110"/>
      <c r="EE39" s="110"/>
      <c r="EF39" s="110"/>
      <c r="EG39" s="112"/>
      <c r="EH39" s="76">
        <f t="shared" si="19"/>
        <v>0</v>
      </c>
      <c r="EI39" s="70" t="str">
        <f t="shared" si="16"/>
        <v/>
      </c>
      <c r="EK39" s="76">
        <f t="shared" si="20"/>
        <v>0</v>
      </c>
      <c r="EL39" s="77">
        <f t="shared" si="21"/>
        <v>0</v>
      </c>
      <c r="EN39" s="78" t="str" cm="1">
        <f t="array" ref="EN39">_xlfn.IFNA(_xlfn.IFS(AND(D39&gt;=3,G39="8:30～17:00の範囲内"),_xlfn.XLOOKUP($EQ$14,$EQ$20:$EQ$24,$ET$20:$ET$24,0,0,1),AND(D39&gt;=3,G39="8:30～17:00を超える"),_xlfn.XLOOKUP($EQ$14,$EQ$20:$EQ$24,$EX$20:$EX$24,0,0,1),AND(D39&lt;3,G39="8:30～17:00の範囲内"),_xlfn.XLOOKUP($EQ$14,$EQ$20:$EQ$24,$ER$20:$ER$24,0,0,1),AND(D39&lt;3,G39="8:30～17:00を超える"),_xlfn.XLOOKUP($EQ$14,$EQ$20:$EQ$24,$EV$20:$EV$24,0,0,1)),"")</f>
        <v/>
      </c>
      <c r="EO39" s="78" t="str" cm="1">
        <f t="array" ref="EO39">_xlfn.IFNA(_xlfn.IFS(AND(D39&gt;=3,G39="8:30～17:00の範囲内"),_xlfn.XLOOKUP($EQ$14,$EQ$20:$EQ$24,$EU$20:$EU$24,0,0,1),AND(D39&gt;=3,G39="8:30～17:00を超える"),_xlfn.XLOOKUP($EQ$14,$EQ$20:$EQ$24,$EY$20:$EY$24,0,0,1),AND(D39&lt;3,G39="8:30～17:00の範囲内"),_xlfn.XLOOKUP($EQ$14,$EQ$20:$EQ$24,$ES$20:$ES$24,0,0,1),AND(D39&lt;3,G39="8:30～17:00を超える"),_xlfn.XLOOKUP($EQ$14,$EQ$20:$EQ$24,$EW$20:$EW$24,0,0,1)),"")</f>
        <v/>
      </c>
    </row>
    <row r="40" spans="2:145" ht="14.25">
      <c r="B40" s="79">
        <f t="shared" si="14"/>
        <v>27</v>
      </c>
      <c r="C40" s="125"/>
      <c r="D40" s="124"/>
      <c r="E40" s="125"/>
      <c r="F40" s="61" t="str">
        <f t="shared" si="17"/>
        <v/>
      </c>
      <c r="G40" s="220"/>
      <c r="H40" s="221"/>
      <c r="I40" s="221"/>
      <c r="J40" s="221"/>
      <c r="K40" s="174" t="str" cm="1">
        <f t="array" ref="K40">_xlfn.IFNA(IF(C40="","",IF(F40="×","0",_xlfn.IFS(AND(D40&gt;=3,G40="8:30～17:00の範囲内"),1200,AND(D40&gt;=3,G40="8:30～17:00を超える"),1500,AND(D40&lt;3,G40="8:30～17:00の範囲内"),2100,AND(D40&lt;3,G40="8:30～17:00を超える"),2600))),"")</f>
        <v/>
      </c>
      <c r="L40" s="174"/>
      <c r="M40" s="129"/>
      <c r="N40" s="63" t="str" cm="1">
        <f t="array" ref="N40">_xlfn.IFNA(_xlfn.IFS(F40="×","",M40="一般",0,AND(D40&gt;=3,M40="非課税",G40="8:30～17:00の範囲内"),700,AND(D40&lt;3,M40="非課税",G40="8:30～17:00の範囲内"),1300,AND(D40&gt;=3,M40="非課税",G40="8:30～17:00を超える"),900,AND(D40&lt;3,M40="非課税",G40="8:30～17:00を超える"),1600,M40="生保等",K40,M40="経過措置",EN40),"")</f>
        <v/>
      </c>
      <c r="O40" s="63" t="str" cm="1">
        <f t="array" ref="O40">_xlfn.IFNA(_xlfn.IFS(F40="×","",M40="一般",0,AND(D40&gt;=3,M40="非課税",G40="8:30～17:00の範囲内"),700,AND(D40&lt;3,M40="非課税",G40="8:30～17:00の範囲内"),1300,AND(D40&gt;=3,M40="非課税",G40="8:30～17:00を超える"),900,AND(D40&lt;3,M40="非課税",G40="8:30～17:00を超える"),1600,M40="生保等",K40,M40="経過措置",EO40),"")</f>
        <v/>
      </c>
      <c r="P40" s="63" t="str">
        <f t="shared" si="15"/>
        <v/>
      </c>
      <c r="Q40" s="63" t="str">
        <f t="shared" si="18"/>
        <v/>
      </c>
      <c r="R40" s="109"/>
      <c r="S40" s="110"/>
      <c r="T40" s="110"/>
      <c r="U40" s="110"/>
      <c r="V40" s="110"/>
      <c r="W40" s="110"/>
      <c r="X40" s="110"/>
      <c r="Y40" s="110"/>
      <c r="Z40" s="110"/>
      <c r="AA40" s="111"/>
      <c r="AB40" s="109"/>
      <c r="AC40" s="110"/>
      <c r="AD40" s="110"/>
      <c r="AE40" s="110"/>
      <c r="AF40" s="110"/>
      <c r="AG40" s="110"/>
      <c r="AH40" s="110"/>
      <c r="AI40" s="110"/>
      <c r="AJ40" s="110"/>
      <c r="AK40" s="111"/>
      <c r="AL40" s="109"/>
      <c r="AM40" s="110"/>
      <c r="AN40" s="110"/>
      <c r="AO40" s="110"/>
      <c r="AP40" s="110"/>
      <c r="AQ40" s="110"/>
      <c r="AR40" s="110"/>
      <c r="AS40" s="110"/>
      <c r="AT40" s="110"/>
      <c r="AU40" s="111"/>
      <c r="AV40" s="109"/>
      <c r="AW40" s="110"/>
      <c r="AX40" s="110"/>
      <c r="AY40" s="110"/>
      <c r="AZ40" s="110"/>
      <c r="BA40" s="110"/>
      <c r="BB40" s="110"/>
      <c r="BC40" s="110"/>
      <c r="BD40" s="110"/>
      <c r="BE40" s="111"/>
      <c r="BF40" s="109"/>
      <c r="BG40" s="110"/>
      <c r="BH40" s="110"/>
      <c r="BI40" s="110"/>
      <c r="BJ40" s="110"/>
      <c r="BK40" s="110"/>
      <c r="BL40" s="110"/>
      <c r="BM40" s="110"/>
      <c r="BN40" s="110"/>
      <c r="BO40" s="111"/>
      <c r="BP40" s="109"/>
      <c r="BQ40" s="110"/>
      <c r="BR40" s="110"/>
      <c r="BS40" s="110"/>
      <c r="BT40" s="110"/>
      <c r="BU40" s="110"/>
      <c r="BV40" s="110"/>
      <c r="BW40" s="110"/>
      <c r="BX40" s="110"/>
      <c r="BY40" s="111"/>
      <c r="BZ40" s="109"/>
      <c r="CA40" s="110"/>
      <c r="CB40" s="110"/>
      <c r="CC40" s="110"/>
      <c r="CD40" s="110"/>
      <c r="CE40" s="110"/>
      <c r="CF40" s="110"/>
      <c r="CG40" s="110"/>
      <c r="CH40" s="110"/>
      <c r="CI40" s="111"/>
      <c r="CJ40" s="109"/>
      <c r="CK40" s="110"/>
      <c r="CL40" s="110"/>
      <c r="CM40" s="110"/>
      <c r="CN40" s="110"/>
      <c r="CO40" s="110"/>
      <c r="CP40" s="110"/>
      <c r="CQ40" s="110"/>
      <c r="CR40" s="110"/>
      <c r="CS40" s="111"/>
      <c r="CT40" s="109"/>
      <c r="CU40" s="110"/>
      <c r="CV40" s="110"/>
      <c r="CW40" s="110"/>
      <c r="CX40" s="110"/>
      <c r="CY40" s="110"/>
      <c r="CZ40" s="110"/>
      <c r="DA40" s="110"/>
      <c r="DB40" s="110"/>
      <c r="DC40" s="111"/>
      <c r="DD40" s="109"/>
      <c r="DE40" s="110"/>
      <c r="DF40" s="110"/>
      <c r="DG40" s="110"/>
      <c r="DH40" s="110"/>
      <c r="DI40" s="110"/>
      <c r="DJ40" s="110"/>
      <c r="DK40" s="110"/>
      <c r="DL40" s="110"/>
      <c r="DM40" s="111"/>
      <c r="DN40" s="109"/>
      <c r="DO40" s="110"/>
      <c r="DP40" s="110"/>
      <c r="DQ40" s="110"/>
      <c r="DR40" s="110"/>
      <c r="DS40" s="110"/>
      <c r="DT40" s="110"/>
      <c r="DU40" s="110"/>
      <c r="DV40" s="110"/>
      <c r="DW40" s="111"/>
      <c r="DX40" s="109"/>
      <c r="DY40" s="110"/>
      <c r="DZ40" s="110"/>
      <c r="EA40" s="110"/>
      <c r="EB40" s="110"/>
      <c r="EC40" s="110"/>
      <c r="ED40" s="110"/>
      <c r="EE40" s="110"/>
      <c r="EF40" s="110"/>
      <c r="EG40" s="112"/>
      <c r="EH40" s="76">
        <f t="shared" si="19"/>
        <v>0</v>
      </c>
      <c r="EI40" s="70" t="str">
        <f t="shared" si="16"/>
        <v/>
      </c>
      <c r="EK40" s="76">
        <f t="shared" si="20"/>
        <v>0</v>
      </c>
      <c r="EL40" s="77">
        <f t="shared" si="21"/>
        <v>0</v>
      </c>
      <c r="EN40" s="78" t="str" cm="1">
        <f t="array" ref="EN40">_xlfn.IFNA(_xlfn.IFS(AND(D40&gt;=3,G40="8:30～17:00の範囲内"),_xlfn.XLOOKUP($EQ$14,$EQ$20:$EQ$24,$ET$20:$ET$24,0,0,1),AND(D40&gt;=3,G40="8:30～17:00を超える"),_xlfn.XLOOKUP($EQ$14,$EQ$20:$EQ$24,$EX$20:$EX$24,0,0,1),AND(D40&lt;3,G40="8:30～17:00の範囲内"),_xlfn.XLOOKUP($EQ$14,$EQ$20:$EQ$24,$ER$20:$ER$24,0,0,1),AND(D40&lt;3,G40="8:30～17:00を超える"),_xlfn.XLOOKUP($EQ$14,$EQ$20:$EQ$24,$EV$20:$EV$24,0,0,1)),"")</f>
        <v/>
      </c>
      <c r="EO40" s="78" t="str" cm="1">
        <f t="array" ref="EO40">_xlfn.IFNA(_xlfn.IFS(AND(D40&gt;=3,G40="8:30～17:00の範囲内"),_xlfn.XLOOKUP($EQ$14,$EQ$20:$EQ$24,$EU$20:$EU$24,0,0,1),AND(D40&gt;=3,G40="8:30～17:00を超える"),_xlfn.XLOOKUP($EQ$14,$EQ$20:$EQ$24,$EY$20:$EY$24,0,0,1),AND(D40&lt;3,G40="8:30～17:00の範囲内"),_xlfn.XLOOKUP($EQ$14,$EQ$20:$EQ$24,$ES$20:$ES$24,0,0,1),AND(D40&lt;3,G40="8:30～17:00を超える"),_xlfn.XLOOKUP($EQ$14,$EQ$20:$EQ$24,$EW$20:$EW$24,0,0,1)),"")</f>
        <v/>
      </c>
    </row>
    <row r="41" spans="2:145" ht="14.25">
      <c r="B41" s="79">
        <f t="shared" si="14"/>
        <v>28</v>
      </c>
      <c r="C41" s="125"/>
      <c r="D41" s="124"/>
      <c r="E41" s="125"/>
      <c r="F41" s="61" t="str">
        <f t="shared" si="17"/>
        <v/>
      </c>
      <c r="G41" s="220"/>
      <c r="H41" s="221"/>
      <c r="I41" s="221"/>
      <c r="J41" s="221"/>
      <c r="K41" s="174" t="str" cm="1">
        <f t="array" ref="K41">_xlfn.IFNA(IF(C41="","",IF(F41="×","0",_xlfn.IFS(AND(D41&gt;=3,G41="8:30～17:00の範囲内"),1200,AND(D41&gt;=3,G41="8:30～17:00を超える"),1500,AND(D41&lt;3,G41="8:30～17:00の範囲内"),2100,AND(D41&lt;3,G41="8:30～17:00を超える"),2600))),"")</f>
        <v/>
      </c>
      <c r="L41" s="174"/>
      <c r="M41" s="129"/>
      <c r="N41" s="63" t="str" cm="1">
        <f t="array" ref="N41">_xlfn.IFNA(_xlfn.IFS(F41="×","",M41="一般",0,AND(D41&gt;=3,M41="非課税",G41="8:30～17:00の範囲内"),700,AND(D41&lt;3,M41="非課税",G41="8:30～17:00の範囲内"),1300,AND(D41&gt;=3,M41="非課税",G41="8:30～17:00を超える"),900,AND(D41&lt;3,M41="非課税",G41="8:30～17:00を超える"),1600,M41="生保等",K41,M41="経過措置",EN41),"")</f>
        <v/>
      </c>
      <c r="O41" s="63" t="str" cm="1">
        <f t="array" ref="O41">_xlfn.IFNA(_xlfn.IFS(F41="×","",M41="一般",0,AND(D41&gt;=3,M41="非課税",G41="8:30～17:00の範囲内"),700,AND(D41&lt;3,M41="非課税",G41="8:30～17:00の範囲内"),1300,AND(D41&gt;=3,M41="非課税",G41="8:30～17:00を超える"),900,AND(D41&lt;3,M41="非課税",G41="8:30～17:00を超える"),1600,M41="生保等",K41,M41="経過措置",EO41),"")</f>
        <v/>
      </c>
      <c r="P41" s="63" t="str">
        <f t="shared" si="15"/>
        <v/>
      </c>
      <c r="Q41" s="63" t="str">
        <f t="shared" si="18"/>
        <v/>
      </c>
      <c r="R41" s="109"/>
      <c r="S41" s="110"/>
      <c r="T41" s="110"/>
      <c r="U41" s="110"/>
      <c r="V41" s="110"/>
      <c r="W41" s="110"/>
      <c r="X41" s="110"/>
      <c r="Y41" s="110"/>
      <c r="Z41" s="110"/>
      <c r="AA41" s="111"/>
      <c r="AB41" s="109"/>
      <c r="AC41" s="110"/>
      <c r="AD41" s="110"/>
      <c r="AE41" s="110"/>
      <c r="AF41" s="110"/>
      <c r="AG41" s="110"/>
      <c r="AH41" s="110"/>
      <c r="AI41" s="110"/>
      <c r="AJ41" s="110"/>
      <c r="AK41" s="111"/>
      <c r="AL41" s="109"/>
      <c r="AM41" s="110"/>
      <c r="AN41" s="110"/>
      <c r="AO41" s="110"/>
      <c r="AP41" s="110"/>
      <c r="AQ41" s="110"/>
      <c r="AR41" s="110"/>
      <c r="AS41" s="110"/>
      <c r="AT41" s="110"/>
      <c r="AU41" s="111"/>
      <c r="AV41" s="109"/>
      <c r="AW41" s="110"/>
      <c r="AX41" s="110"/>
      <c r="AY41" s="110"/>
      <c r="AZ41" s="110"/>
      <c r="BA41" s="110"/>
      <c r="BB41" s="110"/>
      <c r="BC41" s="110"/>
      <c r="BD41" s="110"/>
      <c r="BE41" s="111"/>
      <c r="BF41" s="109"/>
      <c r="BG41" s="110"/>
      <c r="BH41" s="110"/>
      <c r="BI41" s="110"/>
      <c r="BJ41" s="110"/>
      <c r="BK41" s="110"/>
      <c r="BL41" s="110"/>
      <c r="BM41" s="110"/>
      <c r="BN41" s="110"/>
      <c r="BO41" s="111"/>
      <c r="BP41" s="109"/>
      <c r="BQ41" s="110"/>
      <c r="BR41" s="110"/>
      <c r="BS41" s="110"/>
      <c r="BT41" s="110"/>
      <c r="BU41" s="110"/>
      <c r="BV41" s="110"/>
      <c r="BW41" s="110"/>
      <c r="BX41" s="110"/>
      <c r="BY41" s="111"/>
      <c r="BZ41" s="109"/>
      <c r="CA41" s="110"/>
      <c r="CB41" s="110"/>
      <c r="CC41" s="110"/>
      <c r="CD41" s="110"/>
      <c r="CE41" s="110"/>
      <c r="CF41" s="110"/>
      <c r="CG41" s="110"/>
      <c r="CH41" s="110"/>
      <c r="CI41" s="111"/>
      <c r="CJ41" s="109"/>
      <c r="CK41" s="110"/>
      <c r="CL41" s="110"/>
      <c r="CM41" s="110"/>
      <c r="CN41" s="110"/>
      <c r="CO41" s="110"/>
      <c r="CP41" s="110"/>
      <c r="CQ41" s="110"/>
      <c r="CR41" s="110"/>
      <c r="CS41" s="111"/>
      <c r="CT41" s="109"/>
      <c r="CU41" s="110"/>
      <c r="CV41" s="110"/>
      <c r="CW41" s="110"/>
      <c r="CX41" s="110"/>
      <c r="CY41" s="110"/>
      <c r="CZ41" s="110"/>
      <c r="DA41" s="110"/>
      <c r="DB41" s="110"/>
      <c r="DC41" s="111"/>
      <c r="DD41" s="109"/>
      <c r="DE41" s="110"/>
      <c r="DF41" s="110"/>
      <c r="DG41" s="110"/>
      <c r="DH41" s="110"/>
      <c r="DI41" s="110"/>
      <c r="DJ41" s="110"/>
      <c r="DK41" s="110"/>
      <c r="DL41" s="110"/>
      <c r="DM41" s="111"/>
      <c r="DN41" s="109"/>
      <c r="DO41" s="110"/>
      <c r="DP41" s="110"/>
      <c r="DQ41" s="110"/>
      <c r="DR41" s="110"/>
      <c r="DS41" s="110"/>
      <c r="DT41" s="110"/>
      <c r="DU41" s="110"/>
      <c r="DV41" s="110"/>
      <c r="DW41" s="111"/>
      <c r="DX41" s="109"/>
      <c r="DY41" s="110"/>
      <c r="DZ41" s="110"/>
      <c r="EA41" s="110"/>
      <c r="EB41" s="110"/>
      <c r="EC41" s="110"/>
      <c r="ED41" s="110"/>
      <c r="EE41" s="110"/>
      <c r="EF41" s="110"/>
      <c r="EG41" s="112"/>
      <c r="EH41" s="76">
        <f t="shared" si="19"/>
        <v>0</v>
      </c>
      <c r="EI41" s="70" t="str">
        <f t="shared" si="16"/>
        <v/>
      </c>
      <c r="EK41" s="76">
        <f t="shared" si="20"/>
        <v>0</v>
      </c>
      <c r="EL41" s="77">
        <f t="shared" si="21"/>
        <v>0</v>
      </c>
      <c r="EN41" s="78" t="str" cm="1">
        <f t="array" ref="EN41">_xlfn.IFNA(_xlfn.IFS(AND(D41&gt;=3,G41="8:30～17:00の範囲内"),_xlfn.XLOOKUP($EQ$14,$EQ$20:$EQ$24,$ET$20:$ET$24,0,0,1),AND(D41&gt;=3,G41="8:30～17:00を超える"),_xlfn.XLOOKUP($EQ$14,$EQ$20:$EQ$24,$EX$20:$EX$24,0,0,1),AND(D41&lt;3,G41="8:30～17:00の範囲内"),_xlfn.XLOOKUP($EQ$14,$EQ$20:$EQ$24,$ER$20:$ER$24,0,0,1),AND(D41&lt;3,G41="8:30～17:00を超える"),_xlfn.XLOOKUP($EQ$14,$EQ$20:$EQ$24,$EV$20:$EV$24,0,0,1)),"")</f>
        <v/>
      </c>
      <c r="EO41" s="78" t="str" cm="1">
        <f t="array" ref="EO41">_xlfn.IFNA(_xlfn.IFS(AND(D41&gt;=3,G41="8:30～17:00の範囲内"),_xlfn.XLOOKUP($EQ$14,$EQ$20:$EQ$24,$EU$20:$EU$24,0,0,1),AND(D41&gt;=3,G41="8:30～17:00を超える"),_xlfn.XLOOKUP($EQ$14,$EQ$20:$EQ$24,$EY$20:$EY$24,0,0,1),AND(D41&lt;3,G41="8:30～17:00の範囲内"),_xlfn.XLOOKUP($EQ$14,$EQ$20:$EQ$24,$ES$20:$ES$24,0,0,1),AND(D41&lt;3,G41="8:30～17:00を超える"),_xlfn.XLOOKUP($EQ$14,$EQ$20:$EQ$24,$EW$20:$EW$24,0,0,1)),"")</f>
        <v/>
      </c>
    </row>
    <row r="42" spans="2:145" ht="14.25">
      <c r="B42" s="79">
        <f t="shared" si="14"/>
        <v>29</v>
      </c>
      <c r="C42" s="125"/>
      <c r="D42" s="124"/>
      <c r="E42" s="125"/>
      <c r="F42" s="61" t="str">
        <f t="shared" si="17"/>
        <v/>
      </c>
      <c r="G42" s="220"/>
      <c r="H42" s="221"/>
      <c r="I42" s="221"/>
      <c r="J42" s="221"/>
      <c r="K42" s="174" t="str" cm="1">
        <f t="array" ref="K42">_xlfn.IFNA(IF(C42="","",IF(F42="×","0",_xlfn.IFS(AND(D42&gt;=3,G42="8:30～17:00の範囲内"),1200,AND(D42&gt;=3,G42="8:30～17:00を超える"),1500,AND(D42&lt;3,G42="8:30～17:00の範囲内"),2100,AND(D42&lt;3,G42="8:30～17:00を超える"),2600))),"")</f>
        <v/>
      </c>
      <c r="L42" s="174"/>
      <c r="M42" s="129"/>
      <c r="N42" s="63" t="str" cm="1">
        <f t="array" ref="N42">_xlfn.IFNA(_xlfn.IFS(F42="×","",M42="一般",0,AND(D42&gt;=3,M42="非課税",G42="8:30～17:00の範囲内"),700,AND(D42&lt;3,M42="非課税",G42="8:30～17:00の範囲内"),1300,AND(D42&gt;=3,M42="非課税",G42="8:30～17:00を超える"),900,AND(D42&lt;3,M42="非課税",G42="8:30～17:00を超える"),1600,M42="生保等",K42,M42="経過措置",EN42),"")</f>
        <v/>
      </c>
      <c r="O42" s="63" t="str" cm="1">
        <f t="array" ref="O42">_xlfn.IFNA(_xlfn.IFS(F42="×","",M42="一般",0,AND(D42&gt;=3,M42="非課税",G42="8:30～17:00の範囲内"),700,AND(D42&lt;3,M42="非課税",G42="8:30～17:00の範囲内"),1300,AND(D42&gt;=3,M42="非課税",G42="8:30～17:00を超える"),900,AND(D42&lt;3,M42="非課税",G42="8:30～17:00を超える"),1600,M42="生保等",K42,M42="経過措置",EO42),"")</f>
        <v/>
      </c>
      <c r="P42" s="63" t="str">
        <f t="shared" si="15"/>
        <v/>
      </c>
      <c r="Q42" s="63" t="str">
        <f t="shared" si="18"/>
        <v/>
      </c>
      <c r="R42" s="109"/>
      <c r="S42" s="110"/>
      <c r="T42" s="110"/>
      <c r="U42" s="110"/>
      <c r="V42" s="110"/>
      <c r="W42" s="110"/>
      <c r="X42" s="110"/>
      <c r="Y42" s="110"/>
      <c r="Z42" s="110"/>
      <c r="AA42" s="111"/>
      <c r="AB42" s="109"/>
      <c r="AC42" s="110"/>
      <c r="AD42" s="110"/>
      <c r="AE42" s="110"/>
      <c r="AF42" s="110"/>
      <c r="AG42" s="110"/>
      <c r="AH42" s="110"/>
      <c r="AI42" s="110"/>
      <c r="AJ42" s="110"/>
      <c r="AK42" s="111"/>
      <c r="AL42" s="109"/>
      <c r="AM42" s="110"/>
      <c r="AN42" s="110"/>
      <c r="AO42" s="110"/>
      <c r="AP42" s="110"/>
      <c r="AQ42" s="110"/>
      <c r="AR42" s="110"/>
      <c r="AS42" s="110"/>
      <c r="AT42" s="110"/>
      <c r="AU42" s="111"/>
      <c r="AV42" s="109"/>
      <c r="AW42" s="110"/>
      <c r="AX42" s="110"/>
      <c r="AY42" s="110"/>
      <c r="AZ42" s="110"/>
      <c r="BA42" s="110"/>
      <c r="BB42" s="110"/>
      <c r="BC42" s="110"/>
      <c r="BD42" s="110"/>
      <c r="BE42" s="111"/>
      <c r="BF42" s="109"/>
      <c r="BG42" s="110"/>
      <c r="BH42" s="110"/>
      <c r="BI42" s="110"/>
      <c r="BJ42" s="110"/>
      <c r="BK42" s="110"/>
      <c r="BL42" s="110"/>
      <c r="BM42" s="110"/>
      <c r="BN42" s="110"/>
      <c r="BO42" s="111"/>
      <c r="BP42" s="109"/>
      <c r="BQ42" s="110"/>
      <c r="BR42" s="110"/>
      <c r="BS42" s="110"/>
      <c r="BT42" s="110"/>
      <c r="BU42" s="110"/>
      <c r="BV42" s="110"/>
      <c r="BW42" s="110"/>
      <c r="BX42" s="110"/>
      <c r="BY42" s="111"/>
      <c r="BZ42" s="109"/>
      <c r="CA42" s="110"/>
      <c r="CB42" s="110"/>
      <c r="CC42" s="110"/>
      <c r="CD42" s="110"/>
      <c r="CE42" s="110"/>
      <c r="CF42" s="110"/>
      <c r="CG42" s="110"/>
      <c r="CH42" s="110"/>
      <c r="CI42" s="111"/>
      <c r="CJ42" s="109"/>
      <c r="CK42" s="110"/>
      <c r="CL42" s="110"/>
      <c r="CM42" s="110"/>
      <c r="CN42" s="110"/>
      <c r="CO42" s="110"/>
      <c r="CP42" s="110"/>
      <c r="CQ42" s="110"/>
      <c r="CR42" s="110"/>
      <c r="CS42" s="111"/>
      <c r="CT42" s="109"/>
      <c r="CU42" s="110"/>
      <c r="CV42" s="110"/>
      <c r="CW42" s="110"/>
      <c r="CX42" s="110"/>
      <c r="CY42" s="110"/>
      <c r="CZ42" s="110"/>
      <c r="DA42" s="110"/>
      <c r="DB42" s="110"/>
      <c r="DC42" s="111"/>
      <c r="DD42" s="109"/>
      <c r="DE42" s="110"/>
      <c r="DF42" s="110"/>
      <c r="DG42" s="110"/>
      <c r="DH42" s="110"/>
      <c r="DI42" s="110"/>
      <c r="DJ42" s="110"/>
      <c r="DK42" s="110"/>
      <c r="DL42" s="110"/>
      <c r="DM42" s="111"/>
      <c r="DN42" s="109"/>
      <c r="DO42" s="110"/>
      <c r="DP42" s="110"/>
      <c r="DQ42" s="110"/>
      <c r="DR42" s="110"/>
      <c r="DS42" s="110"/>
      <c r="DT42" s="110"/>
      <c r="DU42" s="110"/>
      <c r="DV42" s="110"/>
      <c r="DW42" s="111"/>
      <c r="DX42" s="109"/>
      <c r="DY42" s="110"/>
      <c r="DZ42" s="110"/>
      <c r="EA42" s="110"/>
      <c r="EB42" s="110"/>
      <c r="EC42" s="110"/>
      <c r="ED42" s="110"/>
      <c r="EE42" s="110"/>
      <c r="EF42" s="110"/>
      <c r="EG42" s="112"/>
      <c r="EH42" s="76">
        <f t="shared" si="19"/>
        <v>0</v>
      </c>
      <c r="EI42" s="70" t="str">
        <f t="shared" si="16"/>
        <v/>
      </c>
      <c r="EK42" s="76">
        <f t="shared" si="20"/>
        <v>0</v>
      </c>
      <c r="EL42" s="77">
        <f t="shared" si="21"/>
        <v>0</v>
      </c>
      <c r="EN42" s="78" t="str" cm="1">
        <f t="array" ref="EN42">_xlfn.IFNA(_xlfn.IFS(AND(D42&gt;=3,G42="8:30～17:00の範囲内"),_xlfn.XLOOKUP($EQ$14,$EQ$20:$EQ$24,$ET$20:$ET$24,0,0,1),AND(D42&gt;=3,G42="8:30～17:00を超える"),_xlfn.XLOOKUP($EQ$14,$EQ$20:$EQ$24,$EX$20:$EX$24,0,0,1),AND(D42&lt;3,G42="8:30～17:00の範囲内"),_xlfn.XLOOKUP($EQ$14,$EQ$20:$EQ$24,$ER$20:$ER$24,0,0,1),AND(D42&lt;3,G42="8:30～17:00を超える"),_xlfn.XLOOKUP($EQ$14,$EQ$20:$EQ$24,$EV$20:$EV$24,0,0,1)),"")</f>
        <v/>
      </c>
      <c r="EO42" s="78" t="str" cm="1">
        <f t="array" ref="EO42">_xlfn.IFNA(_xlfn.IFS(AND(D42&gt;=3,G42="8:30～17:00の範囲内"),_xlfn.XLOOKUP($EQ$14,$EQ$20:$EQ$24,$EU$20:$EU$24,0,0,1),AND(D42&gt;=3,G42="8:30～17:00を超える"),_xlfn.XLOOKUP($EQ$14,$EQ$20:$EQ$24,$EY$20:$EY$24,0,0,1),AND(D42&lt;3,G42="8:30～17:00の範囲内"),_xlfn.XLOOKUP($EQ$14,$EQ$20:$EQ$24,$ES$20:$ES$24,0,0,1),AND(D42&lt;3,G42="8:30～17:00を超える"),_xlfn.XLOOKUP($EQ$14,$EQ$20:$EQ$24,$EW$20:$EW$24,0,0,1)),"")</f>
        <v/>
      </c>
    </row>
    <row r="43" spans="2:145" ht="14.25">
      <c r="B43" s="79">
        <f t="shared" si="14"/>
        <v>30</v>
      </c>
      <c r="C43" s="125"/>
      <c r="D43" s="124"/>
      <c r="E43" s="125"/>
      <c r="F43" s="61" t="str">
        <f t="shared" si="17"/>
        <v/>
      </c>
      <c r="G43" s="220"/>
      <c r="H43" s="221"/>
      <c r="I43" s="221"/>
      <c r="J43" s="221"/>
      <c r="K43" s="174" t="str" cm="1">
        <f t="array" ref="K43">_xlfn.IFNA(IF(C43="","",IF(F43="×","0",_xlfn.IFS(AND(D43&gt;=3,G43="8:30～17:00の範囲内"),1200,AND(D43&gt;=3,G43="8:30～17:00を超える"),1500,AND(D43&lt;3,G43="8:30～17:00の範囲内"),2100,AND(D43&lt;3,G43="8:30～17:00を超える"),2600))),"")</f>
        <v/>
      </c>
      <c r="L43" s="174"/>
      <c r="M43" s="129"/>
      <c r="N43" s="63" t="str" cm="1">
        <f t="array" ref="N43">_xlfn.IFNA(_xlfn.IFS(F43="×","",M43="一般",0,AND(D43&gt;=3,M43="非課税",G43="8:30～17:00の範囲内"),700,AND(D43&lt;3,M43="非課税",G43="8:30～17:00の範囲内"),1300,AND(D43&gt;=3,M43="非課税",G43="8:30～17:00を超える"),900,AND(D43&lt;3,M43="非課税",G43="8:30～17:00を超える"),1600,M43="生保等",K43,M43="経過措置",EN43),"")</f>
        <v/>
      </c>
      <c r="O43" s="63" t="str" cm="1">
        <f t="array" ref="O43">_xlfn.IFNA(_xlfn.IFS(F43="×","",M43="一般",0,AND(D43&gt;=3,M43="非課税",G43="8:30～17:00の範囲内"),700,AND(D43&lt;3,M43="非課税",G43="8:30～17:00の範囲内"),1300,AND(D43&gt;=3,M43="非課税",G43="8:30～17:00を超える"),900,AND(D43&lt;3,M43="非課税",G43="8:30～17:00を超える"),1600,M43="生保等",K43,M43="経過措置",EO43),"")</f>
        <v/>
      </c>
      <c r="P43" s="63" t="str">
        <f t="shared" si="15"/>
        <v/>
      </c>
      <c r="Q43" s="63" t="str">
        <f t="shared" si="18"/>
        <v/>
      </c>
      <c r="R43" s="109"/>
      <c r="S43" s="110"/>
      <c r="T43" s="110"/>
      <c r="U43" s="110"/>
      <c r="V43" s="110"/>
      <c r="W43" s="110"/>
      <c r="X43" s="110"/>
      <c r="Y43" s="110"/>
      <c r="Z43" s="110"/>
      <c r="AA43" s="111"/>
      <c r="AB43" s="109"/>
      <c r="AC43" s="110"/>
      <c r="AD43" s="110"/>
      <c r="AE43" s="110"/>
      <c r="AF43" s="110"/>
      <c r="AG43" s="110"/>
      <c r="AH43" s="110"/>
      <c r="AI43" s="110"/>
      <c r="AJ43" s="110"/>
      <c r="AK43" s="111"/>
      <c r="AL43" s="109"/>
      <c r="AM43" s="110"/>
      <c r="AN43" s="110"/>
      <c r="AO43" s="110"/>
      <c r="AP43" s="110"/>
      <c r="AQ43" s="110"/>
      <c r="AR43" s="110"/>
      <c r="AS43" s="110"/>
      <c r="AT43" s="110"/>
      <c r="AU43" s="111"/>
      <c r="AV43" s="109"/>
      <c r="AW43" s="110"/>
      <c r="AX43" s="110"/>
      <c r="AY43" s="110"/>
      <c r="AZ43" s="110"/>
      <c r="BA43" s="110"/>
      <c r="BB43" s="110"/>
      <c r="BC43" s="110"/>
      <c r="BD43" s="110"/>
      <c r="BE43" s="111"/>
      <c r="BF43" s="109"/>
      <c r="BG43" s="110"/>
      <c r="BH43" s="110"/>
      <c r="BI43" s="110"/>
      <c r="BJ43" s="110"/>
      <c r="BK43" s="110"/>
      <c r="BL43" s="110"/>
      <c r="BM43" s="110"/>
      <c r="BN43" s="110"/>
      <c r="BO43" s="111"/>
      <c r="BP43" s="109"/>
      <c r="BQ43" s="110"/>
      <c r="BR43" s="110"/>
      <c r="BS43" s="110"/>
      <c r="BT43" s="110"/>
      <c r="BU43" s="110"/>
      <c r="BV43" s="110"/>
      <c r="BW43" s="110"/>
      <c r="BX43" s="110"/>
      <c r="BY43" s="111"/>
      <c r="BZ43" s="109"/>
      <c r="CA43" s="110"/>
      <c r="CB43" s="110"/>
      <c r="CC43" s="110"/>
      <c r="CD43" s="110"/>
      <c r="CE43" s="110"/>
      <c r="CF43" s="110"/>
      <c r="CG43" s="110"/>
      <c r="CH43" s="110"/>
      <c r="CI43" s="111"/>
      <c r="CJ43" s="109"/>
      <c r="CK43" s="110"/>
      <c r="CL43" s="110"/>
      <c r="CM43" s="110"/>
      <c r="CN43" s="110"/>
      <c r="CO43" s="110"/>
      <c r="CP43" s="110"/>
      <c r="CQ43" s="110"/>
      <c r="CR43" s="110"/>
      <c r="CS43" s="111"/>
      <c r="CT43" s="109"/>
      <c r="CU43" s="110"/>
      <c r="CV43" s="110"/>
      <c r="CW43" s="110"/>
      <c r="CX43" s="110"/>
      <c r="CY43" s="110"/>
      <c r="CZ43" s="110"/>
      <c r="DA43" s="110"/>
      <c r="DB43" s="110"/>
      <c r="DC43" s="111"/>
      <c r="DD43" s="109"/>
      <c r="DE43" s="110"/>
      <c r="DF43" s="110"/>
      <c r="DG43" s="110"/>
      <c r="DH43" s="110"/>
      <c r="DI43" s="110"/>
      <c r="DJ43" s="110"/>
      <c r="DK43" s="110"/>
      <c r="DL43" s="110"/>
      <c r="DM43" s="111"/>
      <c r="DN43" s="109"/>
      <c r="DO43" s="110"/>
      <c r="DP43" s="110"/>
      <c r="DQ43" s="110"/>
      <c r="DR43" s="110"/>
      <c r="DS43" s="110"/>
      <c r="DT43" s="110"/>
      <c r="DU43" s="110"/>
      <c r="DV43" s="110"/>
      <c r="DW43" s="111"/>
      <c r="DX43" s="109"/>
      <c r="DY43" s="110"/>
      <c r="DZ43" s="110"/>
      <c r="EA43" s="110"/>
      <c r="EB43" s="110"/>
      <c r="EC43" s="110"/>
      <c r="ED43" s="110"/>
      <c r="EE43" s="110"/>
      <c r="EF43" s="110"/>
      <c r="EG43" s="112"/>
      <c r="EH43" s="76">
        <f t="shared" si="19"/>
        <v>0</v>
      </c>
      <c r="EI43" s="70" t="str">
        <f t="shared" si="16"/>
        <v/>
      </c>
      <c r="EK43" s="76">
        <f t="shared" si="20"/>
        <v>0</v>
      </c>
      <c r="EL43" s="77">
        <f t="shared" si="21"/>
        <v>0</v>
      </c>
      <c r="EN43" s="78" t="str" cm="1">
        <f t="array" ref="EN43">_xlfn.IFNA(_xlfn.IFS(AND(D43&gt;=3,G43="8:30～17:00の範囲内"),_xlfn.XLOOKUP($EQ$14,$EQ$20:$EQ$24,$ET$20:$ET$24,0,0,1),AND(D43&gt;=3,G43="8:30～17:00を超える"),_xlfn.XLOOKUP($EQ$14,$EQ$20:$EQ$24,$EX$20:$EX$24,0,0,1),AND(D43&lt;3,G43="8:30～17:00の範囲内"),_xlfn.XLOOKUP($EQ$14,$EQ$20:$EQ$24,$ER$20:$ER$24,0,0,1),AND(D43&lt;3,G43="8:30～17:00を超える"),_xlfn.XLOOKUP($EQ$14,$EQ$20:$EQ$24,$EV$20:$EV$24,0,0,1)),"")</f>
        <v/>
      </c>
      <c r="EO43" s="78" t="str" cm="1">
        <f t="array" ref="EO43">_xlfn.IFNA(_xlfn.IFS(AND(D43&gt;=3,G43="8:30～17:00の範囲内"),_xlfn.XLOOKUP($EQ$14,$EQ$20:$EQ$24,$EU$20:$EU$24,0,0,1),AND(D43&gt;=3,G43="8:30～17:00を超える"),_xlfn.XLOOKUP($EQ$14,$EQ$20:$EQ$24,$EY$20:$EY$24,0,0,1),AND(D43&lt;3,G43="8:30～17:00の範囲内"),_xlfn.XLOOKUP($EQ$14,$EQ$20:$EQ$24,$ES$20:$ES$24,0,0,1),AND(D43&lt;3,G43="8:30～17:00を超える"),_xlfn.XLOOKUP($EQ$14,$EQ$20:$EQ$24,$EW$20:$EW$24,0,0,1)),"")</f>
        <v/>
      </c>
    </row>
    <row r="44" spans="2:145" ht="14.25">
      <c r="B44" s="79">
        <f t="shared" si="14"/>
        <v>31</v>
      </c>
      <c r="C44" s="125"/>
      <c r="D44" s="124"/>
      <c r="E44" s="125"/>
      <c r="F44" s="61" t="str">
        <f t="shared" si="17"/>
        <v/>
      </c>
      <c r="G44" s="220"/>
      <c r="H44" s="221"/>
      <c r="I44" s="221"/>
      <c r="J44" s="221"/>
      <c r="K44" s="174" t="str" cm="1">
        <f t="array" ref="K44">_xlfn.IFNA(IF(C44="","",IF(F44="×","0",_xlfn.IFS(AND(D44&gt;=3,G44="8:30～17:00の範囲内"),1200,AND(D44&gt;=3,G44="8:30～17:00を超える"),1500,AND(D44&lt;3,G44="8:30～17:00の範囲内"),2100,AND(D44&lt;3,G44="8:30～17:00を超える"),2600))),"")</f>
        <v/>
      </c>
      <c r="L44" s="174"/>
      <c r="M44" s="129"/>
      <c r="N44" s="63" t="str" cm="1">
        <f t="array" ref="N44">_xlfn.IFNA(_xlfn.IFS(F44="×","",M44="一般",0,AND(D44&gt;=3,M44="非課税",G44="8:30～17:00の範囲内"),700,AND(D44&lt;3,M44="非課税",G44="8:30～17:00の範囲内"),1300,AND(D44&gt;=3,M44="非課税",G44="8:30～17:00を超える"),900,AND(D44&lt;3,M44="非課税",G44="8:30～17:00を超える"),1600,M44="生保等",K44,M44="経過措置",EN44),"")</f>
        <v/>
      </c>
      <c r="O44" s="63" t="str" cm="1">
        <f t="array" ref="O44">_xlfn.IFNA(_xlfn.IFS(F44="×","",M44="一般",0,AND(D44&gt;=3,M44="非課税",G44="8:30～17:00の範囲内"),700,AND(D44&lt;3,M44="非課税",G44="8:30～17:00の範囲内"),1300,AND(D44&gt;=3,M44="非課税",G44="8:30～17:00を超える"),900,AND(D44&lt;3,M44="非課税",G44="8:30～17:00を超える"),1600,M44="生保等",K44,M44="経過措置",EO44),"")</f>
        <v/>
      </c>
      <c r="P44" s="63" t="str">
        <f t="shared" si="15"/>
        <v/>
      </c>
      <c r="Q44" s="63" t="str">
        <f t="shared" si="18"/>
        <v/>
      </c>
      <c r="R44" s="109"/>
      <c r="S44" s="110"/>
      <c r="T44" s="110"/>
      <c r="U44" s="110"/>
      <c r="V44" s="110"/>
      <c r="W44" s="110"/>
      <c r="X44" s="110"/>
      <c r="Y44" s="110"/>
      <c r="Z44" s="110"/>
      <c r="AA44" s="111"/>
      <c r="AB44" s="109"/>
      <c r="AC44" s="110"/>
      <c r="AD44" s="110"/>
      <c r="AE44" s="110"/>
      <c r="AF44" s="110"/>
      <c r="AG44" s="110"/>
      <c r="AH44" s="110"/>
      <c r="AI44" s="110"/>
      <c r="AJ44" s="110"/>
      <c r="AK44" s="111"/>
      <c r="AL44" s="109"/>
      <c r="AM44" s="110"/>
      <c r="AN44" s="110"/>
      <c r="AO44" s="110"/>
      <c r="AP44" s="110"/>
      <c r="AQ44" s="110"/>
      <c r="AR44" s="110"/>
      <c r="AS44" s="110"/>
      <c r="AT44" s="110"/>
      <c r="AU44" s="111"/>
      <c r="AV44" s="109"/>
      <c r="AW44" s="110"/>
      <c r="AX44" s="110"/>
      <c r="AY44" s="110"/>
      <c r="AZ44" s="110"/>
      <c r="BA44" s="110"/>
      <c r="BB44" s="110"/>
      <c r="BC44" s="110"/>
      <c r="BD44" s="110"/>
      <c r="BE44" s="111"/>
      <c r="BF44" s="109"/>
      <c r="BG44" s="110"/>
      <c r="BH44" s="110"/>
      <c r="BI44" s="110"/>
      <c r="BJ44" s="110"/>
      <c r="BK44" s="110"/>
      <c r="BL44" s="110"/>
      <c r="BM44" s="110"/>
      <c r="BN44" s="110"/>
      <c r="BO44" s="111"/>
      <c r="BP44" s="109"/>
      <c r="BQ44" s="110"/>
      <c r="BR44" s="110"/>
      <c r="BS44" s="110"/>
      <c r="BT44" s="110"/>
      <c r="BU44" s="110"/>
      <c r="BV44" s="110"/>
      <c r="BW44" s="110"/>
      <c r="BX44" s="110"/>
      <c r="BY44" s="111"/>
      <c r="BZ44" s="109"/>
      <c r="CA44" s="110"/>
      <c r="CB44" s="110"/>
      <c r="CC44" s="110"/>
      <c r="CD44" s="110"/>
      <c r="CE44" s="110"/>
      <c r="CF44" s="110"/>
      <c r="CG44" s="110"/>
      <c r="CH44" s="110"/>
      <c r="CI44" s="111"/>
      <c r="CJ44" s="109"/>
      <c r="CK44" s="110"/>
      <c r="CL44" s="110"/>
      <c r="CM44" s="110"/>
      <c r="CN44" s="110"/>
      <c r="CO44" s="110"/>
      <c r="CP44" s="110"/>
      <c r="CQ44" s="110"/>
      <c r="CR44" s="110"/>
      <c r="CS44" s="111"/>
      <c r="CT44" s="109"/>
      <c r="CU44" s="110"/>
      <c r="CV44" s="110"/>
      <c r="CW44" s="110"/>
      <c r="CX44" s="110"/>
      <c r="CY44" s="110"/>
      <c r="CZ44" s="110"/>
      <c r="DA44" s="110"/>
      <c r="DB44" s="110"/>
      <c r="DC44" s="111"/>
      <c r="DD44" s="109"/>
      <c r="DE44" s="110"/>
      <c r="DF44" s="110"/>
      <c r="DG44" s="110"/>
      <c r="DH44" s="110"/>
      <c r="DI44" s="110"/>
      <c r="DJ44" s="110"/>
      <c r="DK44" s="110"/>
      <c r="DL44" s="110"/>
      <c r="DM44" s="111"/>
      <c r="DN44" s="109"/>
      <c r="DO44" s="110"/>
      <c r="DP44" s="110"/>
      <c r="DQ44" s="110"/>
      <c r="DR44" s="110"/>
      <c r="DS44" s="110"/>
      <c r="DT44" s="110"/>
      <c r="DU44" s="110"/>
      <c r="DV44" s="110"/>
      <c r="DW44" s="111"/>
      <c r="DX44" s="109"/>
      <c r="DY44" s="110"/>
      <c r="DZ44" s="110"/>
      <c r="EA44" s="110"/>
      <c r="EB44" s="110"/>
      <c r="EC44" s="110"/>
      <c r="ED44" s="110"/>
      <c r="EE44" s="110"/>
      <c r="EF44" s="110"/>
      <c r="EG44" s="112"/>
      <c r="EH44" s="76">
        <f t="shared" si="19"/>
        <v>0</v>
      </c>
      <c r="EI44" s="70" t="str">
        <f t="shared" si="16"/>
        <v/>
      </c>
      <c r="EK44" s="76">
        <f t="shared" si="20"/>
        <v>0</v>
      </c>
      <c r="EL44" s="77">
        <f t="shared" si="21"/>
        <v>0</v>
      </c>
      <c r="EN44" s="78" t="str" cm="1">
        <f t="array" ref="EN44">_xlfn.IFNA(_xlfn.IFS(AND(D44&gt;=3,G44="8:30～17:00の範囲内"),_xlfn.XLOOKUP($EQ$14,$EQ$20:$EQ$24,$ET$20:$ET$24,0,0,1),AND(D44&gt;=3,G44="8:30～17:00を超える"),_xlfn.XLOOKUP($EQ$14,$EQ$20:$EQ$24,$EX$20:$EX$24,0,0,1),AND(D44&lt;3,G44="8:30～17:00の範囲内"),_xlfn.XLOOKUP($EQ$14,$EQ$20:$EQ$24,$ER$20:$ER$24,0,0,1),AND(D44&lt;3,G44="8:30～17:00を超える"),_xlfn.XLOOKUP($EQ$14,$EQ$20:$EQ$24,$EV$20:$EV$24,0,0,1)),"")</f>
        <v/>
      </c>
      <c r="EO44" s="78" t="str" cm="1">
        <f t="array" ref="EO44">_xlfn.IFNA(_xlfn.IFS(AND(D44&gt;=3,G44="8:30～17:00の範囲内"),_xlfn.XLOOKUP($EQ$14,$EQ$20:$EQ$24,$EU$20:$EU$24,0,0,1),AND(D44&gt;=3,G44="8:30～17:00を超える"),_xlfn.XLOOKUP($EQ$14,$EQ$20:$EQ$24,$EY$20:$EY$24,0,0,1),AND(D44&lt;3,G44="8:30～17:00の範囲内"),_xlfn.XLOOKUP($EQ$14,$EQ$20:$EQ$24,$ES$20:$ES$24,0,0,1),AND(D44&lt;3,G44="8:30～17:00を超える"),_xlfn.XLOOKUP($EQ$14,$EQ$20:$EQ$24,$EW$20:$EW$24,0,0,1)),"")</f>
        <v/>
      </c>
    </row>
    <row r="45" spans="2:145" ht="14.25">
      <c r="B45" s="79">
        <f t="shared" si="14"/>
        <v>32</v>
      </c>
      <c r="C45" s="125"/>
      <c r="D45" s="124"/>
      <c r="E45" s="125"/>
      <c r="F45" s="61" t="str">
        <f t="shared" si="17"/>
        <v/>
      </c>
      <c r="G45" s="220"/>
      <c r="H45" s="221"/>
      <c r="I45" s="221"/>
      <c r="J45" s="221"/>
      <c r="K45" s="174" t="str" cm="1">
        <f t="array" ref="K45">_xlfn.IFNA(IF(C45="","",IF(F45="×","0",_xlfn.IFS(AND(D45&gt;=3,G45="8:30～17:00の範囲内"),1200,AND(D45&gt;=3,G45="8:30～17:00を超える"),1500,AND(D45&lt;3,G45="8:30～17:00の範囲内"),2100,AND(D45&lt;3,G45="8:30～17:00を超える"),2600))),"")</f>
        <v/>
      </c>
      <c r="L45" s="174"/>
      <c r="M45" s="129"/>
      <c r="N45" s="63" t="str" cm="1">
        <f t="array" ref="N45">_xlfn.IFNA(_xlfn.IFS(F45="×","",M45="一般",0,AND(D45&gt;=3,M45="非課税",G45="8:30～17:00の範囲内"),700,AND(D45&lt;3,M45="非課税",G45="8:30～17:00の範囲内"),1300,AND(D45&gt;=3,M45="非課税",G45="8:30～17:00を超える"),900,AND(D45&lt;3,M45="非課税",G45="8:30～17:00を超える"),1600,M45="生保等",K45,M45="経過措置",EN45),"")</f>
        <v/>
      </c>
      <c r="O45" s="63" t="str" cm="1">
        <f t="array" ref="O45">_xlfn.IFNA(_xlfn.IFS(F45="×","",M45="一般",0,AND(D45&gt;=3,M45="非課税",G45="8:30～17:00の範囲内"),700,AND(D45&lt;3,M45="非課税",G45="8:30～17:00の範囲内"),1300,AND(D45&gt;=3,M45="非課税",G45="8:30～17:00を超える"),900,AND(D45&lt;3,M45="非課税",G45="8:30～17:00を超える"),1600,M45="生保等",K45,M45="経過措置",EO45),"")</f>
        <v/>
      </c>
      <c r="P45" s="63" t="str">
        <f t="shared" si="15"/>
        <v/>
      </c>
      <c r="Q45" s="63" t="str">
        <f t="shared" si="18"/>
        <v/>
      </c>
      <c r="R45" s="109"/>
      <c r="S45" s="110"/>
      <c r="T45" s="110"/>
      <c r="U45" s="110"/>
      <c r="V45" s="110"/>
      <c r="W45" s="110"/>
      <c r="X45" s="110"/>
      <c r="Y45" s="110"/>
      <c r="Z45" s="110"/>
      <c r="AA45" s="111"/>
      <c r="AB45" s="109"/>
      <c r="AC45" s="110"/>
      <c r="AD45" s="110"/>
      <c r="AE45" s="110"/>
      <c r="AF45" s="110"/>
      <c r="AG45" s="110"/>
      <c r="AH45" s="110"/>
      <c r="AI45" s="110"/>
      <c r="AJ45" s="110"/>
      <c r="AK45" s="111"/>
      <c r="AL45" s="109"/>
      <c r="AM45" s="110"/>
      <c r="AN45" s="110"/>
      <c r="AO45" s="110"/>
      <c r="AP45" s="110"/>
      <c r="AQ45" s="110"/>
      <c r="AR45" s="110"/>
      <c r="AS45" s="110"/>
      <c r="AT45" s="110"/>
      <c r="AU45" s="111"/>
      <c r="AV45" s="109"/>
      <c r="AW45" s="110"/>
      <c r="AX45" s="110"/>
      <c r="AY45" s="110"/>
      <c r="AZ45" s="110"/>
      <c r="BA45" s="110"/>
      <c r="BB45" s="110"/>
      <c r="BC45" s="110"/>
      <c r="BD45" s="110"/>
      <c r="BE45" s="111"/>
      <c r="BF45" s="109"/>
      <c r="BG45" s="110"/>
      <c r="BH45" s="110"/>
      <c r="BI45" s="110"/>
      <c r="BJ45" s="110"/>
      <c r="BK45" s="110"/>
      <c r="BL45" s="110"/>
      <c r="BM45" s="110"/>
      <c r="BN45" s="110"/>
      <c r="BO45" s="111"/>
      <c r="BP45" s="109"/>
      <c r="BQ45" s="110"/>
      <c r="BR45" s="110"/>
      <c r="BS45" s="110"/>
      <c r="BT45" s="110"/>
      <c r="BU45" s="110"/>
      <c r="BV45" s="110"/>
      <c r="BW45" s="110"/>
      <c r="BX45" s="110"/>
      <c r="BY45" s="111"/>
      <c r="BZ45" s="109"/>
      <c r="CA45" s="110"/>
      <c r="CB45" s="110"/>
      <c r="CC45" s="110"/>
      <c r="CD45" s="110"/>
      <c r="CE45" s="110"/>
      <c r="CF45" s="110"/>
      <c r="CG45" s="110"/>
      <c r="CH45" s="110"/>
      <c r="CI45" s="111"/>
      <c r="CJ45" s="109"/>
      <c r="CK45" s="110"/>
      <c r="CL45" s="110"/>
      <c r="CM45" s="110"/>
      <c r="CN45" s="110"/>
      <c r="CO45" s="110"/>
      <c r="CP45" s="110"/>
      <c r="CQ45" s="110"/>
      <c r="CR45" s="110"/>
      <c r="CS45" s="111"/>
      <c r="CT45" s="109"/>
      <c r="CU45" s="110"/>
      <c r="CV45" s="110"/>
      <c r="CW45" s="110"/>
      <c r="CX45" s="110"/>
      <c r="CY45" s="110"/>
      <c r="CZ45" s="110"/>
      <c r="DA45" s="110"/>
      <c r="DB45" s="110"/>
      <c r="DC45" s="111"/>
      <c r="DD45" s="109"/>
      <c r="DE45" s="110"/>
      <c r="DF45" s="110"/>
      <c r="DG45" s="110"/>
      <c r="DH45" s="110"/>
      <c r="DI45" s="110"/>
      <c r="DJ45" s="110"/>
      <c r="DK45" s="110"/>
      <c r="DL45" s="110"/>
      <c r="DM45" s="111"/>
      <c r="DN45" s="109"/>
      <c r="DO45" s="110"/>
      <c r="DP45" s="110"/>
      <c r="DQ45" s="110"/>
      <c r="DR45" s="110"/>
      <c r="DS45" s="110"/>
      <c r="DT45" s="110"/>
      <c r="DU45" s="110"/>
      <c r="DV45" s="110"/>
      <c r="DW45" s="111"/>
      <c r="DX45" s="109"/>
      <c r="DY45" s="110"/>
      <c r="DZ45" s="110"/>
      <c r="EA45" s="110"/>
      <c r="EB45" s="110"/>
      <c r="EC45" s="110"/>
      <c r="ED45" s="110"/>
      <c r="EE45" s="110"/>
      <c r="EF45" s="110"/>
      <c r="EG45" s="112"/>
      <c r="EH45" s="76">
        <f t="shared" si="19"/>
        <v>0</v>
      </c>
      <c r="EI45" s="70" t="str">
        <f t="shared" si="16"/>
        <v/>
      </c>
      <c r="EK45" s="76">
        <f t="shared" si="20"/>
        <v>0</v>
      </c>
      <c r="EL45" s="77">
        <f t="shared" si="21"/>
        <v>0</v>
      </c>
      <c r="EN45" s="78" t="str" cm="1">
        <f t="array" ref="EN45">_xlfn.IFNA(_xlfn.IFS(AND(D45&gt;=3,G45="8:30～17:00の範囲内"),_xlfn.XLOOKUP($EQ$14,$EQ$20:$EQ$24,$ET$20:$ET$24,0,0,1),AND(D45&gt;=3,G45="8:30～17:00を超える"),_xlfn.XLOOKUP($EQ$14,$EQ$20:$EQ$24,$EX$20:$EX$24,0,0,1),AND(D45&lt;3,G45="8:30～17:00の範囲内"),_xlfn.XLOOKUP($EQ$14,$EQ$20:$EQ$24,$ER$20:$ER$24,0,0,1),AND(D45&lt;3,G45="8:30～17:00を超える"),_xlfn.XLOOKUP($EQ$14,$EQ$20:$EQ$24,$EV$20:$EV$24,0,0,1)),"")</f>
        <v/>
      </c>
      <c r="EO45" s="78" t="str" cm="1">
        <f t="array" ref="EO45">_xlfn.IFNA(_xlfn.IFS(AND(D45&gt;=3,G45="8:30～17:00の範囲内"),_xlfn.XLOOKUP($EQ$14,$EQ$20:$EQ$24,$EU$20:$EU$24,0,0,1),AND(D45&gt;=3,G45="8:30～17:00を超える"),_xlfn.XLOOKUP($EQ$14,$EQ$20:$EQ$24,$EY$20:$EY$24,0,0,1),AND(D45&lt;3,G45="8:30～17:00の範囲内"),_xlfn.XLOOKUP($EQ$14,$EQ$20:$EQ$24,$ES$20:$ES$24,0,0,1),AND(D45&lt;3,G45="8:30～17:00を超える"),_xlfn.XLOOKUP($EQ$14,$EQ$20:$EQ$24,$EW$20:$EW$24,0,0,1)),"")</f>
        <v/>
      </c>
    </row>
    <row r="46" spans="2:145" ht="14.25">
      <c r="B46" s="79">
        <f t="shared" ref="B46:B77" si="22">ROW()-ROW(B$14)+1</f>
        <v>33</v>
      </c>
      <c r="C46" s="125"/>
      <c r="D46" s="124"/>
      <c r="E46" s="125"/>
      <c r="F46" s="61" t="str">
        <f t="shared" si="17"/>
        <v/>
      </c>
      <c r="G46" s="220"/>
      <c r="H46" s="221"/>
      <c r="I46" s="221"/>
      <c r="J46" s="221"/>
      <c r="K46" s="174" t="str" cm="1">
        <f t="array" ref="K46">_xlfn.IFNA(IF(C46="","",IF(F46="×","0",_xlfn.IFS(AND(D46&gt;=3,G46="8:30～17:00の範囲内"),1200,AND(D46&gt;=3,G46="8:30～17:00を超える"),1500,AND(D46&lt;3,G46="8:30～17:00の範囲内"),2100,AND(D46&lt;3,G46="8:30～17:00を超える"),2600))),"")</f>
        <v/>
      </c>
      <c r="L46" s="174"/>
      <c r="M46" s="129"/>
      <c r="N46" s="63" t="str" cm="1">
        <f t="array" ref="N46">_xlfn.IFNA(_xlfn.IFS(F46="×","",M46="一般",0,AND(D46&gt;=3,M46="非課税",G46="8:30～17:00の範囲内"),700,AND(D46&lt;3,M46="非課税",G46="8:30～17:00の範囲内"),1300,AND(D46&gt;=3,M46="非課税",G46="8:30～17:00を超える"),900,AND(D46&lt;3,M46="非課税",G46="8:30～17:00を超える"),1600,M46="生保等",K46,M46="経過措置",EN46),"")</f>
        <v/>
      </c>
      <c r="O46" s="63" t="str" cm="1">
        <f t="array" ref="O46">_xlfn.IFNA(_xlfn.IFS(F46="×","",M46="一般",0,AND(D46&gt;=3,M46="非課税",G46="8:30～17:00の範囲内"),700,AND(D46&lt;3,M46="非課税",G46="8:30～17:00の範囲内"),1300,AND(D46&gt;=3,M46="非課税",G46="8:30～17:00を超える"),900,AND(D46&lt;3,M46="非課税",G46="8:30～17:00を超える"),1600,M46="生保等",K46,M46="経過措置",EO46),"")</f>
        <v/>
      </c>
      <c r="P46" s="63" t="str">
        <f t="shared" ref="P46:P77" si="23">IFERROR(K46-N46,"")</f>
        <v/>
      </c>
      <c r="Q46" s="63" t="str">
        <f t="shared" si="18"/>
        <v/>
      </c>
      <c r="R46" s="109"/>
      <c r="S46" s="110"/>
      <c r="T46" s="110"/>
      <c r="U46" s="110"/>
      <c r="V46" s="110"/>
      <c r="W46" s="110"/>
      <c r="X46" s="110"/>
      <c r="Y46" s="110"/>
      <c r="Z46" s="110"/>
      <c r="AA46" s="111"/>
      <c r="AB46" s="109"/>
      <c r="AC46" s="110"/>
      <c r="AD46" s="110"/>
      <c r="AE46" s="110"/>
      <c r="AF46" s="110"/>
      <c r="AG46" s="110"/>
      <c r="AH46" s="110"/>
      <c r="AI46" s="110"/>
      <c r="AJ46" s="110"/>
      <c r="AK46" s="111"/>
      <c r="AL46" s="109"/>
      <c r="AM46" s="110"/>
      <c r="AN46" s="110"/>
      <c r="AO46" s="110"/>
      <c r="AP46" s="110"/>
      <c r="AQ46" s="110"/>
      <c r="AR46" s="110"/>
      <c r="AS46" s="110"/>
      <c r="AT46" s="110"/>
      <c r="AU46" s="111"/>
      <c r="AV46" s="109"/>
      <c r="AW46" s="110"/>
      <c r="AX46" s="110"/>
      <c r="AY46" s="110"/>
      <c r="AZ46" s="110"/>
      <c r="BA46" s="110"/>
      <c r="BB46" s="110"/>
      <c r="BC46" s="110"/>
      <c r="BD46" s="110"/>
      <c r="BE46" s="111"/>
      <c r="BF46" s="109"/>
      <c r="BG46" s="110"/>
      <c r="BH46" s="110"/>
      <c r="BI46" s="110"/>
      <c r="BJ46" s="110"/>
      <c r="BK46" s="110"/>
      <c r="BL46" s="110"/>
      <c r="BM46" s="110"/>
      <c r="BN46" s="110"/>
      <c r="BO46" s="111"/>
      <c r="BP46" s="109"/>
      <c r="BQ46" s="110"/>
      <c r="BR46" s="110"/>
      <c r="BS46" s="110"/>
      <c r="BT46" s="110"/>
      <c r="BU46" s="110"/>
      <c r="BV46" s="110"/>
      <c r="BW46" s="110"/>
      <c r="BX46" s="110"/>
      <c r="BY46" s="111"/>
      <c r="BZ46" s="109"/>
      <c r="CA46" s="110"/>
      <c r="CB46" s="110"/>
      <c r="CC46" s="110"/>
      <c r="CD46" s="110"/>
      <c r="CE46" s="110"/>
      <c r="CF46" s="110"/>
      <c r="CG46" s="110"/>
      <c r="CH46" s="110"/>
      <c r="CI46" s="111"/>
      <c r="CJ46" s="109"/>
      <c r="CK46" s="110"/>
      <c r="CL46" s="110"/>
      <c r="CM46" s="110"/>
      <c r="CN46" s="110"/>
      <c r="CO46" s="110"/>
      <c r="CP46" s="110"/>
      <c r="CQ46" s="110"/>
      <c r="CR46" s="110"/>
      <c r="CS46" s="111"/>
      <c r="CT46" s="109"/>
      <c r="CU46" s="110"/>
      <c r="CV46" s="110"/>
      <c r="CW46" s="110"/>
      <c r="CX46" s="110"/>
      <c r="CY46" s="110"/>
      <c r="CZ46" s="110"/>
      <c r="DA46" s="110"/>
      <c r="DB46" s="110"/>
      <c r="DC46" s="111"/>
      <c r="DD46" s="109"/>
      <c r="DE46" s="110"/>
      <c r="DF46" s="110"/>
      <c r="DG46" s="110"/>
      <c r="DH46" s="110"/>
      <c r="DI46" s="110"/>
      <c r="DJ46" s="110"/>
      <c r="DK46" s="110"/>
      <c r="DL46" s="110"/>
      <c r="DM46" s="111"/>
      <c r="DN46" s="109"/>
      <c r="DO46" s="110"/>
      <c r="DP46" s="110"/>
      <c r="DQ46" s="110"/>
      <c r="DR46" s="110"/>
      <c r="DS46" s="110"/>
      <c r="DT46" s="110"/>
      <c r="DU46" s="110"/>
      <c r="DV46" s="110"/>
      <c r="DW46" s="111"/>
      <c r="DX46" s="109"/>
      <c r="DY46" s="110"/>
      <c r="DZ46" s="110"/>
      <c r="EA46" s="110"/>
      <c r="EB46" s="110"/>
      <c r="EC46" s="110"/>
      <c r="ED46" s="110"/>
      <c r="EE46" s="110"/>
      <c r="EF46" s="110"/>
      <c r="EG46" s="112"/>
      <c r="EH46" s="76">
        <f t="shared" si="19"/>
        <v>0</v>
      </c>
      <c r="EI46" s="70" t="str">
        <f t="shared" ref="EI46:EI77" si="24">IF(F46="○",P46*EK46+Q46*EL46,"")</f>
        <v/>
      </c>
      <c r="EK46" s="76">
        <f t="shared" si="20"/>
        <v>0</v>
      </c>
      <c r="EL46" s="77">
        <f t="shared" si="21"/>
        <v>0</v>
      </c>
      <c r="EN46" s="78" t="str" cm="1">
        <f t="array" ref="EN46">_xlfn.IFNA(_xlfn.IFS(AND(D46&gt;=3,G46="8:30～17:00の範囲内"),_xlfn.XLOOKUP($EQ$14,$EQ$20:$EQ$24,$ET$20:$ET$24,0,0,1),AND(D46&gt;=3,G46="8:30～17:00を超える"),_xlfn.XLOOKUP($EQ$14,$EQ$20:$EQ$24,$EX$20:$EX$24,0,0,1),AND(D46&lt;3,G46="8:30～17:00の範囲内"),_xlfn.XLOOKUP($EQ$14,$EQ$20:$EQ$24,$ER$20:$ER$24,0,0,1),AND(D46&lt;3,G46="8:30～17:00を超える"),_xlfn.XLOOKUP($EQ$14,$EQ$20:$EQ$24,$EV$20:$EV$24,0,0,1)),"")</f>
        <v/>
      </c>
      <c r="EO46" s="78" t="str" cm="1">
        <f t="array" ref="EO46">_xlfn.IFNA(_xlfn.IFS(AND(D46&gt;=3,G46="8:30～17:00の範囲内"),_xlfn.XLOOKUP($EQ$14,$EQ$20:$EQ$24,$EU$20:$EU$24,0,0,1),AND(D46&gt;=3,G46="8:30～17:00を超える"),_xlfn.XLOOKUP($EQ$14,$EQ$20:$EQ$24,$EY$20:$EY$24,0,0,1),AND(D46&lt;3,G46="8:30～17:00の範囲内"),_xlfn.XLOOKUP($EQ$14,$EQ$20:$EQ$24,$ES$20:$ES$24,0,0,1),AND(D46&lt;3,G46="8:30～17:00を超える"),_xlfn.XLOOKUP($EQ$14,$EQ$20:$EQ$24,$EW$20:$EW$24,0,0,1)),"")</f>
        <v/>
      </c>
    </row>
    <row r="47" spans="2:145" ht="14.25">
      <c r="B47" s="79">
        <f t="shared" si="22"/>
        <v>34</v>
      </c>
      <c r="C47" s="125"/>
      <c r="D47" s="124"/>
      <c r="E47" s="125"/>
      <c r="F47" s="61" t="str">
        <f t="shared" si="17"/>
        <v/>
      </c>
      <c r="G47" s="220"/>
      <c r="H47" s="221"/>
      <c r="I47" s="221"/>
      <c r="J47" s="221"/>
      <c r="K47" s="174" t="str" cm="1">
        <f t="array" ref="K47">_xlfn.IFNA(IF(C47="","",IF(F47="×","0",_xlfn.IFS(AND(D47&gt;=3,G47="8:30～17:00の範囲内"),1200,AND(D47&gt;=3,G47="8:30～17:00を超える"),1500,AND(D47&lt;3,G47="8:30～17:00の範囲内"),2100,AND(D47&lt;3,G47="8:30～17:00を超える"),2600))),"")</f>
        <v/>
      </c>
      <c r="L47" s="174"/>
      <c r="M47" s="129"/>
      <c r="N47" s="63" t="str" cm="1">
        <f t="array" ref="N47">_xlfn.IFNA(_xlfn.IFS(F47="×","",M47="一般",0,AND(D47&gt;=3,M47="非課税",G47="8:30～17:00の範囲内"),700,AND(D47&lt;3,M47="非課税",G47="8:30～17:00の範囲内"),1300,AND(D47&gt;=3,M47="非課税",G47="8:30～17:00を超える"),900,AND(D47&lt;3,M47="非課税",G47="8:30～17:00を超える"),1600,M47="生保等",K47,M47="経過措置",EN47),"")</f>
        <v/>
      </c>
      <c r="O47" s="63" t="str" cm="1">
        <f t="array" ref="O47">_xlfn.IFNA(_xlfn.IFS(F47="×","",M47="一般",0,AND(D47&gt;=3,M47="非課税",G47="8:30～17:00の範囲内"),700,AND(D47&lt;3,M47="非課税",G47="8:30～17:00の範囲内"),1300,AND(D47&gt;=3,M47="非課税",G47="8:30～17:00を超える"),900,AND(D47&lt;3,M47="非課税",G47="8:30～17:00を超える"),1600,M47="生保等",K47,M47="経過措置",EO47),"")</f>
        <v/>
      </c>
      <c r="P47" s="63" t="str">
        <f t="shared" si="23"/>
        <v/>
      </c>
      <c r="Q47" s="63" t="str">
        <f t="shared" ref="Q47:Q78" si="25">IFERROR(K47-N47,"")</f>
        <v/>
      </c>
      <c r="R47" s="109"/>
      <c r="S47" s="110"/>
      <c r="T47" s="110"/>
      <c r="U47" s="110"/>
      <c r="V47" s="110"/>
      <c r="W47" s="110"/>
      <c r="X47" s="110"/>
      <c r="Y47" s="110"/>
      <c r="Z47" s="110"/>
      <c r="AA47" s="111"/>
      <c r="AB47" s="109"/>
      <c r="AC47" s="110"/>
      <c r="AD47" s="110"/>
      <c r="AE47" s="110"/>
      <c r="AF47" s="110"/>
      <c r="AG47" s="110"/>
      <c r="AH47" s="110"/>
      <c r="AI47" s="110"/>
      <c r="AJ47" s="110"/>
      <c r="AK47" s="111"/>
      <c r="AL47" s="109"/>
      <c r="AM47" s="110"/>
      <c r="AN47" s="110"/>
      <c r="AO47" s="110"/>
      <c r="AP47" s="110"/>
      <c r="AQ47" s="110"/>
      <c r="AR47" s="110"/>
      <c r="AS47" s="110"/>
      <c r="AT47" s="110"/>
      <c r="AU47" s="111"/>
      <c r="AV47" s="109"/>
      <c r="AW47" s="110"/>
      <c r="AX47" s="110"/>
      <c r="AY47" s="110"/>
      <c r="AZ47" s="110"/>
      <c r="BA47" s="110"/>
      <c r="BB47" s="110"/>
      <c r="BC47" s="110"/>
      <c r="BD47" s="110"/>
      <c r="BE47" s="111"/>
      <c r="BF47" s="109"/>
      <c r="BG47" s="110"/>
      <c r="BH47" s="110"/>
      <c r="BI47" s="110"/>
      <c r="BJ47" s="110"/>
      <c r="BK47" s="110"/>
      <c r="BL47" s="110"/>
      <c r="BM47" s="110"/>
      <c r="BN47" s="110"/>
      <c r="BO47" s="111"/>
      <c r="BP47" s="109"/>
      <c r="BQ47" s="110"/>
      <c r="BR47" s="110"/>
      <c r="BS47" s="110"/>
      <c r="BT47" s="110"/>
      <c r="BU47" s="110"/>
      <c r="BV47" s="110"/>
      <c r="BW47" s="110"/>
      <c r="BX47" s="110"/>
      <c r="BY47" s="111"/>
      <c r="BZ47" s="109"/>
      <c r="CA47" s="110"/>
      <c r="CB47" s="110"/>
      <c r="CC47" s="110"/>
      <c r="CD47" s="110"/>
      <c r="CE47" s="110"/>
      <c r="CF47" s="110"/>
      <c r="CG47" s="110"/>
      <c r="CH47" s="110"/>
      <c r="CI47" s="111"/>
      <c r="CJ47" s="109"/>
      <c r="CK47" s="110"/>
      <c r="CL47" s="110"/>
      <c r="CM47" s="110"/>
      <c r="CN47" s="110"/>
      <c r="CO47" s="110"/>
      <c r="CP47" s="110"/>
      <c r="CQ47" s="110"/>
      <c r="CR47" s="110"/>
      <c r="CS47" s="111"/>
      <c r="CT47" s="109"/>
      <c r="CU47" s="110"/>
      <c r="CV47" s="110"/>
      <c r="CW47" s="110"/>
      <c r="CX47" s="110"/>
      <c r="CY47" s="110"/>
      <c r="CZ47" s="110"/>
      <c r="DA47" s="110"/>
      <c r="DB47" s="110"/>
      <c r="DC47" s="111"/>
      <c r="DD47" s="109"/>
      <c r="DE47" s="110"/>
      <c r="DF47" s="110"/>
      <c r="DG47" s="110"/>
      <c r="DH47" s="110"/>
      <c r="DI47" s="110"/>
      <c r="DJ47" s="110"/>
      <c r="DK47" s="110"/>
      <c r="DL47" s="110"/>
      <c r="DM47" s="111"/>
      <c r="DN47" s="109"/>
      <c r="DO47" s="110"/>
      <c r="DP47" s="110"/>
      <c r="DQ47" s="110"/>
      <c r="DR47" s="110"/>
      <c r="DS47" s="110"/>
      <c r="DT47" s="110"/>
      <c r="DU47" s="110"/>
      <c r="DV47" s="110"/>
      <c r="DW47" s="111"/>
      <c r="DX47" s="109"/>
      <c r="DY47" s="110"/>
      <c r="DZ47" s="110"/>
      <c r="EA47" s="110"/>
      <c r="EB47" s="110"/>
      <c r="EC47" s="110"/>
      <c r="ED47" s="110"/>
      <c r="EE47" s="110"/>
      <c r="EF47" s="110"/>
      <c r="EG47" s="112"/>
      <c r="EH47" s="76">
        <f t="shared" si="19"/>
        <v>0</v>
      </c>
      <c r="EI47" s="70" t="str">
        <f t="shared" si="24"/>
        <v/>
      </c>
      <c r="EK47" s="76">
        <f t="shared" si="20"/>
        <v>0</v>
      </c>
      <c r="EL47" s="77">
        <f t="shared" si="21"/>
        <v>0</v>
      </c>
      <c r="EN47" s="78" t="str" cm="1">
        <f t="array" ref="EN47">_xlfn.IFNA(_xlfn.IFS(AND(D47&gt;=3,G47="8:30～17:00の範囲内"),_xlfn.XLOOKUP($EQ$14,$EQ$20:$EQ$24,$ET$20:$ET$24,0,0,1),AND(D47&gt;=3,G47="8:30～17:00を超える"),_xlfn.XLOOKUP($EQ$14,$EQ$20:$EQ$24,$EX$20:$EX$24,0,0,1),AND(D47&lt;3,G47="8:30～17:00の範囲内"),_xlfn.XLOOKUP($EQ$14,$EQ$20:$EQ$24,$ER$20:$ER$24,0,0,1),AND(D47&lt;3,G47="8:30～17:00を超える"),_xlfn.XLOOKUP($EQ$14,$EQ$20:$EQ$24,$EV$20:$EV$24,0,0,1)),"")</f>
        <v/>
      </c>
      <c r="EO47" s="78" t="str" cm="1">
        <f t="array" ref="EO47">_xlfn.IFNA(_xlfn.IFS(AND(D47&gt;=3,G47="8:30～17:00の範囲内"),_xlfn.XLOOKUP($EQ$14,$EQ$20:$EQ$24,$EU$20:$EU$24,0,0,1),AND(D47&gt;=3,G47="8:30～17:00を超える"),_xlfn.XLOOKUP($EQ$14,$EQ$20:$EQ$24,$EY$20:$EY$24,0,0,1),AND(D47&lt;3,G47="8:30～17:00の範囲内"),_xlfn.XLOOKUP($EQ$14,$EQ$20:$EQ$24,$ES$20:$ES$24,0,0,1),AND(D47&lt;3,G47="8:30～17:00を超える"),_xlfn.XLOOKUP($EQ$14,$EQ$20:$EQ$24,$EW$20:$EW$24,0,0,1)),"")</f>
        <v/>
      </c>
    </row>
    <row r="48" spans="2:145" ht="14.25">
      <c r="B48" s="79">
        <f t="shared" si="22"/>
        <v>35</v>
      </c>
      <c r="C48" s="125"/>
      <c r="D48" s="124"/>
      <c r="E48" s="125"/>
      <c r="F48" s="61" t="str">
        <f t="shared" si="17"/>
        <v/>
      </c>
      <c r="G48" s="220"/>
      <c r="H48" s="221"/>
      <c r="I48" s="221"/>
      <c r="J48" s="221"/>
      <c r="K48" s="174" t="str" cm="1">
        <f t="array" ref="K48">_xlfn.IFNA(IF(C48="","",IF(F48="×","0",_xlfn.IFS(AND(D48&gt;=3,G48="8:30～17:00の範囲内"),1200,AND(D48&gt;=3,G48="8:30～17:00を超える"),1500,AND(D48&lt;3,G48="8:30～17:00の範囲内"),2100,AND(D48&lt;3,G48="8:30～17:00を超える"),2600))),"")</f>
        <v/>
      </c>
      <c r="L48" s="174"/>
      <c r="M48" s="129"/>
      <c r="N48" s="63" t="str" cm="1">
        <f t="array" ref="N48">_xlfn.IFNA(_xlfn.IFS(F48="×","",M48="一般",0,AND(D48&gt;=3,M48="非課税",G48="8:30～17:00の範囲内"),700,AND(D48&lt;3,M48="非課税",G48="8:30～17:00の範囲内"),1300,AND(D48&gt;=3,M48="非課税",G48="8:30～17:00を超える"),900,AND(D48&lt;3,M48="非課税",G48="8:30～17:00を超える"),1600,M48="生保等",K48,M48="経過措置",EN48),"")</f>
        <v/>
      </c>
      <c r="O48" s="63" t="str" cm="1">
        <f t="array" ref="O48">_xlfn.IFNA(_xlfn.IFS(F48="×","",M48="一般",0,AND(D48&gt;=3,M48="非課税",G48="8:30～17:00の範囲内"),700,AND(D48&lt;3,M48="非課税",G48="8:30～17:00の範囲内"),1300,AND(D48&gt;=3,M48="非課税",G48="8:30～17:00を超える"),900,AND(D48&lt;3,M48="非課税",G48="8:30～17:00を超える"),1600,M48="生保等",K48,M48="経過措置",EO48),"")</f>
        <v/>
      </c>
      <c r="P48" s="63" t="str">
        <f t="shared" si="23"/>
        <v/>
      </c>
      <c r="Q48" s="63" t="str">
        <f t="shared" si="25"/>
        <v/>
      </c>
      <c r="R48" s="109"/>
      <c r="S48" s="110"/>
      <c r="T48" s="110"/>
      <c r="U48" s="110"/>
      <c r="V48" s="110"/>
      <c r="W48" s="110"/>
      <c r="X48" s="110"/>
      <c r="Y48" s="110"/>
      <c r="Z48" s="110"/>
      <c r="AA48" s="111"/>
      <c r="AB48" s="109"/>
      <c r="AC48" s="110"/>
      <c r="AD48" s="110"/>
      <c r="AE48" s="110"/>
      <c r="AF48" s="110"/>
      <c r="AG48" s="110"/>
      <c r="AH48" s="110"/>
      <c r="AI48" s="110"/>
      <c r="AJ48" s="110"/>
      <c r="AK48" s="111"/>
      <c r="AL48" s="109"/>
      <c r="AM48" s="110"/>
      <c r="AN48" s="110"/>
      <c r="AO48" s="110"/>
      <c r="AP48" s="110"/>
      <c r="AQ48" s="110"/>
      <c r="AR48" s="110"/>
      <c r="AS48" s="110"/>
      <c r="AT48" s="110"/>
      <c r="AU48" s="111"/>
      <c r="AV48" s="109"/>
      <c r="AW48" s="110"/>
      <c r="AX48" s="110"/>
      <c r="AY48" s="110"/>
      <c r="AZ48" s="110"/>
      <c r="BA48" s="110"/>
      <c r="BB48" s="110"/>
      <c r="BC48" s="110"/>
      <c r="BD48" s="110"/>
      <c r="BE48" s="111"/>
      <c r="BF48" s="109"/>
      <c r="BG48" s="110"/>
      <c r="BH48" s="110"/>
      <c r="BI48" s="110"/>
      <c r="BJ48" s="110"/>
      <c r="BK48" s="110"/>
      <c r="BL48" s="110"/>
      <c r="BM48" s="110"/>
      <c r="BN48" s="110"/>
      <c r="BO48" s="111"/>
      <c r="BP48" s="109"/>
      <c r="BQ48" s="110"/>
      <c r="BR48" s="110"/>
      <c r="BS48" s="110"/>
      <c r="BT48" s="110"/>
      <c r="BU48" s="110"/>
      <c r="BV48" s="110"/>
      <c r="BW48" s="110"/>
      <c r="BX48" s="110"/>
      <c r="BY48" s="111"/>
      <c r="BZ48" s="109"/>
      <c r="CA48" s="110"/>
      <c r="CB48" s="110"/>
      <c r="CC48" s="110"/>
      <c r="CD48" s="110"/>
      <c r="CE48" s="110"/>
      <c r="CF48" s="110"/>
      <c r="CG48" s="110"/>
      <c r="CH48" s="110"/>
      <c r="CI48" s="111"/>
      <c r="CJ48" s="109"/>
      <c r="CK48" s="110"/>
      <c r="CL48" s="110"/>
      <c r="CM48" s="110"/>
      <c r="CN48" s="110"/>
      <c r="CO48" s="110"/>
      <c r="CP48" s="110"/>
      <c r="CQ48" s="110"/>
      <c r="CR48" s="110"/>
      <c r="CS48" s="111"/>
      <c r="CT48" s="109"/>
      <c r="CU48" s="110"/>
      <c r="CV48" s="110"/>
      <c r="CW48" s="110"/>
      <c r="CX48" s="110"/>
      <c r="CY48" s="110"/>
      <c r="CZ48" s="110"/>
      <c r="DA48" s="110"/>
      <c r="DB48" s="110"/>
      <c r="DC48" s="111"/>
      <c r="DD48" s="109"/>
      <c r="DE48" s="110"/>
      <c r="DF48" s="110"/>
      <c r="DG48" s="110"/>
      <c r="DH48" s="110"/>
      <c r="DI48" s="110"/>
      <c r="DJ48" s="110"/>
      <c r="DK48" s="110"/>
      <c r="DL48" s="110"/>
      <c r="DM48" s="111"/>
      <c r="DN48" s="109"/>
      <c r="DO48" s="110"/>
      <c r="DP48" s="110"/>
      <c r="DQ48" s="110"/>
      <c r="DR48" s="110"/>
      <c r="DS48" s="110"/>
      <c r="DT48" s="110"/>
      <c r="DU48" s="110"/>
      <c r="DV48" s="110"/>
      <c r="DW48" s="111"/>
      <c r="DX48" s="109"/>
      <c r="DY48" s="110"/>
      <c r="DZ48" s="110"/>
      <c r="EA48" s="110"/>
      <c r="EB48" s="110"/>
      <c r="EC48" s="110"/>
      <c r="ED48" s="110"/>
      <c r="EE48" s="110"/>
      <c r="EF48" s="110"/>
      <c r="EG48" s="112"/>
      <c r="EH48" s="76">
        <f t="shared" si="19"/>
        <v>0</v>
      </c>
      <c r="EI48" s="70" t="str">
        <f t="shared" si="24"/>
        <v/>
      </c>
      <c r="EK48" s="76">
        <f t="shared" si="20"/>
        <v>0</v>
      </c>
      <c r="EL48" s="77">
        <f t="shared" si="21"/>
        <v>0</v>
      </c>
      <c r="EN48" s="78" t="str" cm="1">
        <f t="array" ref="EN48">_xlfn.IFNA(_xlfn.IFS(AND(D48&gt;=3,G48="8:30～17:00の範囲内"),_xlfn.XLOOKUP($EQ$14,$EQ$20:$EQ$24,$ET$20:$ET$24,0,0,1),AND(D48&gt;=3,G48="8:30～17:00を超える"),_xlfn.XLOOKUP($EQ$14,$EQ$20:$EQ$24,$EX$20:$EX$24,0,0,1),AND(D48&lt;3,G48="8:30～17:00の範囲内"),_xlfn.XLOOKUP($EQ$14,$EQ$20:$EQ$24,$ER$20:$ER$24,0,0,1),AND(D48&lt;3,G48="8:30～17:00を超える"),_xlfn.XLOOKUP($EQ$14,$EQ$20:$EQ$24,$EV$20:$EV$24,0,0,1)),"")</f>
        <v/>
      </c>
      <c r="EO48" s="78" t="str" cm="1">
        <f t="array" ref="EO48">_xlfn.IFNA(_xlfn.IFS(AND(D48&gt;=3,G48="8:30～17:00の範囲内"),_xlfn.XLOOKUP($EQ$14,$EQ$20:$EQ$24,$EU$20:$EU$24,0,0,1),AND(D48&gt;=3,G48="8:30～17:00を超える"),_xlfn.XLOOKUP($EQ$14,$EQ$20:$EQ$24,$EY$20:$EY$24,0,0,1),AND(D48&lt;3,G48="8:30～17:00の範囲内"),_xlfn.XLOOKUP($EQ$14,$EQ$20:$EQ$24,$ES$20:$ES$24,0,0,1),AND(D48&lt;3,G48="8:30～17:00を超える"),_xlfn.XLOOKUP($EQ$14,$EQ$20:$EQ$24,$EW$20:$EW$24,0,0,1)),"")</f>
        <v/>
      </c>
    </row>
    <row r="49" spans="2:145" ht="14.25">
      <c r="B49" s="79">
        <f t="shared" si="22"/>
        <v>36</v>
      </c>
      <c r="C49" s="125"/>
      <c r="D49" s="124"/>
      <c r="E49" s="125"/>
      <c r="F49" s="61" t="str">
        <f t="shared" si="17"/>
        <v/>
      </c>
      <c r="G49" s="220"/>
      <c r="H49" s="221"/>
      <c r="I49" s="221"/>
      <c r="J49" s="221"/>
      <c r="K49" s="174" t="str" cm="1">
        <f t="array" ref="K49">_xlfn.IFNA(IF(C49="","",IF(F49="×","0",_xlfn.IFS(AND(D49&gt;=3,G49="8:30～17:00の範囲内"),1200,AND(D49&gt;=3,G49="8:30～17:00を超える"),1500,AND(D49&lt;3,G49="8:30～17:00の範囲内"),2100,AND(D49&lt;3,G49="8:30～17:00を超える"),2600))),"")</f>
        <v/>
      </c>
      <c r="L49" s="174"/>
      <c r="M49" s="129"/>
      <c r="N49" s="63" t="str" cm="1">
        <f t="array" ref="N49">_xlfn.IFNA(_xlfn.IFS(F49="×","",M49="一般",0,AND(D49&gt;=3,M49="非課税",G49="8:30～17:00の範囲内"),700,AND(D49&lt;3,M49="非課税",G49="8:30～17:00の範囲内"),1300,AND(D49&gt;=3,M49="非課税",G49="8:30～17:00を超える"),900,AND(D49&lt;3,M49="非課税",G49="8:30～17:00を超える"),1600,M49="生保等",K49,M49="経過措置",EN49),"")</f>
        <v/>
      </c>
      <c r="O49" s="63" t="str" cm="1">
        <f t="array" ref="O49">_xlfn.IFNA(_xlfn.IFS(F49="×","",M49="一般",0,AND(D49&gt;=3,M49="非課税",G49="8:30～17:00の範囲内"),700,AND(D49&lt;3,M49="非課税",G49="8:30～17:00の範囲内"),1300,AND(D49&gt;=3,M49="非課税",G49="8:30～17:00を超える"),900,AND(D49&lt;3,M49="非課税",G49="8:30～17:00を超える"),1600,M49="生保等",K49,M49="経過措置",EO49),"")</f>
        <v/>
      </c>
      <c r="P49" s="63" t="str">
        <f t="shared" si="23"/>
        <v/>
      </c>
      <c r="Q49" s="63" t="str">
        <f t="shared" si="25"/>
        <v/>
      </c>
      <c r="R49" s="109"/>
      <c r="S49" s="110"/>
      <c r="T49" s="110"/>
      <c r="U49" s="110"/>
      <c r="V49" s="110"/>
      <c r="W49" s="110"/>
      <c r="X49" s="110"/>
      <c r="Y49" s="110"/>
      <c r="Z49" s="110"/>
      <c r="AA49" s="111"/>
      <c r="AB49" s="109"/>
      <c r="AC49" s="110"/>
      <c r="AD49" s="110"/>
      <c r="AE49" s="110"/>
      <c r="AF49" s="110"/>
      <c r="AG49" s="110"/>
      <c r="AH49" s="110"/>
      <c r="AI49" s="110"/>
      <c r="AJ49" s="110"/>
      <c r="AK49" s="111"/>
      <c r="AL49" s="109"/>
      <c r="AM49" s="110"/>
      <c r="AN49" s="110"/>
      <c r="AO49" s="110"/>
      <c r="AP49" s="110"/>
      <c r="AQ49" s="110"/>
      <c r="AR49" s="110"/>
      <c r="AS49" s="110"/>
      <c r="AT49" s="110"/>
      <c r="AU49" s="111"/>
      <c r="AV49" s="109"/>
      <c r="AW49" s="110"/>
      <c r="AX49" s="110"/>
      <c r="AY49" s="110"/>
      <c r="AZ49" s="110"/>
      <c r="BA49" s="110"/>
      <c r="BB49" s="110"/>
      <c r="BC49" s="110"/>
      <c r="BD49" s="110"/>
      <c r="BE49" s="111"/>
      <c r="BF49" s="109"/>
      <c r="BG49" s="110"/>
      <c r="BH49" s="110"/>
      <c r="BI49" s="110"/>
      <c r="BJ49" s="110"/>
      <c r="BK49" s="110"/>
      <c r="BL49" s="110"/>
      <c r="BM49" s="110"/>
      <c r="BN49" s="110"/>
      <c r="BO49" s="111"/>
      <c r="BP49" s="109"/>
      <c r="BQ49" s="110"/>
      <c r="BR49" s="110"/>
      <c r="BS49" s="110"/>
      <c r="BT49" s="110"/>
      <c r="BU49" s="110"/>
      <c r="BV49" s="110"/>
      <c r="BW49" s="110"/>
      <c r="BX49" s="110"/>
      <c r="BY49" s="111"/>
      <c r="BZ49" s="109"/>
      <c r="CA49" s="110"/>
      <c r="CB49" s="110"/>
      <c r="CC49" s="110"/>
      <c r="CD49" s="110"/>
      <c r="CE49" s="110"/>
      <c r="CF49" s="110"/>
      <c r="CG49" s="110"/>
      <c r="CH49" s="110"/>
      <c r="CI49" s="111"/>
      <c r="CJ49" s="109"/>
      <c r="CK49" s="110"/>
      <c r="CL49" s="110"/>
      <c r="CM49" s="110"/>
      <c r="CN49" s="110"/>
      <c r="CO49" s="110"/>
      <c r="CP49" s="110"/>
      <c r="CQ49" s="110"/>
      <c r="CR49" s="110"/>
      <c r="CS49" s="111"/>
      <c r="CT49" s="109"/>
      <c r="CU49" s="110"/>
      <c r="CV49" s="110"/>
      <c r="CW49" s="110"/>
      <c r="CX49" s="110"/>
      <c r="CY49" s="110"/>
      <c r="CZ49" s="110"/>
      <c r="DA49" s="110"/>
      <c r="DB49" s="110"/>
      <c r="DC49" s="111"/>
      <c r="DD49" s="109"/>
      <c r="DE49" s="110"/>
      <c r="DF49" s="110"/>
      <c r="DG49" s="110"/>
      <c r="DH49" s="110"/>
      <c r="DI49" s="110"/>
      <c r="DJ49" s="110"/>
      <c r="DK49" s="110"/>
      <c r="DL49" s="110"/>
      <c r="DM49" s="111"/>
      <c r="DN49" s="109"/>
      <c r="DO49" s="110"/>
      <c r="DP49" s="110"/>
      <c r="DQ49" s="110"/>
      <c r="DR49" s="110"/>
      <c r="DS49" s="110"/>
      <c r="DT49" s="110"/>
      <c r="DU49" s="110"/>
      <c r="DV49" s="110"/>
      <c r="DW49" s="111"/>
      <c r="DX49" s="109"/>
      <c r="DY49" s="110"/>
      <c r="DZ49" s="110"/>
      <c r="EA49" s="110"/>
      <c r="EB49" s="110"/>
      <c r="EC49" s="110"/>
      <c r="ED49" s="110"/>
      <c r="EE49" s="110"/>
      <c r="EF49" s="110"/>
      <c r="EG49" s="112"/>
      <c r="EH49" s="76">
        <f t="shared" si="19"/>
        <v>0</v>
      </c>
      <c r="EI49" s="70" t="str">
        <f t="shared" si="24"/>
        <v/>
      </c>
      <c r="EK49" s="76">
        <f t="shared" si="20"/>
        <v>0</v>
      </c>
      <c r="EL49" s="77">
        <f t="shared" si="21"/>
        <v>0</v>
      </c>
      <c r="EN49" s="78" t="str" cm="1">
        <f t="array" ref="EN49">_xlfn.IFNA(_xlfn.IFS(AND(D49&gt;=3,G49="8:30～17:00の範囲内"),_xlfn.XLOOKUP($EQ$14,$EQ$20:$EQ$24,$ET$20:$ET$24,0,0,1),AND(D49&gt;=3,G49="8:30～17:00を超える"),_xlfn.XLOOKUP($EQ$14,$EQ$20:$EQ$24,$EX$20:$EX$24,0,0,1),AND(D49&lt;3,G49="8:30～17:00の範囲内"),_xlfn.XLOOKUP($EQ$14,$EQ$20:$EQ$24,$ER$20:$ER$24,0,0,1),AND(D49&lt;3,G49="8:30～17:00を超える"),_xlfn.XLOOKUP($EQ$14,$EQ$20:$EQ$24,$EV$20:$EV$24,0,0,1)),"")</f>
        <v/>
      </c>
      <c r="EO49" s="78" t="str" cm="1">
        <f t="array" ref="EO49">_xlfn.IFNA(_xlfn.IFS(AND(D49&gt;=3,G49="8:30～17:00の範囲内"),_xlfn.XLOOKUP($EQ$14,$EQ$20:$EQ$24,$EU$20:$EU$24,0,0,1),AND(D49&gt;=3,G49="8:30～17:00を超える"),_xlfn.XLOOKUP($EQ$14,$EQ$20:$EQ$24,$EY$20:$EY$24,0,0,1),AND(D49&lt;3,G49="8:30～17:00の範囲内"),_xlfn.XLOOKUP($EQ$14,$EQ$20:$EQ$24,$ES$20:$ES$24,0,0,1),AND(D49&lt;3,G49="8:30～17:00を超える"),_xlfn.XLOOKUP($EQ$14,$EQ$20:$EQ$24,$EW$20:$EW$24,0,0,1)),"")</f>
        <v/>
      </c>
    </row>
    <row r="50" spans="2:145" ht="14.25">
      <c r="B50" s="79">
        <f t="shared" si="22"/>
        <v>37</v>
      </c>
      <c r="C50" s="125"/>
      <c r="D50" s="124"/>
      <c r="E50" s="125"/>
      <c r="F50" s="61" t="str">
        <f t="shared" si="17"/>
        <v/>
      </c>
      <c r="G50" s="220"/>
      <c r="H50" s="221"/>
      <c r="I50" s="221"/>
      <c r="J50" s="221"/>
      <c r="K50" s="174" t="str" cm="1">
        <f t="array" ref="K50">_xlfn.IFNA(IF(C50="","",IF(F50="×","0",_xlfn.IFS(AND(D50&gt;=3,G50="8:30～17:00の範囲内"),1200,AND(D50&gt;=3,G50="8:30～17:00を超える"),1500,AND(D50&lt;3,G50="8:30～17:00の範囲内"),2100,AND(D50&lt;3,G50="8:30～17:00を超える"),2600))),"")</f>
        <v/>
      </c>
      <c r="L50" s="174"/>
      <c r="M50" s="129"/>
      <c r="N50" s="63" t="str" cm="1">
        <f t="array" ref="N50">_xlfn.IFNA(_xlfn.IFS(F50="×","",M50="一般",0,AND(D50&gt;=3,M50="非課税",G50="8:30～17:00の範囲内"),700,AND(D50&lt;3,M50="非課税",G50="8:30～17:00の範囲内"),1300,AND(D50&gt;=3,M50="非課税",G50="8:30～17:00を超える"),900,AND(D50&lt;3,M50="非課税",G50="8:30～17:00を超える"),1600,M50="生保等",K50,M50="経過措置",EN50),"")</f>
        <v/>
      </c>
      <c r="O50" s="63" t="str" cm="1">
        <f t="array" ref="O50">_xlfn.IFNA(_xlfn.IFS(F50="×","",M50="一般",0,AND(D50&gt;=3,M50="非課税",G50="8:30～17:00の範囲内"),700,AND(D50&lt;3,M50="非課税",G50="8:30～17:00の範囲内"),1300,AND(D50&gt;=3,M50="非課税",G50="8:30～17:00を超える"),900,AND(D50&lt;3,M50="非課税",G50="8:30～17:00を超える"),1600,M50="生保等",K50,M50="経過措置",EO50),"")</f>
        <v/>
      </c>
      <c r="P50" s="63" t="str">
        <f t="shared" si="23"/>
        <v/>
      </c>
      <c r="Q50" s="63" t="str">
        <f t="shared" si="25"/>
        <v/>
      </c>
      <c r="R50" s="109"/>
      <c r="S50" s="110"/>
      <c r="T50" s="110"/>
      <c r="U50" s="110"/>
      <c r="V50" s="110"/>
      <c r="W50" s="110"/>
      <c r="X50" s="110"/>
      <c r="Y50" s="110"/>
      <c r="Z50" s="110"/>
      <c r="AA50" s="111"/>
      <c r="AB50" s="109"/>
      <c r="AC50" s="110"/>
      <c r="AD50" s="110"/>
      <c r="AE50" s="110"/>
      <c r="AF50" s="110"/>
      <c r="AG50" s="110"/>
      <c r="AH50" s="110"/>
      <c r="AI50" s="110"/>
      <c r="AJ50" s="110"/>
      <c r="AK50" s="111"/>
      <c r="AL50" s="109"/>
      <c r="AM50" s="110"/>
      <c r="AN50" s="110"/>
      <c r="AO50" s="110"/>
      <c r="AP50" s="110"/>
      <c r="AQ50" s="110"/>
      <c r="AR50" s="110"/>
      <c r="AS50" s="110"/>
      <c r="AT50" s="110"/>
      <c r="AU50" s="111"/>
      <c r="AV50" s="109"/>
      <c r="AW50" s="110"/>
      <c r="AX50" s="110"/>
      <c r="AY50" s="110"/>
      <c r="AZ50" s="110"/>
      <c r="BA50" s="110"/>
      <c r="BB50" s="110"/>
      <c r="BC50" s="110"/>
      <c r="BD50" s="110"/>
      <c r="BE50" s="111"/>
      <c r="BF50" s="109"/>
      <c r="BG50" s="110"/>
      <c r="BH50" s="110"/>
      <c r="BI50" s="110"/>
      <c r="BJ50" s="110"/>
      <c r="BK50" s="110"/>
      <c r="BL50" s="110"/>
      <c r="BM50" s="110"/>
      <c r="BN50" s="110"/>
      <c r="BO50" s="111"/>
      <c r="BP50" s="109"/>
      <c r="BQ50" s="110"/>
      <c r="BR50" s="110"/>
      <c r="BS50" s="110"/>
      <c r="BT50" s="110"/>
      <c r="BU50" s="110"/>
      <c r="BV50" s="110"/>
      <c r="BW50" s="110"/>
      <c r="BX50" s="110"/>
      <c r="BY50" s="111"/>
      <c r="BZ50" s="109"/>
      <c r="CA50" s="110"/>
      <c r="CB50" s="110"/>
      <c r="CC50" s="110"/>
      <c r="CD50" s="110"/>
      <c r="CE50" s="110"/>
      <c r="CF50" s="110"/>
      <c r="CG50" s="110"/>
      <c r="CH50" s="110"/>
      <c r="CI50" s="111"/>
      <c r="CJ50" s="109"/>
      <c r="CK50" s="110"/>
      <c r="CL50" s="110"/>
      <c r="CM50" s="110"/>
      <c r="CN50" s="110"/>
      <c r="CO50" s="110"/>
      <c r="CP50" s="110"/>
      <c r="CQ50" s="110"/>
      <c r="CR50" s="110"/>
      <c r="CS50" s="111"/>
      <c r="CT50" s="109"/>
      <c r="CU50" s="110"/>
      <c r="CV50" s="110"/>
      <c r="CW50" s="110"/>
      <c r="CX50" s="110"/>
      <c r="CY50" s="110"/>
      <c r="CZ50" s="110"/>
      <c r="DA50" s="110"/>
      <c r="DB50" s="110"/>
      <c r="DC50" s="111"/>
      <c r="DD50" s="109"/>
      <c r="DE50" s="110"/>
      <c r="DF50" s="110"/>
      <c r="DG50" s="110"/>
      <c r="DH50" s="110"/>
      <c r="DI50" s="110"/>
      <c r="DJ50" s="110"/>
      <c r="DK50" s="110"/>
      <c r="DL50" s="110"/>
      <c r="DM50" s="111"/>
      <c r="DN50" s="109"/>
      <c r="DO50" s="110"/>
      <c r="DP50" s="110"/>
      <c r="DQ50" s="110"/>
      <c r="DR50" s="110"/>
      <c r="DS50" s="110"/>
      <c r="DT50" s="110"/>
      <c r="DU50" s="110"/>
      <c r="DV50" s="110"/>
      <c r="DW50" s="111"/>
      <c r="DX50" s="109"/>
      <c r="DY50" s="110"/>
      <c r="DZ50" s="110"/>
      <c r="EA50" s="110"/>
      <c r="EB50" s="110"/>
      <c r="EC50" s="110"/>
      <c r="ED50" s="110"/>
      <c r="EE50" s="110"/>
      <c r="EF50" s="110"/>
      <c r="EG50" s="112"/>
      <c r="EH50" s="76">
        <f t="shared" si="19"/>
        <v>0</v>
      </c>
      <c r="EI50" s="70" t="str">
        <f t="shared" si="24"/>
        <v/>
      </c>
      <c r="EK50" s="76">
        <f t="shared" si="20"/>
        <v>0</v>
      </c>
      <c r="EL50" s="77">
        <f t="shared" si="21"/>
        <v>0</v>
      </c>
      <c r="EN50" s="78" t="str" cm="1">
        <f t="array" ref="EN50">_xlfn.IFNA(_xlfn.IFS(AND(D50&gt;=3,G50="8:30～17:00の範囲内"),_xlfn.XLOOKUP($EQ$14,$EQ$20:$EQ$24,$ET$20:$ET$24,0,0,1),AND(D50&gt;=3,G50="8:30～17:00を超える"),_xlfn.XLOOKUP($EQ$14,$EQ$20:$EQ$24,$EX$20:$EX$24,0,0,1),AND(D50&lt;3,G50="8:30～17:00の範囲内"),_xlfn.XLOOKUP($EQ$14,$EQ$20:$EQ$24,$ER$20:$ER$24,0,0,1),AND(D50&lt;3,G50="8:30～17:00を超える"),_xlfn.XLOOKUP($EQ$14,$EQ$20:$EQ$24,$EV$20:$EV$24,0,0,1)),"")</f>
        <v/>
      </c>
      <c r="EO50" s="78" t="str" cm="1">
        <f t="array" ref="EO50">_xlfn.IFNA(_xlfn.IFS(AND(D50&gt;=3,G50="8:30～17:00の範囲内"),_xlfn.XLOOKUP($EQ$14,$EQ$20:$EQ$24,$EU$20:$EU$24,0,0,1),AND(D50&gt;=3,G50="8:30～17:00を超える"),_xlfn.XLOOKUP($EQ$14,$EQ$20:$EQ$24,$EY$20:$EY$24,0,0,1),AND(D50&lt;3,G50="8:30～17:00の範囲内"),_xlfn.XLOOKUP($EQ$14,$EQ$20:$EQ$24,$ES$20:$ES$24,0,0,1),AND(D50&lt;3,G50="8:30～17:00を超える"),_xlfn.XLOOKUP($EQ$14,$EQ$20:$EQ$24,$EW$20:$EW$24,0,0,1)),"")</f>
        <v/>
      </c>
    </row>
    <row r="51" spans="2:145" ht="14.25">
      <c r="B51" s="79">
        <f t="shared" si="22"/>
        <v>38</v>
      </c>
      <c r="C51" s="125"/>
      <c r="D51" s="124"/>
      <c r="E51" s="125"/>
      <c r="F51" s="61" t="str">
        <f t="shared" si="17"/>
        <v/>
      </c>
      <c r="G51" s="220"/>
      <c r="H51" s="221"/>
      <c r="I51" s="221"/>
      <c r="J51" s="221"/>
      <c r="K51" s="174" t="str" cm="1">
        <f t="array" ref="K51">_xlfn.IFNA(IF(C51="","",IF(F51="×","0",_xlfn.IFS(AND(D51&gt;=3,G51="8:30～17:00の範囲内"),1200,AND(D51&gt;=3,G51="8:30～17:00を超える"),1500,AND(D51&lt;3,G51="8:30～17:00の範囲内"),2100,AND(D51&lt;3,G51="8:30～17:00を超える"),2600))),"")</f>
        <v/>
      </c>
      <c r="L51" s="174"/>
      <c r="M51" s="129"/>
      <c r="N51" s="63" t="str" cm="1">
        <f t="array" ref="N51">_xlfn.IFNA(_xlfn.IFS(F51="×","",M51="一般",0,AND(D51&gt;=3,M51="非課税",G51="8:30～17:00の範囲内"),700,AND(D51&lt;3,M51="非課税",G51="8:30～17:00の範囲内"),1300,AND(D51&gt;=3,M51="非課税",G51="8:30～17:00を超える"),900,AND(D51&lt;3,M51="非課税",G51="8:30～17:00を超える"),1600,M51="生保等",K51,M51="経過措置",EN51),"")</f>
        <v/>
      </c>
      <c r="O51" s="63" t="str" cm="1">
        <f t="array" ref="O51">_xlfn.IFNA(_xlfn.IFS(F51="×","",M51="一般",0,AND(D51&gt;=3,M51="非課税",G51="8:30～17:00の範囲内"),700,AND(D51&lt;3,M51="非課税",G51="8:30～17:00の範囲内"),1300,AND(D51&gt;=3,M51="非課税",G51="8:30～17:00を超える"),900,AND(D51&lt;3,M51="非課税",G51="8:30～17:00を超える"),1600,M51="生保等",K51,M51="経過措置",EO51),"")</f>
        <v/>
      </c>
      <c r="P51" s="63" t="str">
        <f t="shared" si="23"/>
        <v/>
      </c>
      <c r="Q51" s="63" t="str">
        <f t="shared" si="25"/>
        <v/>
      </c>
      <c r="R51" s="109"/>
      <c r="S51" s="110"/>
      <c r="T51" s="110"/>
      <c r="U51" s="110"/>
      <c r="V51" s="110"/>
      <c r="W51" s="110"/>
      <c r="X51" s="110"/>
      <c r="Y51" s="110"/>
      <c r="Z51" s="110"/>
      <c r="AA51" s="111"/>
      <c r="AB51" s="109"/>
      <c r="AC51" s="110"/>
      <c r="AD51" s="110"/>
      <c r="AE51" s="110"/>
      <c r="AF51" s="110"/>
      <c r="AG51" s="110"/>
      <c r="AH51" s="110"/>
      <c r="AI51" s="110"/>
      <c r="AJ51" s="110"/>
      <c r="AK51" s="111"/>
      <c r="AL51" s="109"/>
      <c r="AM51" s="110"/>
      <c r="AN51" s="110"/>
      <c r="AO51" s="110"/>
      <c r="AP51" s="110"/>
      <c r="AQ51" s="110"/>
      <c r="AR51" s="110"/>
      <c r="AS51" s="110"/>
      <c r="AT51" s="110"/>
      <c r="AU51" s="111"/>
      <c r="AV51" s="109"/>
      <c r="AW51" s="110"/>
      <c r="AX51" s="110"/>
      <c r="AY51" s="110"/>
      <c r="AZ51" s="110"/>
      <c r="BA51" s="110"/>
      <c r="BB51" s="110"/>
      <c r="BC51" s="110"/>
      <c r="BD51" s="110"/>
      <c r="BE51" s="111"/>
      <c r="BF51" s="109"/>
      <c r="BG51" s="110"/>
      <c r="BH51" s="110"/>
      <c r="BI51" s="110"/>
      <c r="BJ51" s="110"/>
      <c r="BK51" s="110"/>
      <c r="BL51" s="110"/>
      <c r="BM51" s="110"/>
      <c r="BN51" s="110"/>
      <c r="BO51" s="111"/>
      <c r="BP51" s="109"/>
      <c r="BQ51" s="110"/>
      <c r="BR51" s="110"/>
      <c r="BS51" s="110"/>
      <c r="BT51" s="110"/>
      <c r="BU51" s="110"/>
      <c r="BV51" s="110"/>
      <c r="BW51" s="110"/>
      <c r="BX51" s="110"/>
      <c r="BY51" s="111"/>
      <c r="BZ51" s="109"/>
      <c r="CA51" s="110"/>
      <c r="CB51" s="110"/>
      <c r="CC51" s="110"/>
      <c r="CD51" s="110"/>
      <c r="CE51" s="110"/>
      <c r="CF51" s="110"/>
      <c r="CG51" s="110"/>
      <c r="CH51" s="110"/>
      <c r="CI51" s="111"/>
      <c r="CJ51" s="109"/>
      <c r="CK51" s="110"/>
      <c r="CL51" s="110"/>
      <c r="CM51" s="110"/>
      <c r="CN51" s="110"/>
      <c r="CO51" s="110"/>
      <c r="CP51" s="110"/>
      <c r="CQ51" s="110"/>
      <c r="CR51" s="110"/>
      <c r="CS51" s="111"/>
      <c r="CT51" s="109"/>
      <c r="CU51" s="110"/>
      <c r="CV51" s="110"/>
      <c r="CW51" s="110"/>
      <c r="CX51" s="110"/>
      <c r="CY51" s="110"/>
      <c r="CZ51" s="110"/>
      <c r="DA51" s="110"/>
      <c r="DB51" s="110"/>
      <c r="DC51" s="111"/>
      <c r="DD51" s="109"/>
      <c r="DE51" s="110"/>
      <c r="DF51" s="110"/>
      <c r="DG51" s="110"/>
      <c r="DH51" s="110"/>
      <c r="DI51" s="110"/>
      <c r="DJ51" s="110"/>
      <c r="DK51" s="110"/>
      <c r="DL51" s="110"/>
      <c r="DM51" s="111"/>
      <c r="DN51" s="109"/>
      <c r="DO51" s="110"/>
      <c r="DP51" s="110"/>
      <c r="DQ51" s="110"/>
      <c r="DR51" s="110"/>
      <c r="DS51" s="110"/>
      <c r="DT51" s="110"/>
      <c r="DU51" s="110"/>
      <c r="DV51" s="110"/>
      <c r="DW51" s="111"/>
      <c r="DX51" s="109"/>
      <c r="DY51" s="110"/>
      <c r="DZ51" s="110"/>
      <c r="EA51" s="110"/>
      <c r="EB51" s="110"/>
      <c r="EC51" s="110"/>
      <c r="ED51" s="110"/>
      <c r="EE51" s="110"/>
      <c r="EF51" s="110"/>
      <c r="EG51" s="112"/>
      <c r="EH51" s="76">
        <f t="shared" si="19"/>
        <v>0</v>
      </c>
      <c r="EI51" s="70" t="str">
        <f t="shared" si="24"/>
        <v/>
      </c>
      <c r="EK51" s="76">
        <f t="shared" si="20"/>
        <v>0</v>
      </c>
      <c r="EL51" s="77">
        <f t="shared" si="21"/>
        <v>0</v>
      </c>
      <c r="EN51" s="78" t="str" cm="1">
        <f t="array" ref="EN51">_xlfn.IFNA(_xlfn.IFS(AND(D51&gt;=3,G51="8:30～17:00の範囲内"),_xlfn.XLOOKUP($EQ$14,$EQ$20:$EQ$24,$ET$20:$ET$24,0,0,1),AND(D51&gt;=3,G51="8:30～17:00を超える"),_xlfn.XLOOKUP($EQ$14,$EQ$20:$EQ$24,$EX$20:$EX$24,0,0,1),AND(D51&lt;3,G51="8:30～17:00の範囲内"),_xlfn.XLOOKUP($EQ$14,$EQ$20:$EQ$24,$ER$20:$ER$24,0,0,1),AND(D51&lt;3,G51="8:30～17:00を超える"),_xlfn.XLOOKUP($EQ$14,$EQ$20:$EQ$24,$EV$20:$EV$24,0,0,1)),"")</f>
        <v/>
      </c>
      <c r="EO51" s="78" t="str" cm="1">
        <f t="array" ref="EO51">_xlfn.IFNA(_xlfn.IFS(AND(D51&gt;=3,G51="8:30～17:00の範囲内"),_xlfn.XLOOKUP($EQ$14,$EQ$20:$EQ$24,$EU$20:$EU$24,0,0,1),AND(D51&gt;=3,G51="8:30～17:00を超える"),_xlfn.XLOOKUP($EQ$14,$EQ$20:$EQ$24,$EY$20:$EY$24,0,0,1),AND(D51&lt;3,G51="8:30～17:00の範囲内"),_xlfn.XLOOKUP($EQ$14,$EQ$20:$EQ$24,$ES$20:$ES$24,0,0,1),AND(D51&lt;3,G51="8:30～17:00を超える"),_xlfn.XLOOKUP($EQ$14,$EQ$20:$EQ$24,$EW$20:$EW$24,0,0,1)),"")</f>
        <v/>
      </c>
    </row>
    <row r="52" spans="2:145" ht="14.25">
      <c r="B52" s="79">
        <f t="shared" si="22"/>
        <v>39</v>
      </c>
      <c r="C52" s="125"/>
      <c r="D52" s="124"/>
      <c r="E52" s="125"/>
      <c r="F52" s="61" t="str">
        <f t="shared" si="17"/>
        <v/>
      </c>
      <c r="G52" s="220"/>
      <c r="H52" s="221"/>
      <c r="I52" s="221"/>
      <c r="J52" s="221"/>
      <c r="K52" s="174" t="str" cm="1">
        <f t="array" ref="K52">_xlfn.IFNA(IF(C52="","",IF(F52="×","0",_xlfn.IFS(AND(D52&gt;=3,G52="8:30～17:00の範囲内"),1200,AND(D52&gt;=3,G52="8:30～17:00を超える"),1500,AND(D52&lt;3,G52="8:30～17:00の範囲内"),2100,AND(D52&lt;3,G52="8:30～17:00を超える"),2600))),"")</f>
        <v/>
      </c>
      <c r="L52" s="174"/>
      <c r="M52" s="129"/>
      <c r="N52" s="63" t="str" cm="1">
        <f t="array" ref="N52">_xlfn.IFNA(_xlfn.IFS(F52="×","",M52="一般",0,AND(D52&gt;=3,M52="非課税",G52="8:30～17:00の範囲内"),700,AND(D52&lt;3,M52="非課税",G52="8:30～17:00の範囲内"),1300,AND(D52&gt;=3,M52="非課税",G52="8:30～17:00を超える"),900,AND(D52&lt;3,M52="非課税",G52="8:30～17:00を超える"),1600,M52="生保等",K52,M52="経過措置",EN52),"")</f>
        <v/>
      </c>
      <c r="O52" s="63" t="str" cm="1">
        <f t="array" ref="O52">_xlfn.IFNA(_xlfn.IFS(F52="×","",M52="一般",0,AND(D52&gt;=3,M52="非課税",G52="8:30～17:00の範囲内"),700,AND(D52&lt;3,M52="非課税",G52="8:30～17:00の範囲内"),1300,AND(D52&gt;=3,M52="非課税",G52="8:30～17:00を超える"),900,AND(D52&lt;3,M52="非課税",G52="8:30～17:00を超える"),1600,M52="生保等",K52,M52="経過措置",EO52),"")</f>
        <v/>
      </c>
      <c r="P52" s="63" t="str">
        <f t="shared" si="23"/>
        <v/>
      </c>
      <c r="Q52" s="63" t="str">
        <f t="shared" si="25"/>
        <v/>
      </c>
      <c r="R52" s="109"/>
      <c r="S52" s="110"/>
      <c r="T52" s="110"/>
      <c r="U52" s="110"/>
      <c r="V52" s="110"/>
      <c r="W52" s="110"/>
      <c r="X52" s="110"/>
      <c r="Y52" s="110"/>
      <c r="Z52" s="110"/>
      <c r="AA52" s="111"/>
      <c r="AB52" s="109"/>
      <c r="AC52" s="110"/>
      <c r="AD52" s="110"/>
      <c r="AE52" s="110"/>
      <c r="AF52" s="110"/>
      <c r="AG52" s="110"/>
      <c r="AH52" s="110"/>
      <c r="AI52" s="110"/>
      <c r="AJ52" s="110"/>
      <c r="AK52" s="111"/>
      <c r="AL52" s="109"/>
      <c r="AM52" s="110"/>
      <c r="AN52" s="110"/>
      <c r="AO52" s="110"/>
      <c r="AP52" s="110"/>
      <c r="AQ52" s="110"/>
      <c r="AR52" s="110"/>
      <c r="AS52" s="110"/>
      <c r="AT52" s="110"/>
      <c r="AU52" s="111"/>
      <c r="AV52" s="109"/>
      <c r="AW52" s="110"/>
      <c r="AX52" s="110"/>
      <c r="AY52" s="110"/>
      <c r="AZ52" s="110"/>
      <c r="BA52" s="110"/>
      <c r="BB52" s="110"/>
      <c r="BC52" s="110"/>
      <c r="BD52" s="110"/>
      <c r="BE52" s="111"/>
      <c r="BF52" s="109"/>
      <c r="BG52" s="110"/>
      <c r="BH52" s="110"/>
      <c r="BI52" s="110"/>
      <c r="BJ52" s="110"/>
      <c r="BK52" s="110"/>
      <c r="BL52" s="110"/>
      <c r="BM52" s="110"/>
      <c r="BN52" s="110"/>
      <c r="BO52" s="111"/>
      <c r="BP52" s="109"/>
      <c r="BQ52" s="110"/>
      <c r="BR52" s="110"/>
      <c r="BS52" s="110"/>
      <c r="BT52" s="110"/>
      <c r="BU52" s="110"/>
      <c r="BV52" s="110"/>
      <c r="BW52" s="110"/>
      <c r="BX52" s="110"/>
      <c r="BY52" s="111"/>
      <c r="BZ52" s="109"/>
      <c r="CA52" s="110"/>
      <c r="CB52" s="110"/>
      <c r="CC52" s="110"/>
      <c r="CD52" s="110"/>
      <c r="CE52" s="110"/>
      <c r="CF52" s="110"/>
      <c r="CG52" s="110"/>
      <c r="CH52" s="110"/>
      <c r="CI52" s="111"/>
      <c r="CJ52" s="109"/>
      <c r="CK52" s="110"/>
      <c r="CL52" s="110"/>
      <c r="CM52" s="110"/>
      <c r="CN52" s="110"/>
      <c r="CO52" s="110"/>
      <c r="CP52" s="110"/>
      <c r="CQ52" s="110"/>
      <c r="CR52" s="110"/>
      <c r="CS52" s="111"/>
      <c r="CT52" s="109"/>
      <c r="CU52" s="110"/>
      <c r="CV52" s="110"/>
      <c r="CW52" s="110"/>
      <c r="CX52" s="110"/>
      <c r="CY52" s="110"/>
      <c r="CZ52" s="110"/>
      <c r="DA52" s="110"/>
      <c r="DB52" s="110"/>
      <c r="DC52" s="111"/>
      <c r="DD52" s="109"/>
      <c r="DE52" s="110"/>
      <c r="DF52" s="110"/>
      <c r="DG52" s="110"/>
      <c r="DH52" s="110"/>
      <c r="DI52" s="110"/>
      <c r="DJ52" s="110"/>
      <c r="DK52" s="110"/>
      <c r="DL52" s="110"/>
      <c r="DM52" s="111"/>
      <c r="DN52" s="109"/>
      <c r="DO52" s="110"/>
      <c r="DP52" s="110"/>
      <c r="DQ52" s="110"/>
      <c r="DR52" s="110"/>
      <c r="DS52" s="110"/>
      <c r="DT52" s="110"/>
      <c r="DU52" s="110"/>
      <c r="DV52" s="110"/>
      <c r="DW52" s="111"/>
      <c r="DX52" s="109"/>
      <c r="DY52" s="110"/>
      <c r="DZ52" s="110"/>
      <c r="EA52" s="110"/>
      <c r="EB52" s="110"/>
      <c r="EC52" s="110"/>
      <c r="ED52" s="110"/>
      <c r="EE52" s="110"/>
      <c r="EF52" s="110"/>
      <c r="EG52" s="112"/>
      <c r="EH52" s="76">
        <f t="shared" si="19"/>
        <v>0</v>
      </c>
      <c r="EI52" s="70" t="str">
        <f t="shared" si="24"/>
        <v/>
      </c>
      <c r="EK52" s="76">
        <f t="shared" si="20"/>
        <v>0</v>
      </c>
      <c r="EL52" s="77">
        <f t="shared" si="21"/>
        <v>0</v>
      </c>
      <c r="EN52" s="78" t="str" cm="1">
        <f t="array" ref="EN52">_xlfn.IFNA(_xlfn.IFS(AND(D52&gt;=3,G52="8:30～17:00の範囲内"),_xlfn.XLOOKUP($EQ$14,$EQ$20:$EQ$24,$ET$20:$ET$24,0,0,1),AND(D52&gt;=3,G52="8:30～17:00を超える"),_xlfn.XLOOKUP($EQ$14,$EQ$20:$EQ$24,$EX$20:$EX$24,0,0,1),AND(D52&lt;3,G52="8:30～17:00の範囲内"),_xlfn.XLOOKUP($EQ$14,$EQ$20:$EQ$24,$ER$20:$ER$24,0,0,1),AND(D52&lt;3,G52="8:30～17:00を超える"),_xlfn.XLOOKUP($EQ$14,$EQ$20:$EQ$24,$EV$20:$EV$24,0,0,1)),"")</f>
        <v/>
      </c>
      <c r="EO52" s="78" t="str" cm="1">
        <f t="array" ref="EO52">_xlfn.IFNA(_xlfn.IFS(AND(D52&gt;=3,G52="8:30～17:00の範囲内"),_xlfn.XLOOKUP($EQ$14,$EQ$20:$EQ$24,$EU$20:$EU$24,0,0,1),AND(D52&gt;=3,G52="8:30～17:00を超える"),_xlfn.XLOOKUP($EQ$14,$EQ$20:$EQ$24,$EY$20:$EY$24,0,0,1),AND(D52&lt;3,G52="8:30～17:00の範囲内"),_xlfn.XLOOKUP($EQ$14,$EQ$20:$EQ$24,$ES$20:$ES$24,0,0,1),AND(D52&lt;3,G52="8:30～17:00を超える"),_xlfn.XLOOKUP($EQ$14,$EQ$20:$EQ$24,$EW$20:$EW$24,0,0,1)),"")</f>
        <v/>
      </c>
    </row>
    <row r="53" spans="2:145" ht="14.25">
      <c r="B53" s="79">
        <f t="shared" si="22"/>
        <v>40</v>
      </c>
      <c r="C53" s="125"/>
      <c r="D53" s="124"/>
      <c r="E53" s="125"/>
      <c r="F53" s="61" t="str">
        <f t="shared" si="17"/>
        <v/>
      </c>
      <c r="G53" s="220"/>
      <c r="H53" s="221"/>
      <c r="I53" s="221"/>
      <c r="J53" s="221"/>
      <c r="K53" s="174" t="str" cm="1">
        <f t="array" ref="K53">_xlfn.IFNA(IF(C53="","",IF(F53="×","0",_xlfn.IFS(AND(D53&gt;=3,G53="8:30～17:00の範囲内"),1200,AND(D53&gt;=3,G53="8:30～17:00を超える"),1500,AND(D53&lt;3,G53="8:30～17:00の範囲内"),2100,AND(D53&lt;3,G53="8:30～17:00を超える"),2600))),"")</f>
        <v/>
      </c>
      <c r="L53" s="174"/>
      <c r="M53" s="129"/>
      <c r="N53" s="63" t="str" cm="1">
        <f t="array" ref="N53">_xlfn.IFNA(_xlfn.IFS(F53="×","",M53="一般",0,AND(D53&gt;=3,M53="非課税",G53="8:30～17:00の範囲内"),700,AND(D53&lt;3,M53="非課税",G53="8:30～17:00の範囲内"),1300,AND(D53&gt;=3,M53="非課税",G53="8:30～17:00を超える"),900,AND(D53&lt;3,M53="非課税",G53="8:30～17:00を超える"),1600,M53="生保等",K53,M53="経過措置",EN53),"")</f>
        <v/>
      </c>
      <c r="O53" s="63" t="str" cm="1">
        <f t="array" ref="O53">_xlfn.IFNA(_xlfn.IFS(F53="×","",M53="一般",0,AND(D53&gt;=3,M53="非課税",G53="8:30～17:00の範囲内"),700,AND(D53&lt;3,M53="非課税",G53="8:30～17:00の範囲内"),1300,AND(D53&gt;=3,M53="非課税",G53="8:30～17:00を超える"),900,AND(D53&lt;3,M53="非課税",G53="8:30～17:00を超える"),1600,M53="生保等",K53,M53="経過措置",EO53),"")</f>
        <v/>
      </c>
      <c r="P53" s="63" t="str">
        <f t="shared" si="23"/>
        <v/>
      </c>
      <c r="Q53" s="63" t="str">
        <f t="shared" si="25"/>
        <v/>
      </c>
      <c r="R53" s="109"/>
      <c r="S53" s="110"/>
      <c r="T53" s="110"/>
      <c r="U53" s="110"/>
      <c r="V53" s="110"/>
      <c r="W53" s="110"/>
      <c r="X53" s="110"/>
      <c r="Y53" s="110"/>
      <c r="Z53" s="110"/>
      <c r="AA53" s="111"/>
      <c r="AB53" s="109"/>
      <c r="AC53" s="110"/>
      <c r="AD53" s="110"/>
      <c r="AE53" s="110"/>
      <c r="AF53" s="110"/>
      <c r="AG53" s="110"/>
      <c r="AH53" s="110"/>
      <c r="AI53" s="110"/>
      <c r="AJ53" s="110"/>
      <c r="AK53" s="111"/>
      <c r="AL53" s="109"/>
      <c r="AM53" s="110"/>
      <c r="AN53" s="110"/>
      <c r="AO53" s="110"/>
      <c r="AP53" s="110"/>
      <c r="AQ53" s="110"/>
      <c r="AR53" s="110"/>
      <c r="AS53" s="110"/>
      <c r="AT53" s="110"/>
      <c r="AU53" s="111"/>
      <c r="AV53" s="109"/>
      <c r="AW53" s="110"/>
      <c r="AX53" s="110"/>
      <c r="AY53" s="110"/>
      <c r="AZ53" s="110"/>
      <c r="BA53" s="110"/>
      <c r="BB53" s="110"/>
      <c r="BC53" s="110"/>
      <c r="BD53" s="110"/>
      <c r="BE53" s="111"/>
      <c r="BF53" s="109"/>
      <c r="BG53" s="110"/>
      <c r="BH53" s="110"/>
      <c r="BI53" s="110"/>
      <c r="BJ53" s="110"/>
      <c r="BK53" s="110"/>
      <c r="BL53" s="110"/>
      <c r="BM53" s="110"/>
      <c r="BN53" s="110"/>
      <c r="BO53" s="111"/>
      <c r="BP53" s="109"/>
      <c r="BQ53" s="110"/>
      <c r="BR53" s="110"/>
      <c r="BS53" s="110"/>
      <c r="BT53" s="110"/>
      <c r="BU53" s="110"/>
      <c r="BV53" s="110"/>
      <c r="BW53" s="110"/>
      <c r="BX53" s="110"/>
      <c r="BY53" s="111"/>
      <c r="BZ53" s="109"/>
      <c r="CA53" s="110"/>
      <c r="CB53" s="110"/>
      <c r="CC53" s="110"/>
      <c r="CD53" s="110"/>
      <c r="CE53" s="110"/>
      <c r="CF53" s="110"/>
      <c r="CG53" s="110"/>
      <c r="CH53" s="110"/>
      <c r="CI53" s="111"/>
      <c r="CJ53" s="109"/>
      <c r="CK53" s="110"/>
      <c r="CL53" s="110"/>
      <c r="CM53" s="110"/>
      <c r="CN53" s="110"/>
      <c r="CO53" s="110"/>
      <c r="CP53" s="110"/>
      <c r="CQ53" s="110"/>
      <c r="CR53" s="110"/>
      <c r="CS53" s="111"/>
      <c r="CT53" s="109"/>
      <c r="CU53" s="110"/>
      <c r="CV53" s="110"/>
      <c r="CW53" s="110"/>
      <c r="CX53" s="110"/>
      <c r="CY53" s="110"/>
      <c r="CZ53" s="110"/>
      <c r="DA53" s="110"/>
      <c r="DB53" s="110"/>
      <c r="DC53" s="111"/>
      <c r="DD53" s="109"/>
      <c r="DE53" s="110"/>
      <c r="DF53" s="110"/>
      <c r="DG53" s="110"/>
      <c r="DH53" s="110"/>
      <c r="DI53" s="110"/>
      <c r="DJ53" s="110"/>
      <c r="DK53" s="110"/>
      <c r="DL53" s="110"/>
      <c r="DM53" s="111"/>
      <c r="DN53" s="109"/>
      <c r="DO53" s="110"/>
      <c r="DP53" s="110"/>
      <c r="DQ53" s="110"/>
      <c r="DR53" s="110"/>
      <c r="DS53" s="110"/>
      <c r="DT53" s="110"/>
      <c r="DU53" s="110"/>
      <c r="DV53" s="110"/>
      <c r="DW53" s="111"/>
      <c r="DX53" s="109"/>
      <c r="DY53" s="110"/>
      <c r="DZ53" s="110"/>
      <c r="EA53" s="110"/>
      <c r="EB53" s="110"/>
      <c r="EC53" s="110"/>
      <c r="ED53" s="110"/>
      <c r="EE53" s="110"/>
      <c r="EF53" s="110"/>
      <c r="EG53" s="112"/>
      <c r="EH53" s="76">
        <f t="shared" si="19"/>
        <v>0</v>
      </c>
      <c r="EI53" s="70" t="str">
        <f t="shared" si="24"/>
        <v/>
      </c>
      <c r="EK53" s="76">
        <f t="shared" si="20"/>
        <v>0</v>
      </c>
      <c r="EL53" s="77">
        <f t="shared" si="21"/>
        <v>0</v>
      </c>
      <c r="EN53" s="78" t="str" cm="1">
        <f t="array" ref="EN53">_xlfn.IFNA(_xlfn.IFS(AND(D53&gt;=3,G53="8:30～17:00の範囲内"),_xlfn.XLOOKUP($EQ$14,$EQ$20:$EQ$24,$ET$20:$ET$24,0,0,1),AND(D53&gt;=3,G53="8:30～17:00を超える"),_xlfn.XLOOKUP($EQ$14,$EQ$20:$EQ$24,$EX$20:$EX$24,0,0,1),AND(D53&lt;3,G53="8:30～17:00の範囲内"),_xlfn.XLOOKUP($EQ$14,$EQ$20:$EQ$24,$ER$20:$ER$24,0,0,1),AND(D53&lt;3,G53="8:30～17:00を超える"),_xlfn.XLOOKUP($EQ$14,$EQ$20:$EQ$24,$EV$20:$EV$24,0,0,1)),"")</f>
        <v/>
      </c>
      <c r="EO53" s="78" t="str" cm="1">
        <f t="array" ref="EO53">_xlfn.IFNA(_xlfn.IFS(AND(D53&gt;=3,G53="8:30～17:00の範囲内"),_xlfn.XLOOKUP($EQ$14,$EQ$20:$EQ$24,$EU$20:$EU$24,0,0,1),AND(D53&gt;=3,G53="8:30～17:00を超える"),_xlfn.XLOOKUP($EQ$14,$EQ$20:$EQ$24,$EY$20:$EY$24,0,0,1),AND(D53&lt;3,G53="8:30～17:00の範囲内"),_xlfn.XLOOKUP($EQ$14,$EQ$20:$EQ$24,$ES$20:$ES$24,0,0,1),AND(D53&lt;3,G53="8:30～17:00を超える"),_xlfn.XLOOKUP($EQ$14,$EQ$20:$EQ$24,$EW$20:$EW$24,0,0,1)),"")</f>
        <v/>
      </c>
    </row>
    <row r="54" spans="2:145" ht="14.25">
      <c r="B54" s="79">
        <f t="shared" si="22"/>
        <v>41</v>
      </c>
      <c r="C54" s="125"/>
      <c r="D54" s="124"/>
      <c r="E54" s="125"/>
      <c r="F54" s="61" t="str">
        <f t="shared" si="17"/>
        <v/>
      </c>
      <c r="G54" s="220"/>
      <c r="H54" s="221"/>
      <c r="I54" s="221"/>
      <c r="J54" s="221"/>
      <c r="K54" s="174" t="str" cm="1">
        <f t="array" ref="K54">_xlfn.IFNA(IF(C54="","",IF(F54="×","0",_xlfn.IFS(AND(D54&gt;=3,G54="8:30～17:00の範囲内"),1200,AND(D54&gt;=3,G54="8:30～17:00を超える"),1500,AND(D54&lt;3,G54="8:30～17:00の範囲内"),2100,AND(D54&lt;3,G54="8:30～17:00を超える"),2600))),"")</f>
        <v/>
      </c>
      <c r="L54" s="174"/>
      <c r="M54" s="129"/>
      <c r="N54" s="63" t="str" cm="1">
        <f t="array" ref="N54">_xlfn.IFNA(_xlfn.IFS(F54="×","",M54="一般",0,AND(D54&gt;=3,M54="非課税",G54="8:30～17:00の範囲内"),700,AND(D54&lt;3,M54="非課税",G54="8:30～17:00の範囲内"),1300,AND(D54&gt;=3,M54="非課税",G54="8:30～17:00を超える"),900,AND(D54&lt;3,M54="非課税",G54="8:30～17:00を超える"),1600,M54="生保等",K54,M54="経過措置",EN54),"")</f>
        <v/>
      </c>
      <c r="O54" s="63" t="str" cm="1">
        <f t="array" ref="O54">_xlfn.IFNA(_xlfn.IFS(F54="×","",M54="一般",0,AND(D54&gt;=3,M54="非課税",G54="8:30～17:00の範囲内"),700,AND(D54&lt;3,M54="非課税",G54="8:30～17:00の範囲内"),1300,AND(D54&gt;=3,M54="非課税",G54="8:30～17:00を超える"),900,AND(D54&lt;3,M54="非課税",G54="8:30～17:00を超える"),1600,M54="生保等",K54,M54="経過措置",EO54),"")</f>
        <v/>
      </c>
      <c r="P54" s="63" t="str">
        <f t="shared" si="23"/>
        <v/>
      </c>
      <c r="Q54" s="63" t="str">
        <f t="shared" si="25"/>
        <v/>
      </c>
      <c r="R54" s="109"/>
      <c r="S54" s="110"/>
      <c r="T54" s="110"/>
      <c r="U54" s="110"/>
      <c r="V54" s="110"/>
      <c r="W54" s="110"/>
      <c r="X54" s="110"/>
      <c r="Y54" s="110"/>
      <c r="Z54" s="110"/>
      <c r="AA54" s="111"/>
      <c r="AB54" s="109"/>
      <c r="AC54" s="110"/>
      <c r="AD54" s="110"/>
      <c r="AE54" s="110"/>
      <c r="AF54" s="110"/>
      <c r="AG54" s="110"/>
      <c r="AH54" s="110"/>
      <c r="AI54" s="110"/>
      <c r="AJ54" s="110"/>
      <c r="AK54" s="111"/>
      <c r="AL54" s="109"/>
      <c r="AM54" s="110"/>
      <c r="AN54" s="110"/>
      <c r="AO54" s="110"/>
      <c r="AP54" s="110"/>
      <c r="AQ54" s="110"/>
      <c r="AR54" s="110"/>
      <c r="AS54" s="110"/>
      <c r="AT54" s="110"/>
      <c r="AU54" s="111"/>
      <c r="AV54" s="109"/>
      <c r="AW54" s="110"/>
      <c r="AX54" s="110"/>
      <c r="AY54" s="110"/>
      <c r="AZ54" s="110"/>
      <c r="BA54" s="110"/>
      <c r="BB54" s="110"/>
      <c r="BC54" s="110"/>
      <c r="BD54" s="110"/>
      <c r="BE54" s="111"/>
      <c r="BF54" s="109"/>
      <c r="BG54" s="110"/>
      <c r="BH54" s="110"/>
      <c r="BI54" s="110"/>
      <c r="BJ54" s="110"/>
      <c r="BK54" s="110"/>
      <c r="BL54" s="110"/>
      <c r="BM54" s="110"/>
      <c r="BN54" s="110"/>
      <c r="BO54" s="111"/>
      <c r="BP54" s="109"/>
      <c r="BQ54" s="110"/>
      <c r="BR54" s="110"/>
      <c r="BS54" s="110"/>
      <c r="BT54" s="110"/>
      <c r="BU54" s="110"/>
      <c r="BV54" s="110"/>
      <c r="BW54" s="110"/>
      <c r="BX54" s="110"/>
      <c r="BY54" s="111"/>
      <c r="BZ54" s="109"/>
      <c r="CA54" s="110"/>
      <c r="CB54" s="110"/>
      <c r="CC54" s="110"/>
      <c r="CD54" s="110"/>
      <c r="CE54" s="110"/>
      <c r="CF54" s="110"/>
      <c r="CG54" s="110"/>
      <c r="CH54" s="110"/>
      <c r="CI54" s="111"/>
      <c r="CJ54" s="109"/>
      <c r="CK54" s="110"/>
      <c r="CL54" s="110"/>
      <c r="CM54" s="110"/>
      <c r="CN54" s="110"/>
      <c r="CO54" s="110"/>
      <c r="CP54" s="110"/>
      <c r="CQ54" s="110"/>
      <c r="CR54" s="110"/>
      <c r="CS54" s="111"/>
      <c r="CT54" s="109"/>
      <c r="CU54" s="110"/>
      <c r="CV54" s="110"/>
      <c r="CW54" s="110"/>
      <c r="CX54" s="110"/>
      <c r="CY54" s="110"/>
      <c r="CZ54" s="110"/>
      <c r="DA54" s="110"/>
      <c r="DB54" s="110"/>
      <c r="DC54" s="111"/>
      <c r="DD54" s="109"/>
      <c r="DE54" s="110"/>
      <c r="DF54" s="110"/>
      <c r="DG54" s="110"/>
      <c r="DH54" s="110"/>
      <c r="DI54" s="110"/>
      <c r="DJ54" s="110"/>
      <c r="DK54" s="110"/>
      <c r="DL54" s="110"/>
      <c r="DM54" s="111"/>
      <c r="DN54" s="109"/>
      <c r="DO54" s="110"/>
      <c r="DP54" s="110"/>
      <c r="DQ54" s="110"/>
      <c r="DR54" s="110"/>
      <c r="DS54" s="110"/>
      <c r="DT54" s="110"/>
      <c r="DU54" s="110"/>
      <c r="DV54" s="110"/>
      <c r="DW54" s="111"/>
      <c r="DX54" s="109"/>
      <c r="DY54" s="110"/>
      <c r="DZ54" s="110"/>
      <c r="EA54" s="110"/>
      <c r="EB54" s="110"/>
      <c r="EC54" s="110"/>
      <c r="ED54" s="110"/>
      <c r="EE54" s="110"/>
      <c r="EF54" s="110"/>
      <c r="EG54" s="112"/>
      <c r="EH54" s="76">
        <f t="shared" si="19"/>
        <v>0</v>
      </c>
      <c r="EI54" s="70" t="str">
        <f t="shared" si="24"/>
        <v/>
      </c>
      <c r="EK54" s="76">
        <f t="shared" si="20"/>
        <v>0</v>
      </c>
      <c r="EL54" s="77">
        <f t="shared" si="21"/>
        <v>0</v>
      </c>
      <c r="EN54" s="78" t="str" cm="1">
        <f t="array" ref="EN54">_xlfn.IFNA(_xlfn.IFS(AND(D54&gt;=3,G54="8:30～17:00の範囲内"),_xlfn.XLOOKUP($EQ$14,$EQ$20:$EQ$24,$ET$20:$ET$24,0,0,1),AND(D54&gt;=3,G54="8:30～17:00を超える"),_xlfn.XLOOKUP($EQ$14,$EQ$20:$EQ$24,$EX$20:$EX$24,0,0,1),AND(D54&lt;3,G54="8:30～17:00の範囲内"),_xlfn.XLOOKUP($EQ$14,$EQ$20:$EQ$24,$ER$20:$ER$24,0,0,1),AND(D54&lt;3,G54="8:30～17:00を超える"),_xlfn.XLOOKUP($EQ$14,$EQ$20:$EQ$24,$EV$20:$EV$24,0,0,1)),"")</f>
        <v/>
      </c>
      <c r="EO54" s="78" t="str" cm="1">
        <f t="array" ref="EO54">_xlfn.IFNA(_xlfn.IFS(AND(D54&gt;=3,G54="8:30～17:00の範囲内"),_xlfn.XLOOKUP($EQ$14,$EQ$20:$EQ$24,$EU$20:$EU$24,0,0,1),AND(D54&gt;=3,G54="8:30～17:00を超える"),_xlfn.XLOOKUP($EQ$14,$EQ$20:$EQ$24,$EY$20:$EY$24,0,0,1),AND(D54&lt;3,G54="8:30～17:00の範囲内"),_xlfn.XLOOKUP($EQ$14,$EQ$20:$EQ$24,$ES$20:$ES$24,0,0,1),AND(D54&lt;3,G54="8:30～17:00を超える"),_xlfn.XLOOKUP($EQ$14,$EQ$20:$EQ$24,$EW$20:$EW$24,0,0,1)),"")</f>
        <v/>
      </c>
    </row>
    <row r="55" spans="2:145" ht="14.25">
      <c r="B55" s="79">
        <f t="shared" si="22"/>
        <v>42</v>
      </c>
      <c r="C55" s="125"/>
      <c r="D55" s="124"/>
      <c r="E55" s="125"/>
      <c r="F55" s="61" t="str">
        <f t="shared" si="17"/>
        <v/>
      </c>
      <c r="G55" s="220"/>
      <c r="H55" s="221"/>
      <c r="I55" s="221"/>
      <c r="J55" s="221"/>
      <c r="K55" s="174" t="str" cm="1">
        <f t="array" ref="K55">_xlfn.IFNA(IF(C55="","",IF(F55="×","0",_xlfn.IFS(AND(D55&gt;=3,G55="8:30～17:00の範囲内"),1200,AND(D55&gt;=3,G55="8:30～17:00を超える"),1500,AND(D55&lt;3,G55="8:30～17:00の範囲内"),2100,AND(D55&lt;3,G55="8:30～17:00を超える"),2600))),"")</f>
        <v/>
      </c>
      <c r="L55" s="174"/>
      <c r="M55" s="129"/>
      <c r="N55" s="63" t="str" cm="1">
        <f t="array" ref="N55">_xlfn.IFNA(_xlfn.IFS(F55="×","",M55="一般",0,AND(D55&gt;=3,M55="非課税",G55="8:30～17:00の範囲内"),700,AND(D55&lt;3,M55="非課税",G55="8:30～17:00の範囲内"),1300,AND(D55&gt;=3,M55="非課税",G55="8:30～17:00を超える"),900,AND(D55&lt;3,M55="非課税",G55="8:30～17:00を超える"),1600,M55="生保等",K55,M55="経過措置",EN55),"")</f>
        <v/>
      </c>
      <c r="O55" s="63" t="str" cm="1">
        <f t="array" ref="O55">_xlfn.IFNA(_xlfn.IFS(F55="×","",M55="一般",0,AND(D55&gt;=3,M55="非課税",G55="8:30～17:00の範囲内"),700,AND(D55&lt;3,M55="非課税",G55="8:30～17:00の範囲内"),1300,AND(D55&gt;=3,M55="非課税",G55="8:30～17:00を超える"),900,AND(D55&lt;3,M55="非課税",G55="8:30～17:00を超える"),1600,M55="生保等",K55,M55="経過措置",EO55),"")</f>
        <v/>
      </c>
      <c r="P55" s="63" t="str">
        <f t="shared" si="23"/>
        <v/>
      </c>
      <c r="Q55" s="63" t="str">
        <f t="shared" si="25"/>
        <v/>
      </c>
      <c r="R55" s="109"/>
      <c r="S55" s="110"/>
      <c r="T55" s="110"/>
      <c r="U55" s="110"/>
      <c r="V55" s="110"/>
      <c r="W55" s="110"/>
      <c r="X55" s="110"/>
      <c r="Y55" s="110"/>
      <c r="Z55" s="110"/>
      <c r="AA55" s="111"/>
      <c r="AB55" s="109"/>
      <c r="AC55" s="110"/>
      <c r="AD55" s="110"/>
      <c r="AE55" s="110"/>
      <c r="AF55" s="110"/>
      <c r="AG55" s="110"/>
      <c r="AH55" s="110"/>
      <c r="AI55" s="110"/>
      <c r="AJ55" s="110"/>
      <c r="AK55" s="111"/>
      <c r="AL55" s="109"/>
      <c r="AM55" s="110"/>
      <c r="AN55" s="110"/>
      <c r="AO55" s="110"/>
      <c r="AP55" s="110"/>
      <c r="AQ55" s="110"/>
      <c r="AR55" s="110"/>
      <c r="AS55" s="110"/>
      <c r="AT55" s="110"/>
      <c r="AU55" s="111"/>
      <c r="AV55" s="109"/>
      <c r="AW55" s="110"/>
      <c r="AX55" s="110"/>
      <c r="AY55" s="110"/>
      <c r="AZ55" s="110"/>
      <c r="BA55" s="110"/>
      <c r="BB55" s="110"/>
      <c r="BC55" s="110"/>
      <c r="BD55" s="110"/>
      <c r="BE55" s="111"/>
      <c r="BF55" s="109"/>
      <c r="BG55" s="110"/>
      <c r="BH55" s="110"/>
      <c r="BI55" s="110"/>
      <c r="BJ55" s="110"/>
      <c r="BK55" s="110"/>
      <c r="BL55" s="110"/>
      <c r="BM55" s="110"/>
      <c r="BN55" s="110"/>
      <c r="BO55" s="111"/>
      <c r="BP55" s="109"/>
      <c r="BQ55" s="110"/>
      <c r="BR55" s="110"/>
      <c r="BS55" s="110"/>
      <c r="BT55" s="110"/>
      <c r="BU55" s="110"/>
      <c r="BV55" s="110"/>
      <c r="BW55" s="110"/>
      <c r="BX55" s="110"/>
      <c r="BY55" s="111"/>
      <c r="BZ55" s="109"/>
      <c r="CA55" s="110"/>
      <c r="CB55" s="110"/>
      <c r="CC55" s="110"/>
      <c r="CD55" s="110"/>
      <c r="CE55" s="110"/>
      <c r="CF55" s="110"/>
      <c r="CG55" s="110"/>
      <c r="CH55" s="110"/>
      <c r="CI55" s="111"/>
      <c r="CJ55" s="109"/>
      <c r="CK55" s="110"/>
      <c r="CL55" s="110"/>
      <c r="CM55" s="110"/>
      <c r="CN55" s="110"/>
      <c r="CO55" s="110"/>
      <c r="CP55" s="110"/>
      <c r="CQ55" s="110"/>
      <c r="CR55" s="110"/>
      <c r="CS55" s="111"/>
      <c r="CT55" s="109"/>
      <c r="CU55" s="110"/>
      <c r="CV55" s="110"/>
      <c r="CW55" s="110"/>
      <c r="CX55" s="110"/>
      <c r="CY55" s="110"/>
      <c r="CZ55" s="110"/>
      <c r="DA55" s="110"/>
      <c r="DB55" s="110"/>
      <c r="DC55" s="111"/>
      <c r="DD55" s="109"/>
      <c r="DE55" s="110"/>
      <c r="DF55" s="110"/>
      <c r="DG55" s="110"/>
      <c r="DH55" s="110"/>
      <c r="DI55" s="110"/>
      <c r="DJ55" s="110"/>
      <c r="DK55" s="110"/>
      <c r="DL55" s="110"/>
      <c r="DM55" s="111"/>
      <c r="DN55" s="109"/>
      <c r="DO55" s="110"/>
      <c r="DP55" s="110"/>
      <c r="DQ55" s="110"/>
      <c r="DR55" s="110"/>
      <c r="DS55" s="110"/>
      <c r="DT55" s="110"/>
      <c r="DU55" s="110"/>
      <c r="DV55" s="110"/>
      <c r="DW55" s="111"/>
      <c r="DX55" s="109"/>
      <c r="DY55" s="110"/>
      <c r="DZ55" s="110"/>
      <c r="EA55" s="110"/>
      <c r="EB55" s="110"/>
      <c r="EC55" s="110"/>
      <c r="ED55" s="110"/>
      <c r="EE55" s="110"/>
      <c r="EF55" s="110"/>
      <c r="EG55" s="112"/>
      <c r="EH55" s="76">
        <f t="shared" si="19"/>
        <v>0</v>
      </c>
      <c r="EI55" s="70" t="str">
        <f t="shared" si="24"/>
        <v/>
      </c>
      <c r="EK55" s="76">
        <f t="shared" si="20"/>
        <v>0</v>
      </c>
      <c r="EL55" s="77">
        <f t="shared" si="21"/>
        <v>0</v>
      </c>
      <c r="EN55" s="78" t="str" cm="1">
        <f t="array" ref="EN55">_xlfn.IFNA(_xlfn.IFS(AND(D55&gt;=3,G55="8:30～17:00の範囲内"),_xlfn.XLOOKUP($EQ$14,$EQ$20:$EQ$24,$ET$20:$ET$24,0,0,1),AND(D55&gt;=3,G55="8:30～17:00を超える"),_xlfn.XLOOKUP($EQ$14,$EQ$20:$EQ$24,$EX$20:$EX$24,0,0,1),AND(D55&lt;3,G55="8:30～17:00の範囲内"),_xlfn.XLOOKUP($EQ$14,$EQ$20:$EQ$24,$ER$20:$ER$24,0,0,1),AND(D55&lt;3,G55="8:30～17:00を超える"),_xlfn.XLOOKUP($EQ$14,$EQ$20:$EQ$24,$EV$20:$EV$24,0,0,1)),"")</f>
        <v/>
      </c>
      <c r="EO55" s="78" t="str" cm="1">
        <f t="array" ref="EO55">_xlfn.IFNA(_xlfn.IFS(AND(D55&gt;=3,G55="8:30～17:00の範囲内"),_xlfn.XLOOKUP($EQ$14,$EQ$20:$EQ$24,$EU$20:$EU$24,0,0,1),AND(D55&gt;=3,G55="8:30～17:00を超える"),_xlfn.XLOOKUP($EQ$14,$EQ$20:$EQ$24,$EY$20:$EY$24,0,0,1),AND(D55&lt;3,G55="8:30～17:00の範囲内"),_xlfn.XLOOKUP($EQ$14,$EQ$20:$EQ$24,$ES$20:$ES$24,0,0,1),AND(D55&lt;3,G55="8:30～17:00を超える"),_xlfn.XLOOKUP($EQ$14,$EQ$20:$EQ$24,$EW$20:$EW$24,0,0,1)),"")</f>
        <v/>
      </c>
    </row>
    <row r="56" spans="2:145" ht="14.25">
      <c r="B56" s="79">
        <f t="shared" si="22"/>
        <v>43</v>
      </c>
      <c r="C56" s="125"/>
      <c r="D56" s="124"/>
      <c r="E56" s="125"/>
      <c r="F56" s="61" t="str">
        <f t="shared" si="17"/>
        <v/>
      </c>
      <c r="G56" s="220"/>
      <c r="H56" s="221"/>
      <c r="I56" s="221"/>
      <c r="J56" s="221"/>
      <c r="K56" s="174" t="str" cm="1">
        <f t="array" ref="K56">_xlfn.IFNA(IF(C56="","",IF(F56="×","0",_xlfn.IFS(AND(D56&gt;=3,G56="8:30～17:00の範囲内"),1200,AND(D56&gt;=3,G56="8:30～17:00を超える"),1500,AND(D56&lt;3,G56="8:30～17:00の範囲内"),2100,AND(D56&lt;3,G56="8:30～17:00を超える"),2600))),"")</f>
        <v/>
      </c>
      <c r="L56" s="174"/>
      <c r="M56" s="129"/>
      <c r="N56" s="63" t="str" cm="1">
        <f t="array" ref="N56">_xlfn.IFNA(_xlfn.IFS(F56="×","",M56="一般",0,AND(D56&gt;=3,M56="非課税",G56="8:30～17:00の範囲内"),700,AND(D56&lt;3,M56="非課税",G56="8:30～17:00の範囲内"),1300,AND(D56&gt;=3,M56="非課税",G56="8:30～17:00を超える"),900,AND(D56&lt;3,M56="非課税",G56="8:30～17:00を超える"),1600,M56="生保等",K56,M56="経過措置",EN56),"")</f>
        <v/>
      </c>
      <c r="O56" s="63" t="str" cm="1">
        <f t="array" ref="O56">_xlfn.IFNA(_xlfn.IFS(F56="×","",M56="一般",0,AND(D56&gt;=3,M56="非課税",G56="8:30～17:00の範囲内"),700,AND(D56&lt;3,M56="非課税",G56="8:30～17:00の範囲内"),1300,AND(D56&gt;=3,M56="非課税",G56="8:30～17:00を超える"),900,AND(D56&lt;3,M56="非課税",G56="8:30～17:00を超える"),1600,M56="生保等",K56,M56="経過措置",EO56),"")</f>
        <v/>
      </c>
      <c r="P56" s="63" t="str">
        <f t="shared" si="23"/>
        <v/>
      </c>
      <c r="Q56" s="63" t="str">
        <f t="shared" si="25"/>
        <v/>
      </c>
      <c r="R56" s="109"/>
      <c r="S56" s="110"/>
      <c r="T56" s="110"/>
      <c r="U56" s="110"/>
      <c r="V56" s="110"/>
      <c r="W56" s="110"/>
      <c r="X56" s="110"/>
      <c r="Y56" s="110"/>
      <c r="Z56" s="110"/>
      <c r="AA56" s="111"/>
      <c r="AB56" s="109"/>
      <c r="AC56" s="110"/>
      <c r="AD56" s="110"/>
      <c r="AE56" s="110"/>
      <c r="AF56" s="110"/>
      <c r="AG56" s="110"/>
      <c r="AH56" s="110"/>
      <c r="AI56" s="110"/>
      <c r="AJ56" s="110"/>
      <c r="AK56" s="111"/>
      <c r="AL56" s="109"/>
      <c r="AM56" s="110"/>
      <c r="AN56" s="110"/>
      <c r="AO56" s="110"/>
      <c r="AP56" s="110"/>
      <c r="AQ56" s="110"/>
      <c r="AR56" s="110"/>
      <c r="AS56" s="110"/>
      <c r="AT56" s="110"/>
      <c r="AU56" s="111"/>
      <c r="AV56" s="109"/>
      <c r="AW56" s="110"/>
      <c r="AX56" s="110"/>
      <c r="AY56" s="110"/>
      <c r="AZ56" s="110"/>
      <c r="BA56" s="110"/>
      <c r="BB56" s="110"/>
      <c r="BC56" s="110"/>
      <c r="BD56" s="110"/>
      <c r="BE56" s="111"/>
      <c r="BF56" s="109"/>
      <c r="BG56" s="110"/>
      <c r="BH56" s="110"/>
      <c r="BI56" s="110"/>
      <c r="BJ56" s="110"/>
      <c r="BK56" s="110"/>
      <c r="BL56" s="110"/>
      <c r="BM56" s="110"/>
      <c r="BN56" s="110"/>
      <c r="BO56" s="111"/>
      <c r="BP56" s="109"/>
      <c r="BQ56" s="110"/>
      <c r="BR56" s="110"/>
      <c r="BS56" s="110"/>
      <c r="BT56" s="110"/>
      <c r="BU56" s="110"/>
      <c r="BV56" s="110"/>
      <c r="BW56" s="110"/>
      <c r="BX56" s="110"/>
      <c r="BY56" s="111"/>
      <c r="BZ56" s="109"/>
      <c r="CA56" s="110"/>
      <c r="CB56" s="110"/>
      <c r="CC56" s="110"/>
      <c r="CD56" s="110"/>
      <c r="CE56" s="110"/>
      <c r="CF56" s="110"/>
      <c r="CG56" s="110"/>
      <c r="CH56" s="110"/>
      <c r="CI56" s="111"/>
      <c r="CJ56" s="109"/>
      <c r="CK56" s="110"/>
      <c r="CL56" s="110"/>
      <c r="CM56" s="110"/>
      <c r="CN56" s="110"/>
      <c r="CO56" s="110"/>
      <c r="CP56" s="110"/>
      <c r="CQ56" s="110"/>
      <c r="CR56" s="110"/>
      <c r="CS56" s="111"/>
      <c r="CT56" s="109"/>
      <c r="CU56" s="110"/>
      <c r="CV56" s="110"/>
      <c r="CW56" s="110"/>
      <c r="CX56" s="110"/>
      <c r="CY56" s="110"/>
      <c r="CZ56" s="110"/>
      <c r="DA56" s="110"/>
      <c r="DB56" s="110"/>
      <c r="DC56" s="111"/>
      <c r="DD56" s="109"/>
      <c r="DE56" s="110"/>
      <c r="DF56" s="110"/>
      <c r="DG56" s="110"/>
      <c r="DH56" s="110"/>
      <c r="DI56" s="110"/>
      <c r="DJ56" s="110"/>
      <c r="DK56" s="110"/>
      <c r="DL56" s="110"/>
      <c r="DM56" s="111"/>
      <c r="DN56" s="109"/>
      <c r="DO56" s="110"/>
      <c r="DP56" s="110"/>
      <c r="DQ56" s="110"/>
      <c r="DR56" s="110"/>
      <c r="DS56" s="110"/>
      <c r="DT56" s="110"/>
      <c r="DU56" s="110"/>
      <c r="DV56" s="110"/>
      <c r="DW56" s="111"/>
      <c r="DX56" s="109"/>
      <c r="DY56" s="110"/>
      <c r="DZ56" s="110"/>
      <c r="EA56" s="110"/>
      <c r="EB56" s="110"/>
      <c r="EC56" s="110"/>
      <c r="ED56" s="110"/>
      <c r="EE56" s="110"/>
      <c r="EF56" s="110"/>
      <c r="EG56" s="112"/>
      <c r="EH56" s="76">
        <f t="shared" si="19"/>
        <v>0</v>
      </c>
      <c r="EI56" s="70" t="str">
        <f t="shared" si="24"/>
        <v/>
      </c>
      <c r="EK56" s="76">
        <f t="shared" si="20"/>
        <v>0</v>
      </c>
      <c r="EL56" s="77">
        <f t="shared" si="21"/>
        <v>0</v>
      </c>
      <c r="EN56" s="78" t="str" cm="1">
        <f t="array" ref="EN56">_xlfn.IFNA(_xlfn.IFS(AND(D56&gt;=3,G56="8:30～17:00の範囲内"),_xlfn.XLOOKUP($EQ$14,$EQ$20:$EQ$24,$ET$20:$ET$24,0,0,1),AND(D56&gt;=3,G56="8:30～17:00を超える"),_xlfn.XLOOKUP($EQ$14,$EQ$20:$EQ$24,$EX$20:$EX$24,0,0,1),AND(D56&lt;3,G56="8:30～17:00の範囲内"),_xlfn.XLOOKUP($EQ$14,$EQ$20:$EQ$24,$ER$20:$ER$24,0,0,1),AND(D56&lt;3,G56="8:30～17:00を超える"),_xlfn.XLOOKUP($EQ$14,$EQ$20:$EQ$24,$EV$20:$EV$24,0,0,1)),"")</f>
        <v/>
      </c>
      <c r="EO56" s="78" t="str" cm="1">
        <f t="array" ref="EO56">_xlfn.IFNA(_xlfn.IFS(AND(D56&gt;=3,G56="8:30～17:00の範囲内"),_xlfn.XLOOKUP($EQ$14,$EQ$20:$EQ$24,$EU$20:$EU$24,0,0,1),AND(D56&gt;=3,G56="8:30～17:00を超える"),_xlfn.XLOOKUP($EQ$14,$EQ$20:$EQ$24,$EY$20:$EY$24,0,0,1),AND(D56&lt;3,G56="8:30～17:00の範囲内"),_xlfn.XLOOKUP($EQ$14,$EQ$20:$EQ$24,$ES$20:$ES$24,0,0,1),AND(D56&lt;3,G56="8:30～17:00を超える"),_xlfn.XLOOKUP($EQ$14,$EQ$20:$EQ$24,$EW$20:$EW$24,0,0,1)),"")</f>
        <v/>
      </c>
    </row>
    <row r="57" spans="2:145" ht="14.25">
      <c r="B57" s="79">
        <f t="shared" si="22"/>
        <v>44</v>
      </c>
      <c r="C57" s="125"/>
      <c r="D57" s="124"/>
      <c r="E57" s="125"/>
      <c r="F57" s="61" t="str">
        <f t="shared" si="17"/>
        <v/>
      </c>
      <c r="G57" s="220"/>
      <c r="H57" s="221"/>
      <c r="I57" s="221"/>
      <c r="J57" s="221"/>
      <c r="K57" s="174" t="str" cm="1">
        <f t="array" ref="K57">_xlfn.IFNA(IF(C57="","",IF(F57="×","0",_xlfn.IFS(AND(D57&gt;=3,G57="8:30～17:00の範囲内"),1200,AND(D57&gt;=3,G57="8:30～17:00を超える"),1500,AND(D57&lt;3,G57="8:30～17:00の範囲内"),2100,AND(D57&lt;3,G57="8:30～17:00を超える"),2600))),"")</f>
        <v/>
      </c>
      <c r="L57" s="174"/>
      <c r="M57" s="129"/>
      <c r="N57" s="63" t="str" cm="1">
        <f t="array" ref="N57">_xlfn.IFNA(_xlfn.IFS(F57="×","",M57="一般",0,AND(D57&gt;=3,M57="非課税",G57="8:30～17:00の範囲内"),700,AND(D57&lt;3,M57="非課税",G57="8:30～17:00の範囲内"),1300,AND(D57&gt;=3,M57="非課税",G57="8:30～17:00を超える"),900,AND(D57&lt;3,M57="非課税",G57="8:30～17:00を超える"),1600,M57="生保等",K57,M57="経過措置",EN57),"")</f>
        <v/>
      </c>
      <c r="O57" s="63" t="str" cm="1">
        <f t="array" ref="O57">_xlfn.IFNA(_xlfn.IFS(F57="×","",M57="一般",0,AND(D57&gt;=3,M57="非課税",G57="8:30～17:00の範囲内"),700,AND(D57&lt;3,M57="非課税",G57="8:30～17:00の範囲内"),1300,AND(D57&gt;=3,M57="非課税",G57="8:30～17:00を超える"),900,AND(D57&lt;3,M57="非課税",G57="8:30～17:00を超える"),1600,M57="生保等",K57,M57="経過措置",EO57),"")</f>
        <v/>
      </c>
      <c r="P57" s="63" t="str">
        <f t="shared" si="23"/>
        <v/>
      </c>
      <c r="Q57" s="63" t="str">
        <f t="shared" si="25"/>
        <v/>
      </c>
      <c r="R57" s="109"/>
      <c r="S57" s="110"/>
      <c r="T57" s="110"/>
      <c r="U57" s="110"/>
      <c r="V57" s="110"/>
      <c r="W57" s="110"/>
      <c r="X57" s="110"/>
      <c r="Y57" s="110"/>
      <c r="Z57" s="110"/>
      <c r="AA57" s="111"/>
      <c r="AB57" s="109"/>
      <c r="AC57" s="110"/>
      <c r="AD57" s="110"/>
      <c r="AE57" s="110"/>
      <c r="AF57" s="110"/>
      <c r="AG57" s="110"/>
      <c r="AH57" s="110"/>
      <c r="AI57" s="110"/>
      <c r="AJ57" s="110"/>
      <c r="AK57" s="111"/>
      <c r="AL57" s="109"/>
      <c r="AM57" s="110"/>
      <c r="AN57" s="110"/>
      <c r="AO57" s="110"/>
      <c r="AP57" s="110"/>
      <c r="AQ57" s="110"/>
      <c r="AR57" s="110"/>
      <c r="AS57" s="110"/>
      <c r="AT57" s="110"/>
      <c r="AU57" s="111"/>
      <c r="AV57" s="109"/>
      <c r="AW57" s="110"/>
      <c r="AX57" s="110"/>
      <c r="AY57" s="110"/>
      <c r="AZ57" s="110"/>
      <c r="BA57" s="110"/>
      <c r="BB57" s="110"/>
      <c r="BC57" s="110"/>
      <c r="BD57" s="110"/>
      <c r="BE57" s="111"/>
      <c r="BF57" s="109"/>
      <c r="BG57" s="110"/>
      <c r="BH57" s="110"/>
      <c r="BI57" s="110"/>
      <c r="BJ57" s="110"/>
      <c r="BK57" s="110"/>
      <c r="BL57" s="110"/>
      <c r="BM57" s="110"/>
      <c r="BN57" s="110"/>
      <c r="BO57" s="111"/>
      <c r="BP57" s="109"/>
      <c r="BQ57" s="110"/>
      <c r="BR57" s="110"/>
      <c r="BS57" s="110"/>
      <c r="BT57" s="110"/>
      <c r="BU57" s="110"/>
      <c r="BV57" s="110"/>
      <c r="BW57" s="110"/>
      <c r="BX57" s="110"/>
      <c r="BY57" s="111"/>
      <c r="BZ57" s="109"/>
      <c r="CA57" s="110"/>
      <c r="CB57" s="110"/>
      <c r="CC57" s="110"/>
      <c r="CD57" s="110"/>
      <c r="CE57" s="110"/>
      <c r="CF57" s="110"/>
      <c r="CG57" s="110"/>
      <c r="CH57" s="110"/>
      <c r="CI57" s="111"/>
      <c r="CJ57" s="109"/>
      <c r="CK57" s="110"/>
      <c r="CL57" s="110"/>
      <c r="CM57" s="110"/>
      <c r="CN57" s="110"/>
      <c r="CO57" s="110"/>
      <c r="CP57" s="110"/>
      <c r="CQ57" s="110"/>
      <c r="CR57" s="110"/>
      <c r="CS57" s="111"/>
      <c r="CT57" s="109"/>
      <c r="CU57" s="110"/>
      <c r="CV57" s="110"/>
      <c r="CW57" s="110"/>
      <c r="CX57" s="110"/>
      <c r="CY57" s="110"/>
      <c r="CZ57" s="110"/>
      <c r="DA57" s="110"/>
      <c r="DB57" s="110"/>
      <c r="DC57" s="111"/>
      <c r="DD57" s="109"/>
      <c r="DE57" s="110"/>
      <c r="DF57" s="110"/>
      <c r="DG57" s="110"/>
      <c r="DH57" s="110"/>
      <c r="DI57" s="110"/>
      <c r="DJ57" s="110"/>
      <c r="DK57" s="110"/>
      <c r="DL57" s="110"/>
      <c r="DM57" s="111"/>
      <c r="DN57" s="109"/>
      <c r="DO57" s="110"/>
      <c r="DP57" s="110"/>
      <c r="DQ57" s="110"/>
      <c r="DR57" s="110"/>
      <c r="DS57" s="110"/>
      <c r="DT57" s="110"/>
      <c r="DU57" s="110"/>
      <c r="DV57" s="110"/>
      <c r="DW57" s="111"/>
      <c r="DX57" s="109"/>
      <c r="DY57" s="110"/>
      <c r="DZ57" s="110"/>
      <c r="EA57" s="110"/>
      <c r="EB57" s="110"/>
      <c r="EC57" s="110"/>
      <c r="ED57" s="110"/>
      <c r="EE57" s="110"/>
      <c r="EF57" s="110"/>
      <c r="EG57" s="112"/>
      <c r="EH57" s="76">
        <f t="shared" si="19"/>
        <v>0</v>
      </c>
      <c r="EI57" s="70" t="str">
        <f t="shared" si="24"/>
        <v/>
      </c>
      <c r="EK57" s="76">
        <f t="shared" si="20"/>
        <v>0</v>
      </c>
      <c r="EL57" s="77">
        <f t="shared" si="21"/>
        <v>0</v>
      </c>
      <c r="EN57" s="78" t="str" cm="1">
        <f t="array" ref="EN57">_xlfn.IFNA(_xlfn.IFS(AND(D57&gt;=3,G57="8:30～17:00の範囲内"),_xlfn.XLOOKUP($EQ$14,$EQ$20:$EQ$24,$ET$20:$ET$24,0,0,1),AND(D57&gt;=3,G57="8:30～17:00を超える"),_xlfn.XLOOKUP($EQ$14,$EQ$20:$EQ$24,$EX$20:$EX$24,0,0,1),AND(D57&lt;3,G57="8:30～17:00の範囲内"),_xlfn.XLOOKUP($EQ$14,$EQ$20:$EQ$24,$ER$20:$ER$24,0,0,1),AND(D57&lt;3,G57="8:30～17:00を超える"),_xlfn.XLOOKUP($EQ$14,$EQ$20:$EQ$24,$EV$20:$EV$24,0,0,1)),"")</f>
        <v/>
      </c>
      <c r="EO57" s="78" t="str" cm="1">
        <f t="array" ref="EO57">_xlfn.IFNA(_xlfn.IFS(AND(D57&gt;=3,G57="8:30～17:00の範囲内"),_xlfn.XLOOKUP($EQ$14,$EQ$20:$EQ$24,$EU$20:$EU$24,0,0,1),AND(D57&gt;=3,G57="8:30～17:00を超える"),_xlfn.XLOOKUP($EQ$14,$EQ$20:$EQ$24,$EY$20:$EY$24,0,0,1),AND(D57&lt;3,G57="8:30～17:00の範囲内"),_xlfn.XLOOKUP($EQ$14,$EQ$20:$EQ$24,$ES$20:$ES$24,0,0,1),AND(D57&lt;3,G57="8:30～17:00を超える"),_xlfn.XLOOKUP($EQ$14,$EQ$20:$EQ$24,$EW$20:$EW$24,0,0,1)),"")</f>
        <v/>
      </c>
    </row>
    <row r="58" spans="2:145" ht="14.25">
      <c r="B58" s="79">
        <f t="shared" si="22"/>
        <v>45</v>
      </c>
      <c r="C58" s="125"/>
      <c r="D58" s="124"/>
      <c r="E58" s="125"/>
      <c r="F58" s="61" t="str">
        <f t="shared" si="17"/>
        <v/>
      </c>
      <c r="G58" s="220"/>
      <c r="H58" s="221"/>
      <c r="I58" s="221"/>
      <c r="J58" s="221"/>
      <c r="K58" s="174" t="str" cm="1">
        <f t="array" ref="K58">_xlfn.IFNA(IF(C58="","",IF(F58="×","0",_xlfn.IFS(AND(D58&gt;=3,G58="8:30～17:00の範囲内"),1200,AND(D58&gt;=3,G58="8:30～17:00を超える"),1500,AND(D58&lt;3,G58="8:30～17:00の範囲内"),2100,AND(D58&lt;3,G58="8:30～17:00を超える"),2600))),"")</f>
        <v/>
      </c>
      <c r="L58" s="174"/>
      <c r="M58" s="129"/>
      <c r="N58" s="63" t="str" cm="1">
        <f t="array" ref="N58">_xlfn.IFNA(_xlfn.IFS(F58="×","",M58="一般",0,AND(D58&gt;=3,M58="非課税",G58="8:30～17:00の範囲内"),700,AND(D58&lt;3,M58="非課税",G58="8:30～17:00の範囲内"),1300,AND(D58&gt;=3,M58="非課税",G58="8:30～17:00を超える"),900,AND(D58&lt;3,M58="非課税",G58="8:30～17:00を超える"),1600,M58="生保等",K58,M58="経過措置",EN58),"")</f>
        <v/>
      </c>
      <c r="O58" s="63" t="str" cm="1">
        <f t="array" ref="O58">_xlfn.IFNA(_xlfn.IFS(F58="×","",M58="一般",0,AND(D58&gt;=3,M58="非課税",G58="8:30～17:00の範囲内"),700,AND(D58&lt;3,M58="非課税",G58="8:30～17:00の範囲内"),1300,AND(D58&gt;=3,M58="非課税",G58="8:30～17:00を超える"),900,AND(D58&lt;3,M58="非課税",G58="8:30～17:00を超える"),1600,M58="生保等",K58,M58="経過措置",EO58),"")</f>
        <v/>
      </c>
      <c r="P58" s="63" t="str">
        <f t="shared" si="23"/>
        <v/>
      </c>
      <c r="Q58" s="63" t="str">
        <f t="shared" si="25"/>
        <v/>
      </c>
      <c r="R58" s="109"/>
      <c r="S58" s="110"/>
      <c r="T58" s="110"/>
      <c r="U58" s="110"/>
      <c r="V58" s="110"/>
      <c r="W58" s="110"/>
      <c r="X58" s="110"/>
      <c r="Y58" s="110"/>
      <c r="Z58" s="110"/>
      <c r="AA58" s="111"/>
      <c r="AB58" s="109"/>
      <c r="AC58" s="110"/>
      <c r="AD58" s="110"/>
      <c r="AE58" s="110"/>
      <c r="AF58" s="110"/>
      <c r="AG58" s="110"/>
      <c r="AH58" s="110"/>
      <c r="AI58" s="110"/>
      <c r="AJ58" s="110"/>
      <c r="AK58" s="111"/>
      <c r="AL58" s="109"/>
      <c r="AM58" s="110"/>
      <c r="AN58" s="110"/>
      <c r="AO58" s="110"/>
      <c r="AP58" s="110"/>
      <c r="AQ58" s="110"/>
      <c r="AR58" s="110"/>
      <c r="AS58" s="110"/>
      <c r="AT58" s="110"/>
      <c r="AU58" s="111"/>
      <c r="AV58" s="109"/>
      <c r="AW58" s="110"/>
      <c r="AX58" s="110"/>
      <c r="AY58" s="110"/>
      <c r="AZ58" s="110"/>
      <c r="BA58" s="110"/>
      <c r="BB58" s="110"/>
      <c r="BC58" s="110"/>
      <c r="BD58" s="110"/>
      <c r="BE58" s="111"/>
      <c r="BF58" s="109"/>
      <c r="BG58" s="110"/>
      <c r="BH58" s="110"/>
      <c r="BI58" s="110"/>
      <c r="BJ58" s="110"/>
      <c r="BK58" s="110"/>
      <c r="BL58" s="110"/>
      <c r="BM58" s="110"/>
      <c r="BN58" s="110"/>
      <c r="BO58" s="111"/>
      <c r="BP58" s="109"/>
      <c r="BQ58" s="110"/>
      <c r="BR58" s="110"/>
      <c r="BS58" s="110"/>
      <c r="BT58" s="110"/>
      <c r="BU58" s="110"/>
      <c r="BV58" s="110"/>
      <c r="BW58" s="110"/>
      <c r="BX58" s="110"/>
      <c r="BY58" s="111"/>
      <c r="BZ58" s="109"/>
      <c r="CA58" s="110"/>
      <c r="CB58" s="110"/>
      <c r="CC58" s="110"/>
      <c r="CD58" s="110"/>
      <c r="CE58" s="110"/>
      <c r="CF58" s="110"/>
      <c r="CG58" s="110"/>
      <c r="CH58" s="110"/>
      <c r="CI58" s="111"/>
      <c r="CJ58" s="109"/>
      <c r="CK58" s="110"/>
      <c r="CL58" s="110"/>
      <c r="CM58" s="110"/>
      <c r="CN58" s="110"/>
      <c r="CO58" s="110"/>
      <c r="CP58" s="110"/>
      <c r="CQ58" s="110"/>
      <c r="CR58" s="110"/>
      <c r="CS58" s="111"/>
      <c r="CT58" s="109"/>
      <c r="CU58" s="110"/>
      <c r="CV58" s="110"/>
      <c r="CW58" s="110"/>
      <c r="CX58" s="110"/>
      <c r="CY58" s="110"/>
      <c r="CZ58" s="110"/>
      <c r="DA58" s="110"/>
      <c r="DB58" s="110"/>
      <c r="DC58" s="111"/>
      <c r="DD58" s="109"/>
      <c r="DE58" s="110"/>
      <c r="DF58" s="110"/>
      <c r="DG58" s="110"/>
      <c r="DH58" s="110"/>
      <c r="DI58" s="110"/>
      <c r="DJ58" s="110"/>
      <c r="DK58" s="110"/>
      <c r="DL58" s="110"/>
      <c r="DM58" s="111"/>
      <c r="DN58" s="109"/>
      <c r="DO58" s="110"/>
      <c r="DP58" s="110"/>
      <c r="DQ58" s="110"/>
      <c r="DR58" s="110"/>
      <c r="DS58" s="110"/>
      <c r="DT58" s="110"/>
      <c r="DU58" s="110"/>
      <c r="DV58" s="110"/>
      <c r="DW58" s="111"/>
      <c r="DX58" s="109"/>
      <c r="DY58" s="110"/>
      <c r="DZ58" s="110"/>
      <c r="EA58" s="110"/>
      <c r="EB58" s="110"/>
      <c r="EC58" s="110"/>
      <c r="ED58" s="110"/>
      <c r="EE58" s="110"/>
      <c r="EF58" s="110"/>
      <c r="EG58" s="112"/>
      <c r="EH58" s="76">
        <f t="shared" si="19"/>
        <v>0</v>
      </c>
      <c r="EI58" s="70" t="str">
        <f t="shared" si="24"/>
        <v/>
      </c>
      <c r="EK58" s="76">
        <f t="shared" si="20"/>
        <v>0</v>
      </c>
      <c r="EL58" s="77">
        <f t="shared" si="21"/>
        <v>0</v>
      </c>
      <c r="EN58" s="78" t="str" cm="1">
        <f t="array" ref="EN58">_xlfn.IFNA(_xlfn.IFS(AND(D58&gt;=3,G58="8:30～17:00の範囲内"),_xlfn.XLOOKUP($EQ$14,$EQ$20:$EQ$24,$ET$20:$ET$24,0,0,1),AND(D58&gt;=3,G58="8:30～17:00を超える"),_xlfn.XLOOKUP($EQ$14,$EQ$20:$EQ$24,$EX$20:$EX$24,0,0,1),AND(D58&lt;3,G58="8:30～17:00の範囲内"),_xlfn.XLOOKUP($EQ$14,$EQ$20:$EQ$24,$ER$20:$ER$24,0,0,1),AND(D58&lt;3,G58="8:30～17:00を超える"),_xlfn.XLOOKUP($EQ$14,$EQ$20:$EQ$24,$EV$20:$EV$24,0,0,1)),"")</f>
        <v/>
      </c>
      <c r="EO58" s="78" t="str" cm="1">
        <f t="array" ref="EO58">_xlfn.IFNA(_xlfn.IFS(AND(D58&gt;=3,G58="8:30～17:00の範囲内"),_xlfn.XLOOKUP($EQ$14,$EQ$20:$EQ$24,$EU$20:$EU$24,0,0,1),AND(D58&gt;=3,G58="8:30～17:00を超える"),_xlfn.XLOOKUP($EQ$14,$EQ$20:$EQ$24,$EY$20:$EY$24,0,0,1),AND(D58&lt;3,G58="8:30～17:00の範囲内"),_xlfn.XLOOKUP($EQ$14,$EQ$20:$EQ$24,$ES$20:$ES$24,0,0,1),AND(D58&lt;3,G58="8:30～17:00を超える"),_xlfn.XLOOKUP($EQ$14,$EQ$20:$EQ$24,$EW$20:$EW$24,0,0,1)),"")</f>
        <v/>
      </c>
    </row>
    <row r="59" spans="2:145" ht="14.25">
      <c r="B59" s="79">
        <f t="shared" si="22"/>
        <v>46</v>
      </c>
      <c r="C59" s="125"/>
      <c r="D59" s="124"/>
      <c r="E59" s="125"/>
      <c r="F59" s="61" t="str">
        <f t="shared" si="17"/>
        <v/>
      </c>
      <c r="G59" s="220"/>
      <c r="H59" s="221"/>
      <c r="I59" s="221"/>
      <c r="J59" s="221"/>
      <c r="K59" s="174" t="str" cm="1">
        <f t="array" ref="K59">_xlfn.IFNA(IF(C59="","",IF(F59="×","0",_xlfn.IFS(AND(D59&gt;=3,G59="8:30～17:00の範囲内"),1200,AND(D59&gt;=3,G59="8:30～17:00を超える"),1500,AND(D59&lt;3,G59="8:30～17:00の範囲内"),2100,AND(D59&lt;3,G59="8:30～17:00を超える"),2600))),"")</f>
        <v/>
      </c>
      <c r="L59" s="174"/>
      <c r="M59" s="129"/>
      <c r="N59" s="63" t="str" cm="1">
        <f t="array" ref="N59">_xlfn.IFNA(_xlfn.IFS(F59="×","",M59="一般",0,AND(D59&gt;=3,M59="非課税",G59="8:30～17:00の範囲内"),700,AND(D59&lt;3,M59="非課税",G59="8:30～17:00の範囲内"),1300,AND(D59&gt;=3,M59="非課税",G59="8:30～17:00を超える"),900,AND(D59&lt;3,M59="非課税",G59="8:30～17:00を超える"),1600,M59="生保等",K59,M59="経過措置",EN59),"")</f>
        <v/>
      </c>
      <c r="O59" s="63" t="str" cm="1">
        <f t="array" ref="O59">_xlfn.IFNA(_xlfn.IFS(F59="×","",M59="一般",0,AND(D59&gt;=3,M59="非課税",G59="8:30～17:00の範囲内"),700,AND(D59&lt;3,M59="非課税",G59="8:30～17:00の範囲内"),1300,AND(D59&gt;=3,M59="非課税",G59="8:30～17:00を超える"),900,AND(D59&lt;3,M59="非課税",G59="8:30～17:00を超える"),1600,M59="生保等",K59,M59="経過措置",EO59),"")</f>
        <v/>
      </c>
      <c r="P59" s="63" t="str">
        <f t="shared" si="23"/>
        <v/>
      </c>
      <c r="Q59" s="63" t="str">
        <f t="shared" si="25"/>
        <v/>
      </c>
      <c r="R59" s="109"/>
      <c r="S59" s="110"/>
      <c r="T59" s="110"/>
      <c r="U59" s="110"/>
      <c r="V59" s="110"/>
      <c r="W59" s="110"/>
      <c r="X59" s="110"/>
      <c r="Y59" s="110"/>
      <c r="Z59" s="110"/>
      <c r="AA59" s="111"/>
      <c r="AB59" s="109"/>
      <c r="AC59" s="110"/>
      <c r="AD59" s="110"/>
      <c r="AE59" s="110"/>
      <c r="AF59" s="110"/>
      <c r="AG59" s="110"/>
      <c r="AH59" s="110"/>
      <c r="AI59" s="110"/>
      <c r="AJ59" s="110"/>
      <c r="AK59" s="111"/>
      <c r="AL59" s="109"/>
      <c r="AM59" s="110"/>
      <c r="AN59" s="110"/>
      <c r="AO59" s="110"/>
      <c r="AP59" s="110"/>
      <c r="AQ59" s="110"/>
      <c r="AR59" s="110"/>
      <c r="AS59" s="110"/>
      <c r="AT59" s="110"/>
      <c r="AU59" s="111"/>
      <c r="AV59" s="109"/>
      <c r="AW59" s="110"/>
      <c r="AX59" s="110"/>
      <c r="AY59" s="110"/>
      <c r="AZ59" s="110"/>
      <c r="BA59" s="110"/>
      <c r="BB59" s="110"/>
      <c r="BC59" s="110"/>
      <c r="BD59" s="110"/>
      <c r="BE59" s="111"/>
      <c r="BF59" s="109"/>
      <c r="BG59" s="110"/>
      <c r="BH59" s="110"/>
      <c r="BI59" s="110"/>
      <c r="BJ59" s="110"/>
      <c r="BK59" s="110"/>
      <c r="BL59" s="110"/>
      <c r="BM59" s="110"/>
      <c r="BN59" s="110"/>
      <c r="BO59" s="111"/>
      <c r="BP59" s="109"/>
      <c r="BQ59" s="110"/>
      <c r="BR59" s="110"/>
      <c r="BS59" s="110"/>
      <c r="BT59" s="110"/>
      <c r="BU59" s="110"/>
      <c r="BV59" s="110"/>
      <c r="BW59" s="110"/>
      <c r="BX59" s="110"/>
      <c r="BY59" s="111"/>
      <c r="BZ59" s="109"/>
      <c r="CA59" s="110"/>
      <c r="CB59" s="110"/>
      <c r="CC59" s="110"/>
      <c r="CD59" s="110"/>
      <c r="CE59" s="110"/>
      <c r="CF59" s="110"/>
      <c r="CG59" s="110"/>
      <c r="CH59" s="110"/>
      <c r="CI59" s="111"/>
      <c r="CJ59" s="109"/>
      <c r="CK59" s="110"/>
      <c r="CL59" s="110"/>
      <c r="CM59" s="110"/>
      <c r="CN59" s="110"/>
      <c r="CO59" s="110"/>
      <c r="CP59" s="110"/>
      <c r="CQ59" s="110"/>
      <c r="CR59" s="110"/>
      <c r="CS59" s="111"/>
      <c r="CT59" s="109"/>
      <c r="CU59" s="110"/>
      <c r="CV59" s="110"/>
      <c r="CW59" s="110"/>
      <c r="CX59" s="110"/>
      <c r="CY59" s="110"/>
      <c r="CZ59" s="110"/>
      <c r="DA59" s="110"/>
      <c r="DB59" s="110"/>
      <c r="DC59" s="111"/>
      <c r="DD59" s="109"/>
      <c r="DE59" s="110"/>
      <c r="DF59" s="110"/>
      <c r="DG59" s="110"/>
      <c r="DH59" s="110"/>
      <c r="DI59" s="110"/>
      <c r="DJ59" s="110"/>
      <c r="DK59" s="110"/>
      <c r="DL59" s="110"/>
      <c r="DM59" s="111"/>
      <c r="DN59" s="109"/>
      <c r="DO59" s="110"/>
      <c r="DP59" s="110"/>
      <c r="DQ59" s="110"/>
      <c r="DR59" s="110"/>
      <c r="DS59" s="110"/>
      <c r="DT59" s="110"/>
      <c r="DU59" s="110"/>
      <c r="DV59" s="110"/>
      <c r="DW59" s="111"/>
      <c r="DX59" s="109"/>
      <c r="DY59" s="110"/>
      <c r="DZ59" s="110"/>
      <c r="EA59" s="110"/>
      <c r="EB59" s="110"/>
      <c r="EC59" s="110"/>
      <c r="ED59" s="110"/>
      <c r="EE59" s="110"/>
      <c r="EF59" s="110"/>
      <c r="EG59" s="112"/>
      <c r="EH59" s="76">
        <f t="shared" si="19"/>
        <v>0</v>
      </c>
      <c r="EI59" s="70" t="str">
        <f t="shared" si="24"/>
        <v/>
      </c>
      <c r="EK59" s="76">
        <f t="shared" si="20"/>
        <v>0</v>
      </c>
      <c r="EL59" s="77">
        <f t="shared" si="21"/>
        <v>0</v>
      </c>
      <c r="EN59" s="78" t="str" cm="1">
        <f t="array" ref="EN59">_xlfn.IFNA(_xlfn.IFS(AND(D59&gt;=3,G59="8:30～17:00の範囲内"),_xlfn.XLOOKUP($EQ$14,$EQ$20:$EQ$24,$ET$20:$ET$24,0,0,1),AND(D59&gt;=3,G59="8:30～17:00を超える"),_xlfn.XLOOKUP($EQ$14,$EQ$20:$EQ$24,$EX$20:$EX$24,0,0,1),AND(D59&lt;3,G59="8:30～17:00の範囲内"),_xlfn.XLOOKUP($EQ$14,$EQ$20:$EQ$24,$ER$20:$ER$24,0,0,1),AND(D59&lt;3,G59="8:30～17:00を超える"),_xlfn.XLOOKUP($EQ$14,$EQ$20:$EQ$24,$EV$20:$EV$24,0,0,1)),"")</f>
        <v/>
      </c>
      <c r="EO59" s="78" t="str" cm="1">
        <f t="array" ref="EO59">_xlfn.IFNA(_xlfn.IFS(AND(D59&gt;=3,G59="8:30～17:00の範囲内"),_xlfn.XLOOKUP($EQ$14,$EQ$20:$EQ$24,$EU$20:$EU$24,0,0,1),AND(D59&gt;=3,G59="8:30～17:00を超える"),_xlfn.XLOOKUP($EQ$14,$EQ$20:$EQ$24,$EY$20:$EY$24,0,0,1),AND(D59&lt;3,G59="8:30～17:00の範囲内"),_xlfn.XLOOKUP($EQ$14,$EQ$20:$EQ$24,$ES$20:$ES$24,0,0,1),AND(D59&lt;3,G59="8:30～17:00を超える"),_xlfn.XLOOKUP($EQ$14,$EQ$20:$EQ$24,$EW$20:$EW$24,0,0,1)),"")</f>
        <v/>
      </c>
    </row>
    <row r="60" spans="2:145" ht="14.25">
      <c r="B60" s="79">
        <f t="shared" si="22"/>
        <v>47</v>
      </c>
      <c r="C60" s="125"/>
      <c r="D60" s="124"/>
      <c r="E60" s="125"/>
      <c r="F60" s="61" t="str">
        <f t="shared" si="17"/>
        <v/>
      </c>
      <c r="G60" s="220"/>
      <c r="H60" s="221"/>
      <c r="I60" s="221"/>
      <c r="J60" s="221"/>
      <c r="K60" s="174" t="str" cm="1">
        <f t="array" ref="K60">_xlfn.IFNA(IF(C60="","",IF(F60="×","0",_xlfn.IFS(AND(D60&gt;=3,G60="8:30～17:00の範囲内"),1200,AND(D60&gt;=3,G60="8:30～17:00を超える"),1500,AND(D60&lt;3,G60="8:30～17:00の範囲内"),2100,AND(D60&lt;3,G60="8:30～17:00を超える"),2600))),"")</f>
        <v/>
      </c>
      <c r="L60" s="174"/>
      <c r="M60" s="129"/>
      <c r="N60" s="63" t="str" cm="1">
        <f t="array" ref="N60">_xlfn.IFNA(_xlfn.IFS(F60="×","",M60="一般",0,AND(D60&gt;=3,M60="非課税",G60="8:30～17:00の範囲内"),700,AND(D60&lt;3,M60="非課税",G60="8:30～17:00の範囲内"),1300,AND(D60&gt;=3,M60="非課税",G60="8:30～17:00を超える"),900,AND(D60&lt;3,M60="非課税",G60="8:30～17:00を超える"),1600,M60="生保等",K60,M60="経過措置",EN60),"")</f>
        <v/>
      </c>
      <c r="O60" s="63" t="str" cm="1">
        <f t="array" ref="O60">_xlfn.IFNA(_xlfn.IFS(F60="×","",M60="一般",0,AND(D60&gt;=3,M60="非課税",G60="8:30～17:00の範囲内"),700,AND(D60&lt;3,M60="非課税",G60="8:30～17:00の範囲内"),1300,AND(D60&gt;=3,M60="非課税",G60="8:30～17:00を超える"),900,AND(D60&lt;3,M60="非課税",G60="8:30～17:00を超える"),1600,M60="生保等",K60,M60="経過措置",EO60),"")</f>
        <v/>
      </c>
      <c r="P60" s="63" t="str">
        <f t="shared" si="23"/>
        <v/>
      </c>
      <c r="Q60" s="63" t="str">
        <f t="shared" si="25"/>
        <v/>
      </c>
      <c r="R60" s="109"/>
      <c r="S60" s="110"/>
      <c r="T60" s="110"/>
      <c r="U60" s="110"/>
      <c r="V60" s="110"/>
      <c r="W60" s="110"/>
      <c r="X60" s="110"/>
      <c r="Y60" s="110"/>
      <c r="Z60" s="110"/>
      <c r="AA60" s="111"/>
      <c r="AB60" s="109"/>
      <c r="AC60" s="110"/>
      <c r="AD60" s="110"/>
      <c r="AE60" s="110"/>
      <c r="AF60" s="110"/>
      <c r="AG60" s="110"/>
      <c r="AH60" s="110"/>
      <c r="AI60" s="110"/>
      <c r="AJ60" s="110"/>
      <c r="AK60" s="111"/>
      <c r="AL60" s="109"/>
      <c r="AM60" s="110"/>
      <c r="AN60" s="110"/>
      <c r="AO60" s="110"/>
      <c r="AP60" s="110"/>
      <c r="AQ60" s="110"/>
      <c r="AR60" s="110"/>
      <c r="AS60" s="110"/>
      <c r="AT60" s="110"/>
      <c r="AU60" s="111"/>
      <c r="AV60" s="109"/>
      <c r="AW60" s="110"/>
      <c r="AX60" s="110"/>
      <c r="AY60" s="110"/>
      <c r="AZ60" s="110"/>
      <c r="BA60" s="110"/>
      <c r="BB60" s="110"/>
      <c r="BC60" s="110"/>
      <c r="BD60" s="110"/>
      <c r="BE60" s="111"/>
      <c r="BF60" s="109"/>
      <c r="BG60" s="110"/>
      <c r="BH60" s="110"/>
      <c r="BI60" s="110"/>
      <c r="BJ60" s="110"/>
      <c r="BK60" s="110"/>
      <c r="BL60" s="110"/>
      <c r="BM60" s="110"/>
      <c r="BN60" s="110"/>
      <c r="BO60" s="111"/>
      <c r="BP60" s="109"/>
      <c r="BQ60" s="110"/>
      <c r="BR60" s="110"/>
      <c r="BS60" s="110"/>
      <c r="BT60" s="110"/>
      <c r="BU60" s="110"/>
      <c r="BV60" s="110"/>
      <c r="BW60" s="110"/>
      <c r="BX60" s="110"/>
      <c r="BY60" s="111"/>
      <c r="BZ60" s="109"/>
      <c r="CA60" s="110"/>
      <c r="CB60" s="110"/>
      <c r="CC60" s="110"/>
      <c r="CD60" s="110"/>
      <c r="CE60" s="110"/>
      <c r="CF60" s="110"/>
      <c r="CG60" s="110"/>
      <c r="CH60" s="110"/>
      <c r="CI60" s="111"/>
      <c r="CJ60" s="109"/>
      <c r="CK60" s="110"/>
      <c r="CL60" s="110"/>
      <c r="CM60" s="110"/>
      <c r="CN60" s="110"/>
      <c r="CO60" s="110"/>
      <c r="CP60" s="110"/>
      <c r="CQ60" s="110"/>
      <c r="CR60" s="110"/>
      <c r="CS60" s="111"/>
      <c r="CT60" s="109"/>
      <c r="CU60" s="110"/>
      <c r="CV60" s="110"/>
      <c r="CW60" s="110"/>
      <c r="CX60" s="110"/>
      <c r="CY60" s="110"/>
      <c r="CZ60" s="110"/>
      <c r="DA60" s="110"/>
      <c r="DB60" s="110"/>
      <c r="DC60" s="111"/>
      <c r="DD60" s="109"/>
      <c r="DE60" s="110"/>
      <c r="DF60" s="110"/>
      <c r="DG60" s="110"/>
      <c r="DH60" s="110"/>
      <c r="DI60" s="110"/>
      <c r="DJ60" s="110"/>
      <c r="DK60" s="110"/>
      <c r="DL60" s="110"/>
      <c r="DM60" s="111"/>
      <c r="DN60" s="109"/>
      <c r="DO60" s="110"/>
      <c r="DP60" s="110"/>
      <c r="DQ60" s="110"/>
      <c r="DR60" s="110"/>
      <c r="DS60" s="110"/>
      <c r="DT60" s="110"/>
      <c r="DU60" s="110"/>
      <c r="DV60" s="110"/>
      <c r="DW60" s="111"/>
      <c r="DX60" s="109"/>
      <c r="DY60" s="110"/>
      <c r="DZ60" s="110"/>
      <c r="EA60" s="110"/>
      <c r="EB60" s="110"/>
      <c r="EC60" s="110"/>
      <c r="ED60" s="110"/>
      <c r="EE60" s="110"/>
      <c r="EF60" s="110"/>
      <c r="EG60" s="112"/>
      <c r="EH60" s="76">
        <f t="shared" si="19"/>
        <v>0</v>
      </c>
      <c r="EI60" s="70" t="str">
        <f t="shared" si="24"/>
        <v/>
      </c>
      <c r="EK60" s="76">
        <f t="shared" si="20"/>
        <v>0</v>
      </c>
      <c r="EL60" s="77">
        <f t="shared" si="21"/>
        <v>0</v>
      </c>
      <c r="EN60" s="78" t="str" cm="1">
        <f t="array" ref="EN60">_xlfn.IFNA(_xlfn.IFS(AND(D60&gt;=3,G60="8:30～17:00の範囲内"),_xlfn.XLOOKUP($EQ$14,$EQ$20:$EQ$24,$ET$20:$ET$24,0,0,1),AND(D60&gt;=3,G60="8:30～17:00を超える"),_xlfn.XLOOKUP($EQ$14,$EQ$20:$EQ$24,$EX$20:$EX$24,0,0,1),AND(D60&lt;3,G60="8:30～17:00の範囲内"),_xlfn.XLOOKUP($EQ$14,$EQ$20:$EQ$24,$ER$20:$ER$24,0,0,1),AND(D60&lt;3,G60="8:30～17:00を超える"),_xlfn.XLOOKUP($EQ$14,$EQ$20:$EQ$24,$EV$20:$EV$24,0,0,1)),"")</f>
        <v/>
      </c>
      <c r="EO60" s="78" t="str" cm="1">
        <f t="array" ref="EO60">_xlfn.IFNA(_xlfn.IFS(AND(D60&gt;=3,G60="8:30～17:00の範囲内"),_xlfn.XLOOKUP($EQ$14,$EQ$20:$EQ$24,$EU$20:$EU$24,0,0,1),AND(D60&gt;=3,G60="8:30～17:00を超える"),_xlfn.XLOOKUP($EQ$14,$EQ$20:$EQ$24,$EY$20:$EY$24,0,0,1),AND(D60&lt;3,G60="8:30～17:00の範囲内"),_xlfn.XLOOKUP($EQ$14,$EQ$20:$EQ$24,$ES$20:$ES$24,0,0,1),AND(D60&lt;3,G60="8:30～17:00を超える"),_xlfn.XLOOKUP($EQ$14,$EQ$20:$EQ$24,$EW$20:$EW$24,0,0,1)),"")</f>
        <v/>
      </c>
    </row>
    <row r="61" spans="2:145" ht="14.25">
      <c r="B61" s="79">
        <f t="shared" si="22"/>
        <v>48</v>
      </c>
      <c r="C61" s="125"/>
      <c r="D61" s="124"/>
      <c r="E61" s="125"/>
      <c r="F61" s="61" t="str">
        <f t="shared" si="17"/>
        <v/>
      </c>
      <c r="G61" s="220"/>
      <c r="H61" s="221"/>
      <c r="I61" s="221"/>
      <c r="J61" s="221"/>
      <c r="K61" s="174" t="str" cm="1">
        <f t="array" ref="K61">_xlfn.IFNA(IF(C61="","",IF(F61="×","0",_xlfn.IFS(AND(D61&gt;=3,G61="8:30～17:00の範囲内"),1200,AND(D61&gt;=3,G61="8:30～17:00を超える"),1500,AND(D61&lt;3,G61="8:30～17:00の範囲内"),2100,AND(D61&lt;3,G61="8:30～17:00を超える"),2600))),"")</f>
        <v/>
      </c>
      <c r="L61" s="174"/>
      <c r="M61" s="129"/>
      <c r="N61" s="63" t="str" cm="1">
        <f t="array" ref="N61">_xlfn.IFNA(_xlfn.IFS(F61="×","",M61="一般",0,AND(D61&gt;=3,M61="非課税",G61="8:30～17:00の範囲内"),700,AND(D61&lt;3,M61="非課税",G61="8:30～17:00の範囲内"),1300,AND(D61&gt;=3,M61="非課税",G61="8:30～17:00を超える"),900,AND(D61&lt;3,M61="非課税",G61="8:30～17:00を超える"),1600,M61="生保等",K61,M61="経過措置",EN61),"")</f>
        <v/>
      </c>
      <c r="O61" s="63" t="str" cm="1">
        <f t="array" ref="O61">_xlfn.IFNA(_xlfn.IFS(F61="×","",M61="一般",0,AND(D61&gt;=3,M61="非課税",G61="8:30～17:00の範囲内"),700,AND(D61&lt;3,M61="非課税",G61="8:30～17:00の範囲内"),1300,AND(D61&gt;=3,M61="非課税",G61="8:30～17:00を超える"),900,AND(D61&lt;3,M61="非課税",G61="8:30～17:00を超える"),1600,M61="生保等",K61,M61="経過措置",EO61),"")</f>
        <v/>
      </c>
      <c r="P61" s="63" t="str">
        <f t="shared" si="23"/>
        <v/>
      </c>
      <c r="Q61" s="63" t="str">
        <f t="shared" si="25"/>
        <v/>
      </c>
      <c r="R61" s="109"/>
      <c r="S61" s="110"/>
      <c r="T61" s="110"/>
      <c r="U61" s="110"/>
      <c r="V61" s="110"/>
      <c r="W61" s="110"/>
      <c r="X61" s="110"/>
      <c r="Y61" s="110"/>
      <c r="Z61" s="110"/>
      <c r="AA61" s="111"/>
      <c r="AB61" s="109"/>
      <c r="AC61" s="110"/>
      <c r="AD61" s="110"/>
      <c r="AE61" s="110"/>
      <c r="AF61" s="110"/>
      <c r="AG61" s="110"/>
      <c r="AH61" s="110"/>
      <c r="AI61" s="110"/>
      <c r="AJ61" s="110"/>
      <c r="AK61" s="111"/>
      <c r="AL61" s="109"/>
      <c r="AM61" s="110"/>
      <c r="AN61" s="110"/>
      <c r="AO61" s="110"/>
      <c r="AP61" s="110"/>
      <c r="AQ61" s="110"/>
      <c r="AR61" s="110"/>
      <c r="AS61" s="110"/>
      <c r="AT61" s="110"/>
      <c r="AU61" s="111"/>
      <c r="AV61" s="109"/>
      <c r="AW61" s="110"/>
      <c r="AX61" s="110"/>
      <c r="AY61" s="110"/>
      <c r="AZ61" s="110"/>
      <c r="BA61" s="110"/>
      <c r="BB61" s="110"/>
      <c r="BC61" s="110"/>
      <c r="BD61" s="110"/>
      <c r="BE61" s="111"/>
      <c r="BF61" s="109"/>
      <c r="BG61" s="110"/>
      <c r="BH61" s="110"/>
      <c r="BI61" s="110"/>
      <c r="BJ61" s="110"/>
      <c r="BK61" s="110"/>
      <c r="BL61" s="110"/>
      <c r="BM61" s="110"/>
      <c r="BN61" s="110"/>
      <c r="BO61" s="111"/>
      <c r="BP61" s="109"/>
      <c r="BQ61" s="110"/>
      <c r="BR61" s="110"/>
      <c r="BS61" s="110"/>
      <c r="BT61" s="110"/>
      <c r="BU61" s="110"/>
      <c r="BV61" s="110"/>
      <c r="BW61" s="110"/>
      <c r="BX61" s="110"/>
      <c r="BY61" s="111"/>
      <c r="BZ61" s="109"/>
      <c r="CA61" s="110"/>
      <c r="CB61" s="110"/>
      <c r="CC61" s="110"/>
      <c r="CD61" s="110"/>
      <c r="CE61" s="110"/>
      <c r="CF61" s="110"/>
      <c r="CG61" s="110"/>
      <c r="CH61" s="110"/>
      <c r="CI61" s="111"/>
      <c r="CJ61" s="109"/>
      <c r="CK61" s="110"/>
      <c r="CL61" s="110"/>
      <c r="CM61" s="110"/>
      <c r="CN61" s="110"/>
      <c r="CO61" s="110"/>
      <c r="CP61" s="110"/>
      <c r="CQ61" s="110"/>
      <c r="CR61" s="110"/>
      <c r="CS61" s="111"/>
      <c r="CT61" s="109"/>
      <c r="CU61" s="110"/>
      <c r="CV61" s="110"/>
      <c r="CW61" s="110"/>
      <c r="CX61" s="110"/>
      <c r="CY61" s="110"/>
      <c r="CZ61" s="110"/>
      <c r="DA61" s="110"/>
      <c r="DB61" s="110"/>
      <c r="DC61" s="111"/>
      <c r="DD61" s="109"/>
      <c r="DE61" s="110"/>
      <c r="DF61" s="110"/>
      <c r="DG61" s="110"/>
      <c r="DH61" s="110"/>
      <c r="DI61" s="110"/>
      <c r="DJ61" s="110"/>
      <c r="DK61" s="110"/>
      <c r="DL61" s="110"/>
      <c r="DM61" s="111"/>
      <c r="DN61" s="109"/>
      <c r="DO61" s="110"/>
      <c r="DP61" s="110"/>
      <c r="DQ61" s="110"/>
      <c r="DR61" s="110"/>
      <c r="DS61" s="110"/>
      <c r="DT61" s="110"/>
      <c r="DU61" s="110"/>
      <c r="DV61" s="110"/>
      <c r="DW61" s="111"/>
      <c r="DX61" s="109"/>
      <c r="DY61" s="110"/>
      <c r="DZ61" s="110"/>
      <c r="EA61" s="110"/>
      <c r="EB61" s="110"/>
      <c r="EC61" s="110"/>
      <c r="ED61" s="110"/>
      <c r="EE61" s="110"/>
      <c r="EF61" s="110"/>
      <c r="EG61" s="112"/>
      <c r="EH61" s="76">
        <f t="shared" si="19"/>
        <v>0</v>
      </c>
      <c r="EI61" s="70" t="str">
        <f t="shared" si="24"/>
        <v/>
      </c>
      <c r="EK61" s="76">
        <f t="shared" si="20"/>
        <v>0</v>
      </c>
      <c r="EL61" s="77">
        <f t="shared" si="21"/>
        <v>0</v>
      </c>
      <c r="EN61" s="78" t="str" cm="1">
        <f t="array" ref="EN61">_xlfn.IFNA(_xlfn.IFS(AND(D61&gt;=3,G61="8:30～17:00の範囲内"),_xlfn.XLOOKUP($EQ$14,$EQ$20:$EQ$24,$ET$20:$ET$24,0,0,1),AND(D61&gt;=3,G61="8:30～17:00を超える"),_xlfn.XLOOKUP($EQ$14,$EQ$20:$EQ$24,$EX$20:$EX$24,0,0,1),AND(D61&lt;3,G61="8:30～17:00の範囲内"),_xlfn.XLOOKUP($EQ$14,$EQ$20:$EQ$24,$ER$20:$ER$24,0,0,1),AND(D61&lt;3,G61="8:30～17:00を超える"),_xlfn.XLOOKUP($EQ$14,$EQ$20:$EQ$24,$EV$20:$EV$24,0,0,1)),"")</f>
        <v/>
      </c>
      <c r="EO61" s="78" t="str" cm="1">
        <f t="array" ref="EO61">_xlfn.IFNA(_xlfn.IFS(AND(D61&gt;=3,G61="8:30～17:00の範囲内"),_xlfn.XLOOKUP($EQ$14,$EQ$20:$EQ$24,$EU$20:$EU$24,0,0,1),AND(D61&gt;=3,G61="8:30～17:00を超える"),_xlfn.XLOOKUP($EQ$14,$EQ$20:$EQ$24,$EY$20:$EY$24,0,0,1),AND(D61&lt;3,G61="8:30～17:00の範囲内"),_xlfn.XLOOKUP($EQ$14,$EQ$20:$EQ$24,$ES$20:$ES$24,0,0,1),AND(D61&lt;3,G61="8:30～17:00を超える"),_xlfn.XLOOKUP($EQ$14,$EQ$20:$EQ$24,$EW$20:$EW$24,0,0,1)),"")</f>
        <v/>
      </c>
    </row>
    <row r="62" spans="2:145" ht="14.25">
      <c r="B62" s="79">
        <f t="shared" si="22"/>
        <v>49</v>
      </c>
      <c r="C62" s="125"/>
      <c r="D62" s="124"/>
      <c r="E62" s="125"/>
      <c r="F62" s="61" t="str">
        <f t="shared" si="17"/>
        <v/>
      </c>
      <c r="G62" s="220"/>
      <c r="H62" s="221"/>
      <c r="I62" s="221"/>
      <c r="J62" s="221"/>
      <c r="K62" s="174" t="str" cm="1">
        <f t="array" ref="K62">_xlfn.IFNA(IF(C62="","",IF(F62="×","0",_xlfn.IFS(AND(D62&gt;=3,G62="8:30～17:00の範囲内"),1200,AND(D62&gt;=3,G62="8:30～17:00を超える"),1500,AND(D62&lt;3,G62="8:30～17:00の範囲内"),2100,AND(D62&lt;3,G62="8:30～17:00を超える"),2600))),"")</f>
        <v/>
      </c>
      <c r="L62" s="174"/>
      <c r="M62" s="129"/>
      <c r="N62" s="63" t="str" cm="1">
        <f t="array" ref="N62">_xlfn.IFNA(_xlfn.IFS(F62="×","",M62="一般",0,AND(D62&gt;=3,M62="非課税",G62="8:30～17:00の範囲内"),700,AND(D62&lt;3,M62="非課税",G62="8:30～17:00の範囲内"),1300,AND(D62&gt;=3,M62="非課税",G62="8:30～17:00を超える"),900,AND(D62&lt;3,M62="非課税",G62="8:30～17:00を超える"),1600,M62="生保等",K62,M62="経過措置",EN62),"")</f>
        <v/>
      </c>
      <c r="O62" s="63" t="str" cm="1">
        <f t="array" ref="O62">_xlfn.IFNA(_xlfn.IFS(F62="×","",M62="一般",0,AND(D62&gt;=3,M62="非課税",G62="8:30～17:00の範囲内"),700,AND(D62&lt;3,M62="非課税",G62="8:30～17:00の範囲内"),1300,AND(D62&gt;=3,M62="非課税",G62="8:30～17:00を超える"),900,AND(D62&lt;3,M62="非課税",G62="8:30～17:00を超える"),1600,M62="生保等",K62,M62="経過措置",EO62),"")</f>
        <v/>
      </c>
      <c r="P62" s="63" t="str">
        <f t="shared" si="23"/>
        <v/>
      </c>
      <c r="Q62" s="63" t="str">
        <f t="shared" si="25"/>
        <v/>
      </c>
      <c r="R62" s="109"/>
      <c r="S62" s="110"/>
      <c r="T62" s="110"/>
      <c r="U62" s="110"/>
      <c r="V62" s="110"/>
      <c r="W62" s="110"/>
      <c r="X62" s="110"/>
      <c r="Y62" s="110"/>
      <c r="Z62" s="110"/>
      <c r="AA62" s="111"/>
      <c r="AB62" s="109"/>
      <c r="AC62" s="110"/>
      <c r="AD62" s="110"/>
      <c r="AE62" s="110"/>
      <c r="AF62" s="110"/>
      <c r="AG62" s="110"/>
      <c r="AH62" s="110"/>
      <c r="AI62" s="110"/>
      <c r="AJ62" s="110"/>
      <c r="AK62" s="111"/>
      <c r="AL62" s="109"/>
      <c r="AM62" s="110"/>
      <c r="AN62" s="110"/>
      <c r="AO62" s="110"/>
      <c r="AP62" s="110"/>
      <c r="AQ62" s="110"/>
      <c r="AR62" s="110"/>
      <c r="AS62" s="110"/>
      <c r="AT62" s="110"/>
      <c r="AU62" s="111"/>
      <c r="AV62" s="109"/>
      <c r="AW62" s="110"/>
      <c r="AX62" s="110"/>
      <c r="AY62" s="110"/>
      <c r="AZ62" s="110"/>
      <c r="BA62" s="110"/>
      <c r="BB62" s="110"/>
      <c r="BC62" s="110"/>
      <c r="BD62" s="110"/>
      <c r="BE62" s="111"/>
      <c r="BF62" s="109"/>
      <c r="BG62" s="110"/>
      <c r="BH62" s="110"/>
      <c r="BI62" s="110"/>
      <c r="BJ62" s="110"/>
      <c r="BK62" s="110"/>
      <c r="BL62" s="110"/>
      <c r="BM62" s="110"/>
      <c r="BN62" s="110"/>
      <c r="BO62" s="111"/>
      <c r="BP62" s="109"/>
      <c r="BQ62" s="110"/>
      <c r="BR62" s="110"/>
      <c r="BS62" s="110"/>
      <c r="BT62" s="110"/>
      <c r="BU62" s="110"/>
      <c r="BV62" s="110"/>
      <c r="BW62" s="110"/>
      <c r="BX62" s="110"/>
      <c r="BY62" s="111"/>
      <c r="BZ62" s="109"/>
      <c r="CA62" s="110"/>
      <c r="CB62" s="110"/>
      <c r="CC62" s="110"/>
      <c r="CD62" s="110"/>
      <c r="CE62" s="110"/>
      <c r="CF62" s="110"/>
      <c r="CG62" s="110"/>
      <c r="CH62" s="110"/>
      <c r="CI62" s="111"/>
      <c r="CJ62" s="109"/>
      <c r="CK62" s="110"/>
      <c r="CL62" s="110"/>
      <c r="CM62" s="110"/>
      <c r="CN62" s="110"/>
      <c r="CO62" s="110"/>
      <c r="CP62" s="110"/>
      <c r="CQ62" s="110"/>
      <c r="CR62" s="110"/>
      <c r="CS62" s="111"/>
      <c r="CT62" s="109"/>
      <c r="CU62" s="110"/>
      <c r="CV62" s="110"/>
      <c r="CW62" s="110"/>
      <c r="CX62" s="110"/>
      <c r="CY62" s="110"/>
      <c r="CZ62" s="110"/>
      <c r="DA62" s="110"/>
      <c r="DB62" s="110"/>
      <c r="DC62" s="111"/>
      <c r="DD62" s="109"/>
      <c r="DE62" s="110"/>
      <c r="DF62" s="110"/>
      <c r="DG62" s="110"/>
      <c r="DH62" s="110"/>
      <c r="DI62" s="110"/>
      <c r="DJ62" s="110"/>
      <c r="DK62" s="110"/>
      <c r="DL62" s="110"/>
      <c r="DM62" s="111"/>
      <c r="DN62" s="109"/>
      <c r="DO62" s="110"/>
      <c r="DP62" s="110"/>
      <c r="DQ62" s="110"/>
      <c r="DR62" s="110"/>
      <c r="DS62" s="110"/>
      <c r="DT62" s="110"/>
      <c r="DU62" s="110"/>
      <c r="DV62" s="110"/>
      <c r="DW62" s="111"/>
      <c r="DX62" s="109"/>
      <c r="DY62" s="110"/>
      <c r="DZ62" s="110"/>
      <c r="EA62" s="110"/>
      <c r="EB62" s="110"/>
      <c r="EC62" s="110"/>
      <c r="ED62" s="110"/>
      <c r="EE62" s="110"/>
      <c r="EF62" s="110"/>
      <c r="EG62" s="112"/>
      <c r="EH62" s="76">
        <f t="shared" si="19"/>
        <v>0</v>
      </c>
      <c r="EI62" s="70" t="str">
        <f t="shared" si="24"/>
        <v/>
      </c>
      <c r="EK62" s="76">
        <f t="shared" si="20"/>
        <v>0</v>
      </c>
      <c r="EL62" s="77">
        <f t="shared" si="21"/>
        <v>0</v>
      </c>
      <c r="EN62" s="78" t="str" cm="1">
        <f t="array" ref="EN62">_xlfn.IFNA(_xlfn.IFS(AND(D62&gt;=3,G62="8:30～17:00の範囲内"),_xlfn.XLOOKUP($EQ$14,$EQ$20:$EQ$24,$ET$20:$ET$24,0,0,1),AND(D62&gt;=3,G62="8:30～17:00を超える"),_xlfn.XLOOKUP($EQ$14,$EQ$20:$EQ$24,$EX$20:$EX$24,0,0,1),AND(D62&lt;3,G62="8:30～17:00の範囲内"),_xlfn.XLOOKUP($EQ$14,$EQ$20:$EQ$24,$ER$20:$ER$24,0,0,1),AND(D62&lt;3,G62="8:30～17:00を超える"),_xlfn.XLOOKUP($EQ$14,$EQ$20:$EQ$24,$EV$20:$EV$24,0,0,1)),"")</f>
        <v/>
      </c>
      <c r="EO62" s="78" t="str" cm="1">
        <f t="array" ref="EO62">_xlfn.IFNA(_xlfn.IFS(AND(D62&gt;=3,G62="8:30～17:00の範囲内"),_xlfn.XLOOKUP($EQ$14,$EQ$20:$EQ$24,$EU$20:$EU$24,0,0,1),AND(D62&gt;=3,G62="8:30～17:00を超える"),_xlfn.XLOOKUP($EQ$14,$EQ$20:$EQ$24,$EY$20:$EY$24,0,0,1),AND(D62&lt;3,G62="8:30～17:00の範囲内"),_xlfn.XLOOKUP($EQ$14,$EQ$20:$EQ$24,$ES$20:$ES$24,0,0,1),AND(D62&lt;3,G62="8:30～17:00を超える"),_xlfn.XLOOKUP($EQ$14,$EQ$20:$EQ$24,$EW$20:$EW$24,0,0,1)),"")</f>
        <v/>
      </c>
    </row>
    <row r="63" spans="2:145" ht="14.25">
      <c r="B63" s="79">
        <f t="shared" si="22"/>
        <v>50</v>
      </c>
      <c r="C63" s="125"/>
      <c r="D63" s="124"/>
      <c r="E63" s="125"/>
      <c r="F63" s="61" t="str">
        <f t="shared" si="17"/>
        <v/>
      </c>
      <c r="G63" s="220"/>
      <c r="H63" s="221"/>
      <c r="I63" s="221"/>
      <c r="J63" s="221"/>
      <c r="K63" s="174" t="str" cm="1">
        <f t="array" ref="K63">_xlfn.IFNA(IF(C63="","",IF(F63="×","0",_xlfn.IFS(AND(D63&gt;=3,G63="8:30～17:00の範囲内"),1200,AND(D63&gt;=3,G63="8:30～17:00を超える"),1500,AND(D63&lt;3,G63="8:30～17:00の範囲内"),2100,AND(D63&lt;3,G63="8:30～17:00を超える"),2600))),"")</f>
        <v/>
      </c>
      <c r="L63" s="174"/>
      <c r="M63" s="129"/>
      <c r="N63" s="63" t="str" cm="1">
        <f t="array" ref="N63">_xlfn.IFNA(_xlfn.IFS(F63="×","",M63="一般",0,AND(D63&gt;=3,M63="非課税",G63="8:30～17:00の範囲内"),700,AND(D63&lt;3,M63="非課税",G63="8:30～17:00の範囲内"),1300,AND(D63&gt;=3,M63="非課税",G63="8:30～17:00を超える"),900,AND(D63&lt;3,M63="非課税",G63="8:30～17:00を超える"),1600,M63="生保等",K63,M63="経過措置",EN63),"")</f>
        <v/>
      </c>
      <c r="O63" s="63" t="str" cm="1">
        <f t="array" ref="O63">_xlfn.IFNA(_xlfn.IFS(F63="×","",M63="一般",0,AND(D63&gt;=3,M63="非課税",G63="8:30～17:00の範囲内"),700,AND(D63&lt;3,M63="非課税",G63="8:30～17:00の範囲内"),1300,AND(D63&gt;=3,M63="非課税",G63="8:30～17:00を超える"),900,AND(D63&lt;3,M63="非課税",G63="8:30～17:00を超える"),1600,M63="生保等",K63,M63="経過措置",EO63),"")</f>
        <v/>
      </c>
      <c r="P63" s="63" t="str">
        <f t="shared" si="23"/>
        <v/>
      </c>
      <c r="Q63" s="63" t="str">
        <f t="shared" si="25"/>
        <v/>
      </c>
      <c r="R63" s="109"/>
      <c r="S63" s="110"/>
      <c r="T63" s="110"/>
      <c r="U63" s="110"/>
      <c r="V63" s="110"/>
      <c r="W63" s="110"/>
      <c r="X63" s="110"/>
      <c r="Y63" s="110"/>
      <c r="Z63" s="110"/>
      <c r="AA63" s="111"/>
      <c r="AB63" s="109"/>
      <c r="AC63" s="110"/>
      <c r="AD63" s="110"/>
      <c r="AE63" s="110"/>
      <c r="AF63" s="110"/>
      <c r="AG63" s="110"/>
      <c r="AH63" s="110"/>
      <c r="AI63" s="110"/>
      <c r="AJ63" s="110"/>
      <c r="AK63" s="111"/>
      <c r="AL63" s="109"/>
      <c r="AM63" s="110"/>
      <c r="AN63" s="110"/>
      <c r="AO63" s="110"/>
      <c r="AP63" s="110"/>
      <c r="AQ63" s="110"/>
      <c r="AR63" s="110"/>
      <c r="AS63" s="110"/>
      <c r="AT63" s="110"/>
      <c r="AU63" s="111"/>
      <c r="AV63" s="109"/>
      <c r="AW63" s="110"/>
      <c r="AX63" s="110"/>
      <c r="AY63" s="110"/>
      <c r="AZ63" s="110"/>
      <c r="BA63" s="110"/>
      <c r="BB63" s="110"/>
      <c r="BC63" s="110"/>
      <c r="BD63" s="110"/>
      <c r="BE63" s="111"/>
      <c r="BF63" s="109"/>
      <c r="BG63" s="110"/>
      <c r="BH63" s="110"/>
      <c r="BI63" s="110"/>
      <c r="BJ63" s="110"/>
      <c r="BK63" s="110"/>
      <c r="BL63" s="110"/>
      <c r="BM63" s="110"/>
      <c r="BN63" s="110"/>
      <c r="BO63" s="111"/>
      <c r="BP63" s="109"/>
      <c r="BQ63" s="110"/>
      <c r="BR63" s="110"/>
      <c r="BS63" s="110"/>
      <c r="BT63" s="110"/>
      <c r="BU63" s="110"/>
      <c r="BV63" s="110"/>
      <c r="BW63" s="110"/>
      <c r="BX63" s="110"/>
      <c r="BY63" s="111"/>
      <c r="BZ63" s="109"/>
      <c r="CA63" s="110"/>
      <c r="CB63" s="110"/>
      <c r="CC63" s="110"/>
      <c r="CD63" s="110"/>
      <c r="CE63" s="110"/>
      <c r="CF63" s="110"/>
      <c r="CG63" s="110"/>
      <c r="CH63" s="110"/>
      <c r="CI63" s="111"/>
      <c r="CJ63" s="109"/>
      <c r="CK63" s="110"/>
      <c r="CL63" s="110"/>
      <c r="CM63" s="110"/>
      <c r="CN63" s="110"/>
      <c r="CO63" s="110"/>
      <c r="CP63" s="110"/>
      <c r="CQ63" s="110"/>
      <c r="CR63" s="110"/>
      <c r="CS63" s="111"/>
      <c r="CT63" s="109"/>
      <c r="CU63" s="110"/>
      <c r="CV63" s="110"/>
      <c r="CW63" s="110"/>
      <c r="CX63" s="110"/>
      <c r="CY63" s="110"/>
      <c r="CZ63" s="110"/>
      <c r="DA63" s="110"/>
      <c r="DB63" s="110"/>
      <c r="DC63" s="111"/>
      <c r="DD63" s="109"/>
      <c r="DE63" s="110"/>
      <c r="DF63" s="110"/>
      <c r="DG63" s="110"/>
      <c r="DH63" s="110"/>
      <c r="DI63" s="110"/>
      <c r="DJ63" s="110"/>
      <c r="DK63" s="110"/>
      <c r="DL63" s="110"/>
      <c r="DM63" s="111"/>
      <c r="DN63" s="109"/>
      <c r="DO63" s="110"/>
      <c r="DP63" s="110"/>
      <c r="DQ63" s="110"/>
      <c r="DR63" s="110"/>
      <c r="DS63" s="110"/>
      <c r="DT63" s="110"/>
      <c r="DU63" s="110"/>
      <c r="DV63" s="110"/>
      <c r="DW63" s="111"/>
      <c r="DX63" s="109"/>
      <c r="DY63" s="110"/>
      <c r="DZ63" s="110"/>
      <c r="EA63" s="110"/>
      <c r="EB63" s="110"/>
      <c r="EC63" s="110"/>
      <c r="ED63" s="110"/>
      <c r="EE63" s="110"/>
      <c r="EF63" s="110"/>
      <c r="EG63" s="112"/>
      <c r="EH63" s="76">
        <f t="shared" si="19"/>
        <v>0</v>
      </c>
      <c r="EI63" s="70" t="str">
        <f t="shared" si="24"/>
        <v/>
      </c>
      <c r="EK63" s="76">
        <f t="shared" si="20"/>
        <v>0</v>
      </c>
      <c r="EL63" s="77">
        <f t="shared" si="21"/>
        <v>0</v>
      </c>
      <c r="EN63" s="78" t="str" cm="1">
        <f t="array" ref="EN63">_xlfn.IFNA(_xlfn.IFS(AND(D63&gt;=3,G63="8:30～17:00の範囲内"),_xlfn.XLOOKUP($EQ$14,$EQ$20:$EQ$24,$ET$20:$ET$24,0,0,1),AND(D63&gt;=3,G63="8:30～17:00を超える"),_xlfn.XLOOKUP($EQ$14,$EQ$20:$EQ$24,$EX$20:$EX$24,0,0,1),AND(D63&lt;3,G63="8:30～17:00の範囲内"),_xlfn.XLOOKUP($EQ$14,$EQ$20:$EQ$24,$ER$20:$ER$24,0,0,1),AND(D63&lt;3,G63="8:30～17:00を超える"),_xlfn.XLOOKUP($EQ$14,$EQ$20:$EQ$24,$EV$20:$EV$24,0,0,1)),"")</f>
        <v/>
      </c>
      <c r="EO63" s="78" t="str" cm="1">
        <f t="array" ref="EO63">_xlfn.IFNA(_xlfn.IFS(AND(D63&gt;=3,G63="8:30～17:00の範囲内"),_xlfn.XLOOKUP($EQ$14,$EQ$20:$EQ$24,$EU$20:$EU$24,0,0,1),AND(D63&gt;=3,G63="8:30～17:00を超える"),_xlfn.XLOOKUP($EQ$14,$EQ$20:$EQ$24,$EY$20:$EY$24,0,0,1),AND(D63&lt;3,G63="8:30～17:00の範囲内"),_xlfn.XLOOKUP($EQ$14,$EQ$20:$EQ$24,$ES$20:$ES$24,0,0,1),AND(D63&lt;3,G63="8:30～17:00を超える"),_xlfn.XLOOKUP($EQ$14,$EQ$20:$EQ$24,$EW$20:$EW$24,0,0,1)),"")</f>
        <v/>
      </c>
    </row>
    <row r="64" spans="2:145" ht="14.25">
      <c r="B64" s="79">
        <f t="shared" si="22"/>
        <v>51</v>
      </c>
      <c r="C64" s="125"/>
      <c r="D64" s="124"/>
      <c r="E64" s="125"/>
      <c r="F64" s="61" t="str">
        <f t="shared" si="17"/>
        <v/>
      </c>
      <c r="G64" s="220"/>
      <c r="H64" s="221"/>
      <c r="I64" s="221"/>
      <c r="J64" s="221"/>
      <c r="K64" s="174" t="str" cm="1">
        <f t="array" ref="K64">_xlfn.IFNA(IF(C64="","",IF(F64="×","0",_xlfn.IFS(AND(D64&gt;=3,G64="8:30～17:00の範囲内"),1200,AND(D64&gt;=3,G64="8:30～17:00を超える"),1500,AND(D64&lt;3,G64="8:30～17:00の範囲内"),2100,AND(D64&lt;3,G64="8:30～17:00を超える"),2600))),"")</f>
        <v/>
      </c>
      <c r="L64" s="174"/>
      <c r="M64" s="129"/>
      <c r="N64" s="63" t="str" cm="1">
        <f t="array" ref="N64">_xlfn.IFNA(_xlfn.IFS(F64="×","",M64="一般",0,AND(D64&gt;=3,M64="非課税",G64="8:30～17:00の範囲内"),700,AND(D64&lt;3,M64="非課税",G64="8:30～17:00の範囲内"),1300,AND(D64&gt;=3,M64="非課税",G64="8:30～17:00を超える"),900,AND(D64&lt;3,M64="非課税",G64="8:30～17:00を超える"),1600,M64="生保等",K64,M64="経過措置",EN64),"")</f>
        <v/>
      </c>
      <c r="O64" s="63" t="str" cm="1">
        <f t="array" ref="O64">_xlfn.IFNA(_xlfn.IFS(F64="×","",M64="一般",0,AND(D64&gt;=3,M64="非課税",G64="8:30～17:00の範囲内"),700,AND(D64&lt;3,M64="非課税",G64="8:30～17:00の範囲内"),1300,AND(D64&gt;=3,M64="非課税",G64="8:30～17:00を超える"),900,AND(D64&lt;3,M64="非課税",G64="8:30～17:00を超える"),1600,M64="生保等",K64,M64="経過措置",EO64),"")</f>
        <v/>
      </c>
      <c r="P64" s="63" t="str">
        <f t="shared" si="23"/>
        <v/>
      </c>
      <c r="Q64" s="63" t="str">
        <f t="shared" si="25"/>
        <v/>
      </c>
      <c r="R64" s="109"/>
      <c r="S64" s="110"/>
      <c r="T64" s="110"/>
      <c r="U64" s="110"/>
      <c r="V64" s="110"/>
      <c r="W64" s="110"/>
      <c r="X64" s="110"/>
      <c r="Y64" s="110"/>
      <c r="Z64" s="110"/>
      <c r="AA64" s="111"/>
      <c r="AB64" s="109"/>
      <c r="AC64" s="110"/>
      <c r="AD64" s="110"/>
      <c r="AE64" s="110"/>
      <c r="AF64" s="110"/>
      <c r="AG64" s="110"/>
      <c r="AH64" s="110"/>
      <c r="AI64" s="110"/>
      <c r="AJ64" s="110"/>
      <c r="AK64" s="111"/>
      <c r="AL64" s="109"/>
      <c r="AM64" s="110"/>
      <c r="AN64" s="110"/>
      <c r="AO64" s="110"/>
      <c r="AP64" s="110"/>
      <c r="AQ64" s="110"/>
      <c r="AR64" s="110"/>
      <c r="AS64" s="110"/>
      <c r="AT64" s="110"/>
      <c r="AU64" s="111"/>
      <c r="AV64" s="109"/>
      <c r="AW64" s="110"/>
      <c r="AX64" s="110"/>
      <c r="AY64" s="110"/>
      <c r="AZ64" s="110"/>
      <c r="BA64" s="110"/>
      <c r="BB64" s="110"/>
      <c r="BC64" s="110"/>
      <c r="BD64" s="110"/>
      <c r="BE64" s="111"/>
      <c r="BF64" s="109"/>
      <c r="BG64" s="110"/>
      <c r="BH64" s="110"/>
      <c r="BI64" s="110"/>
      <c r="BJ64" s="110"/>
      <c r="BK64" s="110"/>
      <c r="BL64" s="110"/>
      <c r="BM64" s="110"/>
      <c r="BN64" s="110"/>
      <c r="BO64" s="111"/>
      <c r="BP64" s="109"/>
      <c r="BQ64" s="110"/>
      <c r="BR64" s="110"/>
      <c r="BS64" s="110"/>
      <c r="BT64" s="110"/>
      <c r="BU64" s="110"/>
      <c r="BV64" s="110"/>
      <c r="BW64" s="110"/>
      <c r="BX64" s="110"/>
      <c r="BY64" s="111"/>
      <c r="BZ64" s="109"/>
      <c r="CA64" s="110"/>
      <c r="CB64" s="110"/>
      <c r="CC64" s="110"/>
      <c r="CD64" s="110"/>
      <c r="CE64" s="110"/>
      <c r="CF64" s="110"/>
      <c r="CG64" s="110"/>
      <c r="CH64" s="110"/>
      <c r="CI64" s="111"/>
      <c r="CJ64" s="109"/>
      <c r="CK64" s="110"/>
      <c r="CL64" s="110"/>
      <c r="CM64" s="110"/>
      <c r="CN64" s="110"/>
      <c r="CO64" s="110"/>
      <c r="CP64" s="110"/>
      <c r="CQ64" s="110"/>
      <c r="CR64" s="110"/>
      <c r="CS64" s="111"/>
      <c r="CT64" s="109"/>
      <c r="CU64" s="110"/>
      <c r="CV64" s="110"/>
      <c r="CW64" s="110"/>
      <c r="CX64" s="110"/>
      <c r="CY64" s="110"/>
      <c r="CZ64" s="110"/>
      <c r="DA64" s="110"/>
      <c r="DB64" s="110"/>
      <c r="DC64" s="111"/>
      <c r="DD64" s="109"/>
      <c r="DE64" s="110"/>
      <c r="DF64" s="110"/>
      <c r="DG64" s="110"/>
      <c r="DH64" s="110"/>
      <c r="DI64" s="110"/>
      <c r="DJ64" s="110"/>
      <c r="DK64" s="110"/>
      <c r="DL64" s="110"/>
      <c r="DM64" s="111"/>
      <c r="DN64" s="109"/>
      <c r="DO64" s="110"/>
      <c r="DP64" s="110"/>
      <c r="DQ64" s="110"/>
      <c r="DR64" s="110"/>
      <c r="DS64" s="110"/>
      <c r="DT64" s="110"/>
      <c r="DU64" s="110"/>
      <c r="DV64" s="110"/>
      <c r="DW64" s="111"/>
      <c r="DX64" s="109"/>
      <c r="DY64" s="110"/>
      <c r="DZ64" s="110"/>
      <c r="EA64" s="110"/>
      <c r="EB64" s="110"/>
      <c r="EC64" s="110"/>
      <c r="ED64" s="110"/>
      <c r="EE64" s="110"/>
      <c r="EF64" s="110"/>
      <c r="EG64" s="112"/>
      <c r="EH64" s="76">
        <f t="shared" si="19"/>
        <v>0</v>
      </c>
      <c r="EI64" s="70" t="str">
        <f t="shared" si="24"/>
        <v/>
      </c>
      <c r="EK64" s="76">
        <f t="shared" si="20"/>
        <v>0</v>
      </c>
      <c r="EL64" s="77">
        <f t="shared" si="21"/>
        <v>0</v>
      </c>
      <c r="EN64" s="78" t="str" cm="1">
        <f t="array" ref="EN64">_xlfn.IFNA(_xlfn.IFS(AND(D64&gt;=3,G64="8:30～17:00の範囲内"),_xlfn.XLOOKUP($EQ$14,$EQ$20:$EQ$24,$ET$20:$ET$24,0,0,1),AND(D64&gt;=3,G64="8:30～17:00を超える"),_xlfn.XLOOKUP($EQ$14,$EQ$20:$EQ$24,$EX$20:$EX$24,0,0,1),AND(D64&lt;3,G64="8:30～17:00の範囲内"),_xlfn.XLOOKUP($EQ$14,$EQ$20:$EQ$24,$ER$20:$ER$24,0,0,1),AND(D64&lt;3,G64="8:30～17:00を超える"),_xlfn.XLOOKUP($EQ$14,$EQ$20:$EQ$24,$EV$20:$EV$24,0,0,1)),"")</f>
        <v/>
      </c>
      <c r="EO64" s="78" t="str" cm="1">
        <f t="array" ref="EO64">_xlfn.IFNA(_xlfn.IFS(AND(D64&gt;=3,G64="8:30～17:00の範囲内"),_xlfn.XLOOKUP($EQ$14,$EQ$20:$EQ$24,$EU$20:$EU$24,0,0,1),AND(D64&gt;=3,G64="8:30～17:00を超える"),_xlfn.XLOOKUP($EQ$14,$EQ$20:$EQ$24,$EY$20:$EY$24,0,0,1),AND(D64&lt;3,G64="8:30～17:00の範囲内"),_xlfn.XLOOKUP($EQ$14,$EQ$20:$EQ$24,$ES$20:$ES$24,0,0,1),AND(D64&lt;3,G64="8:30～17:00を超える"),_xlfn.XLOOKUP($EQ$14,$EQ$20:$EQ$24,$EW$20:$EW$24,0,0,1)),"")</f>
        <v/>
      </c>
    </row>
    <row r="65" spans="2:145" ht="14.25">
      <c r="B65" s="79">
        <f t="shared" si="22"/>
        <v>52</v>
      </c>
      <c r="C65" s="125"/>
      <c r="D65" s="124"/>
      <c r="E65" s="125"/>
      <c r="F65" s="61" t="str">
        <f t="shared" si="17"/>
        <v/>
      </c>
      <c r="G65" s="220"/>
      <c r="H65" s="221"/>
      <c r="I65" s="221"/>
      <c r="J65" s="221"/>
      <c r="K65" s="174" t="str" cm="1">
        <f t="array" ref="K65">_xlfn.IFNA(IF(C65="","",IF(F65="×","0",_xlfn.IFS(AND(D65&gt;=3,G65="8:30～17:00の範囲内"),1200,AND(D65&gt;=3,G65="8:30～17:00を超える"),1500,AND(D65&lt;3,G65="8:30～17:00の範囲内"),2100,AND(D65&lt;3,G65="8:30～17:00を超える"),2600))),"")</f>
        <v/>
      </c>
      <c r="L65" s="174"/>
      <c r="M65" s="129"/>
      <c r="N65" s="63" t="str" cm="1">
        <f t="array" ref="N65">_xlfn.IFNA(_xlfn.IFS(F65="×","",M65="一般",0,AND(D65&gt;=3,M65="非課税",G65="8:30～17:00の範囲内"),700,AND(D65&lt;3,M65="非課税",G65="8:30～17:00の範囲内"),1300,AND(D65&gt;=3,M65="非課税",G65="8:30～17:00を超える"),900,AND(D65&lt;3,M65="非課税",G65="8:30～17:00を超える"),1600,M65="生保等",K65,M65="経過措置",EN65),"")</f>
        <v/>
      </c>
      <c r="O65" s="63" t="str" cm="1">
        <f t="array" ref="O65">_xlfn.IFNA(_xlfn.IFS(F65="×","",M65="一般",0,AND(D65&gt;=3,M65="非課税",G65="8:30～17:00の範囲内"),700,AND(D65&lt;3,M65="非課税",G65="8:30～17:00の範囲内"),1300,AND(D65&gt;=3,M65="非課税",G65="8:30～17:00を超える"),900,AND(D65&lt;3,M65="非課税",G65="8:30～17:00を超える"),1600,M65="生保等",K65,M65="経過措置",EO65),"")</f>
        <v/>
      </c>
      <c r="P65" s="63" t="str">
        <f t="shared" si="23"/>
        <v/>
      </c>
      <c r="Q65" s="63" t="str">
        <f t="shared" si="25"/>
        <v/>
      </c>
      <c r="R65" s="109"/>
      <c r="S65" s="110"/>
      <c r="T65" s="110"/>
      <c r="U65" s="110"/>
      <c r="V65" s="110"/>
      <c r="W65" s="110"/>
      <c r="X65" s="110"/>
      <c r="Y65" s="110"/>
      <c r="Z65" s="110"/>
      <c r="AA65" s="111"/>
      <c r="AB65" s="109"/>
      <c r="AC65" s="110"/>
      <c r="AD65" s="110"/>
      <c r="AE65" s="110"/>
      <c r="AF65" s="110"/>
      <c r="AG65" s="110"/>
      <c r="AH65" s="110"/>
      <c r="AI65" s="110"/>
      <c r="AJ65" s="110"/>
      <c r="AK65" s="111"/>
      <c r="AL65" s="109"/>
      <c r="AM65" s="110"/>
      <c r="AN65" s="110"/>
      <c r="AO65" s="110"/>
      <c r="AP65" s="110"/>
      <c r="AQ65" s="110"/>
      <c r="AR65" s="110"/>
      <c r="AS65" s="110"/>
      <c r="AT65" s="110"/>
      <c r="AU65" s="111"/>
      <c r="AV65" s="109"/>
      <c r="AW65" s="110"/>
      <c r="AX65" s="110"/>
      <c r="AY65" s="110"/>
      <c r="AZ65" s="110"/>
      <c r="BA65" s="110"/>
      <c r="BB65" s="110"/>
      <c r="BC65" s="110"/>
      <c r="BD65" s="110"/>
      <c r="BE65" s="111"/>
      <c r="BF65" s="109"/>
      <c r="BG65" s="110"/>
      <c r="BH65" s="110"/>
      <c r="BI65" s="110"/>
      <c r="BJ65" s="110"/>
      <c r="BK65" s="110"/>
      <c r="BL65" s="110"/>
      <c r="BM65" s="110"/>
      <c r="BN65" s="110"/>
      <c r="BO65" s="111"/>
      <c r="BP65" s="109"/>
      <c r="BQ65" s="110"/>
      <c r="BR65" s="110"/>
      <c r="BS65" s="110"/>
      <c r="BT65" s="110"/>
      <c r="BU65" s="110"/>
      <c r="BV65" s="110"/>
      <c r="BW65" s="110"/>
      <c r="BX65" s="110"/>
      <c r="BY65" s="111"/>
      <c r="BZ65" s="109"/>
      <c r="CA65" s="110"/>
      <c r="CB65" s="110"/>
      <c r="CC65" s="110"/>
      <c r="CD65" s="110"/>
      <c r="CE65" s="110"/>
      <c r="CF65" s="110"/>
      <c r="CG65" s="110"/>
      <c r="CH65" s="110"/>
      <c r="CI65" s="111"/>
      <c r="CJ65" s="109"/>
      <c r="CK65" s="110"/>
      <c r="CL65" s="110"/>
      <c r="CM65" s="110"/>
      <c r="CN65" s="110"/>
      <c r="CO65" s="110"/>
      <c r="CP65" s="110"/>
      <c r="CQ65" s="110"/>
      <c r="CR65" s="110"/>
      <c r="CS65" s="111"/>
      <c r="CT65" s="109"/>
      <c r="CU65" s="110"/>
      <c r="CV65" s="110"/>
      <c r="CW65" s="110"/>
      <c r="CX65" s="110"/>
      <c r="CY65" s="110"/>
      <c r="CZ65" s="110"/>
      <c r="DA65" s="110"/>
      <c r="DB65" s="110"/>
      <c r="DC65" s="111"/>
      <c r="DD65" s="109"/>
      <c r="DE65" s="110"/>
      <c r="DF65" s="110"/>
      <c r="DG65" s="110"/>
      <c r="DH65" s="110"/>
      <c r="DI65" s="110"/>
      <c r="DJ65" s="110"/>
      <c r="DK65" s="110"/>
      <c r="DL65" s="110"/>
      <c r="DM65" s="111"/>
      <c r="DN65" s="109"/>
      <c r="DO65" s="110"/>
      <c r="DP65" s="110"/>
      <c r="DQ65" s="110"/>
      <c r="DR65" s="110"/>
      <c r="DS65" s="110"/>
      <c r="DT65" s="110"/>
      <c r="DU65" s="110"/>
      <c r="DV65" s="110"/>
      <c r="DW65" s="111"/>
      <c r="DX65" s="109"/>
      <c r="DY65" s="110"/>
      <c r="DZ65" s="110"/>
      <c r="EA65" s="110"/>
      <c r="EB65" s="110"/>
      <c r="EC65" s="110"/>
      <c r="ED65" s="110"/>
      <c r="EE65" s="110"/>
      <c r="EF65" s="110"/>
      <c r="EG65" s="112"/>
      <c r="EH65" s="76">
        <f t="shared" si="19"/>
        <v>0</v>
      </c>
      <c r="EI65" s="70" t="str">
        <f t="shared" si="24"/>
        <v/>
      </c>
      <c r="EK65" s="76">
        <f t="shared" si="20"/>
        <v>0</v>
      </c>
      <c r="EL65" s="77">
        <f t="shared" si="21"/>
        <v>0</v>
      </c>
      <c r="EN65" s="78" t="str" cm="1">
        <f t="array" ref="EN65">_xlfn.IFNA(_xlfn.IFS(AND(D65&gt;=3,G65="8:30～17:00の範囲内"),_xlfn.XLOOKUP($EQ$14,$EQ$20:$EQ$24,$ET$20:$ET$24,0,0,1),AND(D65&gt;=3,G65="8:30～17:00を超える"),_xlfn.XLOOKUP($EQ$14,$EQ$20:$EQ$24,$EX$20:$EX$24,0,0,1),AND(D65&lt;3,G65="8:30～17:00の範囲内"),_xlfn.XLOOKUP($EQ$14,$EQ$20:$EQ$24,$ER$20:$ER$24,0,0,1),AND(D65&lt;3,G65="8:30～17:00を超える"),_xlfn.XLOOKUP($EQ$14,$EQ$20:$EQ$24,$EV$20:$EV$24,0,0,1)),"")</f>
        <v/>
      </c>
      <c r="EO65" s="78" t="str" cm="1">
        <f t="array" ref="EO65">_xlfn.IFNA(_xlfn.IFS(AND(D65&gt;=3,G65="8:30～17:00の範囲内"),_xlfn.XLOOKUP($EQ$14,$EQ$20:$EQ$24,$EU$20:$EU$24,0,0,1),AND(D65&gt;=3,G65="8:30～17:00を超える"),_xlfn.XLOOKUP($EQ$14,$EQ$20:$EQ$24,$EY$20:$EY$24,0,0,1),AND(D65&lt;3,G65="8:30～17:00の範囲内"),_xlfn.XLOOKUP($EQ$14,$EQ$20:$EQ$24,$ES$20:$ES$24,0,0,1),AND(D65&lt;3,G65="8:30～17:00を超える"),_xlfn.XLOOKUP($EQ$14,$EQ$20:$EQ$24,$EW$20:$EW$24,0,0,1)),"")</f>
        <v/>
      </c>
    </row>
    <row r="66" spans="2:145" ht="14.25">
      <c r="B66" s="79">
        <f t="shared" si="22"/>
        <v>53</v>
      </c>
      <c r="C66" s="125"/>
      <c r="D66" s="124"/>
      <c r="E66" s="125"/>
      <c r="F66" s="61" t="str">
        <f t="shared" si="17"/>
        <v/>
      </c>
      <c r="G66" s="220"/>
      <c r="H66" s="221"/>
      <c r="I66" s="221"/>
      <c r="J66" s="221"/>
      <c r="K66" s="174" t="str" cm="1">
        <f t="array" ref="K66">_xlfn.IFNA(IF(C66="","",IF(F66="×","0",_xlfn.IFS(AND(D66&gt;=3,G66="8:30～17:00の範囲内"),1200,AND(D66&gt;=3,G66="8:30～17:00を超える"),1500,AND(D66&lt;3,G66="8:30～17:00の範囲内"),2100,AND(D66&lt;3,G66="8:30～17:00を超える"),2600))),"")</f>
        <v/>
      </c>
      <c r="L66" s="174"/>
      <c r="M66" s="129"/>
      <c r="N66" s="63" t="str" cm="1">
        <f t="array" ref="N66">_xlfn.IFNA(_xlfn.IFS(F66="×","",M66="一般",0,AND(D66&gt;=3,M66="非課税",G66="8:30～17:00の範囲内"),700,AND(D66&lt;3,M66="非課税",G66="8:30～17:00の範囲内"),1300,AND(D66&gt;=3,M66="非課税",G66="8:30～17:00を超える"),900,AND(D66&lt;3,M66="非課税",G66="8:30～17:00を超える"),1600,M66="生保等",K66,M66="経過措置",EN66),"")</f>
        <v/>
      </c>
      <c r="O66" s="63" t="str" cm="1">
        <f t="array" ref="O66">_xlfn.IFNA(_xlfn.IFS(F66="×","",M66="一般",0,AND(D66&gt;=3,M66="非課税",G66="8:30～17:00の範囲内"),700,AND(D66&lt;3,M66="非課税",G66="8:30～17:00の範囲内"),1300,AND(D66&gt;=3,M66="非課税",G66="8:30～17:00を超える"),900,AND(D66&lt;3,M66="非課税",G66="8:30～17:00を超える"),1600,M66="生保等",K66,M66="経過措置",EO66),"")</f>
        <v/>
      </c>
      <c r="P66" s="63" t="str">
        <f t="shared" si="23"/>
        <v/>
      </c>
      <c r="Q66" s="63" t="str">
        <f t="shared" si="25"/>
        <v/>
      </c>
      <c r="R66" s="109"/>
      <c r="S66" s="110"/>
      <c r="T66" s="110"/>
      <c r="U66" s="110"/>
      <c r="V66" s="110"/>
      <c r="W66" s="110"/>
      <c r="X66" s="110"/>
      <c r="Y66" s="110"/>
      <c r="Z66" s="110"/>
      <c r="AA66" s="111"/>
      <c r="AB66" s="109"/>
      <c r="AC66" s="110"/>
      <c r="AD66" s="110"/>
      <c r="AE66" s="110"/>
      <c r="AF66" s="110"/>
      <c r="AG66" s="110"/>
      <c r="AH66" s="110"/>
      <c r="AI66" s="110"/>
      <c r="AJ66" s="110"/>
      <c r="AK66" s="111"/>
      <c r="AL66" s="109"/>
      <c r="AM66" s="110"/>
      <c r="AN66" s="110"/>
      <c r="AO66" s="110"/>
      <c r="AP66" s="110"/>
      <c r="AQ66" s="110"/>
      <c r="AR66" s="110"/>
      <c r="AS66" s="110"/>
      <c r="AT66" s="110"/>
      <c r="AU66" s="111"/>
      <c r="AV66" s="109"/>
      <c r="AW66" s="110"/>
      <c r="AX66" s="110"/>
      <c r="AY66" s="110"/>
      <c r="AZ66" s="110"/>
      <c r="BA66" s="110"/>
      <c r="BB66" s="110"/>
      <c r="BC66" s="110"/>
      <c r="BD66" s="110"/>
      <c r="BE66" s="111"/>
      <c r="BF66" s="109"/>
      <c r="BG66" s="110"/>
      <c r="BH66" s="110"/>
      <c r="BI66" s="110"/>
      <c r="BJ66" s="110"/>
      <c r="BK66" s="110"/>
      <c r="BL66" s="110"/>
      <c r="BM66" s="110"/>
      <c r="BN66" s="110"/>
      <c r="BO66" s="111"/>
      <c r="BP66" s="109"/>
      <c r="BQ66" s="110"/>
      <c r="BR66" s="110"/>
      <c r="BS66" s="110"/>
      <c r="BT66" s="110"/>
      <c r="BU66" s="110"/>
      <c r="BV66" s="110"/>
      <c r="BW66" s="110"/>
      <c r="BX66" s="110"/>
      <c r="BY66" s="111"/>
      <c r="BZ66" s="109"/>
      <c r="CA66" s="110"/>
      <c r="CB66" s="110"/>
      <c r="CC66" s="110"/>
      <c r="CD66" s="110"/>
      <c r="CE66" s="110"/>
      <c r="CF66" s="110"/>
      <c r="CG66" s="110"/>
      <c r="CH66" s="110"/>
      <c r="CI66" s="111"/>
      <c r="CJ66" s="109"/>
      <c r="CK66" s="110"/>
      <c r="CL66" s="110"/>
      <c r="CM66" s="110"/>
      <c r="CN66" s="110"/>
      <c r="CO66" s="110"/>
      <c r="CP66" s="110"/>
      <c r="CQ66" s="110"/>
      <c r="CR66" s="110"/>
      <c r="CS66" s="111"/>
      <c r="CT66" s="109"/>
      <c r="CU66" s="110"/>
      <c r="CV66" s="110"/>
      <c r="CW66" s="110"/>
      <c r="CX66" s="110"/>
      <c r="CY66" s="110"/>
      <c r="CZ66" s="110"/>
      <c r="DA66" s="110"/>
      <c r="DB66" s="110"/>
      <c r="DC66" s="111"/>
      <c r="DD66" s="109"/>
      <c r="DE66" s="110"/>
      <c r="DF66" s="110"/>
      <c r="DG66" s="110"/>
      <c r="DH66" s="110"/>
      <c r="DI66" s="110"/>
      <c r="DJ66" s="110"/>
      <c r="DK66" s="110"/>
      <c r="DL66" s="110"/>
      <c r="DM66" s="111"/>
      <c r="DN66" s="109"/>
      <c r="DO66" s="110"/>
      <c r="DP66" s="110"/>
      <c r="DQ66" s="110"/>
      <c r="DR66" s="110"/>
      <c r="DS66" s="110"/>
      <c r="DT66" s="110"/>
      <c r="DU66" s="110"/>
      <c r="DV66" s="110"/>
      <c r="DW66" s="111"/>
      <c r="DX66" s="109"/>
      <c r="DY66" s="110"/>
      <c r="DZ66" s="110"/>
      <c r="EA66" s="110"/>
      <c r="EB66" s="110"/>
      <c r="EC66" s="110"/>
      <c r="ED66" s="110"/>
      <c r="EE66" s="110"/>
      <c r="EF66" s="110"/>
      <c r="EG66" s="112"/>
      <c r="EH66" s="76">
        <f t="shared" si="19"/>
        <v>0</v>
      </c>
      <c r="EI66" s="70" t="str">
        <f t="shared" si="24"/>
        <v/>
      </c>
      <c r="EK66" s="76">
        <f t="shared" si="20"/>
        <v>0</v>
      </c>
      <c r="EL66" s="77">
        <f t="shared" si="21"/>
        <v>0</v>
      </c>
      <c r="EN66" s="78" t="str" cm="1">
        <f t="array" ref="EN66">_xlfn.IFNA(_xlfn.IFS(AND(D66&gt;=3,G66="8:30～17:00の範囲内"),_xlfn.XLOOKUP($EQ$14,$EQ$20:$EQ$24,$ET$20:$ET$24,0,0,1),AND(D66&gt;=3,G66="8:30～17:00を超える"),_xlfn.XLOOKUP($EQ$14,$EQ$20:$EQ$24,$EX$20:$EX$24,0,0,1),AND(D66&lt;3,G66="8:30～17:00の範囲内"),_xlfn.XLOOKUP($EQ$14,$EQ$20:$EQ$24,$ER$20:$ER$24,0,0,1),AND(D66&lt;3,G66="8:30～17:00を超える"),_xlfn.XLOOKUP($EQ$14,$EQ$20:$EQ$24,$EV$20:$EV$24,0,0,1)),"")</f>
        <v/>
      </c>
      <c r="EO66" s="78" t="str" cm="1">
        <f t="array" ref="EO66">_xlfn.IFNA(_xlfn.IFS(AND(D66&gt;=3,G66="8:30～17:00の範囲内"),_xlfn.XLOOKUP($EQ$14,$EQ$20:$EQ$24,$EU$20:$EU$24,0,0,1),AND(D66&gt;=3,G66="8:30～17:00を超える"),_xlfn.XLOOKUP($EQ$14,$EQ$20:$EQ$24,$EY$20:$EY$24,0,0,1),AND(D66&lt;3,G66="8:30～17:00の範囲内"),_xlfn.XLOOKUP($EQ$14,$EQ$20:$EQ$24,$ES$20:$ES$24,0,0,1),AND(D66&lt;3,G66="8:30～17:00を超える"),_xlfn.XLOOKUP($EQ$14,$EQ$20:$EQ$24,$EW$20:$EW$24,0,0,1)),"")</f>
        <v/>
      </c>
    </row>
    <row r="67" spans="2:145" ht="14.25">
      <c r="B67" s="79">
        <f t="shared" si="22"/>
        <v>54</v>
      </c>
      <c r="C67" s="125"/>
      <c r="D67" s="124"/>
      <c r="E67" s="125"/>
      <c r="F67" s="61" t="str">
        <f t="shared" si="17"/>
        <v/>
      </c>
      <c r="G67" s="220"/>
      <c r="H67" s="221"/>
      <c r="I67" s="221"/>
      <c r="J67" s="221"/>
      <c r="K67" s="174" t="str" cm="1">
        <f t="array" ref="K67">_xlfn.IFNA(IF(C67="","",IF(F67="×","0",_xlfn.IFS(AND(D67&gt;=3,G67="8:30～17:00の範囲内"),1200,AND(D67&gt;=3,G67="8:30～17:00を超える"),1500,AND(D67&lt;3,G67="8:30～17:00の範囲内"),2100,AND(D67&lt;3,G67="8:30～17:00を超える"),2600))),"")</f>
        <v/>
      </c>
      <c r="L67" s="174"/>
      <c r="M67" s="129"/>
      <c r="N67" s="63" t="str" cm="1">
        <f t="array" ref="N67">_xlfn.IFNA(_xlfn.IFS(F67="×","",M67="一般",0,AND(D67&gt;=3,M67="非課税",G67="8:30～17:00の範囲内"),700,AND(D67&lt;3,M67="非課税",G67="8:30～17:00の範囲内"),1300,AND(D67&gt;=3,M67="非課税",G67="8:30～17:00を超える"),900,AND(D67&lt;3,M67="非課税",G67="8:30～17:00を超える"),1600,M67="生保等",K67,M67="経過措置",EN67),"")</f>
        <v/>
      </c>
      <c r="O67" s="63" t="str" cm="1">
        <f t="array" ref="O67">_xlfn.IFNA(_xlfn.IFS(F67="×","",M67="一般",0,AND(D67&gt;=3,M67="非課税",G67="8:30～17:00の範囲内"),700,AND(D67&lt;3,M67="非課税",G67="8:30～17:00の範囲内"),1300,AND(D67&gt;=3,M67="非課税",G67="8:30～17:00を超える"),900,AND(D67&lt;3,M67="非課税",G67="8:30～17:00を超える"),1600,M67="生保等",K67,M67="経過措置",EO67),"")</f>
        <v/>
      </c>
      <c r="P67" s="63" t="str">
        <f t="shared" si="23"/>
        <v/>
      </c>
      <c r="Q67" s="63" t="str">
        <f t="shared" si="25"/>
        <v/>
      </c>
      <c r="R67" s="109"/>
      <c r="S67" s="110"/>
      <c r="T67" s="110"/>
      <c r="U67" s="110"/>
      <c r="V67" s="110"/>
      <c r="W67" s="110"/>
      <c r="X67" s="110"/>
      <c r="Y67" s="110"/>
      <c r="Z67" s="110"/>
      <c r="AA67" s="111"/>
      <c r="AB67" s="109"/>
      <c r="AC67" s="110"/>
      <c r="AD67" s="110"/>
      <c r="AE67" s="110"/>
      <c r="AF67" s="110"/>
      <c r="AG67" s="110"/>
      <c r="AH67" s="110"/>
      <c r="AI67" s="110"/>
      <c r="AJ67" s="110"/>
      <c r="AK67" s="111"/>
      <c r="AL67" s="109"/>
      <c r="AM67" s="110"/>
      <c r="AN67" s="110"/>
      <c r="AO67" s="110"/>
      <c r="AP67" s="110"/>
      <c r="AQ67" s="110"/>
      <c r="AR67" s="110"/>
      <c r="AS67" s="110"/>
      <c r="AT67" s="110"/>
      <c r="AU67" s="111"/>
      <c r="AV67" s="109"/>
      <c r="AW67" s="110"/>
      <c r="AX67" s="110"/>
      <c r="AY67" s="110"/>
      <c r="AZ67" s="110"/>
      <c r="BA67" s="110"/>
      <c r="BB67" s="110"/>
      <c r="BC67" s="110"/>
      <c r="BD67" s="110"/>
      <c r="BE67" s="111"/>
      <c r="BF67" s="109"/>
      <c r="BG67" s="110"/>
      <c r="BH67" s="110"/>
      <c r="BI67" s="110"/>
      <c r="BJ67" s="110"/>
      <c r="BK67" s="110"/>
      <c r="BL67" s="110"/>
      <c r="BM67" s="110"/>
      <c r="BN67" s="110"/>
      <c r="BO67" s="111"/>
      <c r="BP67" s="109"/>
      <c r="BQ67" s="110"/>
      <c r="BR67" s="110"/>
      <c r="BS67" s="110"/>
      <c r="BT67" s="110"/>
      <c r="BU67" s="110"/>
      <c r="BV67" s="110"/>
      <c r="BW67" s="110"/>
      <c r="BX67" s="110"/>
      <c r="BY67" s="111"/>
      <c r="BZ67" s="109"/>
      <c r="CA67" s="110"/>
      <c r="CB67" s="110"/>
      <c r="CC67" s="110"/>
      <c r="CD67" s="110"/>
      <c r="CE67" s="110"/>
      <c r="CF67" s="110"/>
      <c r="CG67" s="110"/>
      <c r="CH67" s="110"/>
      <c r="CI67" s="111"/>
      <c r="CJ67" s="109"/>
      <c r="CK67" s="110"/>
      <c r="CL67" s="110"/>
      <c r="CM67" s="110"/>
      <c r="CN67" s="110"/>
      <c r="CO67" s="110"/>
      <c r="CP67" s="110"/>
      <c r="CQ67" s="110"/>
      <c r="CR67" s="110"/>
      <c r="CS67" s="111"/>
      <c r="CT67" s="109"/>
      <c r="CU67" s="110"/>
      <c r="CV67" s="110"/>
      <c r="CW67" s="110"/>
      <c r="CX67" s="110"/>
      <c r="CY67" s="110"/>
      <c r="CZ67" s="110"/>
      <c r="DA67" s="110"/>
      <c r="DB67" s="110"/>
      <c r="DC67" s="111"/>
      <c r="DD67" s="109"/>
      <c r="DE67" s="110"/>
      <c r="DF67" s="110"/>
      <c r="DG67" s="110"/>
      <c r="DH67" s="110"/>
      <c r="DI67" s="110"/>
      <c r="DJ67" s="110"/>
      <c r="DK67" s="110"/>
      <c r="DL67" s="110"/>
      <c r="DM67" s="111"/>
      <c r="DN67" s="109"/>
      <c r="DO67" s="110"/>
      <c r="DP67" s="110"/>
      <c r="DQ67" s="110"/>
      <c r="DR67" s="110"/>
      <c r="DS67" s="110"/>
      <c r="DT67" s="110"/>
      <c r="DU67" s="110"/>
      <c r="DV67" s="110"/>
      <c r="DW67" s="111"/>
      <c r="DX67" s="109"/>
      <c r="DY67" s="110"/>
      <c r="DZ67" s="110"/>
      <c r="EA67" s="110"/>
      <c r="EB67" s="110"/>
      <c r="EC67" s="110"/>
      <c r="ED67" s="110"/>
      <c r="EE67" s="110"/>
      <c r="EF67" s="110"/>
      <c r="EG67" s="112"/>
      <c r="EH67" s="76">
        <f t="shared" si="19"/>
        <v>0</v>
      </c>
      <c r="EI67" s="70" t="str">
        <f t="shared" si="24"/>
        <v/>
      </c>
      <c r="EK67" s="76">
        <f t="shared" si="20"/>
        <v>0</v>
      </c>
      <c r="EL67" s="77">
        <f t="shared" si="21"/>
        <v>0</v>
      </c>
      <c r="EN67" s="78" t="str" cm="1">
        <f t="array" ref="EN67">_xlfn.IFNA(_xlfn.IFS(AND(D67&gt;=3,G67="8:30～17:00の範囲内"),_xlfn.XLOOKUP($EQ$14,$EQ$20:$EQ$24,$ET$20:$ET$24,0,0,1),AND(D67&gt;=3,G67="8:30～17:00を超える"),_xlfn.XLOOKUP($EQ$14,$EQ$20:$EQ$24,$EX$20:$EX$24,0,0,1),AND(D67&lt;3,G67="8:30～17:00の範囲内"),_xlfn.XLOOKUP($EQ$14,$EQ$20:$EQ$24,$ER$20:$ER$24,0,0,1),AND(D67&lt;3,G67="8:30～17:00を超える"),_xlfn.XLOOKUP($EQ$14,$EQ$20:$EQ$24,$EV$20:$EV$24,0,0,1)),"")</f>
        <v/>
      </c>
      <c r="EO67" s="78" t="str" cm="1">
        <f t="array" ref="EO67">_xlfn.IFNA(_xlfn.IFS(AND(D67&gt;=3,G67="8:30～17:00の範囲内"),_xlfn.XLOOKUP($EQ$14,$EQ$20:$EQ$24,$EU$20:$EU$24,0,0,1),AND(D67&gt;=3,G67="8:30～17:00を超える"),_xlfn.XLOOKUP($EQ$14,$EQ$20:$EQ$24,$EY$20:$EY$24,0,0,1),AND(D67&lt;3,G67="8:30～17:00の範囲内"),_xlfn.XLOOKUP($EQ$14,$EQ$20:$EQ$24,$ES$20:$ES$24,0,0,1),AND(D67&lt;3,G67="8:30～17:00を超える"),_xlfn.XLOOKUP($EQ$14,$EQ$20:$EQ$24,$EW$20:$EW$24,0,0,1)),"")</f>
        <v/>
      </c>
    </row>
    <row r="68" spans="2:145" ht="14.25">
      <c r="B68" s="79">
        <f t="shared" si="22"/>
        <v>55</v>
      </c>
      <c r="C68" s="125"/>
      <c r="D68" s="124"/>
      <c r="E68" s="125"/>
      <c r="F68" s="61" t="str">
        <f t="shared" si="17"/>
        <v/>
      </c>
      <c r="G68" s="220"/>
      <c r="H68" s="221"/>
      <c r="I68" s="221"/>
      <c r="J68" s="221"/>
      <c r="K68" s="174" t="str" cm="1">
        <f t="array" ref="K68">_xlfn.IFNA(IF(C68="","",IF(F68="×","0",_xlfn.IFS(AND(D68&gt;=3,G68="8:30～17:00の範囲内"),1200,AND(D68&gt;=3,G68="8:30～17:00を超える"),1500,AND(D68&lt;3,G68="8:30～17:00の範囲内"),2100,AND(D68&lt;3,G68="8:30～17:00を超える"),2600))),"")</f>
        <v/>
      </c>
      <c r="L68" s="174"/>
      <c r="M68" s="129"/>
      <c r="N68" s="63" t="str" cm="1">
        <f t="array" ref="N68">_xlfn.IFNA(_xlfn.IFS(F68="×","",M68="一般",0,AND(D68&gt;=3,M68="非課税",G68="8:30～17:00の範囲内"),700,AND(D68&lt;3,M68="非課税",G68="8:30～17:00の範囲内"),1300,AND(D68&gt;=3,M68="非課税",G68="8:30～17:00を超える"),900,AND(D68&lt;3,M68="非課税",G68="8:30～17:00を超える"),1600,M68="生保等",K68,M68="経過措置",EN68),"")</f>
        <v/>
      </c>
      <c r="O68" s="63" t="str" cm="1">
        <f t="array" ref="O68">_xlfn.IFNA(_xlfn.IFS(F68="×","",M68="一般",0,AND(D68&gt;=3,M68="非課税",G68="8:30～17:00の範囲内"),700,AND(D68&lt;3,M68="非課税",G68="8:30～17:00の範囲内"),1300,AND(D68&gt;=3,M68="非課税",G68="8:30～17:00を超える"),900,AND(D68&lt;3,M68="非課税",G68="8:30～17:00を超える"),1600,M68="生保等",K68,M68="経過措置",EO68),"")</f>
        <v/>
      </c>
      <c r="P68" s="63" t="str">
        <f t="shared" si="23"/>
        <v/>
      </c>
      <c r="Q68" s="63" t="str">
        <f t="shared" si="25"/>
        <v/>
      </c>
      <c r="R68" s="109"/>
      <c r="S68" s="110"/>
      <c r="T68" s="110"/>
      <c r="U68" s="110"/>
      <c r="V68" s="110"/>
      <c r="W68" s="110"/>
      <c r="X68" s="110"/>
      <c r="Y68" s="110"/>
      <c r="Z68" s="110"/>
      <c r="AA68" s="111"/>
      <c r="AB68" s="109"/>
      <c r="AC68" s="110"/>
      <c r="AD68" s="110"/>
      <c r="AE68" s="110"/>
      <c r="AF68" s="110"/>
      <c r="AG68" s="110"/>
      <c r="AH68" s="110"/>
      <c r="AI68" s="110"/>
      <c r="AJ68" s="110"/>
      <c r="AK68" s="111"/>
      <c r="AL68" s="109"/>
      <c r="AM68" s="110"/>
      <c r="AN68" s="110"/>
      <c r="AO68" s="110"/>
      <c r="AP68" s="110"/>
      <c r="AQ68" s="110"/>
      <c r="AR68" s="110"/>
      <c r="AS68" s="110"/>
      <c r="AT68" s="110"/>
      <c r="AU68" s="111"/>
      <c r="AV68" s="109"/>
      <c r="AW68" s="110"/>
      <c r="AX68" s="110"/>
      <c r="AY68" s="110"/>
      <c r="AZ68" s="110"/>
      <c r="BA68" s="110"/>
      <c r="BB68" s="110"/>
      <c r="BC68" s="110"/>
      <c r="BD68" s="110"/>
      <c r="BE68" s="111"/>
      <c r="BF68" s="109"/>
      <c r="BG68" s="110"/>
      <c r="BH68" s="110"/>
      <c r="BI68" s="110"/>
      <c r="BJ68" s="110"/>
      <c r="BK68" s="110"/>
      <c r="BL68" s="110"/>
      <c r="BM68" s="110"/>
      <c r="BN68" s="110"/>
      <c r="BO68" s="111"/>
      <c r="BP68" s="109"/>
      <c r="BQ68" s="110"/>
      <c r="BR68" s="110"/>
      <c r="BS68" s="110"/>
      <c r="BT68" s="110"/>
      <c r="BU68" s="110"/>
      <c r="BV68" s="110"/>
      <c r="BW68" s="110"/>
      <c r="BX68" s="110"/>
      <c r="BY68" s="111"/>
      <c r="BZ68" s="109"/>
      <c r="CA68" s="110"/>
      <c r="CB68" s="110"/>
      <c r="CC68" s="110"/>
      <c r="CD68" s="110"/>
      <c r="CE68" s="110"/>
      <c r="CF68" s="110"/>
      <c r="CG68" s="110"/>
      <c r="CH68" s="110"/>
      <c r="CI68" s="111"/>
      <c r="CJ68" s="109"/>
      <c r="CK68" s="110"/>
      <c r="CL68" s="110"/>
      <c r="CM68" s="110"/>
      <c r="CN68" s="110"/>
      <c r="CO68" s="110"/>
      <c r="CP68" s="110"/>
      <c r="CQ68" s="110"/>
      <c r="CR68" s="110"/>
      <c r="CS68" s="111"/>
      <c r="CT68" s="109"/>
      <c r="CU68" s="110"/>
      <c r="CV68" s="110"/>
      <c r="CW68" s="110"/>
      <c r="CX68" s="110"/>
      <c r="CY68" s="110"/>
      <c r="CZ68" s="110"/>
      <c r="DA68" s="110"/>
      <c r="DB68" s="110"/>
      <c r="DC68" s="111"/>
      <c r="DD68" s="109"/>
      <c r="DE68" s="110"/>
      <c r="DF68" s="110"/>
      <c r="DG68" s="110"/>
      <c r="DH68" s="110"/>
      <c r="DI68" s="110"/>
      <c r="DJ68" s="110"/>
      <c r="DK68" s="110"/>
      <c r="DL68" s="110"/>
      <c r="DM68" s="111"/>
      <c r="DN68" s="109"/>
      <c r="DO68" s="110"/>
      <c r="DP68" s="110"/>
      <c r="DQ68" s="110"/>
      <c r="DR68" s="110"/>
      <c r="DS68" s="110"/>
      <c r="DT68" s="110"/>
      <c r="DU68" s="110"/>
      <c r="DV68" s="110"/>
      <c r="DW68" s="111"/>
      <c r="DX68" s="109"/>
      <c r="DY68" s="110"/>
      <c r="DZ68" s="110"/>
      <c r="EA68" s="110"/>
      <c r="EB68" s="110"/>
      <c r="EC68" s="110"/>
      <c r="ED68" s="110"/>
      <c r="EE68" s="110"/>
      <c r="EF68" s="110"/>
      <c r="EG68" s="112"/>
      <c r="EH68" s="76">
        <f t="shared" si="19"/>
        <v>0</v>
      </c>
      <c r="EI68" s="70" t="str">
        <f t="shared" si="24"/>
        <v/>
      </c>
      <c r="EK68" s="76">
        <f t="shared" si="20"/>
        <v>0</v>
      </c>
      <c r="EL68" s="77">
        <f t="shared" si="21"/>
        <v>0</v>
      </c>
      <c r="EN68" s="78" t="str" cm="1">
        <f t="array" ref="EN68">_xlfn.IFNA(_xlfn.IFS(AND(D68&gt;=3,G68="8:30～17:00の範囲内"),_xlfn.XLOOKUP($EQ$14,$EQ$20:$EQ$24,$ET$20:$ET$24,0,0,1),AND(D68&gt;=3,G68="8:30～17:00を超える"),_xlfn.XLOOKUP($EQ$14,$EQ$20:$EQ$24,$EX$20:$EX$24,0,0,1),AND(D68&lt;3,G68="8:30～17:00の範囲内"),_xlfn.XLOOKUP($EQ$14,$EQ$20:$EQ$24,$ER$20:$ER$24,0,0,1),AND(D68&lt;3,G68="8:30～17:00を超える"),_xlfn.XLOOKUP($EQ$14,$EQ$20:$EQ$24,$EV$20:$EV$24,0,0,1)),"")</f>
        <v/>
      </c>
      <c r="EO68" s="78" t="str" cm="1">
        <f t="array" ref="EO68">_xlfn.IFNA(_xlfn.IFS(AND(D68&gt;=3,G68="8:30～17:00の範囲内"),_xlfn.XLOOKUP($EQ$14,$EQ$20:$EQ$24,$EU$20:$EU$24,0,0,1),AND(D68&gt;=3,G68="8:30～17:00を超える"),_xlfn.XLOOKUP($EQ$14,$EQ$20:$EQ$24,$EY$20:$EY$24,0,0,1),AND(D68&lt;3,G68="8:30～17:00の範囲内"),_xlfn.XLOOKUP($EQ$14,$EQ$20:$EQ$24,$ES$20:$ES$24,0,0,1),AND(D68&lt;3,G68="8:30～17:00を超える"),_xlfn.XLOOKUP($EQ$14,$EQ$20:$EQ$24,$EW$20:$EW$24,0,0,1)),"")</f>
        <v/>
      </c>
    </row>
    <row r="69" spans="2:145" ht="14.25">
      <c r="B69" s="79">
        <f t="shared" si="22"/>
        <v>56</v>
      </c>
      <c r="C69" s="125"/>
      <c r="D69" s="124"/>
      <c r="E69" s="125"/>
      <c r="F69" s="61" t="str">
        <f t="shared" si="17"/>
        <v/>
      </c>
      <c r="G69" s="220"/>
      <c r="H69" s="221"/>
      <c r="I69" s="221"/>
      <c r="J69" s="221"/>
      <c r="K69" s="174" t="str" cm="1">
        <f t="array" ref="K69">_xlfn.IFNA(IF(C69="","",IF(F69="×","0",_xlfn.IFS(AND(D69&gt;=3,G69="8:30～17:00の範囲内"),1200,AND(D69&gt;=3,G69="8:30～17:00を超える"),1500,AND(D69&lt;3,G69="8:30～17:00の範囲内"),2100,AND(D69&lt;3,G69="8:30～17:00を超える"),2600))),"")</f>
        <v/>
      </c>
      <c r="L69" s="174"/>
      <c r="M69" s="129"/>
      <c r="N69" s="63" t="str" cm="1">
        <f t="array" ref="N69">_xlfn.IFNA(_xlfn.IFS(F69="×","",M69="一般",0,AND(D69&gt;=3,M69="非課税",G69="8:30～17:00の範囲内"),700,AND(D69&lt;3,M69="非課税",G69="8:30～17:00の範囲内"),1300,AND(D69&gt;=3,M69="非課税",G69="8:30～17:00を超える"),900,AND(D69&lt;3,M69="非課税",G69="8:30～17:00を超える"),1600,M69="生保等",K69,M69="経過措置",EN69),"")</f>
        <v/>
      </c>
      <c r="O69" s="63" t="str" cm="1">
        <f t="array" ref="O69">_xlfn.IFNA(_xlfn.IFS(F69="×","",M69="一般",0,AND(D69&gt;=3,M69="非課税",G69="8:30～17:00の範囲内"),700,AND(D69&lt;3,M69="非課税",G69="8:30～17:00の範囲内"),1300,AND(D69&gt;=3,M69="非課税",G69="8:30～17:00を超える"),900,AND(D69&lt;3,M69="非課税",G69="8:30～17:00を超える"),1600,M69="生保等",K69,M69="経過措置",EO69),"")</f>
        <v/>
      </c>
      <c r="P69" s="63" t="str">
        <f t="shared" si="23"/>
        <v/>
      </c>
      <c r="Q69" s="63" t="str">
        <f t="shared" si="25"/>
        <v/>
      </c>
      <c r="R69" s="109"/>
      <c r="S69" s="110"/>
      <c r="T69" s="110"/>
      <c r="U69" s="110"/>
      <c r="V69" s="110"/>
      <c r="W69" s="110"/>
      <c r="X69" s="110"/>
      <c r="Y69" s="110"/>
      <c r="Z69" s="110"/>
      <c r="AA69" s="111"/>
      <c r="AB69" s="109"/>
      <c r="AC69" s="110"/>
      <c r="AD69" s="110"/>
      <c r="AE69" s="110"/>
      <c r="AF69" s="110"/>
      <c r="AG69" s="110"/>
      <c r="AH69" s="110"/>
      <c r="AI69" s="110"/>
      <c r="AJ69" s="110"/>
      <c r="AK69" s="111"/>
      <c r="AL69" s="109"/>
      <c r="AM69" s="110"/>
      <c r="AN69" s="110"/>
      <c r="AO69" s="110"/>
      <c r="AP69" s="110"/>
      <c r="AQ69" s="110"/>
      <c r="AR69" s="110"/>
      <c r="AS69" s="110"/>
      <c r="AT69" s="110"/>
      <c r="AU69" s="111"/>
      <c r="AV69" s="109"/>
      <c r="AW69" s="110"/>
      <c r="AX69" s="110"/>
      <c r="AY69" s="110"/>
      <c r="AZ69" s="110"/>
      <c r="BA69" s="110"/>
      <c r="BB69" s="110"/>
      <c r="BC69" s="110"/>
      <c r="BD69" s="110"/>
      <c r="BE69" s="111"/>
      <c r="BF69" s="109"/>
      <c r="BG69" s="110"/>
      <c r="BH69" s="110"/>
      <c r="BI69" s="110"/>
      <c r="BJ69" s="110"/>
      <c r="BK69" s="110"/>
      <c r="BL69" s="110"/>
      <c r="BM69" s="110"/>
      <c r="BN69" s="110"/>
      <c r="BO69" s="111"/>
      <c r="BP69" s="109"/>
      <c r="BQ69" s="110"/>
      <c r="BR69" s="110"/>
      <c r="BS69" s="110"/>
      <c r="BT69" s="110"/>
      <c r="BU69" s="110"/>
      <c r="BV69" s="110"/>
      <c r="BW69" s="110"/>
      <c r="BX69" s="110"/>
      <c r="BY69" s="111"/>
      <c r="BZ69" s="109"/>
      <c r="CA69" s="110"/>
      <c r="CB69" s="110"/>
      <c r="CC69" s="110"/>
      <c r="CD69" s="110"/>
      <c r="CE69" s="110"/>
      <c r="CF69" s="110"/>
      <c r="CG69" s="110"/>
      <c r="CH69" s="110"/>
      <c r="CI69" s="111"/>
      <c r="CJ69" s="109"/>
      <c r="CK69" s="110"/>
      <c r="CL69" s="110"/>
      <c r="CM69" s="110"/>
      <c r="CN69" s="110"/>
      <c r="CO69" s="110"/>
      <c r="CP69" s="110"/>
      <c r="CQ69" s="110"/>
      <c r="CR69" s="110"/>
      <c r="CS69" s="111"/>
      <c r="CT69" s="109"/>
      <c r="CU69" s="110"/>
      <c r="CV69" s="110"/>
      <c r="CW69" s="110"/>
      <c r="CX69" s="110"/>
      <c r="CY69" s="110"/>
      <c r="CZ69" s="110"/>
      <c r="DA69" s="110"/>
      <c r="DB69" s="110"/>
      <c r="DC69" s="111"/>
      <c r="DD69" s="109"/>
      <c r="DE69" s="110"/>
      <c r="DF69" s="110"/>
      <c r="DG69" s="110"/>
      <c r="DH69" s="110"/>
      <c r="DI69" s="110"/>
      <c r="DJ69" s="110"/>
      <c r="DK69" s="110"/>
      <c r="DL69" s="110"/>
      <c r="DM69" s="111"/>
      <c r="DN69" s="109"/>
      <c r="DO69" s="110"/>
      <c r="DP69" s="110"/>
      <c r="DQ69" s="110"/>
      <c r="DR69" s="110"/>
      <c r="DS69" s="110"/>
      <c r="DT69" s="110"/>
      <c r="DU69" s="110"/>
      <c r="DV69" s="110"/>
      <c r="DW69" s="111"/>
      <c r="DX69" s="109"/>
      <c r="DY69" s="110"/>
      <c r="DZ69" s="110"/>
      <c r="EA69" s="110"/>
      <c r="EB69" s="110"/>
      <c r="EC69" s="110"/>
      <c r="ED69" s="110"/>
      <c r="EE69" s="110"/>
      <c r="EF69" s="110"/>
      <c r="EG69" s="112"/>
      <c r="EH69" s="76">
        <f t="shared" si="19"/>
        <v>0</v>
      </c>
      <c r="EI69" s="70" t="str">
        <f t="shared" si="24"/>
        <v/>
      </c>
      <c r="EK69" s="76">
        <f t="shared" si="20"/>
        <v>0</v>
      </c>
      <c r="EL69" s="77">
        <f t="shared" si="21"/>
        <v>0</v>
      </c>
      <c r="EN69" s="78" t="str" cm="1">
        <f t="array" ref="EN69">_xlfn.IFNA(_xlfn.IFS(AND(D69&gt;=3,G69="8:30～17:00の範囲内"),_xlfn.XLOOKUP($EQ$14,$EQ$20:$EQ$24,$ET$20:$ET$24,0,0,1),AND(D69&gt;=3,G69="8:30～17:00を超える"),_xlfn.XLOOKUP($EQ$14,$EQ$20:$EQ$24,$EX$20:$EX$24,0,0,1),AND(D69&lt;3,G69="8:30～17:00の範囲内"),_xlfn.XLOOKUP($EQ$14,$EQ$20:$EQ$24,$ER$20:$ER$24,0,0,1),AND(D69&lt;3,G69="8:30～17:00を超える"),_xlfn.XLOOKUP($EQ$14,$EQ$20:$EQ$24,$EV$20:$EV$24,0,0,1)),"")</f>
        <v/>
      </c>
      <c r="EO69" s="78" t="str" cm="1">
        <f t="array" ref="EO69">_xlfn.IFNA(_xlfn.IFS(AND(D69&gt;=3,G69="8:30～17:00の範囲内"),_xlfn.XLOOKUP($EQ$14,$EQ$20:$EQ$24,$EU$20:$EU$24,0,0,1),AND(D69&gt;=3,G69="8:30～17:00を超える"),_xlfn.XLOOKUP($EQ$14,$EQ$20:$EQ$24,$EY$20:$EY$24,0,0,1),AND(D69&lt;3,G69="8:30～17:00の範囲内"),_xlfn.XLOOKUP($EQ$14,$EQ$20:$EQ$24,$ES$20:$ES$24,0,0,1),AND(D69&lt;3,G69="8:30～17:00を超える"),_xlfn.XLOOKUP($EQ$14,$EQ$20:$EQ$24,$EW$20:$EW$24,0,0,1)),"")</f>
        <v/>
      </c>
    </row>
    <row r="70" spans="2:145" ht="14.25">
      <c r="B70" s="79">
        <f t="shared" si="22"/>
        <v>57</v>
      </c>
      <c r="C70" s="125"/>
      <c r="D70" s="124"/>
      <c r="E70" s="125"/>
      <c r="F70" s="61" t="str">
        <f t="shared" si="17"/>
        <v/>
      </c>
      <c r="G70" s="220"/>
      <c r="H70" s="221"/>
      <c r="I70" s="221"/>
      <c r="J70" s="221"/>
      <c r="K70" s="174" t="str" cm="1">
        <f t="array" ref="K70">_xlfn.IFNA(IF(C70="","",IF(F70="×","0",_xlfn.IFS(AND(D70&gt;=3,G70="8:30～17:00の範囲内"),1200,AND(D70&gt;=3,G70="8:30～17:00を超える"),1500,AND(D70&lt;3,G70="8:30～17:00の範囲内"),2100,AND(D70&lt;3,G70="8:30～17:00を超える"),2600))),"")</f>
        <v/>
      </c>
      <c r="L70" s="174"/>
      <c r="M70" s="129"/>
      <c r="N70" s="63" t="str" cm="1">
        <f t="array" ref="N70">_xlfn.IFNA(_xlfn.IFS(F70="×","",M70="一般",0,AND(D70&gt;=3,M70="非課税",G70="8:30～17:00の範囲内"),700,AND(D70&lt;3,M70="非課税",G70="8:30～17:00の範囲内"),1300,AND(D70&gt;=3,M70="非課税",G70="8:30～17:00を超える"),900,AND(D70&lt;3,M70="非課税",G70="8:30～17:00を超える"),1600,M70="生保等",K70,M70="経過措置",EN70),"")</f>
        <v/>
      </c>
      <c r="O70" s="63" t="str" cm="1">
        <f t="array" ref="O70">_xlfn.IFNA(_xlfn.IFS(F70="×","",M70="一般",0,AND(D70&gt;=3,M70="非課税",G70="8:30～17:00の範囲内"),700,AND(D70&lt;3,M70="非課税",G70="8:30～17:00の範囲内"),1300,AND(D70&gt;=3,M70="非課税",G70="8:30～17:00を超える"),900,AND(D70&lt;3,M70="非課税",G70="8:30～17:00を超える"),1600,M70="生保等",K70,M70="経過措置",EO70),"")</f>
        <v/>
      </c>
      <c r="P70" s="63" t="str">
        <f t="shared" si="23"/>
        <v/>
      </c>
      <c r="Q70" s="63" t="str">
        <f t="shared" si="25"/>
        <v/>
      </c>
      <c r="R70" s="109"/>
      <c r="S70" s="110"/>
      <c r="T70" s="110"/>
      <c r="U70" s="110"/>
      <c r="V70" s="110"/>
      <c r="W70" s="110"/>
      <c r="X70" s="110"/>
      <c r="Y70" s="110"/>
      <c r="Z70" s="110"/>
      <c r="AA70" s="111"/>
      <c r="AB70" s="109"/>
      <c r="AC70" s="110"/>
      <c r="AD70" s="110"/>
      <c r="AE70" s="110"/>
      <c r="AF70" s="110"/>
      <c r="AG70" s="110"/>
      <c r="AH70" s="110"/>
      <c r="AI70" s="110"/>
      <c r="AJ70" s="110"/>
      <c r="AK70" s="111"/>
      <c r="AL70" s="109"/>
      <c r="AM70" s="110"/>
      <c r="AN70" s="110"/>
      <c r="AO70" s="110"/>
      <c r="AP70" s="110"/>
      <c r="AQ70" s="110"/>
      <c r="AR70" s="110"/>
      <c r="AS70" s="110"/>
      <c r="AT70" s="110"/>
      <c r="AU70" s="111"/>
      <c r="AV70" s="109"/>
      <c r="AW70" s="110"/>
      <c r="AX70" s="110"/>
      <c r="AY70" s="110"/>
      <c r="AZ70" s="110"/>
      <c r="BA70" s="110"/>
      <c r="BB70" s="110"/>
      <c r="BC70" s="110"/>
      <c r="BD70" s="110"/>
      <c r="BE70" s="111"/>
      <c r="BF70" s="109"/>
      <c r="BG70" s="110"/>
      <c r="BH70" s="110"/>
      <c r="BI70" s="110"/>
      <c r="BJ70" s="110"/>
      <c r="BK70" s="110"/>
      <c r="BL70" s="110"/>
      <c r="BM70" s="110"/>
      <c r="BN70" s="110"/>
      <c r="BO70" s="111"/>
      <c r="BP70" s="109"/>
      <c r="BQ70" s="110"/>
      <c r="BR70" s="110"/>
      <c r="BS70" s="110"/>
      <c r="BT70" s="110"/>
      <c r="BU70" s="110"/>
      <c r="BV70" s="110"/>
      <c r="BW70" s="110"/>
      <c r="BX70" s="110"/>
      <c r="BY70" s="111"/>
      <c r="BZ70" s="109"/>
      <c r="CA70" s="110"/>
      <c r="CB70" s="110"/>
      <c r="CC70" s="110"/>
      <c r="CD70" s="110"/>
      <c r="CE70" s="110"/>
      <c r="CF70" s="110"/>
      <c r="CG70" s="110"/>
      <c r="CH70" s="110"/>
      <c r="CI70" s="111"/>
      <c r="CJ70" s="109"/>
      <c r="CK70" s="110"/>
      <c r="CL70" s="110"/>
      <c r="CM70" s="110"/>
      <c r="CN70" s="110"/>
      <c r="CO70" s="110"/>
      <c r="CP70" s="110"/>
      <c r="CQ70" s="110"/>
      <c r="CR70" s="110"/>
      <c r="CS70" s="111"/>
      <c r="CT70" s="109"/>
      <c r="CU70" s="110"/>
      <c r="CV70" s="110"/>
      <c r="CW70" s="110"/>
      <c r="CX70" s="110"/>
      <c r="CY70" s="110"/>
      <c r="CZ70" s="110"/>
      <c r="DA70" s="110"/>
      <c r="DB70" s="110"/>
      <c r="DC70" s="111"/>
      <c r="DD70" s="109"/>
      <c r="DE70" s="110"/>
      <c r="DF70" s="110"/>
      <c r="DG70" s="110"/>
      <c r="DH70" s="110"/>
      <c r="DI70" s="110"/>
      <c r="DJ70" s="110"/>
      <c r="DK70" s="110"/>
      <c r="DL70" s="110"/>
      <c r="DM70" s="111"/>
      <c r="DN70" s="109"/>
      <c r="DO70" s="110"/>
      <c r="DP70" s="110"/>
      <c r="DQ70" s="110"/>
      <c r="DR70" s="110"/>
      <c r="DS70" s="110"/>
      <c r="DT70" s="110"/>
      <c r="DU70" s="110"/>
      <c r="DV70" s="110"/>
      <c r="DW70" s="111"/>
      <c r="DX70" s="109"/>
      <c r="DY70" s="110"/>
      <c r="DZ70" s="110"/>
      <c r="EA70" s="110"/>
      <c r="EB70" s="110"/>
      <c r="EC70" s="110"/>
      <c r="ED70" s="110"/>
      <c r="EE70" s="110"/>
      <c r="EF70" s="110"/>
      <c r="EG70" s="112"/>
      <c r="EH70" s="76">
        <f t="shared" si="19"/>
        <v>0</v>
      </c>
      <c r="EI70" s="70" t="str">
        <f t="shared" si="24"/>
        <v/>
      </c>
      <c r="EK70" s="76">
        <f t="shared" si="20"/>
        <v>0</v>
      </c>
      <c r="EL70" s="77">
        <f t="shared" si="21"/>
        <v>0</v>
      </c>
      <c r="EN70" s="78" t="str" cm="1">
        <f t="array" ref="EN70">_xlfn.IFNA(_xlfn.IFS(AND(D70&gt;=3,G70="8:30～17:00の範囲内"),_xlfn.XLOOKUP($EQ$14,$EQ$20:$EQ$24,$ET$20:$ET$24,0,0,1),AND(D70&gt;=3,G70="8:30～17:00を超える"),_xlfn.XLOOKUP($EQ$14,$EQ$20:$EQ$24,$EX$20:$EX$24,0,0,1),AND(D70&lt;3,G70="8:30～17:00の範囲内"),_xlfn.XLOOKUP($EQ$14,$EQ$20:$EQ$24,$ER$20:$ER$24,0,0,1),AND(D70&lt;3,G70="8:30～17:00を超える"),_xlfn.XLOOKUP($EQ$14,$EQ$20:$EQ$24,$EV$20:$EV$24,0,0,1)),"")</f>
        <v/>
      </c>
      <c r="EO70" s="78" t="str" cm="1">
        <f t="array" ref="EO70">_xlfn.IFNA(_xlfn.IFS(AND(D70&gt;=3,G70="8:30～17:00の範囲内"),_xlfn.XLOOKUP($EQ$14,$EQ$20:$EQ$24,$EU$20:$EU$24,0,0,1),AND(D70&gt;=3,G70="8:30～17:00を超える"),_xlfn.XLOOKUP($EQ$14,$EQ$20:$EQ$24,$EY$20:$EY$24,0,0,1),AND(D70&lt;3,G70="8:30～17:00の範囲内"),_xlfn.XLOOKUP($EQ$14,$EQ$20:$EQ$24,$ES$20:$ES$24,0,0,1),AND(D70&lt;3,G70="8:30～17:00を超える"),_xlfn.XLOOKUP($EQ$14,$EQ$20:$EQ$24,$EW$20:$EW$24,0,0,1)),"")</f>
        <v/>
      </c>
    </row>
    <row r="71" spans="2:145" ht="14.25">
      <c r="B71" s="79">
        <f t="shared" si="22"/>
        <v>58</v>
      </c>
      <c r="C71" s="125"/>
      <c r="D71" s="124"/>
      <c r="E71" s="125"/>
      <c r="F71" s="61" t="str">
        <f t="shared" si="17"/>
        <v/>
      </c>
      <c r="G71" s="220"/>
      <c r="H71" s="221"/>
      <c r="I71" s="221"/>
      <c r="J71" s="221"/>
      <c r="K71" s="174" t="str" cm="1">
        <f t="array" ref="K71">_xlfn.IFNA(IF(C71="","",IF(F71="×","0",_xlfn.IFS(AND(D71&gt;=3,G71="8:30～17:00の範囲内"),1200,AND(D71&gt;=3,G71="8:30～17:00を超える"),1500,AND(D71&lt;3,G71="8:30～17:00の範囲内"),2100,AND(D71&lt;3,G71="8:30～17:00を超える"),2600))),"")</f>
        <v/>
      </c>
      <c r="L71" s="174"/>
      <c r="M71" s="129"/>
      <c r="N71" s="63" t="str" cm="1">
        <f t="array" ref="N71">_xlfn.IFNA(_xlfn.IFS(F71="×","",M71="一般",0,AND(D71&gt;=3,M71="非課税",G71="8:30～17:00の範囲内"),700,AND(D71&lt;3,M71="非課税",G71="8:30～17:00の範囲内"),1300,AND(D71&gt;=3,M71="非課税",G71="8:30～17:00を超える"),900,AND(D71&lt;3,M71="非課税",G71="8:30～17:00を超える"),1600,M71="生保等",K71,M71="経過措置",EN71),"")</f>
        <v/>
      </c>
      <c r="O71" s="63" t="str" cm="1">
        <f t="array" ref="O71">_xlfn.IFNA(_xlfn.IFS(F71="×","",M71="一般",0,AND(D71&gt;=3,M71="非課税",G71="8:30～17:00の範囲内"),700,AND(D71&lt;3,M71="非課税",G71="8:30～17:00の範囲内"),1300,AND(D71&gt;=3,M71="非課税",G71="8:30～17:00を超える"),900,AND(D71&lt;3,M71="非課税",G71="8:30～17:00を超える"),1600,M71="生保等",K71,M71="経過措置",EO71),"")</f>
        <v/>
      </c>
      <c r="P71" s="63" t="str">
        <f t="shared" si="23"/>
        <v/>
      </c>
      <c r="Q71" s="63" t="str">
        <f t="shared" si="25"/>
        <v/>
      </c>
      <c r="R71" s="109"/>
      <c r="S71" s="110"/>
      <c r="T71" s="110"/>
      <c r="U71" s="110"/>
      <c r="V71" s="110"/>
      <c r="W71" s="110"/>
      <c r="X71" s="110"/>
      <c r="Y71" s="110"/>
      <c r="Z71" s="110"/>
      <c r="AA71" s="111"/>
      <c r="AB71" s="109"/>
      <c r="AC71" s="110"/>
      <c r="AD71" s="110"/>
      <c r="AE71" s="110"/>
      <c r="AF71" s="110"/>
      <c r="AG71" s="110"/>
      <c r="AH71" s="110"/>
      <c r="AI71" s="110"/>
      <c r="AJ71" s="110"/>
      <c r="AK71" s="111"/>
      <c r="AL71" s="109"/>
      <c r="AM71" s="110"/>
      <c r="AN71" s="110"/>
      <c r="AO71" s="110"/>
      <c r="AP71" s="110"/>
      <c r="AQ71" s="110"/>
      <c r="AR71" s="110"/>
      <c r="AS71" s="110"/>
      <c r="AT71" s="110"/>
      <c r="AU71" s="111"/>
      <c r="AV71" s="109"/>
      <c r="AW71" s="110"/>
      <c r="AX71" s="110"/>
      <c r="AY71" s="110"/>
      <c r="AZ71" s="110"/>
      <c r="BA71" s="110"/>
      <c r="BB71" s="110"/>
      <c r="BC71" s="110"/>
      <c r="BD71" s="110"/>
      <c r="BE71" s="111"/>
      <c r="BF71" s="109"/>
      <c r="BG71" s="110"/>
      <c r="BH71" s="110"/>
      <c r="BI71" s="110"/>
      <c r="BJ71" s="110"/>
      <c r="BK71" s="110"/>
      <c r="BL71" s="110"/>
      <c r="BM71" s="110"/>
      <c r="BN71" s="110"/>
      <c r="BO71" s="111"/>
      <c r="BP71" s="109"/>
      <c r="BQ71" s="110"/>
      <c r="BR71" s="110"/>
      <c r="BS71" s="110"/>
      <c r="BT71" s="110"/>
      <c r="BU71" s="110"/>
      <c r="BV71" s="110"/>
      <c r="BW71" s="110"/>
      <c r="BX71" s="110"/>
      <c r="BY71" s="111"/>
      <c r="BZ71" s="109"/>
      <c r="CA71" s="110"/>
      <c r="CB71" s="110"/>
      <c r="CC71" s="110"/>
      <c r="CD71" s="110"/>
      <c r="CE71" s="110"/>
      <c r="CF71" s="110"/>
      <c r="CG71" s="110"/>
      <c r="CH71" s="110"/>
      <c r="CI71" s="111"/>
      <c r="CJ71" s="109"/>
      <c r="CK71" s="110"/>
      <c r="CL71" s="110"/>
      <c r="CM71" s="110"/>
      <c r="CN71" s="110"/>
      <c r="CO71" s="110"/>
      <c r="CP71" s="110"/>
      <c r="CQ71" s="110"/>
      <c r="CR71" s="110"/>
      <c r="CS71" s="111"/>
      <c r="CT71" s="109"/>
      <c r="CU71" s="110"/>
      <c r="CV71" s="110"/>
      <c r="CW71" s="110"/>
      <c r="CX71" s="110"/>
      <c r="CY71" s="110"/>
      <c r="CZ71" s="110"/>
      <c r="DA71" s="110"/>
      <c r="DB71" s="110"/>
      <c r="DC71" s="111"/>
      <c r="DD71" s="109"/>
      <c r="DE71" s="110"/>
      <c r="DF71" s="110"/>
      <c r="DG71" s="110"/>
      <c r="DH71" s="110"/>
      <c r="DI71" s="110"/>
      <c r="DJ71" s="110"/>
      <c r="DK71" s="110"/>
      <c r="DL71" s="110"/>
      <c r="DM71" s="111"/>
      <c r="DN71" s="109"/>
      <c r="DO71" s="110"/>
      <c r="DP71" s="110"/>
      <c r="DQ71" s="110"/>
      <c r="DR71" s="110"/>
      <c r="DS71" s="110"/>
      <c r="DT71" s="110"/>
      <c r="DU71" s="110"/>
      <c r="DV71" s="110"/>
      <c r="DW71" s="111"/>
      <c r="DX71" s="109"/>
      <c r="DY71" s="110"/>
      <c r="DZ71" s="110"/>
      <c r="EA71" s="110"/>
      <c r="EB71" s="110"/>
      <c r="EC71" s="110"/>
      <c r="ED71" s="110"/>
      <c r="EE71" s="110"/>
      <c r="EF71" s="110"/>
      <c r="EG71" s="112"/>
      <c r="EH71" s="76">
        <f t="shared" si="19"/>
        <v>0</v>
      </c>
      <c r="EI71" s="70" t="str">
        <f t="shared" si="24"/>
        <v/>
      </c>
      <c r="EK71" s="76">
        <f t="shared" si="20"/>
        <v>0</v>
      </c>
      <c r="EL71" s="77">
        <f t="shared" si="21"/>
        <v>0</v>
      </c>
      <c r="EN71" s="78" t="str" cm="1">
        <f t="array" ref="EN71">_xlfn.IFNA(_xlfn.IFS(AND(D71&gt;=3,G71="8:30～17:00の範囲内"),_xlfn.XLOOKUP($EQ$14,$EQ$20:$EQ$24,$ET$20:$ET$24,0,0,1),AND(D71&gt;=3,G71="8:30～17:00を超える"),_xlfn.XLOOKUP($EQ$14,$EQ$20:$EQ$24,$EX$20:$EX$24,0,0,1),AND(D71&lt;3,G71="8:30～17:00の範囲内"),_xlfn.XLOOKUP($EQ$14,$EQ$20:$EQ$24,$ER$20:$ER$24,0,0,1),AND(D71&lt;3,G71="8:30～17:00を超える"),_xlfn.XLOOKUP($EQ$14,$EQ$20:$EQ$24,$EV$20:$EV$24,0,0,1)),"")</f>
        <v/>
      </c>
      <c r="EO71" s="78" t="str" cm="1">
        <f t="array" ref="EO71">_xlfn.IFNA(_xlfn.IFS(AND(D71&gt;=3,G71="8:30～17:00の範囲内"),_xlfn.XLOOKUP($EQ$14,$EQ$20:$EQ$24,$EU$20:$EU$24,0,0,1),AND(D71&gt;=3,G71="8:30～17:00を超える"),_xlfn.XLOOKUP($EQ$14,$EQ$20:$EQ$24,$EY$20:$EY$24,0,0,1),AND(D71&lt;3,G71="8:30～17:00の範囲内"),_xlfn.XLOOKUP($EQ$14,$EQ$20:$EQ$24,$ES$20:$ES$24,0,0,1),AND(D71&lt;3,G71="8:30～17:00を超える"),_xlfn.XLOOKUP($EQ$14,$EQ$20:$EQ$24,$EW$20:$EW$24,0,0,1)),"")</f>
        <v/>
      </c>
    </row>
    <row r="72" spans="2:145" ht="14.25">
      <c r="B72" s="79">
        <f t="shared" si="22"/>
        <v>59</v>
      </c>
      <c r="C72" s="125"/>
      <c r="D72" s="124"/>
      <c r="E72" s="125"/>
      <c r="F72" s="61" t="str">
        <f t="shared" si="17"/>
        <v/>
      </c>
      <c r="G72" s="220"/>
      <c r="H72" s="221"/>
      <c r="I72" s="221"/>
      <c r="J72" s="221"/>
      <c r="K72" s="174" t="str" cm="1">
        <f t="array" ref="K72">_xlfn.IFNA(IF(C72="","",IF(F72="×","0",_xlfn.IFS(AND(D72&gt;=3,G72="8:30～17:00の範囲内"),1200,AND(D72&gt;=3,G72="8:30～17:00を超える"),1500,AND(D72&lt;3,G72="8:30～17:00の範囲内"),2100,AND(D72&lt;3,G72="8:30～17:00を超える"),2600))),"")</f>
        <v/>
      </c>
      <c r="L72" s="174"/>
      <c r="M72" s="129"/>
      <c r="N72" s="63" t="str" cm="1">
        <f t="array" ref="N72">_xlfn.IFNA(_xlfn.IFS(F72="×","",M72="一般",0,AND(D72&gt;=3,M72="非課税",G72="8:30～17:00の範囲内"),700,AND(D72&lt;3,M72="非課税",G72="8:30～17:00の範囲内"),1300,AND(D72&gt;=3,M72="非課税",G72="8:30～17:00を超える"),900,AND(D72&lt;3,M72="非課税",G72="8:30～17:00を超える"),1600,M72="生保等",K72,M72="経過措置",EN72),"")</f>
        <v/>
      </c>
      <c r="O72" s="63" t="str" cm="1">
        <f t="array" ref="O72">_xlfn.IFNA(_xlfn.IFS(F72="×","",M72="一般",0,AND(D72&gt;=3,M72="非課税",G72="8:30～17:00の範囲内"),700,AND(D72&lt;3,M72="非課税",G72="8:30～17:00の範囲内"),1300,AND(D72&gt;=3,M72="非課税",G72="8:30～17:00を超える"),900,AND(D72&lt;3,M72="非課税",G72="8:30～17:00を超える"),1600,M72="生保等",K72,M72="経過措置",EO72),"")</f>
        <v/>
      </c>
      <c r="P72" s="63" t="str">
        <f t="shared" si="23"/>
        <v/>
      </c>
      <c r="Q72" s="63" t="str">
        <f t="shared" si="25"/>
        <v/>
      </c>
      <c r="R72" s="109"/>
      <c r="S72" s="110"/>
      <c r="T72" s="110"/>
      <c r="U72" s="110"/>
      <c r="V72" s="110"/>
      <c r="W72" s="110"/>
      <c r="X72" s="110"/>
      <c r="Y72" s="110"/>
      <c r="Z72" s="110"/>
      <c r="AA72" s="111"/>
      <c r="AB72" s="109"/>
      <c r="AC72" s="110"/>
      <c r="AD72" s="110"/>
      <c r="AE72" s="110"/>
      <c r="AF72" s="110"/>
      <c r="AG72" s="110"/>
      <c r="AH72" s="110"/>
      <c r="AI72" s="110"/>
      <c r="AJ72" s="110"/>
      <c r="AK72" s="111"/>
      <c r="AL72" s="109"/>
      <c r="AM72" s="110"/>
      <c r="AN72" s="110"/>
      <c r="AO72" s="110"/>
      <c r="AP72" s="110"/>
      <c r="AQ72" s="110"/>
      <c r="AR72" s="110"/>
      <c r="AS72" s="110"/>
      <c r="AT72" s="110"/>
      <c r="AU72" s="111"/>
      <c r="AV72" s="109"/>
      <c r="AW72" s="110"/>
      <c r="AX72" s="110"/>
      <c r="AY72" s="110"/>
      <c r="AZ72" s="110"/>
      <c r="BA72" s="110"/>
      <c r="BB72" s="110"/>
      <c r="BC72" s="110"/>
      <c r="BD72" s="110"/>
      <c r="BE72" s="111"/>
      <c r="BF72" s="109"/>
      <c r="BG72" s="110"/>
      <c r="BH72" s="110"/>
      <c r="BI72" s="110"/>
      <c r="BJ72" s="110"/>
      <c r="BK72" s="110"/>
      <c r="BL72" s="110"/>
      <c r="BM72" s="110"/>
      <c r="BN72" s="110"/>
      <c r="BO72" s="111"/>
      <c r="BP72" s="109"/>
      <c r="BQ72" s="110"/>
      <c r="BR72" s="110"/>
      <c r="BS72" s="110"/>
      <c r="BT72" s="110"/>
      <c r="BU72" s="110"/>
      <c r="BV72" s="110"/>
      <c r="BW72" s="110"/>
      <c r="BX72" s="110"/>
      <c r="BY72" s="111"/>
      <c r="BZ72" s="109"/>
      <c r="CA72" s="110"/>
      <c r="CB72" s="110"/>
      <c r="CC72" s="110"/>
      <c r="CD72" s="110"/>
      <c r="CE72" s="110"/>
      <c r="CF72" s="110"/>
      <c r="CG72" s="110"/>
      <c r="CH72" s="110"/>
      <c r="CI72" s="111"/>
      <c r="CJ72" s="109"/>
      <c r="CK72" s="110"/>
      <c r="CL72" s="110"/>
      <c r="CM72" s="110"/>
      <c r="CN72" s="110"/>
      <c r="CO72" s="110"/>
      <c r="CP72" s="110"/>
      <c r="CQ72" s="110"/>
      <c r="CR72" s="110"/>
      <c r="CS72" s="111"/>
      <c r="CT72" s="109"/>
      <c r="CU72" s="110"/>
      <c r="CV72" s="110"/>
      <c r="CW72" s="110"/>
      <c r="CX72" s="110"/>
      <c r="CY72" s="110"/>
      <c r="CZ72" s="110"/>
      <c r="DA72" s="110"/>
      <c r="DB72" s="110"/>
      <c r="DC72" s="111"/>
      <c r="DD72" s="109"/>
      <c r="DE72" s="110"/>
      <c r="DF72" s="110"/>
      <c r="DG72" s="110"/>
      <c r="DH72" s="110"/>
      <c r="DI72" s="110"/>
      <c r="DJ72" s="110"/>
      <c r="DK72" s="110"/>
      <c r="DL72" s="110"/>
      <c r="DM72" s="111"/>
      <c r="DN72" s="109"/>
      <c r="DO72" s="110"/>
      <c r="DP72" s="110"/>
      <c r="DQ72" s="110"/>
      <c r="DR72" s="110"/>
      <c r="DS72" s="110"/>
      <c r="DT72" s="110"/>
      <c r="DU72" s="110"/>
      <c r="DV72" s="110"/>
      <c r="DW72" s="111"/>
      <c r="DX72" s="109"/>
      <c r="DY72" s="110"/>
      <c r="DZ72" s="110"/>
      <c r="EA72" s="110"/>
      <c r="EB72" s="110"/>
      <c r="EC72" s="110"/>
      <c r="ED72" s="110"/>
      <c r="EE72" s="110"/>
      <c r="EF72" s="110"/>
      <c r="EG72" s="112"/>
      <c r="EH72" s="76">
        <f t="shared" si="19"/>
        <v>0</v>
      </c>
      <c r="EI72" s="70" t="str">
        <f t="shared" si="24"/>
        <v/>
      </c>
      <c r="EK72" s="76">
        <f t="shared" si="20"/>
        <v>0</v>
      </c>
      <c r="EL72" s="77">
        <f t="shared" si="21"/>
        <v>0</v>
      </c>
      <c r="EN72" s="78" t="str" cm="1">
        <f t="array" ref="EN72">_xlfn.IFNA(_xlfn.IFS(AND(D72&gt;=3,G72="8:30～17:00の範囲内"),_xlfn.XLOOKUP($EQ$14,$EQ$20:$EQ$24,$ET$20:$ET$24,0,0,1),AND(D72&gt;=3,G72="8:30～17:00を超える"),_xlfn.XLOOKUP($EQ$14,$EQ$20:$EQ$24,$EX$20:$EX$24,0,0,1),AND(D72&lt;3,G72="8:30～17:00の範囲内"),_xlfn.XLOOKUP($EQ$14,$EQ$20:$EQ$24,$ER$20:$ER$24,0,0,1),AND(D72&lt;3,G72="8:30～17:00を超える"),_xlfn.XLOOKUP($EQ$14,$EQ$20:$EQ$24,$EV$20:$EV$24,0,0,1)),"")</f>
        <v/>
      </c>
      <c r="EO72" s="78" t="str" cm="1">
        <f t="array" ref="EO72">_xlfn.IFNA(_xlfn.IFS(AND(D72&gt;=3,G72="8:30～17:00の範囲内"),_xlfn.XLOOKUP($EQ$14,$EQ$20:$EQ$24,$EU$20:$EU$24,0,0,1),AND(D72&gt;=3,G72="8:30～17:00を超える"),_xlfn.XLOOKUP($EQ$14,$EQ$20:$EQ$24,$EY$20:$EY$24,0,0,1),AND(D72&lt;3,G72="8:30～17:00の範囲内"),_xlfn.XLOOKUP($EQ$14,$EQ$20:$EQ$24,$ES$20:$ES$24,0,0,1),AND(D72&lt;3,G72="8:30～17:00を超える"),_xlfn.XLOOKUP($EQ$14,$EQ$20:$EQ$24,$EW$20:$EW$24,0,0,1)),"")</f>
        <v/>
      </c>
    </row>
    <row r="73" spans="2:145" ht="14.25">
      <c r="B73" s="79">
        <f t="shared" si="22"/>
        <v>60</v>
      </c>
      <c r="C73" s="125"/>
      <c r="D73" s="124"/>
      <c r="E73" s="125"/>
      <c r="F73" s="61" t="str">
        <f t="shared" si="17"/>
        <v/>
      </c>
      <c r="G73" s="220"/>
      <c r="H73" s="221"/>
      <c r="I73" s="221"/>
      <c r="J73" s="221"/>
      <c r="K73" s="174" t="str" cm="1">
        <f t="array" ref="K73">_xlfn.IFNA(IF(C73="","",IF(F73="×","0",_xlfn.IFS(AND(D73&gt;=3,G73="8:30～17:00の範囲内"),1200,AND(D73&gt;=3,G73="8:30～17:00を超える"),1500,AND(D73&lt;3,G73="8:30～17:00の範囲内"),2100,AND(D73&lt;3,G73="8:30～17:00を超える"),2600))),"")</f>
        <v/>
      </c>
      <c r="L73" s="174"/>
      <c r="M73" s="129"/>
      <c r="N73" s="63" t="str" cm="1">
        <f t="array" ref="N73">_xlfn.IFNA(_xlfn.IFS(F73="×","",M73="一般",0,AND(D73&gt;=3,M73="非課税",G73="8:30～17:00の範囲内"),700,AND(D73&lt;3,M73="非課税",G73="8:30～17:00の範囲内"),1300,AND(D73&gt;=3,M73="非課税",G73="8:30～17:00を超える"),900,AND(D73&lt;3,M73="非課税",G73="8:30～17:00を超える"),1600,M73="生保等",K73,M73="経過措置",EN73),"")</f>
        <v/>
      </c>
      <c r="O73" s="63" t="str" cm="1">
        <f t="array" ref="O73">_xlfn.IFNA(_xlfn.IFS(F73="×","",M73="一般",0,AND(D73&gt;=3,M73="非課税",G73="8:30～17:00の範囲内"),700,AND(D73&lt;3,M73="非課税",G73="8:30～17:00の範囲内"),1300,AND(D73&gt;=3,M73="非課税",G73="8:30～17:00を超える"),900,AND(D73&lt;3,M73="非課税",G73="8:30～17:00を超える"),1600,M73="生保等",K73,M73="経過措置",EO73),"")</f>
        <v/>
      </c>
      <c r="P73" s="63" t="str">
        <f t="shared" si="23"/>
        <v/>
      </c>
      <c r="Q73" s="63" t="str">
        <f t="shared" si="25"/>
        <v/>
      </c>
      <c r="R73" s="109"/>
      <c r="S73" s="110"/>
      <c r="T73" s="110"/>
      <c r="U73" s="110"/>
      <c r="V73" s="110"/>
      <c r="W73" s="110"/>
      <c r="X73" s="110"/>
      <c r="Y73" s="110"/>
      <c r="Z73" s="110"/>
      <c r="AA73" s="111"/>
      <c r="AB73" s="109"/>
      <c r="AC73" s="110"/>
      <c r="AD73" s="110"/>
      <c r="AE73" s="110"/>
      <c r="AF73" s="110"/>
      <c r="AG73" s="110"/>
      <c r="AH73" s="110"/>
      <c r="AI73" s="110"/>
      <c r="AJ73" s="110"/>
      <c r="AK73" s="111"/>
      <c r="AL73" s="109"/>
      <c r="AM73" s="110"/>
      <c r="AN73" s="110"/>
      <c r="AO73" s="110"/>
      <c r="AP73" s="110"/>
      <c r="AQ73" s="110"/>
      <c r="AR73" s="110"/>
      <c r="AS73" s="110"/>
      <c r="AT73" s="110"/>
      <c r="AU73" s="111"/>
      <c r="AV73" s="109"/>
      <c r="AW73" s="110"/>
      <c r="AX73" s="110"/>
      <c r="AY73" s="110"/>
      <c r="AZ73" s="110"/>
      <c r="BA73" s="110"/>
      <c r="BB73" s="110"/>
      <c r="BC73" s="110"/>
      <c r="BD73" s="110"/>
      <c r="BE73" s="111"/>
      <c r="BF73" s="109"/>
      <c r="BG73" s="110"/>
      <c r="BH73" s="110"/>
      <c r="BI73" s="110"/>
      <c r="BJ73" s="110"/>
      <c r="BK73" s="110"/>
      <c r="BL73" s="110"/>
      <c r="BM73" s="110"/>
      <c r="BN73" s="110"/>
      <c r="BO73" s="111"/>
      <c r="BP73" s="109"/>
      <c r="BQ73" s="110"/>
      <c r="BR73" s="110"/>
      <c r="BS73" s="110"/>
      <c r="BT73" s="110"/>
      <c r="BU73" s="110"/>
      <c r="BV73" s="110"/>
      <c r="BW73" s="110"/>
      <c r="BX73" s="110"/>
      <c r="BY73" s="111"/>
      <c r="BZ73" s="109"/>
      <c r="CA73" s="110"/>
      <c r="CB73" s="110"/>
      <c r="CC73" s="110"/>
      <c r="CD73" s="110"/>
      <c r="CE73" s="110"/>
      <c r="CF73" s="110"/>
      <c r="CG73" s="110"/>
      <c r="CH73" s="110"/>
      <c r="CI73" s="111"/>
      <c r="CJ73" s="109"/>
      <c r="CK73" s="110"/>
      <c r="CL73" s="110"/>
      <c r="CM73" s="110"/>
      <c r="CN73" s="110"/>
      <c r="CO73" s="110"/>
      <c r="CP73" s="110"/>
      <c r="CQ73" s="110"/>
      <c r="CR73" s="110"/>
      <c r="CS73" s="111"/>
      <c r="CT73" s="109"/>
      <c r="CU73" s="110"/>
      <c r="CV73" s="110"/>
      <c r="CW73" s="110"/>
      <c r="CX73" s="110"/>
      <c r="CY73" s="110"/>
      <c r="CZ73" s="110"/>
      <c r="DA73" s="110"/>
      <c r="DB73" s="110"/>
      <c r="DC73" s="111"/>
      <c r="DD73" s="109"/>
      <c r="DE73" s="110"/>
      <c r="DF73" s="110"/>
      <c r="DG73" s="110"/>
      <c r="DH73" s="110"/>
      <c r="DI73" s="110"/>
      <c r="DJ73" s="110"/>
      <c r="DK73" s="110"/>
      <c r="DL73" s="110"/>
      <c r="DM73" s="111"/>
      <c r="DN73" s="109"/>
      <c r="DO73" s="110"/>
      <c r="DP73" s="110"/>
      <c r="DQ73" s="110"/>
      <c r="DR73" s="110"/>
      <c r="DS73" s="110"/>
      <c r="DT73" s="110"/>
      <c r="DU73" s="110"/>
      <c r="DV73" s="110"/>
      <c r="DW73" s="111"/>
      <c r="DX73" s="109"/>
      <c r="DY73" s="110"/>
      <c r="DZ73" s="110"/>
      <c r="EA73" s="110"/>
      <c r="EB73" s="110"/>
      <c r="EC73" s="110"/>
      <c r="ED73" s="110"/>
      <c r="EE73" s="110"/>
      <c r="EF73" s="110"/>
      <c r="EG73" s="112"/>
      <c r="EH73" s="76">
        <f t="shared" si="19"/>
        <v>0</v>
      </c>
      <c r="EI73" s="70" t="str">
        <f t="shared" si="24"/>
        <v/>
      </c>
      <c r="EK73" s="76">
        <f t="shared" si="20"/>
        <v>0</v>
      </c>
      <c r="EL73" s="77">
        <f t="shared" si="21"/>
        <v>0</v>
      </c>
      <c r="EN73" s="78" t="str" cm="1">
        <f t="array" ref="EN73">_xlfn.IFNA(_xlfn.IFS(AND(D73&gt;=3,G73="8:30～17:00の範囲内"),_xlfn.XLOOKUP($EQ$14,$EQ$20:$EQ$24,$ET$20:$ET$24,0,0,1),AND(D73&gt;=3,G73="8:30～17:00を超える"),_xlfn.XLOOKUP($EQ$14,$EQ$20:$EQ$24,$EX$20:$EX$24,0,0,1),AND(D73&lt;3,G73="8:30～17:00の範囲内"),_xlfn.XLOOKUP($EQ$14,$EQ$20:$EQ$24,$ER$20:$ER$24,0,0,1),AND(D73&lt;3,G73="8:30～17:00を超える"),_xlfn.XLOOKUP($EQ$14,$EQ$20:$EQ$24,$EV$20:$EV$24,0,0,1)),"")</f>
        <v/>
      </c>
      <c r="EO73" s="78" t="str" cm="1">
        <f t="array" ref="EO73">_xlfn.IFNA(_xlfn.IFS(AND(D73&gt;=3,G73="8:30～17:00の範囲内"),_xlfn.XLOOKUP($EQ$14,$EQ$20:$EQ$24,$EU$20:$EU$24,0,0,1),AND(D73&gt;=3,G73="8:30～17:00を超える"),_xlfn.XLOOKUP($EQ$14,$EQ$20:$EQ$24,$EY$20:$EY$24,0,0,1),AND(D73&lt;3,G73="8:30～17:00の範囲内"),_xlfn.XLOOKUP($EQ$14,$EQ$20:$EQ$24,$ES$20:$ES$24,0,0,1),AND(D73&lt;3,G73="8:30～17:00を超える"),_xlfn.XLOOKUP($EQ$14,$EQ$20:$EQ$24,$EW$20:$EW$24,0,0,1)),"")</f>
        <v/>
      </c>
    </row>
    <row r="74" spans="2:145" ht="14.25">
      <c r="B74" s="79">
        <f t="shared" si="22"/>
        <v>61</v>
      </c>
      <c r="C74" s="125"/>
      <c r="D74" s="124"/>
      <c r="E74" s="125"/>
      <c r="F74" s="61" t="str">
        <f t="shared" si="17"/>
        <v/>
      </c>
      <c r="G74" s="220"/>
      <c r="H74" s="221"/>
      <c r="I74" s="221"/>
      <c r="J74" s="221"/>
      <c r="K74" s="174" t="str" cm="1">
        <f t="array" ref="K74">_xlfn.IFNA(IF(C74="","",IF(F74="×","0",_xlfn.IFS(AND(D74&gt;=3,G74="8:30～17:00の範囲内"),1200,AND(D74&gt;=3,G74="8:30～17:00を超える"),1500,AND(D74&lt;3,G74="8:30～17:00の範囲内"),2100,AND(D74&lt;3,G74="8:30～17:00を超える"),2600))),"")</f>
        <v/>
      </c>
      <c r="L74" s="174"/>
      <c r="M74" s="129"/>
      <c r="N74" s="63" t="str" cm="1">
        <f t="array" ref="N74">_xlfn.IFNA(_xlfn.IFS(F74="×","",M74="一般",0,AND(D74&gt;=3,M74="非課税",G74="8:30～17:00の範囲内"),700,AND(D74&lt;3,M74="非課税",G74="8:30～17:00の範囲内"),1300,AND(D74&gt;=3,M74="非課税",G74="8:30～17:00を超える"),900,AND(D74&lt;3,M74="非課税",G74="8:30～17:00を超える"),1600,M74="生保等",K74,M74="経過措置",EN74),"")</f>
        <v/>
      </c>
      <c r="O74" s="63" t="str" cm="1">
        <f t="array" ref="O74">_xlfn.IFNA(_xlfn.IFS(F74="×","",M74="一般",0,AND(D74&gt;=3,M74="非課税",G74="8:30～17:00の範囲内"),700,AND(D74&lt;3,M74="非課税",G74="8:30～17:00の範囲内"),1300,AND(D74&gt;=3,M74="非課税",G74="8:30～17:00を超える"),900,AND(D74&lt;3,M74="非課税",G74="8:30～17:00を超える"),1600,M74="生保等",K74,M74="経過措置",EO74),"")</f>
        <v/>
      </c>
      <c r="P74" s="63" t="str">
        <f t="shared" si="23"/>
        <v/>
      </c>
      <c r="Q74" s="63" t="str">
        <f t="shared" si="25"/>
        <v/>
      </c>
      <c r="R74" s="109"/>
      <c r="S74" s="110"/>
      <c r="T74" s="110"/>
      <c r="U74" s="110"/>
      <c r="V74" s="110"/>
      <c r="W74" s="110"/>
      <c r="X74" s="110"/>
      <c r="Y74" s="110"/>
      <c r="Z74" s="110"/>
      <c r="AA74" s="111"/>
      <c r="AB74" s="109"/>
      <c r="AC74" s="110"/>
      <c r="AD74" s="110"/>
      <c r="AE74" s="110"/>
      <c r="AF74" s="110"/>
      <c r="AG74" s="110"/>
      <c r="AH74" s="110"/>
      <c r="AI74" s="110"/>
      <c r="AJ74" s="110"/>
      <c r="AK74" s="111"/>
      <c r="AL74" s="109"/>
      <c r="AM74" s="110"/>
      <c r="AN74" s="110"/>
      <c r="AO74" s="110"/>
      <c r="AP74" s="110"/>
      <c r="AQ74" s="110"/>
      <c r="AR74" s="110"/>
      <c r="AS74" s="110"/>
      <c r="AT74" s="110"/>
      <c r="AU74" s="111"/>
      <c r="AV74" s="109"/>
      <c r="AW74" s="110"/>
      <c r="AX74" s="110"/>
      <c r="AY74" s="110"/>
      <c r="AZ74" s="110"/>
      <c r="BA74" s="110"/>
      <c r="BB74" s="110"/>
      <c r="BC74" s="110"/>
      <c r="BD74" s="110"/>
      <c r="BE74" s="111"/>
      <c r="BF74" s="109"/>
      <c r="BG74" s="110"/>
      <c r="BH74" s="110"/>
      <c r="BI74" s="110"/>
      <c r="BJ74" s="110"/>
      <c r="BK74" s="110"/>
      <c r="BL74" s="110"/>
      <c r="BM74" s="110"/>
      <c r="BN74" s="110"/>
      <c r="BO74" s="111"/>
      <c r="BP74" s="109"/>
      <c r="BQ74" s="110"/>
      <c r="BR74" s="110"/>
      <c r="BS74" s="110"/>
      <c r="BT74" s="110"/>
      <c r="BU74" s="110"/>
      <c r="BV74" s="110"/>
      <c r="BW74" s="110"/>
      <c r="BX74" s="110"/>
      <c r="BY74" s="111"/>
      <c r="BZ74" s="109"/>
      <c r="CA74" s="110"/>
      <c r="CB74" s="110"/>
      <c r="CC74" s="110"/>
      <c r="CD74" s="110"/>
      <c r="CE74" s="110"/>
      <c r="CF74" s="110"/>
      <c r="CG74" s="110"/>
      <c r="CH74" s="110"/>
      <c r="CI74" s="111"/>
      <c r="CJ74" s="109"/>
      <c r="CK74" s="110"/>
      <c r="CL74" s="110"/>
      <c r="CM74" s="110"/>
      <c r="CN74" s="110"/>
      <c r="CO74" s="110"/>
      <c r="CP74" s="110"/>
      <c r="CQ74" s="110"/>
      <c r="CR74" s="110"/>
      <c r="CS74" s="111"/>
      <c r="CT74" s="109"/>
      <c r="CU74" s="110"/>
      <c r="CV74" s="110"/>
      <c r="CW74" s="110"/>
      <c r="CX74" s="110"/>
      <c r="CY74" s="110"/>
      <c r="CZ74" s="110"/>
      <c r="DA74" s="110"/>
      <c r="DB74" s="110"/>
      <c r="DC74" s="111"/>
      <c r="DD74" s="109"/>
      <c r="DE74" s="110"/>
      <c r="DF74" s="110"/>
      <c r="DG74" s="110"/>
      <c r="DH74" s="110"/>
      <c r="DI74" s="110"/>
      <c r="DJ74" s="110"/>
      <c r="DK74" s="110"/>
      <c r="DL74" s="110"/>
      <c r="DM74" s="111"/>
      <c r="DN74" s="109"/>
      <c r="DO74" s="110"/>
      <c r="DP74" s="110"/>
      <c r="DQ74" s="110"/>
      <c r="DR74" s="110"/>
      <c r="DS74" s="110"/>
      <c r="DT74" s="110"/>
      <c r="DU74" s="110"/>
      <c r="DV74" s="110"/>
      <c r="DW74" s="111"/>
      <c r="DX74" s="109"/>
      <c r="DY74" s="110"/>
      <c r="DZ74" s="110"/>
      <c r="EA74" s="110"/>
      <c r="EB74" s="110"/>
      <c r="EC74" s="110"/>
      <c r="ED74" s="110"/>
      <c r="EE74" s="110"/>
      <c r="EF74" s="110"/>
      <c r="EG74" s="112"/>
      <c r="EH74" s="76">
        <f t="shared" si="19"/>
        <v>0</v>
      </c>
      <c r="EI74" s="70" t="str">
        <f t="shared" si="24"/>
        <v/>
      </c>
      <c r="EK74" s="76">
        <f t="shared" si="20"/>
        <v>0</v>
      </c>
      <c r="EL74" s="77">
        <f t="shared" si="21"/>
        <v>0</v>
      </c>
      <c r="EN74" s="78" t="str" cm="1">
        <f t="array" ref="EN74">_xlfn.IFNA(_xlfn.IFS(AND(D74&gt;=3,G74="8:30～17:00の範囲内"),_xlfn.XLOOKUP($EQ$14,$EQ$20:$EQ$24,$ET$20:$ET$24,0,0,1),AND(D74&gt;=3,G74="8:30～17:00を超える"),_xlfn.XLOOKUP($EQ$14,$EQ$20:$EQ$24,$EX$20:$EX$24,0,0,1),AND(D74&lt;3,G74="8:30～17:00の範囲内"),_xlfn.XLOOKUP($EQ$14,$EQ$20:$EQ$24,$ER$20:$ER$24,0,0,1),AND(D74&lt;3,G74="8:30～17:00を超える"),_xlfn.XLOOKUP($EQ$14,$EQ$20:$EQ$24,$EV$20:$EV$24,0,0,1)),"")</f>
        <v/>
      </c>
      <c r="EO74" s="78" t="str" cm="1">
        <f t="array" ref="EO74">_xlfn.IFNA(_xlfn.IFS(AND(D74&gt;=3,G74="8:30～17:00の範囲内"),_xlfn.XLOOKUP($EQ$14,$EQ$20:$EQ$24,$EU$20:$EU$24,0,0,1),AND(D74&gt;=3,G74="8:30～17:00を超える"),_xlfn.XLOOKUP($EQ$14,$EQ$20:$EQ$24,$EY$20:$EY$24,0,0,1),AND(D74&lt;3,G74="8:30～17:00の範囲内"),_xlfn.XLOOKUP($EQ$14,$EQ$20:$EQ$24,$ES$20:$ES$24,0,0,1),AND(D74&lt;3,G74="8:30～17:00を超える"),_xlfn.XLOOKUP($EQ$14,$EQ$20:$EQ$24,$EW$20:$EW$24,0,0,1)),"")</f>
        <v/>
      </c>
    </row>
    <row r="75" spans="2:145" ht="14.25">
      <c r="B75" s="79">
        <f t="shared" si="22"/>
        <v>62</v>
      </c>
      <c r="C75" s="125"/>
      <c r="D75" s="124"/>
      <c r="E75" s="125"/>
      <c r="F75" s="61" t="str">
        <f t="shared" si="17"/>
        <v/>
      </c>
      <c r="G75" s="220"/>
      <c r="H75" s="221"/>
      <c r="I75" s="221"/>
      <c r="J75" s="221"/>
      <c r="K75" s="174" t="str" cm="1">
        <f t="array" ref="K75">_xlfn.IFNA(IF(C75="","",IF(F75="×","0",_xlfn.IFS(AND(D75&gt;=3,G75="8:30～17:00の範囲内"),1200,AND(D75&gt;=3,G75="8:30～17:00を超える"),1500,AND(D75&lt;3,G75="8:30～17:00の範囲内"),2100,AND(D75&lt;3,G75="8:30～17:00を超える"),2600))),"")</f>
        <v/>
      </c>
      <c r="L75" s="174"/>
      <c r="M75" s="129"/>
      <c r="N75" s="63" t="str" cm="1">
        <f t="array" ref="N75">_xlfn.IFNA(_xlfn.IFS(F75="×","",M75="一般",0,AND(D75&gt;=3,M75="非課税",G75="8:30～17:00の範囲内"),700,AND(D75&lt;3,M75="非課税",G75="8:30～17:00の範囲内"),1300,AND(D75&gt;=3,M75="非課税",G75="8:30～17:00を超える"),900,AND(D75&lt;3,M75="非課税",G75="8:30～17:00を超える"),1600,M75="生保等",K75,M75="経過措置",EN75),"")</f>
        <v/>
      </c>
      <c r="O75" s="63" t="str" cm="1">
        <f t="array" ref="O75">_xlfn.IFNA(_xlfn.IFS(F75="×","",M75="一般",0,AND(D75&gt;=3,M75="非課税",G75="8:30～17:00の範囲内"),700,AND(D75&lt;3,M75="非課税",G75="8:30～17:00の範囲内"),1300,AND(D75&gt;=3,M75="非課税",G75="8:30～17:00を超える"),900,AND(D75&lt;3,M75="非課税",G75="8:30～17:00を超える"),1600,M75="生保等",K75,M75="経過措置",EO75),"")</f>
        <v/>
      </c>
      <c r="P75" s="63" t="str">
        <f t="shared" si="23"/>
        <v/>
      </c>
      <c r="Q75" s="63" t="str">
        <f t="shared" si="25"/>
        <v/>
      </c>
      <c r="R75" s="109"/>
      <c r="S75" s="110"/>
      <c r="T75" s="110"/>
      <c r="U75" s="110"/>
      <c r="V75" s="110"/>
      <c r="W75" s="110"/>
      <c r="X75" s="110"/>
      <c r="Y75" s="110"/>
      <c r="Z75" s="110"/>
      <c r="AA75" s="111"/>
      <c r="AB75" s="109"/>
      <c r="AC75" s="110"/>
      <c r="AD75" s="110"/>
      <c r="AE75" s="110"/>
      <c r="AF75" s="110"/>
      <c r="AG75" s="110"/>
      <c r="AH75" s="110"/>
      <c r="AI75" s="110"/>
      <c r="AJ75" s="110"/>
      <c r="AK75" s="111"/>
      <c r="AL75" s="109"/>
      <c r="AM75" s="110"/>
      <c r="AN75" s="110"/>
      <c r="AO75" s="110"/>
      <c r="AP75" s="110"/>
      <c r="AQ75" s="110"/>
      <c r="AR75" s="110"/>
      <c r="AS75" s="110"/>
      <c r="AT75" s="110"/>
      <c r="AU75" s="111"/>
      <c r="AV75" s="109"/>
      <c r="AW75" s="110"/>
      <c r="AX75" s="110"/>
      <c r="AY75" s="110"/>
      <c r="AZ75" s="110"/>
      <c r="BA75" s="110"/>
      <c r="BB75" s="110"/>
      <c r="BC75" s="110"/>
      <c r="BD75" s="110"/>
      <c r="BE75" s="111"/>
      <c r="BF75" s="109"/>
      <c r="BG75" s="110"/>
      <c r="BH75" s="110"/>
      <c r="BI75" s="110"/>
      <c r="BJ75" s="110"/>
      <c r="BK75" s="110"/>
      <c r="BL75" s="110"/>
      <c r="BM75" s="110"/>
      <c r="BN75" s="110"/>
      <c r="BO75" s="111"/>
      <c r="BP75" s="109"/>
      <c r="BQ75" s="110"/>
      <c r="BR75" s="110"/>
      <c r="BS75" s="110"/>
      <c r="BT75" s="110"/>
      <c r="BU75" s="110"/>
      <c r="BV75" s="110"/>
      <c r="BW75" s="110"/>
      <c r="BX75" s="110"/>
      <c r="BY75" s="111"/>
      <c r="BZ75" s="109"/>
      <c r="CA75" s="110"/>
      <c r="CB75" s="110"/>
      <c r="CC75" s="110"/>
      <c r="CD75" s="110"/>
      <c r="CE75" s="110"/>
      <c r="CF75" s="110"/>
      <c r="CG75" s="110"/>
      <c r="CH75" s="110"/>
      <c r="CI75" s="111"/>
      <c r="CJ75" s="109"/>
      <c r="CK75" s="110"/>
      <c r="CL75" s="110"/>
      <c r="CM75" s="110"/>
      <c r="CN75" s="110"/>
      <c r="CO75" s="110"/>
      <c r="CP75" s="110"/>
      <c r="CQ75" s="110"/>
      <c r="CR75" s="110"/>
      <c r="CS75" s="111"/>
      <c r="CT75" s="109"/>
      <c r="CU75" s="110"/>
      <c r="CV75" s="110"/>
      <c r="CW75" s="110"/>
      <c r="CX75" s="110"/>
      <c r="CY75" s="110"/>
      <c r="CZ75" s="110"/>
      <c r="DA75" s="110"/>
      <c r="DB75" s="110"/>
      <c r="DC75" s="111"/>
      <c r="DD75" s="109"/>
      <c r="DE75" s="110"/>
      <c r="DF75" s="110"/>
      <c r="DG75" s="110"/>
      <c r="DH75" s="110"/>
      <c r="DI75" s="110"/>
      <c r="DJ75" s="110"/>
      <c r="DK75" s="110"/>
      <c r="DL75" s="110"/>
      <c r="DM75" s="111"/>
      <c r="DN75" s="109"/>
      <c r="DO75" s="110"/>
      <c r="DP75" s="110"/>
      <c r="DQ75" s="110"/>
      <c r="DR75" s="110"/>
      <c r="DS75" s="110"/>
      <c r="DT75" s="110"/>
      <c r="DU75" s="110"/>
      <c r="DV75" s="110"/>
      <c r="DW75" s="111"/>
      <c r="DX75" s="109"/>
      <c r="DY75" s="110"/>
      <c r="DZ75" s="110"/>
      <c r="EA75" s="110"/>
      <c r="EB75" s="110"/>
      <c r="EC75" s="110"/>
      <c r="ED75" s="110"/>
      <c r="EE75" s="110"/>
      <c r="EF75" s="110"/>
      <c r="EG75" s="112"/>
      <c r="EH75" s="76">
        <f t="shared" si="19"/>
        <v>0</v>
      </c>
      <c r="EI75" s="70" t="str">
        <f t="shared" si="24"/>
        <v/>
      </c>
      <c r="EK75" s="76">
        <f t="shared" si="20"/>
        <v>0</v>
      </c>
      <c r="EL75" s="77">
        <f t="shared" si="21"/>
        <v>0</v>
      </c>
      <c r="EN75" s="78" t="str" cm="1">
        <f t="array" ref="EN75">_xlfn.IFNA(_xlfn.IFS(AND(D75&gt;=3,G75="8:30～17:00の範囲内"),_xlfn.XLOOKUP($EQ$14,$EQ$20:$EQ$24,$ET$20:$ET$24,0,0,1),AND(D75&gt;=3,G75="8:30～17:00を超える"),_xlfn.XLOOKUP($EQ$14,$EQ$20:$EQ$24,$EX$20:$EX$24,0,0,1),AND(D75&lt;3,G75="8:30～17:00の範囲内"),_xlfn.XLOOKUP($EQ$14,$EQ$20:$EQ$24,$ER$20:$ER$24,0,0,1),AND(D75&lt;3,G75="8:30～17:00を超える"),_xlfn.XLOOKUP($EQ$14,$EQ$20:$EQ$24,$EV$20:$EV$24,0,0,1)),"")</f>
        <v/>
      </c>
      <c r="EO75" s="78" t="str" cm="1">
        <f t="array" ref="EO75">_xlfn.IFNA(_xlfn.IFS(AND(D75&gt;=3,G75="8:30～17:00の範囲内"),_xlfn.XLOOKUP($EQ$14,$EQ$20:$EQ$24,$EU$20:$EU$24,0,0,1),AND(D75&gt;=3,G75="8:30～17:00を超える"),_xlfn.XLOOKUP($EQ$14,$EQ$20:$EQ$24,$EY$20:$EY$24,0,0,1),AND(D75&lt;3,G75="8:30～17:00の範囲内"),_xlfn.XLOOKUP($EQ$14,$EQ$20:$EQ$24,$ES$20:$ES$24,0,0,1),AND(D75&lt;3,G75="8:30～17:00を超える"),_xlfn.XLOOKUP($EQ$14,$EQ$20:$EQ$24,$EW$20:$EW$24,0,0,1)),"")</f>
        <v/>
      </c>
    </row>
    <row r="76" spans="2:145" ht="14.25">
      <c r="B76" s="79">
        <f t="shared" si="22"/>
        <v>63</v>
      </c>
      <c r="C76" s="125"/>
      <c r="D76" s="124"/>
      <c r="E76" s="125"/>
      <c r="F76" s="61" t="str">
        <f t="shared" si="17"/>
        <v/>
      </c>
      <c r="G76" s="220"/>
      <c r="H76" s="221"/>
      <c r="I76" s="221"/>
      <c r="J76" s="221"/>
      <c r="K76" s="174" t="str" cm="1">
        <f t="array" ref="K76">_xlfn.IFNA(IF(C76="","",IF(F76="×","0",_xlfn.IFS(AND(D76&gt;=3,G76="8:30～17:00の範囲内"),1200,AND(D76&gt;=3,G76="8:30～17:00を超える"),1500,AND(D76&lt;3,G76="8:30～17:00の範囲内"),2100,AND(D76&lt;3,G76="8:30～17:00を超える"),2600))),"")</f>
        <v/>
      </c>
      <c r="L76" s="174"/>
      <c r="M76" s="129"/>
      <c r="N76" s="63" t="str" cm="1">
        <f t="array" ref="N76">_xlfn.IFNA(_xlfn.IFS(F76="×","",M76="一般",0,AND(D76&gt;=3,M76="非課税",G76="8:30～17:00の範囲内"),700,AND(D76&lt;3,M76="非課税",G76="8:30～17:00の範囲内"),1300,AND(D76&gt;=3,M76="非課税",G76="8:30～17:00を超える"),900,AND(D76&lt;3,M76="非課税",G76="8:30～17:00を超える"),1600,M76="生保等",K76,M76="経過措置",EN76),"")</f>
        <v/>
      </c>
      <c r="O76" s="63" t="str" cm="1">
        <f t="array" ref="O76">_xlfn.IFNA(_xlfn.IFS(F76="×","",M76="一般",0,AND(D76&gt;=3,M76="非課税",G76="8:30～17:00の範囲内"),700,AND(D76&lt;3,M76="非課税",G76="8:30～17:00の範囲内"),1300,AND(D76&gt;=3,M76="非課税",G76="8:30～17:00を超える"),900,AND(D76&lt;3,M76="非課税",G76="8:30～17:00を超える"),1600,M76="生保等",K76,M76="経過措置",EO76),"")</f>
        <v/>
      </c>
      <c r="P76" s="63" t="str">
        <f t="shared" si="23"/>
        <v/>
      </c>
      <c r="Q76" s="63" t="str">
        <f t="shared" si="25"/>
        <v/>
      </c>
      <c r="R76" s="109"/>
      <c r="S76" s="110"/>
      <c r="T76" s="110"/>
      <c r="U76" s="110"/>
      <c r="V76" s="110"/>
      <c r="W76" s="110"/>
      <c r="X76" s="110"/>
      <c r="Y76" s="110"/>
      <c r="Z76" s="110"/>
      <c r="AA76" s="111"/>
      <c r="AB76" s="109"/>
      <c r="AC76" s="110"/>
      <c r="AD76" s="110"/>
      <c r="AE76" s="110"/>
      <c r="AF76" s="110"/>
      <c r="AG76" s="110"/>
      <c r="AH76" s="110"/>
      <c r="AI76" s="110"/>
      <c r="AJ76" s="110"/>
      <c r="AK76" s="111"/>
      <c r="AL76" s="109"/>
      <c r="AM76" s="110"/>
      <c r="AN76" s="110"/>
      <c r="AO76" s="110"/>
      <c r="AP76" s="110"/>
      <c r="AQ76" s="110"/>
      <c r="AR76" s="110"/>
      <c r="AS76" s="110"/>
      <c r="AT76" s="110"/>
      <c r="AU76" s="111"/>
      <c r="AV76" s="109"/>
      <c r="AW76" s="110"/>
      <c r="AX76" s="110"/>
      <c r="AY76" s="110"/>
      <c r="AZ76" s="110"/>
      <c r="BA76" s="110"/>
      <c r="BB76" s="110"/>
      <c r="BC76" s="110"/>
      <c r="BD76" s="110"/>
      <c r="BE76" s="111"/>
      <c r="BF76" s="109"/>
      <c r="BG76" s="110"/>
      <c r="BH76" s="110"/>
      <c r="BI76" s="110"/>
      <c r="BJ76" s="110"/>
      <c r="BK76" s="110"/>
      <c r="BL76" s="110"/>
      <c r="BM76" s="110"/>
      <c r="BN76" s="110"/>
      <c r="BO76" s="111"/>
      <c r="BP76" s="109"/>
      <c r="BQ76" s="110"/>
      <c r="BR76" s="110"/>
      <c r="BS76" s="110"/>
      <c r="BT76" s="110"/>
      <c r="BU76" s="110"/>
      <c r="BV76" s="110"/>
      <c r="BW76" s="110"/>
      <c r="BX76" s="110"/>
      <c r="BY76" s="111"/>
      <c r="BZ76" s="109"/>
      <c r="CA76" s="110"/>
      <c r="CB76" s="110"/>
      <c r="CC76" s="110"/>
      <c r="CD76" s="110"/>
      <c r="CE76" s="110"/>
      <c r="CF76" s="110"/>
      <c r="CG76" s="110"/>
      <c r="CH76" s="110"/>
      <c r="CI76" s="111"/>
      <c r="CJ76" s="109"/>
      <c r="CK76" s="110"/>
      <c r="CL76" s="110"/>
      <c r="CM76" s="110"/>
      <c r="CN76" s="110"/>
      <c r="CO76" s="110"/>
      <c r="CP76" s="110"/>
      <c r="CQ76" s="110"/>
      <c r="CR76" s="110"/>
      <c r="CS76" s="111"/>
      <c r="CT76" s="109"/>
      <c r="CU76" s="110"/>
      <c r="CV76" s="110"/>
      <c r="CW76" s="110"/>
      <c r="CX76" s="110"/>
      <c r="CY76" s="110"/>
      <c r="CZ76" s="110"/>
      <c r="DA76" s="110"/>
      <c r="DB76" s="110"/>
      <c r="DC76" s="111"/>
      <c r="DD76" s="109"/>
      <c r="DE76" s="110"/>
      <c r="DF76" s="110"/>
      <c r="DG76" s="110"/>
      <c r="DH76" s="110"/>
      <c r="DI76" s="110"/>
      <c r="DJ76" s="110"/>
      <c r="DK76" s="110"/>
      <c r="DL76" s="110"/>
      <c r="DM76" s="111"/>
      <c r="DN76" s="109"/>
      <c r="DO76" s="110"/>
      <c r="DP76" s="110"/>
      <c r="DQ76" s="110"/>
      <c r="DR76" s="110"/>
      <c r="DS76" s="110"/>
      <c r="DT76" s="110"/>
      <c r="DU76" s="110"/>
      <c r="DV76" s="110"/>
      <c r="DW76" s="111"/>
      <c r="DX76" s="109"/>
      <c r="DY76" s="110"/>
      <c r="DZ76" s="110"/>
      <c r="EA76" s="110"/>
      <c r="EB76" s="110"/>
      <c r="EC76" s="110"/>
      <c r="ED76" s="110"/>
      <c r="EE76" s="110"/>
      <c r="EF76" s="110"/>
      <c r="EG76" s="112"/>
      <c r="EH76" s="76">
        <f t="shared" si="19"/>
        <v>0</v>
      </c>
      <c r="EI76" s="70" t="str">
        <f t="shared" si="24"/>
        <v/>
      </c>
      <c r="EK76" s="76">
        <f t="shared" si="20"/>
        <v>0</v>
      </c>
      <c r="EL76" s="77">
        <f t="shared" si="21"/>
        <v>0</v>
      </c>
      <c r="EN76" s="78" t="str" cm="1">
        <f t="array" ref="EN76">_xlfn.IFNA(_xlfn.IFS(AND(D76&gt;=3,G76="8:30～17:00の範囲内"),_xlfn.XLOOKUP($EQ$14,$EQ$20:$EQ$24,$ET$20:$ET$24,0,0,1),AND(D76&gt;=3,G76="8:30～17:00を超える"),_xlfn.XLOOKUP($EQ$14,$EQ$20:$EQ$24,$EX$20:$EX$24,0,0,1),AND(D76&lt;3,G76="8:30～17:00の範囲内"),_xlfn.XLOOKUP($EQ$14,$EQ$20:$EQ$24,$ER$20:$ER$24,0,0,1),AND(D76&lt;3,G76="8:30～17:00を超える"),_xlfn.XLOOKUP($EQ$14,$EQ$20:$EQ$24,$EV$20:$EV$24,0,0,1)),"")</f>
        <v/>
      </c>
      <c r="EO76" s="78" t="str" cm="1">
        <f t="array" ref="EO76">_xlfn.IFNA(_xlfn.IFS(AND(D76&gt;=3,G76="8:30～17:00の範囲内"),_xlfn.XLOOKUP($EQ$14,$EQ$20:$EQ$24,$EU$20:$EU$24,0,0,1),AND(D76&gt;=3,G76="8:30～17:00を超える"),_xlfn.XLOOKUP($EQ$14,$EQ$20:$EQ$24,$EY$20:$EY$24,0,0,1),AND(D76&lt;3,G76="8:30～17:00の範囲内"),_xlfn.XLOOKUP($EQ$14,$EQ$20:$EQ$24,$ES$20:$ES$24,0,0,1),AND(D76&lt;3,G76="8:30～17:00を超える"),_xlfn.XLOOKUP($EQ$14,$EQ$20:$EQ$24,$EW$20:$EW$24,0,0,1)),"")</f>
        <v/>
      </c>
    </row>
    <row r="77" spans="2:145" ht="14.25">
      <c r="B77" s="79">
        <f t="shared" si="22"/>
        <v>64</v>
      </c>
      <c r="C77" s="125"/>
      <c r="D77" s="124"/>
      <c r="E77" s="125"/>
      <c r="F77" s="61" t="str">
        <f t="shared" si="17"/>
        <v/>
      </c>
      <c r="G77" s="220"/>
      <c r="H77" s="221"/>
      <c r="I77" s="221"/>
      <c r="J77" s="221"/>
      <c r="K77" s="174" t="str" cm="1">
        <f t="array" ref="K77">_xlfn.IFNA(IF(C77="","",IF(F77="×","0",_xlfn.IFS(AND(D77&gt;=3,G77="8:30～17:00の範囲内"),1200,AND(D77&gt;=3,G77="8:30～17:00を超える"),1500,AND(D77&lt;3,G77="8:30～17:00の範囲内"),2100,AND(D77&lt;3,G77="8:30～17:00を超える"),2600))),"")</f>
        <v/>
      </c>
      <c r="L77" s="174"/>
      <c r="M77" s="129"/>
      <c r="N77" s="63" t="str" cm="1">
        <f t="array" ref="N77">_xlfn.IFNA(_xlfn.IFS(F77="×","",M77="一般",0,AND(D77&gt;=3,M77="非課税",G77="8:30～17:00の範囲内"),700,AND(D77&lt;3,M77="非課税",G77="8:30～17:00の範囲内"),1300,AND(D77&gt;=3,M77="非課税",G77="8:30～17:00を超える"),900,AND(D77&lt;3,M77="非課税",G77="8:30～17:00を超える"),1600,M77="生保等",K77,M77="経過措置",EN77),"")</f>
        <v/>
      </c>
      <c r="O77" s="63" t="str" cm="1">
        <f t="array" ref="O77">_xlfn.IFNA(_xlfn.IFS(F77="×","",M77="一般",0,AND(D77&gt;=3,M77="非課税",G77="8:30～17:00の範囲内"),700,AND(D77&lt;3,M77="非課税",G77="8:30～17:00の範囲内"),1300,AND(D77&gt;=3,M77="非課税",G77="8:30～17:00を超える"),900,AND(D77&lt;3,M77="非課税",G77="8:30～17:00を超える"),1600,M77="生保等",K77,M77="経過措置",EO77),"")</f>
        <v/>
      </c>
      <c r="P77" s="63" t="str">
        <f t="shared" si="23"/>
        <v/>
      </c>
      <c r="Q77" s="63" t="str">
        <f t="shared" si="25"/>
        <v/>
      </c>
      <c r="R77" s="109"/>
      <c r="S77" s="110"/>
      <c r="T77" s="110"/>
      <c r="U77" s="110"/>
      <c r="V77" s="110"/>
      <c r="W77" s="110"/>
      <c r="X77" s="110"/>
      <c r="Y77" s="110"/>
      <c r="Z77" s="110"/>
      <c r="AA77" s="111"/>
      <c r="AB77" s="109"/>
      <c r="AC77" s="110"/>
      <c r="AD77" s="110"/>
      <c r="AE77" s="110"/>
      <c r="AF77" s="110"/>
      <c r="AG77" s="110"/>
      <c r="AH77" s="110"/>
      <c r="AI77" s="110"/>
      <c r="AJ77" s="110"/>
      <c r="AK77" s="111"/>
      <c r="AL77" s="109"/>
      <c r="AM77" s="110"/>
      <c r="AN77" s="110"/>
      <c r="AO77" s="110"/>
      <c r="AP77" s="110"/>
      <c r="AQ77" s="110"/>
      <c r="AR77" s="110"/>
      <c r="AS77" s="110"/>
      <c r="AT77" s="110"/>
      <c r="AU77" s="111"/>
      <c r="AV77" s="109"/>
      <c r="AW77" s="110"/>
      <c r="AX77" s="110"/>
      <c r="AY77" s="110"/>
      <c r="AZ77" s="110"/>
      <c r="BA77" s="110"/>
      <c r="BB77" s="110"/>
      <c r="BC77" s="110"/>
      <c r="BD77" s="110"/>
      <c r="BE77" s="111"/>
      <c r="BF77" s="109"/>
      <c r="BG77" s="110"/>
      <c r="BH77" s="110"/>
      <c r="BI77" s="110"/>
      <c r="BJ77" s="110"/>
      <c r="BK77" s="110"/>
      <c r="BL77" s="110"/>
      <c r="BM77" s="110"/>
      <c r="BN77" s="110"/>
      <c r="BO77" s="111"/>
      <c r="BP77" s="109"/>
      <c r="BQ77" s="110"/>
      <c r="BR77" s="110"/>
      <c r="BS77" s="110"/>
      <c r="BT77" s="110"/>
      <c r="BU77" s="110"/>
      <c r="BV77" s="110"/>
      <c r="BW77" s="110"/>
      <c r="BX77" s="110"/>
      <c r="BY77" s="111"/>
      <c r="BZ77" s="109"/>
      <c r="CA77" s="110"/>
      <c r="CB77" s="110"/>
      <c r="CC77" s="110"/>
      <c r="CD77" s="110"/>
      <c r="CE77" s="110"/>
      <c r="CF77" s="110"/>
      <c r="CG77" s="110"/>
      <c r="CH77" s="110"/>
      <c r="CI77" s="111"/>
      <c r="CJ77" s="109"/>
      <c r="CK77" s="110"/>
      <c r="CL77" s="110"/>
      <c r="CM77" s="110"/>
      <c r="CN77" s="110"/>
      <c r="CO77" s="110"/>
      <c r="CP77" s="110"/>
      <c r="CQ77" s="110"/>
      <c r="CR77" s="110"/>
      <c r="CS77" s="111"/>
      <c r="CT77" s="109"/>
      <c r="CU77" s="110"/>
      <c r="CV77" s="110"/>
      <c r="CW77" s="110"/>
      <c r="CX77" s="110"/>
      <c r="CY77" s="110"/>
      <c r="CZ77" s="110"/>
      <c r="DA77" s="110"/>
      <c r="DB77" s="110"/>
      <c r="DC77" s="111"/>
      <c r="DD77" s="109"/>
      <c r="DE77" s="110"/>
      <c r="DF77" s="110"/>
      <c r="DG77" s="110"/>
      <c r="DH77" s="110"/>
      <c r="DI77" s="110"/>
      <c r="DJ77" s="110"/>
      <c r="DK77" s="110"/>
      <c r="DL77" s="110"/>
      <c r="DM77" s="111"/>
      <c r="DN77" s="109"/>
      <c r="DO77" s="110"/>
      <c r="DP77" s="110"/>
      <c r="DQ77" s="110"/>
      <c r="DR77" s="110"/>
      <c r="DS77" s="110"/>
      <c r="DT77" s="110"/>
      <c r="DU77" s="110"/>
      <c r="DV77" s="110"/>
      <c r="DW77" s="111"/>
      <c r="DX77" s="109"/>
      <c r="DY77" s="110"/>
      <c r="DZ77" s="110"/>
      <c r="EA77" s="110"/>
      <c r="EB77" s="110"/>
      <c r="EC77" s="110"/>
      <c r="ED77" s="110"/>
      <c r="EE77" s="110"/>
      <c r="EF77" s="110"/>
      <c r="EG77" s="112"/>
      <c r="EH77" s="76">
        <f t="shared" si="19"/>
        <v>0</v>
      </c>
      <c r="EI77" s="70" t="str">
        <f t="shared" si="24"/>
        <v/>
      </c>
      <c r="EK77" s="76">
        <f t="shared" si="20"/>
        <v>0</v>
      </c>
      <c r="EL77" s="77">
        <f t="shared" si="21"/>
        <v>0</v>
      </c>
      <c r="EN77" s="78" t="str" cm="1">
        <f t="array" ref="EN77">_xlfn.IFNA(_xlfn.IFS(AND(D77&gt;=3,G77="8:30～17:00の範囲内"),_xlfn.XLOOKUP($EQ$14,$EQ$20:$EQ$24,$ET$20:$ET$24,0,0,1),AND(D77&gt;=3,G77="8:30～17:00を超える"),_xlfn.XLOOKUP($EQ$14,$EQ$20:$EQ$24,$EX$20:$EX$24,0,0,1),AND(D77&lt;3,G77="8:30～17:00の範囲内"),_xlfn.XLOOKUP($EQ$14,$EQ$20:$EQ$24,$ER$20:$ER$24,0,0,1),AND(D77&lt;3,G77="8:30～17:00を超える"),_xlfn.XLOOKUP($EQ$14,$EQ$20:$EQ$24,$EV$20:$EV$24,0,0,1)),"")</f>
        <v/>
      </c>
      <c r="EO77" s="78" t="str" cm="1">
        <f t="array" ref="EO77">_xlfn.IFNA(_xlfn.IFS(AND(D77&gt;=3,G77="8:30～17:00の範囲内"),_xlfn.XLOOKUP($EQ$14,$EQ$20:$EQ$24,$EU$20:$EU$24,0,0,1),AND(D77&gt;=3,G77="8:30～17:00を超える"),_xlfn.XLOOKUP($EQ$14,$EQ$20:$EQ$24,$EY$20:$EY$24,0,0,1),AND(D77&lt;3,G77="8:30～17:00の範囲内"),_xlfn.XLOOKUP($EQ$14,$EQ$20:$EQ$24,$ES$20:$ES$24,0,0,1),AND(D77&lt;3,G77="8:30～17:00を超える"),_xlfn.XLOOKUP($EQ$14,$EQ$20:$EQ$24,$EW$20:$EW$24,0,0,1)),"")</f>
        <v/>
      </c>
    </row>
    <row r="78" spans="2:145" ht="14.25">
      <c r="B78" s="79">
        <f t="shared" ref="B78:B113" si="26">ROW()-ROW(B$14)+1</f>
        <v>65</v>
      </c>
      <c r="C78" s="125"/>
      <c r="D78" s="124"/>
      <c r="E78" s="125"/>
      <c r="F78" s="61" t="str">
        <f t="shared" si="17"/>
        <v/>
      </c>
      <c r="G78" s="220"/>
      <c r="H78" s="221"/>
      <c r="I78" s="221"/>
      <c r="J78" s="221"/>
      <c r="K78" s="174" t="str" cm="1">
        <f t="array" ref="K78">_xlfn.IFNA(IF(C78="","",IF(F78="×","0",_xlfn.IFS(AND(D78&gt;=3,G78="8:30～17:00の範囲内"),1200,AND(D78&gt;=3,G78="8:30～17:00を超える"),1500,AND(D78&lt;3,G78="8:30～17:00の範囲内"),2100,AND(D78&lt;3,G78="8:30～17:00を超える"),2600))),"")</f>
        <v/>
      </c>
      <c r="L78" s="174"/>
      <c r="M78" s="129"/>
      <c r="N78" s="63" t="str" cm="1">
        <f t="array" ref="N78">_xlfn.IFNA(_xlfn.IFS(F78="×","",M78="一般",0,AND(D78&gt;=3,M78="非課税",G78="8:30～17:00の範囲内"),700,AND(D78&lt;3,M78="非課税",G78="8:30～17:00の範囲内"),1300,AND(D78&gt;=3,M78="非課税",G78="8:30～17:00を超える"),900,AND(D78&lt;3,M78="非課税",G78="8:30～17:00を超える"),1600,M78="生保等",K78,M78="経過措置",EN78),"")</f>
        <v/>
      </c>
      <c r="O78" s="63" t="str" cm="1">
        <f t="array" ref="O78">_xlfn.IFNA(_xlfn.IFS(F78="×","",M78="一般",0,AND(D78&gt;=3,M78="非課税",G78="8:30～17:00の範囲内"),700,AND(D78&lt;3,M78="非課税",G78="8:30～17:00の範囲内"),1300,AND(D78&gt;=3,M78="非課税",G78="8:30～17:00を超える"),900,AND(D78&lt;3,M78="非課税",G78="8:30～17:00を超える"),1600,M78="生保等",K78,M78="経過措置",EO78),"")</f>
        <v/>
      </c>
      <c r="P78" s="63" t="str">
        <f t="shared" ref="P78:P113" si="27">IFERROR(K78-N78,"")</f>
        <v/>
      </c>
      <c r="Q78" s="63" t="str">
        <f t="shared" si="25"/>
        <v/>
      </c>
      <c r="R78" s="109"/>
      <c r="S78" s="110"/>
      <c r="T78" s="110"/>
      <c r="U78" s="110"/>
      <c r="V78" s="110"/>
      <c r="W78" s="110"/>
      <c r="X78" s="110"/>
      <c r="Y78" s="110"/>
      <c r="Z78" s="110"/>
      <c r="AA78" s="111"/>
      <c r="AB78" s="109"/>
      <c r="AC78" s="110"/>
      <c r="AD78" s="110"/>
      <c r="AE78" s="110"/>
      <c r="AF78" s="110"/>
      <c r="AG78" s="110"/>
      <c r="AH78" s="110"/>
      <c r="AI78" s="110"/>
      <c r="AJ78" s="110"/>
      <c r="AK78" s="111"/>
      <c r="AL78" s="109"/>
      <c r="AM78" s="110"/>
      <c r="AN78" s="110"/>
      <c r="AO78" s="110"/>
      <c r="AP78" s="110"/>
      <c r="AQ78" s="110"/>
      <c r="AR78" s="110"/>
      <c r="AS78" s="110"/>
      <c r="AT78" s="110"/>
      <c r="AU78" s="111"/>
      <c r="AV78" s="109"/>
      <c r="AW78" s="110"/>
      <c r="AX78" s="110"/>
      <c r="AY78" s="110"/>
      <c r="AZ78" s="110"/>
      <c r="BA78" s="110"/>
      <c r="BB78" s="110"/>
      <c r="BC78" s="110"/>
      <c r="BD78" s="110"/>
      <c r="BE78" s="111"/>
      <c r="BF78" s="109"/>
      <c r="BG78" s="110"/>
      <c r="BH78" s="110"/>
      <c r="BI78" s="110"/>
      <c r="BJ78" s="110"/>
      <c r="BK78" s="110"/>
      <c r="BL78" s="110"/>
      <c r="BM78" s="110"/>
      <c r="BN78" s="110"/>
      <c r="BO78" s="111"/>
      <c r="BP78" s="109"/>
      <c r="BQ78" s="110"/>
      <c r="BR78" s="110"/>
      <c r="BS78" s="110"/>
      <c r="BT78" s="110"/>
      <c r="BU78" s="110"/>
      <c r="BV78" s="110"/>
      <c r="BW78" s="110"/>
      <c r="BX78" s="110"/>
      <c r="BY78" s="111"/>
      <c r="BZ78" s="109"/>
      <c r="CA78" s="110"/>
      <c r="CB78" s="110"/>
      <c r="CC78" s="110"/>
      <c r="CD78" s="110"/>
      <c r="CE78" s="110"/>
      <c r="CF78" s="110"/>
      <c r="CG78" s="110"/>
      <c r="CH78" s="110"/>
      <c r="CI78" s="111"/>
      <c r="CJ78" s="109"/>
      <c r="CK78" s="110"/>
      <c r="CL78" s="110"/>
      <c r="CM78" s="110"/>
      <c r="CN78" s="110"/>
      <c r="CO78" s="110"/>
      <c r="CP78" s="110"/>
      <c r="CQ78" s="110"/>
      <c r="CR78" s="110"/>
      <c r="CS78" s="111"/>
      <c r="CT78" s="109"/>
      <c r="CU78" s="110"/>
      <c r="CV78" s="110"/>
      <c r="CW78" s="110"/>
      <c r="CX78" s="110"/>
      <c r="CY78" s="110"/>
      <c r="CZ78" s="110"/>
      <c r="DA78" s="110"/>
      <c r="DB78" s="110"/>
      <c r="DC78" s="111"/>
      <c r="DD78" s="109"/>
      <c r="DE78" s="110"/>
      <c r="DF78" s="110"/>
      <c r="DG78" s="110"/>
      <c r="DH78" s="110"/>
      <c r="DI78" s="110"/>
      <c r="DJ78" s="110"/>
      <c r="DK78" s="110"/>
      <c r="DL78" s="110"/>
      <c r="DM78" s="111"/>
      <c r="DN78" s="109"/>
      <c r="DO78" s="110"/>
      <c r="DP78" s="110"/>
      <c r="DQ78" s="110"/>
      <c r="DR78" s="110"/>
      <c r="DS78" s="110"/>
      <c r="DT78" s="110"/>
      <c r="DU78" s="110"/>
      <c r="DV78" s="110"/>
      <c r="DW78" s="111"/>
      <c r="DX78" s="109"/>
      <c r="DY78" s="110"/>
      <c r="DZ78" s="110"/>
      <c r="EA78" s="110"/>
      <c r="EB78" s="110"/>
      <c r="EC78" s="110"/>
      <c r="ED78" s="110"/>
      <c r="EE78" s="110"/>
      <c r="EF78" s="110"/>
      <c r="EG78" s="112"/>
      <c r="EH78" s="76">
        <f t="shared" si="19"/>
        <v>0</v>
      </c>
      <c r="EI78" s="70" t="str">
        <f t="shared" ref="EI78:EI113" si="28">IF(F78="○",P78*EK78+Q78*EL78,"")</f>
        <v/>
      </c>
      <c r="EK78" s="76">
        <f t="shared" si="20"/>
        <v>0</v>
      </c>
      <c r="EL78" s="77">
        <f t="shared" si="21"/>
        <v>0</v>
      </c>
      <c r="EN78" s="78" t="str" cm="1">
        <f t="array" ref="EN78">_xlfn.IFNA(_xlfn.IFS(AND(D78&gt;=3,G78="8:30～17:00の範囲内"),_xlfn.XLOOKUP($EQ$14,$EQ$20:$EQ$24,$ET$20:$ET$24,0,0,1),AND(D78&gt;=3,G78="8:30～17:00を超える"),_xlfn.XLOOKUP($EQ$14,$EQ$20:$EQ$24,$EX$20:$EX$24,0,0,1),AND(D78&lt;3,G78="8:30～17:00の範囲内"),_xlfn.XLOOKUP($EQ$14,$EQ$20:$EQ$24,$ER$20:$ER$24,0,0,1),AND(D78&lt;3,G78="8:30～17:00を超える"),_xlfn.XLOOKUP($EQ$14,$EQ$20:$EQ$24,$EV$20:$EV$24,0,0,1)),"")</f>
        <v/>
      </c>
      <c r="EO78" s="78" t="str" cm="1">
        <f t="array" ref="EO78">_xlfn.IFNA(_xlfn.IFS(AND(D78&gt;=3,G78="8:30～17:00の範囲内"),_xlfn.XLOOKUP($EQ$14,$EQ$20:$EQ$24,$EU$20:$EU$24,0,0,1),AND(D78&gt;=3,G78="8:30～17:00を超える"),_xlfn.XLOOKUP($EQ$14,$EQ$20:$EQ$24,$EY$20:$EY$24,0,0,1),AND(D78&lt;3,G78="8:30～17:00の範囲内"),_xlfn.XLOOKUP($EQ$14,$EQ$20:$EQ$24,$ES$20:$ES$24,0,0,1),AND(D78&lt;3,G78="8:30～17:00を超える"),_xlfn.XLOOKUP($EQ$14,$EQ$20:$EQ$24,$EW$20:$EW$24,0,0,1)),"")</f>
        <v/>
      </c>
    </row>
    <row r="79" spans="2:145" ht="14.25">
      <c r="B79" s="79">
        <f t="shared" si="26"/>
        <v>66</v>
      </c>
      <c r="C79" s="125"/>
      <c r="D79" s="124"/>
      <c r="E79" s="125"/>
      <c r="F79" s="61" t="str">
        <f t="shared" ref="F79:F113" si="29">IF(C79="","",IF(E79="","○","×"))</f>
        <v/>
      </c>
      <c r="G79" s="220"/>
      <c r="H79" s="221"/>
      <c r="I79" s="221"/>
      <c r="J79" s="221"/>
      <c r="K79" s="174" t="str" cm="1">
        <f t="array" ref="K79">_xlfn.IFNA(IF(C79="","",IF(F79="×","0",_xlfn.IFS(AND(D79&gt;=3,G79="8:30～17:00の範囲内"),1200,AND(D79&gt;=3,G79="8:30～17:00を超える"),1500,AND(D79&lt;3,G79="8:30～17:00の範囲内"),2100,AND(D79&lt;3,G79="8:30～17:00を超える"),2600))),"")</f>
        <v/>
      </c>
      <c r="L79" s="174"/>
      <c r="M79" s="129"/>
      <c r="N79" s="63" t="str" cm="1">
        <f t="array" ref="N79">_xlfn.IFNA(_xlfn.IFS(F79="×","",M79="一般",0,AND(D79&gt;=3,M79="非課税",G79="8:30～17:00の範囲内"),700,AND(D79&lt;3,M79="非課税",G79="8:30～17:00の範囲内"),1300,AND(D79&gt;=3,M79="非課税",G79="8:30～17:00を超える"),900,AND(D79&lt;3,M79="非課税",G79="8:30～17:00を超える"),1600,M79="生保等",K79,M79="経過措置",EN79),"")</f>
        <v/>
      </c>
      <c r="O79" s="63" t="str" cm="1">
        <f t="array" ref="O79">_xlfn.IFNA(_xlfn.IFS(F79="×","",M79="一般",0,AND(D79&gt;=3,M79="非課税",G79="8:30～17:00の範囲内"),700,AND(D79&lt;3,M79="非課税",G79="8:30～17:00の範囲内"),1300,AND(D79&gt;=3,M79="非課税",G79="8:30～17:00を超える"),900,AND(D79&lt;3,M79="非課税",G79="8:30～17:00を超える"),1600,M79="生保等",K79,M79="経過措置",EO79),"")</f>
        <v/>
      </c>
      <c r="P79" s="63" t="str">
        <f t="shared" si="27"/>
        <v/>
      </c>
      <c r="Q79" s="63" t="str">
        <f t="shared" ref="Q79:Q113" si="30">IFERROR(K79-N79,"")</f>
        <v/>
      </c>
      <c r="R79" s="109"/>
      <c r="S79" s="110"/>
      <c r="T79" s="110"/>
      <c r="U79" s="110"/>
      <c r="V79" s="110"/>
      <c r="W79" s="110"/>
      <c r="X79" s="110"/>
      <c r="Y79" s="110"/>
      <c r="Z79" s="110"/>
      <c r="AA79" s="111"/>
      <c r="AB79" s="109"/>
      <c r="AC79" s="110"/>
      <c r="AD79" s="110"/>
      <c r="AE79" s="110"/>
      <c r="AF79" s="110"/>
      <c r="AG79" s="110"/>
      <c r="AH79" s="110"/>
      <c r="AI79" s="110"/>
      <c r="AJ79" s="110"/>
      <c r="AK79" s="111"/>
      <c r="AL79" s="109"/>
      <c r="AM79" s="110"/>
      <c r="AN79" s="110"/>
      <c r="AO79" s="110"/>
      <c r="AP79" s="110"/>
      <c r="AQ79" s="110"/>
      <c r="AR79" s="110"/>
      <c r="AS79" s="110"/>
      <c r="AT79" s="110"/>
      <c r="AU79" s="111"/>
      <c r="AV79" s="109"/>
      <c r="AW79" s="110"/>
      <c r="AX79" s="110"/>
      <c r="AY79" s="110"/>
      <c r="AZ79" s="110"/>
      <c r="BA79" s="110"/>
      <c r="BB79" s="110"/>
      <c r="BC79" s="110"/>
      <c r="BD79" s="110"/>
      <c r="BE79" s="111"/>
      <c r="BF79" s="109"/>
      <c r="BG79" s="110"/>
      <c r="BH79" s="110"/>
      <c r="BI79" s="110"/>
      <c r="BJ79" s="110"/>
      <c r="BK79" s="110"/>
      <c r="BL79" s="110"/>
      <c r="BM79" s="110"/>
      <c r="BN79" s="110"/>
      <c r="BO79" s="111"/>
      <c r="BP79" s="109"/>
      <c r="BQ79" s="110"/>
      <c r="BR79" s="110"/>
      <c r="BS79" s="110"/>
      <c r="BT79" s="110"/>
      <c r="BU79" s="110"/>
      <c r="BV79" s="110"/>
      <c r="BW79" s="110"/>
      <c r="BX79" s="110"/>
      <c r="BY79" s="111"/>
      <c r="BZ79" s="109"/>
      <c r="CA79" s="110"/>
      <c r="CB79" s="110"/>
      <c r="CC79" s="110"/>
      <c r="CD79" s="110"/>
      <c r="CE79" s="110"/>
      <c r="CF79" s="110"/>
      <c r="CG79" s="110"/>
      <c r="CH79" s="110"/>
      <c r="CI79" s="111"/>
      <c r="CJ79" s="109"/>
      <c r="CK79" s="110"/>
      <c r="CL79" s="110"/>
      <c r="CM79" s="110"/>
      <c r="CN79" s="110"/>
      <c r="CO79" s="110"/>
      <c r="CP79" s="110"/>
      <c r="CQ79" s="110"/>
      <c r="CR79" s="110"/>
      <c r="CS79" s="111"/>
      <c r="CT79" s="109"/>
      <c r="CU79" s="110"/>
      <c r="CV79" s="110"/>
      <c r="CW79" s="110"/>
      <c r="CX79" s="110"/>
      <c r="CY79" s="110"/>
      <c r="CZ79" s="110"/>
      <c r="DA79" s="110"/>
      <c r="DB79" s="110"/>
      <c r="DC79" s="111"/>
      <c r="DD79" s="109"/>
      <c r="DE79" s="110"/>
      <c r="DF79" s="110"/>
      <c r="DG79" s="110"/>
      <c r="DH79" s="110"/>
      <c r="DI79" s="110"/>
      <c r="DJ79" s="110"/>
      <c r="DK79" s="110"/>
      <c r="DL79" s="110"/>
      <c r="DM79" s="111"/>
      <c r="DN79" s="109"/>
      <c r="DO79" s="110"/>
      <c r="DP79" s="110"/>
      <c r="DQ79" s="110"/>
      <c r="DR79" s="110"/>
      <c r="DS79" s="110"/>
      <c r="DT79" s="110"/>
      <c r="DU79" s="110"/>
      <c r="DV79" s="110"/>
      <c r="DW79" s="111"/>
      <c r="DX79" s="109"/>
      <c r="DY79" s="110"/>
      <c r="DZ79" s="110"/>
      <c r="EA79" s="110"/>
      <c r="EB79" s="110"/>
      <c r="EC79" s="110"/>
      <c r="ED79" s="110"/>
      <c r="EE79" s="110"/>
      <c r="EF79" s="110"/>
      <c r="EG79" s="112"/>
      <c r="EH79" s="76">
        <f t="shared" ref="EH79:EH113" si="31">COUNTA(R79:EG79)</f>
        <v>0</v>
      </c>
      <c r="EI79" s="70" t="str">
        <f t="shared" si="28"/>
        <v/>
      </c>
      <c r="EK79" s="76">
        <f t="shared" si="20"/>
        <v>0</v>
      </c>
      <c r="EL79" s="77">
        <f t="shared" si="21"/>
        <v>0</v>
      </c>
      <c r="EN79" s="78" t="str" cm="1">
        <f t="array" ref="EN79">_xlfn.IFNA(_xlfn.IFS(AND(D79&gt;=3,G79="8:30～17:00の範囲内"),_xlfn.XLOOKUP($EQ$14,$EQ$20:$EQ$24,$ET$20:$ET$24,0,0,1),AND(D79&gt;=3,G79="8:30～17:00を超える"),_xlfn.XLOOKUP($EQ$14,$EQ$20:$EQ$24,$EX$20:$EX$24,0,0,1),AND(D79&lt;3,G79="8:30～17:00の範囲内"),_xlfn.XLOOKUP($EQ$14,$EQ$20:$EQ$24,$ER$20:$ER$24,0,0,1),AND(D79&lt;3,G79="8:30～17:00を超える"),_xlfn.XLOOKUP($EQ$14,$EQ$20:$EQ$24,$EV$20:$EV$24,0,0,1)),"")</f>
        <v/>
      </c>
      <c r="EO79" s="78" t="str" cm="1">
        <f t="array" ref="EO79">_xlfn.IFNA(_xlfn.IFS(AND(D79&gt;=3,G79="8:30～17:00の範囲内"),_xlfn.XLOOKUP($EQ$14,$EQ$20:$EQ$24,$EU$20:$EU$24,0,0,1),AND(D79&gt;=3,G79="8:30～17:00を超える"),_xlfn.XLOOKUP($EQ$14,$EQ$20:$EQ$24,$EY$20:$EY$24,0,0,1),AND(D79&lt;3,G79="8:30～17:00の範囲内"),_xlfn.XLOOKUP($EQ$14,$EQ$20:$EQ$24,$ES$20:$ES$24,0,0,1),AND(D79&lt;3,G79="8:30～17:00を超える"),_xlfn.XLOOKUP($EQ$14,$EQ$20:$EQ$24,$EW$20:$EW$24,0,0,1)),"")</f>
        <v/>
      </c>
    </row>
    <row r="80" spans="2:145" ht="14.25">
      <c r="B80" s="79">
        <f t="shared" si="26"/>
        <v>67</v>
      </c>
      <c r="C80" s="125"/>
      <c r="D80" s="124"/>
      <c r="E80" s="125"/>
      <c r="F80" s="61" t="str">
        <f t="shared" si="29"/>
        <v/>
      </c>
      <c r="G80" s="220"/>
      <c r="H80" s="221"/>
      <c r="I80" s="221"/>
      <c r="J80" s="221"/>
      <c r="K80" s="174" t="str" cm="1">
        <f t="array" ref="K80">_xlfn.IFNA(IF(C80="","",IF(F80="×","0",_xlfn.IFS(AND(D80&gt;=3,G80="8:30～17:00の範囲内"),1200,AND(D80&gt;=3,G80="8:30～17:00を超える"),1500,AND(D80&lt;3,G80="8:30～17:00の範囲内"),2100,AND(D80&lt;3,G80="8:30～17:00を超える"),2600))),"")</f>
        <v/>
      </c>
      <c r="L80" s="174"/>
      <c r="M80" s="129"/>
      <c r="N80" s="63" t="str" cm="1">
        <f t="array" ref="N80">_xlfn.IFNA(_xlfn.IFS(F80="×","",M80="一般",0,AND(D80&gt;=3,M80="非課税",G80="8:30～17:00の範囲内"),700,AND(D80&lt;3,M80="非課税",G80="8:30～17:00の範囲内"),1300,AND(D80&gt;=3,M80="非課税",G80="8:30～17:00を超える"),900,AND(D80&lt;3,M80="非課税",G80="8:30～17:00を超える"),1600,M80="生保等",K80,M80="経過措置",EN80),"")</f>
        <v/>
      </c>
      <c r="O80" s="63" t="str" cm="1">
        <f t="array" ref="O80">_xlfn.IFNA(_xlfn.IFS(F80="×","",M80="一般",0,AND(D80&gt;=3,M80="非課税",G80="8:30～17:00の範囲内"),700,AND(D80&lt;3,M80="非課税",G80="8:30～17:00の範囲内"),1300,AND(D80&gt;=3,M80="非課税",G80="8:30～17:00を超える"),900,AND(D80&lt;3,M80="非課税",G80="8:30～17:00を超える"),1600,M80="生保等",K80,M80="経過措置",EO80),"")</f>
        <v/>
      </c>
      <c r="P80" s="63" t="str">
        <f t="shared" si="27"/>
        <v/>
      </c>
      <c r="Q80" s="63" t="str">
        <f t="shared" si="30"/>
        <v/>
      </c>
      <c r="R80" s="109"/>
      <c r="S80" s="110"/>
      <c r="T80" s="110"/>
      <c r="U80" s="110"/>
      <c r="V80" s="110"/>
      <c r="W80" s="110"/>
      <c r="X80" s="110"/>
      <c r="Y80" s="110"/>
      <c r="Z80" s="110"/>
      <c r="AA80" s="111"/>
      <c r="AB80" s="109"/>
      <c r="AC80" s="110"/>
      <c r="AD80" s="110"/>
      <c r="AE80" s="110"/>
      <c r="AF80" s="110"/>
      <c r="AG80" s="110"/>
      <c r="AH80" s="110"/>
      <c r="AI80" s="110"/>
      <c r="AJ80" s="110"/>
      <c r="AK80" s="111"/>
      <c r="AL80" s="109"/>
      <c r="AM80" s="110"/>
      <c r="AN80" s="110"/>
      <c r="AO80" s="110"/>
      <c r="AP80" s="110"/>
      <c r="AQ80" s="110"/>
      <c r="AR80" s="110"/>
      <c r="AS80" s="110"/>
      <c r="AT80" s="110"/>
      <c r="AU80" s="111"/>
      <c r="AV80" s="109"/>
      <c r="AW80" s="110"/>
      <c r="AX80" s="110"/>
      <c r="AY80" s="110"/>
      <c r="AZ80" s="110"/>
      <c r="BA80" s="110"/>
      <c r="BB80" s="110"/>
      <c r="BC80" s="110"/>
      <c r="BD80" s="110"/>
      <c r="BE80" s="111"/>
      <c r="BF80" s="109"/>
      <c r="BG80" s="110"/>
      <c r="BH80" s="110"/>
      <c r="BI80" s="110"/>
      <c r="BJ80" s="110"/>
      <c r="BK80" s="110"/>
      <c r="BL80" s="110"/>
      <c r="BM80" s="110"/>
      <c r="BN80" s="110"/>
      <c r="BO80" s="111"/>
      <c r="BP80" s="109"/>
      <c r="BQ80" s="110"/>
      <c r="BR80" s="110"/>
      <c r="BS80" s="110"/>
      <c r="BT80" s="110"/>
      <c r="BU80" s="110"/>
      <c r="BV80" s="110"/>
      <c r="BW80" s="110"/>
      <c r="BX80" s="110"/>
      <c r="BY80" s="111"/>
      <c r="BZ80" s="109"/>
      <c r="CA80" s="110"/>
      <c r="CB80" s="110"/>
      <c r="CC80" s="110"/>
      <c r="CD80" s="110"/>
      <c r="CE80" s="110"/>
      <c r="CF80" s="110"/>
      <c r="CG80" s="110"/>
      <c r="CH80" s="110"/>
      <c r="CI80" s="111"/>
      <c r="CJ80" s="109"/>
      <c r="CK80" s="110"/>
      <c r="CL80" s="110"/>
      <c r="CM80" s="110"/>
      <c r="CN80" s="110"/>
      <c r="CO80" s="110"/>
      <c r="CP80" s="110"/>
      <c r="CQ80" s="110"/>
      <c r="CR80" s="110"/>
      <c r="CS80" s="111"/>
      <c r="CT80" s="109"/>
      <c r="CU80" s="110"/>
      <c r="CV80" s="110"/>
      <c r="CW80" s="110"/>
      <c r="CX80" s="110"/>
      <c r="CY80" s="110"/>
      <c r="CZ80" s="110"/>
      <c r="DA80" s="110"/>
      <c r="DB80" s="110"/>
      <c r="DC80" s="111"/>
      <c r="DD80" s="109"/>
      <c r="DE80" s="110"/>
      <c r="DF80" s="110"/>
      <c r="DG80" s="110"/>
      <c r="DH80" s="110"/>
      <c r="DI80" s="110"/>
      <c r="DJ80" s="110"/>
      <c r="DK80" s="110"/>
      <c r="DL80" s="110"/>
      <c r="DM80" s="111"/>
      <c r="DN80" s="109"/>
      <c r="DO80" s="110"/>
      <c r="DP80" s="110"/>
      <c r="DQ80" s="110"/>
      <c r="DR80" s="110"/>
      <c r="DS80" s="110"/>
      <c r="DT80" s="110"/>
      <c r="DU80" s="110"/>
      <c r="DV80" s="110"/>
      <c r="DW80" s="111"/>
      <c r="DX80" s="109"/>
      <c r="DY80" s="110"/>
      <c r="DZ80" s="110"/>
      <c r="EA80" s="110"/>
      <c r="EB80" s="110"/>
      <c r="EC80" s="110"/>
      <c r="ED80" s="110"/>
      <c r="EE80" s="110"/>
      <c r="EF80" s="110"/>
      <c r="EG80" s="112"/>
      <c r="EH80" s="76">
        <f t="shared" si="31"/>
        <v>0</v>
      </c>
      <c r="EI80" s="70" t="str">
        <f t="shared" si="28"/>
        <v/>
      </c>
      <c r="EK80" s="76">
        <f t="shared" ref="EK80:EK113" si="32">COUNTA(R80:AU80)</f>
        <v>0</v>
      </c>
      <c r="EL80" s="77">
        <f t="shared" ref="EL80:EL113" si="33">COUNTA(AV80:EG80)</f>
        <v>0</v>
      </c>
      <c r="EN80" s="78" t="str" cm="1">
        <f t="array" ref="EN80">_xlfn.IFNA(_xlfn.IFS(AND(D80&gt;=3,G80="8:30～17:00の範囲内"),_xlfn.XLOOKUP($EQ$14,$EQ$20:$EQ$24,$ET$20:$ET$24,0,0,1),AND(D80&gt;=3,G80="8:30～17:00を超える"),_xlfn.XLOOKUP($EQ$14,$EQ$20:$EQ$24,$EX$20:$EX$24,0,0,1),AND(D80&lt;3,G80="8:30～17:00の範囲内"),_xlfn.XLOOKUP($EQ$14,$EQ$20:$EQ$24,$ER$20:$ER$24,0,0,1),AND(D80&lt;3,G80="8:30～17:00を超える"),_xlfn.XLOOKUP($EQ$14,$EQ$20:$EQ$24,$EV$20:$EV$24,0,0,1)),"")</f>
        <v/>
      </c>
      <c r="EO80" s="78" t="str" cm="1">
        <f t="array" ref="EO80">_xlfn.IFNA(_xlfn.IFS(AND(D80&gt;=3,G80="8:30～17:00の範囲内"),_xlfn.XLOOKUP($EQ$14,$EQ$20:$EQ$24,$EU$20:$EU$24,0,0,1),AND(D80&gt;=3,G80="8:30～17:00を超える"),_xlfn.XLOOKUP($EQ$14,$EQ$20:$EQ$24,$EY$20:$EY$24,0,0,1),AND(D80&lt;3,G80="8:30～17:00の範囲内"),_xlfn.XLOOKUP($EQ$14,$EQ$20:$EQ$24,$ES$20:$ES$24,0,0,1),AND(D80&lt;3,G80="8:30～17:00を超える"),_xlfn.XLOOKUP($EQ$14,$EQ$20:$EQ$24,$EW$20:$EW$24,0,0,1)),"")</f>
        <v/>
      </c>
    </row>
    <row r="81" spans="2:145" ht="14.25">
      <c r="B81" s="79">
        <f t="shared" si="26"/>
        <v>68</v>
      </c>
      <c r="C81" s="125"/>
      <c r="D81" s="124"/>
      <c r="E81" s="125"/>
      <c r="F81" s="61" t="str">
        <f t="shared" si="29"/>
        <v/>
      </c>
      <c r="G81" s="220"/>
      <c r="H81" s="221"/>
      <c r="I81" s="221"/>
      <c r="J81" s="221"/>
      <c r="K81" s="174" t="str" cm="1">
        <f t="array" ref="K81">_xlfn.IFNA(IF(C81="","",IF(F81="×","0",_xlfn.IFS(AND(D81&gt;=3,G81="8:30～17:00の範囲内"),1200,AND(D81&gt;=3,G81="8:30～17:00を超える"),1500,AND(D81&lt;3,G81="8:30～17:00の範囲内"),2100,AND(D81&lt;3,G81="8:30～17:00を超える"),2600))),"")</f>
        <v/>
      </c>
      <c r="L81" s="174"/>
      <c r="M81" s="129"/>
      <c r="N81" s="63" t="str" cm="1">
        <f t="array" ref="N81">_xlfn.IFNA(_xlfn.IFS(F81="×","",M81="一般",0,AND(D81&gt;=3,M81="非課税",G81="8:30～17:00の範囲内"),700,AND(D81&lt;3,M81="非課税",G81="8:30～17:00の範囲内"),1300,AND(D81&gt;=3,M81="非課税",G81="8:30～17:00を超える"),900,AND(D81&lt;3,M81="非課税",G81="8:30～17:00を超える"),1600,M81="生保等",K81,M81="経過措置",EN81),"")</f>
        <v/>
      </c>
      <c r="O81" s="63" t="str" cm="1">
        <f t="array" ref="O81">_xlfn.IFNA(_xlfn.IFS(F81="×","",M81="一般",0,AND(D81&gt;=3,M81="非課税",G81="8:30～17:00の範囲内"),700,AND(D81&lt;3,M81="非課税",G81="8:30～17:00の範囲内"),1300,AND(D81&gt;=3,M81="非課税",G81="8:30～17:00を超える"),900,AND(D81&lt;3,M81="非課税",G81="8:30～17:00を超える"),1600,M81="生保等",K81,M81="経過措置",EO81),"")</f>
        <v/>
      </c>
      <c r="P81" s="63" t="str">
        <f t="shared" si="27"/>
        <v/>
      </c>
      <c r="Q81" s="63" t="str">
        <f t="shared" si="30"/>
        <v/>
      </c>
      <c r="R81" s="109"/>
      <c r="S81" s="110"/>
      <c r="T81" s="110"/>
      <c r="U81" s="110"/>
      <c r="V81" s="110"/>
      <c r="W81" s="110"/>
      <c r="X81" s="110"/>
      <c r="Y81" s="110"/>
      <c r="Z81" s="110"/>
      <c r="AA81" s="111"/>
      <c r="AB81" s="109"/>
      <c r="AC81" s="110"/>
      <c r="AD81" s="110"/>
      <c r="AE81" s="110"/>
      <c r="AF81" s="110"/>
      <c r="AG81" s="110"/>
      <c r="AH81" s="110"/>
      <c r="AI81" s="110"/>
      <c r="AJ81" s="110"/>
      <c r="AK81" s="111"/>
      <c r="AL81" s="109"/>
      <c r="AM81" s="110"/>
      <c r="AN81" s="110"/>
      <c r="AO81" s="110"/>
      <c r="AP81" s="110"/>
      <c r="AQ81" s="110"/>
      <c r="AR81" s="110"/>
      <c r="AS81" s="110"/>
      <c r="AT81" s="110"/>
      <c r="AU81" s="111"/>
      <c r="AV81" s="109"/>
      <c r="AW81" s="110"/>
      <c r="AX81" s="110"/>
      <c r="AY81" s="110"/>
      <c r="AZ81" s="110"/>
      <c r="BA81" s="110"/>
      <c r="BB81" s="110"/>
      <c r="BC81" s="110"/>
      <c r="BD81" s="110"/>
      <c r="BE81" s="111"/>
      <c r="BF81" s="109"/>
      <c r="BG81" s="110"/>
      <c r="BH81" s="110"/>
      <c r="BI81" s="110"/>
      <c r="BJ81" s="110"/>
      <c r="BK81" s="110"/>
      <c r="BL81" s="110"/>
      <c r="BM81" s="110"/>
      <c r="BN81" s="110"/>
      <c r="BO81" s="111"/>
      <c r="BP81" s="109"/>
      <c r="BQ81" s="110"/>
      <c r="BR81" s="110"/>
      <c r="BS81" s="110"/>
      <c r="BT81" s="110"/>
      <c r="BU81" s="110"/>
      <c r="BV81" s="110"/>
      <c r="BW81" s="110"/>
      <c r="BX81" s="110"/>
      <c r="BY81" s="111"/>
      <c r="BZ81" s="109"/>
      <c r="CA81" s="110"/>
      <c r="CB81" s="110"/>
      <c r="CC81" s="110"/>
      <c r="CD81" s="110"/>
      <c r="CE81" s="110"/>
      <c r="CF81" s="110"/>
      <c r="CG81" s="110"/>
      <c r="CH81" s="110"/>
      <c r="CI81" s="111"/>
      <c r="CJ81" s="109"/>
      <c r="CK81" s="110"/>
      <c r="CL81" s="110"/>
      <c r="CM81" s="110"/>
      <c r="CN81" s="110"/>
      <c r="CO81" s="110"/>
      <c r="CP81" s="110"/>
      <c r="CQ81" s="110"/>
      <c r="CR81" s="110"/>
      <c r="CS81" s="111"/>
      <c r="CT81" s="109"/>
      <c r="CU81" s="110"/>
      <c r="CV81" s="110"/>
      <c r="CW81" s="110"/>
      <c r="CX81" s="110"/>
      <c r="CY81" s="110"/>
      <c r="CZ81" s="110"/>
      <c r="DA81" s="110"/>
      <c r="DB81" s="110"/>
      <c r="DC81" s="111"/>
      <c r="DD81" s="109"/>
      <c r="DE81" s="110"/>
      <c r="DF81" s="110"/>
      <c r="DG81" s="110"/>
      <c r="DH81" s="110"/>
      <c r="DI81" s="110"/>
      <c r="DJ81" s="110"/>
      <c r="DK81" s="110"/>
      <c r="DL81" s="110"/>
      <c r="DM81" s="111"/>
      <c r="DN81" s="109"/>
      <c r="DO81" s="110"/>
      <c r="DP81" s="110"/>
      <c r="DQ81" s="110"/>
      <c r="DR81" s="110"/>
      <c r="DS81" s="110"/>
      <c r="DT81" s="110"/>
      <c r="DU81" s="110"/>
      <c r="DV81" s="110"/>
      <c r="DW81" s="111"/>
      <c r="DX81" s="109"/>
      <c r="DY81" s="110"/>
      <c r="DZ81" s="110"/>
      <c r="EA81" s="110"/>
      <c r="EB81" s="110"/>
      <c r="EC81" s="110"/>
      <c r="ED81" s="110"/>
      <c r="EE81" s="110"/>
      <c r="EF81" s="110"/>
      <c r="EG81" s="112"/>
      <c r="EH81" s="76">
        <f t="shared" si="31"/>
        <v>0</v>
      </c>
      <c r="EI81" s="70" t="str">
        <f t="shared" si="28"/>
        <v/>
      </c>
      <c r="EK81" s="76">
        <f t="shared" si="32"/>
        <v>0</v>
      </c>
      <c r="EL81" s="77">
        <f t="shared" si="33"/>
        <v>0</v>
      </c>
      <c r="EN81" s="78" t="str" cm="1">
        <f t="array" ref="EN81">_xlfn.IFNA(_xlfn.IFS(AND(D81&gt;=3,G81="8:30～17:00の範囲内"),_xlfn.XLOOKUP($EQ$14,$EQ$20:$EQ$24,$ET$20:$ET$24,0,0,1),AND(D81&gt;=3,G81="8:30～17:00を超える"),_xlfn.XLOOKUP($EQ$14,$EQ$20:$EQ$24,$EX$20:$EX$24,0,0,1),AND(D81&lt;3,G81="8:30～17:00の範囲内"),_xlfn.XLOOKUP($EQ$14,$EQ$20:$EQ$24,$ER$20:$ER$24,0,0,1),AND(D81&lt;3,G81="8:30～17:00を超える"),_xlfn.XLOOKUP($EQ$14,$EQ$20:$EQ$24,$EV$20:$EV$24,0,0,1)),"")</f>
        <v/>
      </c>
      <c r="EO81" s="78" t="str" cm="1">
        <f t="array" ref="EO81">_xlfn.IFNA(_xlfn.IFS(AND(D81&gt;=3,G81="8:30～17:00の範囲内"),_xlfn.XLOOKUP($EQ$14,$EQ$20:$EQ$24,$EU$20:$EU$24,0,0,1),AND(D81&gt;=3,G81="8:30～17:00を超える"),_xlfn.XLOOKUP($EQ$14,$EQ$20:$EQ$24,$EY$20:$EY$24,0,0,1),AND(D81&lt;3,G81="8:30～17:00の範囲内"),_xlfn.XLOOKUP($EQ$14,$EQ$20:$EQ$24,$ES$20:$ES$24,0,0,1),AND(D81&lt;3,G81="8:30～17:00を超える"),_xlfn.XLOOKUP($EQ$14,$EQ$20:$EQ$24,$EW$20:$EW$24,0,0,1)),"")</f>
        <v/>
      </c>
    </row>
    <row r="82" spans="2:145" ht="14.25">
      <c r="B82" s="79">
        <f t="shared" si="26"/>
        <v>69</v>
      </c>
      <c r="C82" s="125"/>
      <c r="D82" s="124"/>
      <c r="E82" s="125"/>
      <c r="F82" s="61" t="str">
        <f t="shared" si="29"/>
        <v/>
      </c>
      <c r="G82" s="220"/>
      <c r="H82" s="221"/>
      <c r="I82" s="221"/>
      <c r="J82" s="221"/>
      <c r="K82" s="174" t="str" cm="1">
        <f t="array" ref="K82">_xlfn.IFNA(IF(C82="","",IF(F82="×","0",_xlfn.IFS(AND(D82&gt;=3,G82="8:30～17:00の範囲内"),1200,AND(D82&gt;=3,G82="8:30～17:00を超える"),1500,AND(D82&lt;3,G82="8:30～17:00の範囲内"),2100,AND(D82&lt;3,G82="8:30～17:00を超える"),2600))),"")</f>
        <v/>
      </c>
      <c r="L82" s="174"/>
      <c r="M82" s="129"/>
      <c r="N82" s="63" t="str" cm="1">
        <f t="array" ref="N82">_xlfn.IFNA(_xlfn.IFS(F82="×","",M82="一般",0,AND(D82&gt;=3,M82="非課税",G82="8:30～17:00の範囲内"),700,AND(D82&lt;3,M82="非課税",G82="8:30～17:00の範囲内"),1300,AND(D82&gt;=3,M82="非課税",G82="8:30～17:00を超える"),900,AND(D82&lt;3,M82="非課税",G82="8:30～17:00を超える"),1600,M82="生保等",K82,M82="経過措置",EN82),"")</f>
        <v/>
      </c>
      <c r="O82" s="63" t="str" cm="1">
        <f t="array" ref="O82">_xlfn.IFNA(_xlfn.IFS(F82="×","",M82="一般",0,AND(D82&gt;=3,M82="非課税",G82="8:30～17:00の範囲内"),700,AND(D82&lt;3,M82="非課税",G82="8:30～17:00の範囲内"),1300,AND(D82&gt;=3,M82="非課税",G82="8:30～17:00を超える"),900,AND(D82&lt;3,M82="非課税",G82="8:30～17:00を超える"),1600,M82="生保等",K82,M82="経過措置",EO82),"")</f>
        <v/>
      </c>
      <c r="P82" s="63" t="str">
        <f t="shared" si="27"/>
        <v/>
      </c>
      <c r="Q82" s="63" t="str">
        <f t="shared" si="30"/>
        <v/>
      </c>
      <c r="R82" s="109"/>
      <c r="S82" s="110"/>
      <c r="T82" s="110"/>
      <c r="U82" s="110"/>
      <c r="V82" s="110"/>
      <c r="W82" s="110"/>
      <c r="X82" s="110"/>
      <c r="Y82" s="110"/>
      <c r="Z82" s="110"/>
      <c r="AA82" s="111"/>
      <c r="AB82" s="109"/>
      <c r="AC82" s="110"/>
      <c r="AD82" s="110"/>
      <c r="AE82" s="110"/>
      <c r="AF82" s="110"/>
      <c r="AG82" s="110"/>
      <c r="AH82" s="110"/>
      <c r="AI82" s="110"/>
      <c r="AJ82" s="110"/>
      <c r="AK82" s="111"/>
      <c r="AL82" s="109"/>
      <c r="AM82" s="110"/>
      <c r="AN82" s="110"/>
      <c r="AO82" s="110"/>
      <c r="AP82" s="110"/>
      <c r="AQ82" s="110"/>
      <c r="AR82" s="110"/>
      <c r="AS82" s="110"/>
      <c r="AT82" s="110"/>
      <c r="AU82" s="111"/>
      <c r="AV82" s="109"/>
      <c r="AW82" s="110"/>
      <c r="AX82" s="110"/>
      <c r="AY82" s="110"/>
      <c r="AZ82" s="110"/>
      <c r="BA82" s="110"/>
      <c r="BB82" s="110"/>
      <c r="BC82" s="110"/>
      <c r="BD82" s="110"/>
      <c r="BE82" s="111"/>
      <c r="BF82" s="109"/>
      <c r="BG82" s="110"/>
      <c r="BH82" s="110"/>
      <c r="BI82" s="110"/>
      <c r="BJ82" s="110"/>
      <c r="BK82" s="110"/>
      <c r="BL82" s="110"/>
      <c r="BM82" s="110"/>
      <c r="BN82" s="110"/>
      <c r="BO82" s="111"/>
      <c r="BP82" s="109"/>
      <c r="BQ82" s="110"/>
      <c r="BR82" s="110"/>
      <c r="BS82" s="110"/>
      <c r="BT82" s="110"/>
      <c r="BU82" s="110"/>
      <c r="BV82" s="110"/>
      <c r="BW82" s="110"/>
      <c r="BX82" s="110"/>
      <c r="BY82" s="111"/>
      <c r="BZ82" s="109"/>
      <c r="CA82" s="110"/>
      <c r="CB82" s="110"/>
      <c r="CC82" s="110"/>
      <c r="CD82" s="110"/>
      <c r="CE82" s="110"/>
      <c r="CF82" s="110"/>
      <c r="CG82" s="110"/>
      <c r="CH82" s="110"/>
      <c r="CI82" s="111"/>
      <c r="CJ82" s="109"/>
      <c r="CK82" s="110"/>
      <c r="CL82" s="110"/>
      <c r="CM82" s="110"/>
      <c r="CN82" s="110"/>
      <c r="CO82" s="110"/>
      <c r="CP82" s="110"/>
      <c r="CQ82" s="110"/>
      <c r="CR82" s="110"/>
      <c r="CS82" s="111"/>
      <c r="CT82" s="109"/>
      <c r="CU82" s="110"/>
      <c r="CV82" s="110"/>
      <c r="CW82" s="110"/>
      <c r="CX82" s="110"/>
      <c r="CY82" s="110"/>
      <c r="CZ82" s="110"/>
      <c r="DA82" s="110"/>
      <c r="DB82" s="110"/>
      <c r="DC82" s="111"/>
      <c r="DD82" s="109"/>
      <c r="DE82" s="110"/>
      <c r="DF82" s="110"/>
      <c r="DG82" s="110"/>
      <c r="DH82" s="110"/>
      <c r="DI82" s="110"/>
      <c r="DJ82" s="110"/>
      <c r="DK82" s="110"/>
      <c r="DL82" s="110"/>
      <c r="DM82" s="111"/>
      <c r="DN82" s="109"/>
      <c r="DO82" s="110"/>
      <c r="DP82" s="110"/>
      <c r="DQ82" s="110"/>
      <c r="DR82" s="110"/>
      <c r="DS82" s="110"/>
      <c r="DT82" s="110"/>
      <c r="DU82" s="110"/>
      <c r="DV82" s="110"/>
      <c r="DW82" s="111"/>
      <c r="DX82" s="109"/>
      <c r="DY82" s="110"/>
      <c r="DZ82" s="110"/>
      <c r="EA82" s="110"/>
      <c r="EB82" s="110"/>
      <c r="EC82" s="110"/>
      <c r="ED82" s="110"/>
      <c r="EE82" s="110"/>
      <c r="EF82" s="110"/>
      <c r="EG82" s="112"/>
      <c r="EH82" s="76">
        <f t="shared" si="31"/>
        <v>0</v>
      </c>
      <c r="EI82" s="70" t="str">
        <f t="shared" si="28"/>
        <v/>
      </c>
      <c r="EK82" s="76">
        <f t="shared" si="32"/>
        <v>0</v>
      </c>
      <c r="EL82" s="77">
        <f t="shared" si="33"/>
        <v>0</v>
      </c>
      <c r="EN82" s="78" t="str" cm="1">
        <f t="array" ref="EN82">_xlfn.IFNA(_xlfn.IFS(AND(D82&gt;=3,G82="8:30～17:00の範囲内"),_xlfn.XLOOKUP($EQ$14,$EQ$20:$EQ$24,$ET$20:$ET$24,0,0,1),AND(D82&gt;=3,G82="8:30～17:00を超える"),_xlfn.XLOOKUP($EQ$14,$EQ$20:$EQ$24,$EX$20:$EX$24,0,0,1),AND(D82&lt;3,G82="8:30～17:00の範囲内"),_xlfn.XLOOKUP($EQ$14,$EQ$20:$EQ$24,$ER$20:$ER$24,0,0,1),AND(D82&lt;3,G82="8:30～17:00を超える"),_xlfn.XLOOKUP($EQ$14,$EQ$20:$EQ$24,$EV$20:$EV$24,0,0,1)),"")</f>
        <v/>
      </c>
      <c r="EO82" s="78" t="str" cm="1">
        <f t="array" ref="EO82">_xlfn.IFNA(_xlfn.IFS(AND(D82&gt;=3,G82="8:30～17:00の範囲内"),_xlfn.XLOOKUP($EQ$14,$EQ$20:$EQ$24,$EU$20:$EU$24,0,0,1),AND(D82&gt;=3,G82="8:30～17:00を超える"),_xlfn.XLOOKUP($EQ$14,$EQ$20:$EQ$24,$EY$20:$EY$24,0,0,1),AND(D82&lt;3,G82="8:30～17:00の範囲内"),_xlfn.XLOOKUP($EQ$14,$EQ$20:$EQ$24,$ES$20:$ES$24,0,0,1),AND(D82&lt;3,G82="8:30～17:00を超える"),_xlfn.XLOOKUP($EQ$14,$EQ$20:$EQ$24,$EW$20:$EW$24,0,0,1)),"")</f>
        <v/>
      </c>
    </row>
    <row r="83" spans="2:145" ht="14.25">
      <c r="B83" s="79">
        <f t="shared" si="26"/>
        <v>70</v>
      </c>
      <c r="C83" s="125"/>
      <c r="D83" s="124"/>
      <c r="E83" s="125"/>
      <c r="F83" s="61" t="str">
        <f t="shared" si="29"/>
        <v/>
      </c>
      <c r="G83" s="220"/>
      <c r="H83" s="221"/>
      <c r="I83" s="221"/>
      <c r="J83" s="221"/>
      <c r="K83" s="174" t="str" cm="1">
        <f t="array" ref="K83">_xlfn.IFNA(IF(C83="","",IF(F83="×","0",_xlfn.IFS(AND(D83&gt;=3,G83="8:30～17:00の範囲内"),1200,AND(D83&gt;=3,G83="8:30～17:00を超える"),1500,AND(D83&lt;3,G83="8:30～17:00の範囲内"),2100,AND(D83&lt;3,G83="8:30～17:00を超える"),2600))),"")</f>
        <v/>
      </c>
      <c r="L83" s="174"/>
      <c r="M83" s="129"/>
      <c r="N83" s="63" t="str" cm="1">
        <f t="array" ref="N83">_xlfn.IFNA(_xlfn.IFS(F83="×","",M83="一般",0,AND(D83&gt;=3,M83="非課税",G83="8:30～17:00の範囲内"),700,AND(D83&lt;3,M83="非課税",G83="8:30～17:00の範囲内"),1300,AND(D83&gt;=3,M83="非課税",G83="8:30～17:00を超える"),900,AND(D83&lt;3,M83="非課税",G83="8:30～17:00を超える"),1600,M83="生保等",K83,M83="経過措置",EN83),"")</f>
        <v/>
      </c>
      <c r="O83" s="63" t="str" cm="1">
        <f t="array" ref="O83">_xlfn.IFNA(_xlfn.IFS(F83="×","",M83="一般",0,AND(D83&gt;=3,M83="非課税",G83="8:30～17:00の範囲内"),700,AND(D83&lt;3,M83="非課税",G83="8:30～17:00の範囲内"),1300,AND(D83&gt;=3,M83="非課税",G83="8:30～17:00を超える"),900,AND(D83&lt;3,M83="非課税",G83="8:30～17:00を超える"),1600,M83="生保等",K83,M83="経過措置",EO83),"")</f>
        <v/>
      </c>
      <c r="P83" s="63" t="str">
        <f t="shared" si="27"/>
        <v/>
      </c>
      <c r="Q83" s="63" t="str">
        <f t="shared" si="30"/>
        <v/>
      </c>
      <c r="R83" s="109"/>
      <c r="S83" s="110"/>
      <c r="T83" s="110"/>
      <c r="U83" s="110"/>
      <c r="V83" s="110"/>
      <c r="W83" s="110"/>
      <c r="X83" s="110"/>
      <c r="Y83" s="110"/>
      <c r="Z83" s="110"/>
      <c r="AA83" s="111"/>
      <c r="AB83" s="109"/>
      <c r="AC83" s="110"/>
      <c r="AD83" s="110"/>
      <c r="AE83" s="110"/>
      <c r="AF83" s="110"/>
      <c r="AG83" s="110"/>
      <c r="AH83" s="110"/>
      <c r="AI83" s="110"/>
      <c r="AJ83" s="110"/>
      <c r="AK83" s="111"/>
      <c r="AL83" s="109"/>
      <c r="AM83" s="110"/>
      <c r="AN83" s="110"/>
      <c r="AO83" s="110"/>
      <c r="AP83" s="110"/>
      <c r="AQ83" s="110"/>
      <c r="AR83" s="110"/>
      <c r="AS83" s="110"/>
      <c r="AT83" s="110"/>
      <c r="AU83" s="111"/>
      <c r="AV83" s="109"/>
      <c r="AW83" s="110"/>
      <c r="AX83" s="110"/>
      <c r="AY83" s="110"/>
      <c r="AZ83" s="110"/>
      <c r="BA83" s="110"/>
      <c r="BB83" s="110"/>
      <c r="BC83" s="110"/>
      <c r="BD83" s="110"/>
      <c r="BE83" s="111"/>
      <c r="BF83" s="109"/>
      <c r="BG83" s="110"/>
      <c r="BH83" s="110"/>
      <c r="BI83" s="110"/>
      <c r="BJ83" s="110"/>
      <c r="BK83" s="110"/>
      <c r="BL83" s="110"/>
      <c r="BM83" s="110"/>
      <c r="BN83" s="110"/>
      <c r="BO83" s="111"/>
      <c r="BP83" s="109"/>
      <c r="BQ83" s="110"/>
      <c r="BR83" s="110"/>
      <c r="BS83" s="110"/>
      <c r="BT83" s="110"/>
      <c r="BU83" s="110"/>
      <c r="BV83" s="110"/>
      <c r="BW83" s="110"/>
      <c r="BX83" s="110"/>
      <c r="BY83" s="111"/>
      <c r="BZ83" s="109"/>
      <c r="CA83" s="110"/>
      <c r="CB83" s="110"/>
      <c r="CC83" s="110"/>
      <c r="CD83" s="110"/>
      <c r="CE83" s="110"/>
      <c r="CF83" s="110"/>
      <c r="CG83" s="110"/>
      <c r="CH83" s="110"/>
      <c r="CI83" s="111"/>
      <c r="CJ83" s="109"/>
      <c r="CK83" s="110"/>
      <c r="CL83" s="110"/>
      <c r="CM83" s="110"/>
      <c r="CN83" s="110"/>
      <c r="CO83" s="110"/>
      <c r="CP83" s="110"/>
      <c r="CQ83" s="110"/>
      <c r="CR83" s="110"/>
      <c r="CS83" s="111"/>
      <c r="CT83" s="109"/>
      <c r="CU83" s="110"/>
      <c r="CV83" s="110"/>
      <c r="CW83" s="110"/>
      <c r="CX83" s="110"/>
      <c r="CY83" s="110"/>
      <c r="CZ83" s="110"/>
      <c r="DA83" s="110"/>
      <c r="DB83" s="110"/>
      <c r="DC83" s="111"/>
      <c r="DD83" s="109"/>
      <c r="DE83" s="110"/>
      <c r="DF83" s="110"/>
      <c r="DG83" s="110"/>
      <c r="DH83" s="110"/>
      <c r="DI83" s="110"/>
      <c r="DJ83" s="110"/>
      <c r="DK83" s="110"/>
      <c r="DL83" s="110"/>
      <c r="DM83" s="111"/>
      <c r="DN83" s="109"/>
      <c r="DO83" s="110"/>
      <c r="DP83" s="110"/>
      <c r="DQ83" s="110"/>
      <c r="DR83" s="110"/>
      <c r="DS83" s="110"/>
      <c r="DT83" s="110"/>
      <c r="DU83" s="110"/>
      <c r="DV83" s="110"/>
      <c r="DW83" s="111"/>
      <c r="DX83" s="109"/>
      <c r="DY83" s="110"/>
      <c r="DZ83" s="110"/>
      <c r="EA83" s="110"/>
      <c r="EB83" s="110"/>
      <c r="EC83" s="110"/>
      <c r="ED83" s="110"/>
      <c r="EE83" s="110"/>
      <c r="EF83" s="110"/>
      <c r="EG83" s="112"/>
      <c r="EH83" s="76">
        <f t="shared" si="31"/>
        <v>0</v>
      </c>
      <c r="EI83" s="70" t="str">
        <f t="shared" si="28"/>
        <v/>
      </c>
      <c r="EK83" s="76">
        <f t="shared" si="32"/>
        <v>0</v>
      </c>
      <c r="EL83" s="77">
        <f t="shared" si="33"/>
        <v>0</v>
      </c>
      <c r="EN83" s="78" t="str" cm="1">
        <f t="array" ref="EN83">_xlfn.IFNA(_xlfn.IFS(AND(D83&gt;=3,G83="8:30～17:00の範囲内"),_xlfn.XLOOKUP($EQ$14,$EQ$20:$EQ$24,$ET$20:$ET$24,0,0,1),AND(D83&gt;=3,G83="8:30～17:00を超える"),_xlfn.XLOOKUP($EQ$14,$EQ$20:$EQ$24,$EX$20:$EX$24,0,0,1),AND(D83&lt;3,G83="8:30～17:00の範囲内"),_xlfn.XLOOKUP($EQ$14,$EQ$20:$EQ$24,$ER$20:$ER$24,0,0,1),AND(D83&lt;3,G83="8:30～17:00を超える"),_xlfn.XLOOKUP($EQ$14,$EQ$20:$EQ$24,$EV$20:$EV$24,0,0,1)),"")</f>
        <v/>
      </c>
      <c r="EO83" s="78" t="str" cm="1">
        <f t="array" ref="EO83">_xlfn.IFNA(_xlfn.IFS(AND(D83&gt;=3,G83="8:30～17:00の範囲内"),_xlfn.XLOOKUP($EQ$14,$EQ$20:$EQ$24,$EU$20:$EU$24,0,0,1),AND(D83&gt;=3,G83="8:30～17:00を超える"),_xlfn.XLOOKUP($EQ$14,$EQ$20:$EQ$24,$EY$20:$EY$24,0,0,1),AND(D83&lt;3,G83="8:30～17:00の範囲内"),_xlfn.XLOOKUP($EQ$14,$EQ$20:$EQ$24,$ES$20:$ES$24,0,0,1),AND(D83&lt;3,G83="8:30～17:00を超える"),_xlfn.XLOOKUP($EQ$14,$EQ$20:$EQ$24,$EW$20:$EW$24,0,0,1)),"")</f>
        <v/>
      </c>
    </row>
    <row r="84" spans="2:145" ht="14.25">
      <c r="B84" s="79">
        <f t="shared" si="26"/>
        <v>71</v>
      </c>
      <c r="C84" s="125"/>
      <c r="D84" s="124"/>
      <c r="E84" s="125"/>
      <c r="F84" s="61" t="str">
        <f t="shared" si="29"/>
        <v/>
      </c>
      <c r="G84" s="220"/>
      <c r="H84" s="221"/>
      <c r="I84" s="221"/>
      <c r="J84" s="221"/>
      <c r="K84" s="174" t="str" cm="1">
        <f t="array" ref="K84">_xlfn.IFNA(IF(C84="","",IF(F84="×","0",_xlfn.IFS(AND(D84&gt;=3,G84="8:30～17:00の範囲内"),1200,AND(D84&gt;=3,G84="8:30～17:00を超える"),1500,AND(D84&lt;3,G84="8:30～17:00の範囲内"),2100,AND(D84&lt;3,G84="8:30～17:00を超える"),2600))),"")</f>
        <v/>
      </c>
      <c r="L84" s="174"/>
      <c r="M84" s="129"/>
      <c r="N84" s="63" t="str" cm="1">
        <f t="array" ref="N84">_xlfn.IFNA(_xlfn.IFS(F84="×","",M84="一般",0,AND(D84&gt;=3,M84="非課税",G84="8:30～17:00の範囲内"),700,AND(D84&lt;3,M84="非課税",G84="8:30～17:00の範囲内"),1300,AND(D84&gt;=3,M84="非課税",G84="8:30～17:00を超える"),900,AND(D84&lt;3,M84="非課税",G84="8:30～17:00を超える"),1600,M84="生保等",K84,M84="経過措置",EN84),"")</f>
        <v/>
      </c>
      <c r="O84" s="63" t="str" cm="1">
        <f t="array" ref="O84">_xlfn.IFNA(_xlfn.IFS(F84="×","",M84="一般",0,AND(D84&gt;=3,M84="非課税",G84="8:30～17:00の範囲内"),700,AND(D84&lt;3,M84="非課税",G84="8:30～17:00の範囲内"),1300,AND(D84&gt;=3,M84="非課税",G84="8:30～17:00を超える"),900,AND(D84&lt;3,M84="非課税",G84="8:30～17:00を超える"),1600,M84="生保等",K84,M84="経過措置",EO84),"")</f>
        <v/>
      </c>
      <c r="P84" s="63" t="str">
        <f t="shared" si="27"/>
        <v/>
      </c>
      <c r="Q84" s="63" t="str">
        <f t="shared" si="30"/>
        <v/>
      </c>
      <c r="R84" s="109"/>
      <c r="S84" s="110"/>
      <c r="T84" s="110"/>
      <c r="U84" s="110"/>
      <c r="V84" s="110"/>
      <c r="W84" s="110"/>
      <c r="X84" s="110"/>
      <c r="Y84" s="110"/>
      <c r="Z84" s="110"/>
      <c r="AA84" s="111"/>
      <c r="AB84" s="109"/>
      <c r="AC84" s="110"/>
      <c r="AD84" s="110"/>
      <c r="AE84" s="110"/>
      <c r="AF84" s="110"/>
      <c r="AG84" s="110"/>
      <c r="AH84" s="110"/>
      <c r="AI84" s="110"/>
      <c r="AJ84" s="110"/>
      <c r="AK84" s="111"/>
      <c r="AL84" s="109"/>
      <c r="AM84" s="110"/>
      <c r="AN84" s="110"/>
      <c r="AO84" s="110"/>
      <c r="AP84" s="110"/>
      <c r="AQ84" s="110"/>
      <c r="AR84" s="110"/>
      <c r="AS84" s="110"/>
      <c r="AT84" s="110"/>
      <c r="AU84" s="111"/>
      <c r="AV84" s="109"/>
      <c r="AW84" s="110"/>
      <c r="AX84" s="110"/>
      <c r="AY84" s="110"/>
      <c r="AZ84" s="110"/>
      <c r="BA84" s="110"/>
      <c r="BB84" s="110"/>
      <c r="BC84" s="110"/>
      <c r="BD84" s="110"/>
      <c r="BE84" s="111"/>
      <c r="BF84" s="109"/>
      <c r="BG84" s="110"/>
      <c r="BH84" s="110"/>
      <c r="BI84" s="110"/>
      <c r="BJ84" s="110"/>
      <c r="BK84" s="110"/>
      <c r="BL84" s="110"/>
      <c r="BM84" s="110"/>
      <c r="BN84" s="110"/>
      <c r="BO84" s="111"/>
      <c r="BP84" s="109"/>
      <c r="BQ84" s="110"/>
      <c r="BR84" s="110"/>
      <c r="BS84" s="110"/>
      <c r="BT84" s="110"/>
      <c r="BU84" s="110"/>
      <c r="BV84" s="110"/>
      <c r="BW84" s="110"/>
      <c r="BX84" s="110"/>
      <c r="BY84" s="111"/>
      <c r="BZ84" s="109"/>
      <c r="CA84" s="110"/>
      <c r="CB84" s="110"/>
      <c r="CC84" s="110"/>
      <c r="CD84" s="110"/>
      <c r="CE84" s="110"/>
      <c r="CF84" s="110"/>
      <c r="CG84" s="110"/>
      <c r="CH84" s="110"/>
      <c r="CI84" s="111"/>
      <c r="CJ84" s="109"/>
      <c r="CK84" s="110"/>
      <c r="CL84" s="110"/>
      <c r="CM84" s="110"/>
      <c r="CN84" s="110"/>
      <c r="CO84" s="110"/>
      <c r="CP84" s="110"/>
      <c r="CQ84" s="110"/>
      <c r="CR84" s="110"/>
      <c r="CS84" s="111"/>
      <c r="CT84" s="109"/>
      <c r="CU84" s="110"/>
      <c r="CV84" s="110"/>
      <c r="CW84" s="110"/>
      <c r="CX84" s="110"/>
      <c r="CY84" s="110"/>
      <c r="CZ84" s="110"/>
      <c r="DA84" s="110"/>
      <c r="DB84" s="110"/>
      <c r="DC84" s="111"/>
      <c r="DD84" s="109"/>
      <c r="DE84" s="110"/>
      <c r="DF84" s="110"/>
      <c r="DG84" s="110"/>
      <c r="DH84" s="110"/>
      <c r="DI84" s="110"/>
      <c r="DJ84" s="110"/>
      <c r="DK84" s="110"/>
      <c r="DL84" s="110"/>
      <c r="DM84" s="111"/>
      <c r="DN84" s="109"/>
      <c r="DO84" s="110"/>
      <c r="DP84" s="110"/>
      <c r="DQ84" s="110"/>
      <c r="DR84" s="110"/>
      <c r="DS84" s="110"/>
      <c r="DT84" s="110"/>
      <c r="DU84" s="110"/>
      <c r="DV84" s="110"/>
      <c r="DW84" s="111"/>
      <c r="DX84" s="109"/>
      <c r="DY84" s="110"/>
      <c r="DZ84" s="110"/>
      <c r="EA84" s="110"/>
      <c r="EB84" s="110"/>
      <c r="EC84" s="110"/>
      <c r="ED84" s="110"/>
      <c r="EE84" s="110"/>
      <c r="EF84" s="110"/>
      <c r="EG84" s="112"/>
      <c r="EH84" s="76">
        <f t="shared" si="31"/>
        <v>0</v>
      </c>
      <c r="EI84" s="70" t="str">
        <f t="shared" si="28"/>
        <v/>
      </c>
      <c r="EK84" s="76">
        <f t="shared" si="32"/>
        <v>0</v>
      </c>
      <c r="EL84" s="77">
        <f t="shared" si="33"/>
        <v>0</v>
      </c>
      <c r="EN84" s="78" t="str" cm="1">
        <f t="array" ref="EN84">_xlfn.IFNA(_xlfn.IFS(AND(D84&gt;=3,G84="8:30～17:00の範囲内"),_xlfn.XLOOKUP($EQ$14,$EQ$20:$EQ$24,$ET$20:$ET$24,0,0,1),AND(D84&gt;=3,G84="8:30～17:00を超える"),_xlfn.XLOOKUP($EQ$14,$EQ$20:$EQ$24,$EX$20:$EX$24,0,0,1),AND(D84&lt;3,G84="8:30～17:00の範囲内"),_xlfn.XLOOKUP($EQ$14,$EQ$20:$EQ$24,$ER$20:$ER$24,0,0,1),AND(D84&lt;3,G84="8:30～17:00を超える"),_xlfn.XLOOKUP($EQ$14,$EQ$20:$EQ$24,$EV$20:$EV$24,0,0,1)),"")</f>
        <v/>
      </c>
      <c r="EO84" s="78" t="str" cm="1">
        <f t="array" ref="EO84">_xlfn.IFNA(_xlfn.IFS(AND(D84&gt;=3,G84="8:30～17:00の範囲内"),_xlfn.XLOOKUP($EQ$14,$EQ$20:$EQ$24,$EU$20:$EU$24,0,0,1),AND(D84&gt;=3,G84="8:30～17:00を超える"),_xlfn.XLOOKUP($EQ$14,$EQ$20:$EQ$24,$EY$20:$EY$24,0,0,1),AND(D84&lt;3,G84="8:30～17:00の範囲内"),_xlfn.XLOOKUP($EQ$14,$EQ$20:$EQ$24,$ES$20:$ES$24,0,0,1),AND(D84&lt;3,G84="8:30～17:00を超える"),_xlfn.XLOOKUP($EQ$14,$EQ$20:$EQ$24,$EW$20:$EW$24,0,0,1)),"")</f>
        <v/>
      </c>
    </row>
    <row r="85" spans="2:145" ht="14.25">
      <c r="B85" s="79">
        <f t="shared" si="26"/>
        <v>72</v>
      </c>
      <c r="C85" s="125"/>
      <c r="D85" s="124"/>
      <c r="E85" s="125"/>
      <c r="F85" s="61" t="str">
        <f t="shared" si="29"/>
        <v/>
      </c>
      <c r="G85" s="220"/>
      <c r="H85" s="221"/>
      <c r="I85" s="221"/>
      <c r="J85" s="221"/>
      <c r="K85" s="174" t="str" cm="1">
        <f t="array" ref="K85">_xlfn.IFNA(IF(C85="","",IF(F85="×","0",_xlfn.IFS(AND(D85&gt;=3,G85="8:30～17:00の範囲内"),1200,AND(D85&gt;=3,G85="8:30～17:00を超える"),1500,AND(D85&lt;3,G85="8:30～17:00の範囲内"),2100,AND(D85&lt;3,G85="8:30～17:00を超える"),2600))),"")</f>
        <v/>
      </c>
      <c r="L85" s="174"/>
      <c r="M85" s="129"/>
      <c r="N85" s="63" t="str" cm="1">
        <f t="array" ref="N85">_xlfn.IFNA(_xlfn.IFS(F85="×","",M85="一般",0,AND(D85&gt;=3,M85="非課税",G85="8:30～17:00の範囲内"),700,AND(D85&lt;3,M85="非課税",G85="8:30～17:00の範囲内"),1300,AND(D85&gt;=3,M85="非課税",G85="8:30～17:00を超える"),900,AND(D85&lt;3,M85="非課税",G85="8:30～17:00を超える"),1600,M85="生保等",K85,M85="経過措置",EN85),"")</f>
        <v/>
      </c>
      <c r="O85" s="63" t="str" cm="1">
        <f t="array" ref="O85">_xlfn.IFNA(_xlfn.IFS(F85="×","",M85="一般",0,AND(D85&gt;=3,M85="非課税",G85="8:30～17:00の範囲内"),700,AND(D85&lt;3,M85="非課税",G85="8:30～17:00の範囲内"),1300,AND(D85&gt;=3,M85="非課税",G85="8:30～17:00を超える"),900,AND(D85&lt;3,M85="非課税",G85="8:30～17:00を超える"),1600,M85="生保等",K85,M85="経過措置",EO85),"")</f>
        <v/>
      </c>
      <c r="P85" s="63" t="str">
        <f t="shared" si="27"/>
        <v/>
      </c>
      <c r="Q85" s="63" t="str">
        <f t="shared" si="30"/>
        <v/>
      </c>
      <c r="R85" s="109"/>
      <c r="S85" s="110"/>
      <c r="T85" s="110"/>
      <c r="U85" s="110"/>
      <c r="V85" s="110"/>
      <c r="W85" s="110"/>
      <c r="X85" s="110"/>
      <c r="Y85" s="110"/>
      <c r="Z85" s="110"/>
      <c r="AA85" s="111"/>
      <c r="AB85" s="109"/>
      <c r="AC85" s="110"/>
      <c r="AD85" s="110"/>
      <c r="AE85" s="110"/>
      <c r="AF85" s="110"/>
      <c r="AG85" s="110"/>
      <c r="AH85" s="110"/>
      <c r="AI85" s="110"/>
      <c r="AJ85" s="110"/>
      <c r="AK85" s="111"/>
      <c r="AL85" s="109"/>
      <c r="AM85" s="110"/>
      <c r="AN85" s="110"/>
      <c r="AO85" s="110"/>
      <c r="AP85" s="110"/>
      <c r="AQ85" s="110"/>
      <c r="AR85" s="110"/>
      <c r="AS85" s="110"/>
      <c r="AT85" s="110"/>
      <c r="AU85" s="111"/>
      <c r="AV85" s="109"/>
      <c r="AW85" s="110"/>
      <c r="AX85" s="110"/>
      <c r="AY85" s="110"/>
      <c r="AZ85" s="110"/>
      <c r="BA85" s="110"/>
      <c r="BB85" s="110"/>
      <c r="BC85" s="110"/>
      <c r="BD85" s="110"/>
      <c r="BE85" s="111"/>
      <c r="BF85" s="109"/>
      <c r="BG85" s="110"/>
      <c r="BH85" s="110"/>
      <c r="BI85" s="110"/>
      <c r="BJ85" s="110"/>
      <c r="BK85" s="110"/>
      <c r="BL85" s="110"/>
      <c r="BM85" s="110"/>
      <c r="BN85" s="110"/>
      <c r="BO85" s="111"/>
      <c r="BP85" s="109"/>
      <c r="BQ85" s="110"/>
      <c r="BR85" s="110"/>
      <c r="BS85" s="110"/>
      <c r="BT85" s="110"/>
      <c r="BU85" s="110"/>
      <c r="BV85" s="110"/>
      <c r="BW85" s="110"/>
      <c r="BX85" s="110"/>
      <c r="BY85" s="111"/>
      <c r="BZ85" s="109"/>
      <c r="CA85" s="110"/>
      <c r="CB85" s="110"/>
      <c r="CC85" s="110"/>
      <c r="CD85" s="110"/>
      <c r="CE85" s="110"/>
      <c r="CF85" s="110"/>
      <c r="CG85" s="110"/>
      <c r="CH85" s="110"/>
      <c r="CI85" s="111"/>
      <c r="CJ85" s="109"/>
      <c r="CK85" s="110"/>
      <c r="CL85" s="110"/>
      <c r="CM85" s="110"/>
      <c r="CN85" s="110"/>
      <c r="CO85" s="110"/>
      <c r="CP85" s="110"/>
      <c r="CQ85" s="110"/>
      <c r="CR85" s="110"/>
      <c r="CS85" s="111"/>
      <c r="CT85" s="109"/>
      <c r="CU85" s="110"/>
      <c r="CV85" s="110"/>
      <c r="CW85" s="110"/>
      <c r="CX85" s="110"/>
      <c r="CY85" s="110"/>
      <c r="CZ85" s="110"/>
      <c r="DA85" s="110"/>
      <c r="DB85" s="110"/>
      <c r="DC85" s="111"/>
      <c r="DD85" s="109"/>
      <c r="DE85" s="110"/>
      <c r="DF85" s="110"/>
      <c r="DG85" s="110"/>
      <c r="DH85" s="110"/>
      <c r="DI85" s="110"/>
      <c r="DJ85" s="110"/>
      <c r="DK85" s="110"/>
      <c r="DL85" s="110"/>
      <c r="DM85" s="111"/>
      <c r="DN85" s="109"/>
      <c r="DO85" s="110"/>
      <c r="DP85" s="110"/>
      <c r="DQ85" s="110"/>
      <c r="DR85" s="110"/>
      <c r="DS85" s="110"/>
      <c r="DT85" s="110"/>
      <c r="DU85" s="110"/>
      <c r="DV85" s="110"/>
      <c r="DW85" s="111"/>
      <c r="DX85" s="109"/>
      <c r="DY85" s="110"/>
      <c r="DZ85" s="110"/>
      <c r="EA85" s="110"/>
      <c r="EB85" s="110"/>
      <c r="EC85" s="110"/>
      <c r="ED85" s="110"/>
      <c r="EE85" s="110"/>
      <c r="EF85" s="110"/>
      <c r="EG85" s="112"/>
      <c r="EH85" s="76">
        <f t="shared" si="31"/>
        <v>0</v>
      </c>
      <c r="EI85" s="70" t="str">
        <f t="shared" si="28"/>
        <v/>
      </c>
      <c r="EK85" s="76">
        <f t="shared" si="32"/>
        <v>0</v>
      </c>
      <c r="EL85" s="77">
        <f t="shared" si="33"/>
        <v>0</v>
      </c>
      <c r="EN85" s="78" t="str" cm="1">
        <f t="array" ref="EN85">_xlfn.IFNA(_xlfn.IFS(AND(D85&gt;=3,G85="8:30～17:00の範囲内"),_xlfn.XLOOKUP($EQ$14,$EQ$20:$EQ$24,$ET$20:$ET$24,0,0,1),AND(D85&gt;=3,G85="8:30～17:00を超える"),_xlfn.XLOOKUP($EQ$14,$EQ$20:$EQ$24,$EX$20:$EX$24,0,0,1),AND(D85&lt;3,G85="8:30～17:00の範囲内"),_xlfn.XLOOKUP($EQ$14,$EQ$20:$EQ$24,$ER$20:$ER$24,0,0,1),AND(D85&lt;3,G85="8:30～17:00を超える"),_xlfn.XLOOKUP($EQ$14,$EQ$20:$EQ$24,$EV$20:$EV$24,0,0,1)),"")</f>
        <v/>
      </c>
      <c r="EO85" s="78" t="str" cm="1">
        <f t="array" ref="EO85">_xlfn.IFNA(_xlfn.IFS(AND(D85&gt;=3,G85="8:30～17:00の範囲内"),_xlfn.XLOOKUP($EQ$14,$EQ$20:$EQ$24,$EU$20:$EU$24,0,0,1),AND(D85&gt;=3,G85="8:30～17:00を超える"),_xlfn.XLOOKUP($EQ$14,$EQ$20:$EQ$24,$EY$20:$EY$24,0,0,1),AND(D85&lt;3,G85="8:30～17:00の範囲内"),_xlfn.XLOOKUP($EQ$14,$EQ$20:$EQ$24,$ES$20:$ES$24,0,0,1),AND(D85&lt;3,G85="8:30～17:00を超える"),_xlfn.XLOOKUP($EQ$14,$EQ$20:$EQ$24,$EW$20:$EW$24,0,0,1)),"")</f>
        <v/>
      </c>
    </row>
    <row r="86" spans="2:145" ht="14.25">
      <c r="B86" s="79">
        <f t="shared" si="26"/>
        <v>73</v>
      </c>
      <c r="C86" s="125"/>
      <c r="D86" s="124"/>
      <c r="E86" s="125"/>
      <c r="F86" s="61" t="str">
        <f t="shared" si="29"/>
        <v/>
      </c>
      <c r="G86" s="220"/>
      <c r="H86" s="221"/>
      <c r="I86" s="221"/>
      <c r="J86" s="221"/>
      <c r="K86" s="174" t="str" cm="1">
        <f t="array" ref="K86">_xlfn.IFNA(IF(C86="","",IF(F86="×","0",_xlfn.IFS(AND(D86&gt;=3,G86="8:30～17:00の範囲内"),1200,AND(D86&gt;=3,G86="8:30～17:00を超える"),1500,AND(D86&lt;3,G86="8:30～17:00の範囲内"),2100,AND(D86&lt;3,G86="8:30～17:00を超える"),2600))),"")</f>
        <v/>
      </c>
      <c r="L86" s="174"/>
      <c r="M86" s="129"/>
      <c r="N86" s="63" t="str" cm="1">
        <f t="array" ref="N86">_xlfn.IFNA(_xlfn.IFS(F86="×","",M86="一般",0,AND(D86&gt;=3,M86="非課税",G86="8:30～17:00の範囲内"),700,AND(D86&lt;3,M86="非課税",G86="8:30～17:00の範囲内"),1300,AND(D86&gt;=3,M86="非課税",G86="8:30～17:00を超える"),900,AND(D86&lt;3,M86="非課税",G86="8:30～17:00を超える"),1600,M86="生保等",K86,M86="経過措置",EN86),"")</f>
        <v/>
      </c>
      <c r="O86" s="63" t="str" cm="1">
        <f t="array" ref="O86">_xlfn.IFNA(_xlfn.IFS(F86="×","",M86="一般",0,AND(D86&gt;=3,M86="非課税",G86="8:30～17:00の範囲内"),700,AND(D86&lt;3,M86="非課税",G86="8:30～17:00の範囲内"),1300,AND(D86&gt;=3,M86="非課税",G86="8:30～17:00を超える"),900,AND(D86&lt;3,M86="非課税",G86="8:30～17:00を超える"),1600,M86="生保等",K86,M86="経過措置",EO86),"")</f>
        <v/>
      </c>
      <c r="P86" s="63" t="str">
        <f t="shared" si="27"/>
        <v/>
      </c>
      <c r="Q86" s="63" t="str">
        <f t="shared" si="30"/>
        <v/>
      </c>
      <c r="R86" s="109"/>
      <c r="S86" s="110"/>
      <c r="T86" s="110"/>
      <c r="U86" s="110"/>
      <c r="V86" s="110"/>
      <c r="W86" s="110"/>
      <c r="X86" s="110"/>
      <c r="Y86" s="110"/>
      <c r="Z86" s="110"/>
      <c r="AA86" s="111"/>
      <c r="AB86" s="109"/>
      <c r="AC86" s="110"/>
      <c r="AD86" s="110"/>
      <c r="AE86" s="110"/>
      <c r="AF86" s="110"/>
      <c r="AG86" s="110"/>
      <c r="AH86" s="110"/>
      <c r="AI86" s="110"/>
      <c r="AJ86" s="110"/>
      <c r="AK86" s="111"/>
      <c r="AL86" s="109"/>
      <c r="AM86" s="110"/>
      <c r="AN86" s="110"/>
      <c r="AO86" s="110"/>
      <c r="AP86" s="110"/>
      <c r="AQ86" s="110"/>
      <c r="AR86" s="110"/>
      <c r="AS86" s="110"/>
      <c r="AT86" s="110"/>
      <c r="AU86" s="111"/>
      <c r="AV86" s="109"/>
      <c r="AW86" s="110"/>
      <c r="AX86" s="110"/>
      <c r="AY86" s="110"/>
      <c r="AZ86" s="110"/>
      <c r="BA86" s="110"/>
      <c r="BB86" s="110"/>
      <c r="BC86" s="110"/>
      <c r="BD86" s="110"/>
      <c r="BE86" s="111"/>
      <c r="BF86" s="109"/>
      <c r="BG86" s="110"/>
      <c r="BH86" s="110"/>
      <c r="BI86" s="110"/>
      <c r="BJ86" s="110"/>
      <c r="BK86" s="110"/>
      <c r="BL86" s="110"/>
      <c r="BM86" s="110"/>
      <c r="BN86" s="110"/>
      <c r="BO86" s="111"/>
      <c r="BP86" s="109"/>
      <c r="BQ86" s="110"/>
      <c r="BR86" s="110"/>
      <c r="BS86" s="110"/>
      <c r="BT86" s="110"/>
      <c r="BU86" s="110"/>
      <c r="BV86" s="110"/>
      <c r="BW86" s="110"/>
      <c r="BX86" s="110"/>
      <c r="BY86" s="111"/>
      <c r="BZ86" s="109"/>
      <c r="CA86" s="110"/>
      <c r="CB86" s="110"/>
      <c r="CC86" s="110"/>
      <c r="CD86" s="110"/>
      <c r="CE86" s="110"/>
      <c r="CF86" s="110"/>
      <c r="CG86" s="110"/>
      <c r="CH86" s="110"/>
      <c r="CI86" s="111"/>
      <c r="CJ86" s="109"/>
      <c r="CK86" s="110"/>
      <c r="CL86" s="110"/>
      <c r="CM86" s="110"/>
      <c r="CN86" s="110"/>
      <c r="CO86" s="110"/>
      <c r="CP86" s="110"/>
      <c r="CQ86" s="110"/>
      <c r="CR86" s="110"/>
      <c r="CS86" s="111"/>
      <c r="CT86" s="109"/>
      <c r="CU86" s="110"/>
      <c r="CV86" s="110"/>
      <c r="CW86" s="110"/>
      <c r="CX86" s="110"/>
      <c r="CY86" s="110"/>
      <c r="CZ86" s="110"/>
      <c r="DA86" s="110"/>
      <c r="DB86" s="110"/>
      <c r="DC86" s="111"/>
      <c r="DD86" s="109"/>
      <c r="DE86" s="110"/>
      <c r="DF86" s="110"/>
      <c r="DG86" s="110"/>
      <c r="DH86" s="110"/>
      <c r="DI86" s="110"/>
      <c r="DJ86" s="110"/>
      <c r="DK86" s="110"/>
      <c r="DL86" s="110"/>
      <c r="DM86" s="111"/>
      <c r="DN86" s="109"/>
      <c r="DO86" s="110"/>
      <c r="DP86" s="110"/>
      <c r="DQ86" s="110"/>
      <c r="DR86" s="110"/>
      <c r="DS86" s="110"/>
      <c r="DT86" s="110"/>
      <c r="DU86" s="110"/>
      <c r="DV86" s="110"/>
      <c r="DW86" s="111"/>
      <c r="DX86" s="109"/>
      <c r="DY86" s="110"/>
      <c r="DZ86" s="110"/>
      <c r="EA86" s="110"/>
      <c r="EB86" s="110"/>
      <c r="EC86" s="110"/>
      <c r="ED86" s="110"/>
      <c r="EE86" s="110"/>
      <c r="EF86" s="110"/>
      <c r="EG86" s="112"/>
      <c r="EH86" s="76">
        <f t="shared" si="31"/>
        <v>0</v>
      </c>
      <c r="EI86" s="70" t="str">
        <f t="shared" si="28"/>
        <v/>
      </c>
      <c r="EK86" s="76">
        <f t="shared" si="32"/>
        <v>0</v>
      </c>
      <c r="EL86" s="77">
        <f t="shared" si="33"/>
        <v>0</v>
      </c>
      <c r="EN86" s="78" t="str" cm="1">
        <f t="array" ref="EN86">_xlfn.IFNA(_xlfn.IFS(AND(D86&gt;=3,G86="8:30～17:00の範囲内"),_xlfn.XLOOKUP($EQ$14,$EQ$20:$EQ$24,$ET$20:$ET$24,0,0,1),AND(D86&gt;=3,G86="8:30～17:00を超える"),_xlfn.XLOOKUP($EQ$14,$EQ$20:$EQ$24,$EX$20:$EX$24,0,0,1),AND(D86&lt;3,G86="8:30～17:00の範囲内"),_xlfn.XLOOKUP($EQ$14,$EQ$20:$EQ$24,$ER$20:$ER$24,0,0,1),AND(D86&lt;3,G86="8:30～17:00を超える"),_xlfn.XLOOKUP($EQ$14,$EQ$20:$EQ$24,$EV$20:$EV$24,0,0,1)),"")</f>
        <v/>
      </c>
      <c r="EO86" s="78" t="str" cm="1">
        <f t="array" ref="EO86">_xlfn.IFNA(_xlfn.IFS(AND(D86&gt;=3,G86="8:30～17:00の範囲内"),_xlfn.XLOOKUP($EQ$14,$EQ$20:$EQ$24,$EU$20:$EU$24,0,0,1),AND(D86&gt;=3,G86="8:30～17:00を超える"),_xlfn.XLOOKUP($EQ$14,$EQ$20:$EQ$24,$EY$20:$EY$24,0,0,1),AND(D86&lt;3,G86="8:30～17:00の範囲内"),_xlfn.XLOOKUP($EQ$14,$EQ$20:$EQ$24,$ES$20:$ES$24,0,0,1),AND(D86&lt;3,G86="8:30～17:00を超える"),_xlfn.XLOOKUP($EQ$14,$EQ$20:$EQ$24,$EW$20:$EW$24,0,0,1)),"")</f>
        <v/>
      </c>
    </row>
    <row r="87" spans="2:145" ht="14.25">
      <c r="B87" s="79">
        <f t="shared" si="26"/>
        <v>74</v>
      </c>
      <c r="C87" s="125"/>
      <c r="D87" s="124"/>
      <c r="E87" s="125"/>
      <c r="F87" s="61" t="str">
        <f t="shared" si="29"/>
        <v/>
      </c>
      <c r="G87" s="220"/>
      <c r="H87" s="221"/>
      <c r="I87" s="221"/>
      <c r="J87" s="221"/>
      <c r="K87" s="174" t="str" cm="1">
        <f t="array" ref="K87">_xlfn.IFNA(IF(C87="","",IF(F87="×","0",_xlfn.IFS(AND(D87&gt;=3,G87="8:30～17:00の範囲内"),1200,AND(D87&gt;=3,G87="8:30～17:00を超える"),1500,AND(D87&lt;3,G87="8:30～17:00の範囲内"),2100,AND(D87&lt;3,G87="8:30～17:00を超える"),2600))),"")</f>
        <v/>
      </c>
      <c r="L87" s="174"/>
      <c r="M87" s="129"/>
      <c r="N87" s="63" t="str" cm="1">
        <f t="array" ref="N87">_xlfn.IFNA(_xlfn.IFS(F87="×","",M87="一般",0,AND(D87&gt;=3,M87="非課税",G87="8:30～17:00の範囲内"),700,AND(D87&lt;3,M87="非課税",G87="8:30～17:00の範囲内"),1300,AND(D87&gt;=3,M87="非課税",G87="8:30～17:00を超える"),900,AND(D87&lt;3,M87="非課税",G87="8:30～17:00を超える"),1600,M87="生保等",K87,M87="経過措置",EN87),"")</f>
        <v/>
      </c>
      <c r="O87" s="63" t="str" cm="1">
        <f t="array" ref="O87">_xlfn.IFNA(_xlfn.IFS(F87="×","",M87="一般",0,AND(D87&gt;=3,M87="非課税",G87="8:30～17:00の範囲内"),700,AND(D87&lt;3,M87="非課税",G87="8:30～17:00の範囲内"),1300,AND(D87&gt;=3,M87="非課税",G87="8:30～17:00を超える"),900,AND(D87&lt;3,M87="非課税",G87="8:30～17:00を超える"),1600,M87="生保等",K87,M87="経過措置",EO87),"")</f>
        <v/>
      </c>
      <c r="P87" s="63" t="str">
        <f t="shared" si="27"/>
        <v/>
      </c>
      <c r="Q87" s="63" t="str">
        <f t="shared" si="30"/>
        <v/>
      </c>
      <c r="R87" s="109"/>
      <c r="S87" s="110"/>
      <c r="T87" s="110"/>
      <c r="U87" s="110"/>
      <c r="V87" s="110"/>
      <c r="W87" s="110"/>
      <c r="X87" s="110"/>
      <c r="Y87" s="110"/>
      <c r="Z87" s="110"/>
      <c r="AA87" s="111"/>
      <c r="AB87" s="109"/>
      <c r="AC87" s="110"/>
      <c r="AD87" s="110"/>
      <c r="AE87" s="110"/>
      <c r="AF87" s="110"/>
      <c r="AG87" s="110"/>
      <c r="AH87" s="110"/>
      <c r="AI87" s="110"/>
      <c r="AJ87" s="110"/>
      <c r="AK87" s="111"/>
      <c r="AL87" s="109"/>
      <c r="AM87" s="110"/>
      <c r="AN87" s="110"/>
      <c r="AO87" s="110"/>
      <c r="AP87" s="110"/>
      <c r="AQ87" s="110"/>
      <c r="AR87" s="110"/>
      <c r="AS87" s="110"/>
      <c r="AT87" s="110"/>
      <c r="AU87" s="111"/>
      <c r="AV87" s="109"/>
      <c r="AW87" s="110"/>
      <c r="AX87" s="110"/>
      <c r="AY87" s="110"/>
      <c r="AZ87" s="110"/>
      <c r="BA87" s="110"/>
      <c r="BB87" s="110"/>
      <c r="BC87" s="110"/>
      <c r="BD87" s="110"/>
      <c r="BE87" s="111"/>
      <c r="BF87" s="109"/>
      <c r="BG87" s="110"/>
      <c r="BH87" s="110"/>
      <c r="BI87" s="110"/>
      <c r="BJ87" s="110"/>
      <c r="BK87" s="110"/>
      <c r="BL87" s="110"/>
      <c r="BM87" s="110"/>
      <c r="BN87" s="110"/>
      <c r="BO87" s="111"/>
      <c r="BP87" s="109"/>
      <c r="BQ87" s="110"/>
      <c r="BR87" s="110"/>
      <c r="BS87" s="110"/>
      <c r="BT87" s="110"/>
      <c r="BU87" s="110"/>
      <c r="BV87" s="110"/>
      <c r="BW87" s="110"/>
      <c r="BX87" s="110"/>
      <c r="BY87" s="111"/>
      <c r="BZ87" s="109"/>
      <c r="CA87" s="110"/>
      <c r="CB87" s="110"/>
      <c r="CC87" s="110"/>
      <c r="CD87" s="110"/>
      <c r="CE87" s="110"/>
      <c r="CF87" s="110"/>
      <c r="CG87" s="110"/>
      <c r="CH87" s="110"/>
      <c r="CI87" s="111"/>
      <c r="CJ87" s="109"/>
      <c r="CK87" s="110"/>
      <c r="CL87" s="110"/>
      <c r="CM87" s="110"/>
      <c r="CN87" s="110"/>
      <c r="CO87" s="110"/>
      <c r="CP87" s="110"/>
      <c r="CQ87" s="110"/>
      <c r="CR87" s="110"/>
      <c r="CS87" s="111"/>
      <c r="CT87" s="109"/>
      <c r="CU87" s="110"/>
      <c r="CV87" s="110"/>
      <c r="CW87" s="110"/>
      <c r="CX87" s="110"/>
      <c r="CY87" s="110"/>
      <c r="CZ87" s="110"/>
      <c r="DA87" s="110"/>
      <c r="DB87" s="110"/>
      <c r="DC87" s="111"/>
      <c r="DD87" s="109"/>
      <c r="DE87" s="110"/>
      <c r="DF87" s="110"/>
      <c r="DG87" s="110"/>
      <c r="DH87" s="110"/>
      <c r="DI87" s="110"/>
      <c r="DJ87" s="110"/>
      <c r="DK87" s="110"/>
      <c r="DL87" s="110"/>
      <c r="DM87" s="111"/>
      <c r="DN87" s="109"/>
      <c r="DO87" s="110"/>
      <c r="DP87" s="110"/>
      <c r="DQ87" s="110"/>
      <c r="DR87" s="110"/>
      <c r="DS87" s="110"/>
      <c r="DT87" s="110"/>
      <c r="DU87" s="110"/>
      <c r="DV87" s="110"/>
      <c r="DW87" s="111"/>
      <c r="DX87" s="109"/>
      <c r="DY87" s="110"/>
      <c r="DZ87" s="110"/>
      <c r="EA87" s="110"/>
      <c r="EB87" s="110"/>
      <c r="EC87" s="110"/>
      <c r="ED87" s="110"/>
      <c r="EE87" s="110"/>
      <c r="EF87" s="110"/>
      <c r="EG87" s="112"/>
      <c r="EH87" s="76">
        <f t="shared" si="31"/>
        <v>0</v>
      </c>
      <c r="EI87" s="70" t="str">
        <f t="shared" si="28"/>
        <v/>
      </c>
      <c r="EK87" s="76">
        <f t="shared" si="32"/>
        <v>0</v>
      </c>
      <c r="EL87" s="77">
        <f t="shared" si="33"/>
        <v>0</v>
      </c>
      <c r="EN87" s="78" t="str" cm="1">
        <f t="array" ref="EN87">_xlfn.IFNA(_xlfn.IFS(AND(D87&gt;=3,G87="8:30～17:00の範囲内"),_xlfn.XLOOKUP($EQ$14,$EQ$20:$EQ$24,$ET$20:$ET$24,0,0,1),AND(D87&gt;=3,G87="8:30～17:00を超える"),_xlfn.XLOOKUP($EQ$14,$EQ$20:$EQ$24,$EX$20:$EX$24,0,0,1),AND(D87&lt;3,G87="8:30～17:00の範囲内"),_xlfn.XLOOKUP($EQ$14,$EQ$20:$EQ$24,$ER$20:$ER$24,0,0,1),AND(D87&lt;3,G87="8:30～17:00を超える"),_xlfn.XLOOKUP($EQ$14,$EQ$20:$EQ$24,$EV$20:$EV$24,0,0,1)),"")</f>
        <v/>
      </c>
      <c r="EO87" s="78" t="str" cm="1">
        <f t="array" ref="EO87">_xlfn.IFNA(_xlfn.IFS(AND(D87&gt;=3,G87="8:30～17:00の範囲内"),_xlfn.XLOOKUP($EQ$14,$EQ$20:$EQ$24,$EU$20:$EU$24,0,0,1),AND(D87&gt;=3,G87="8:30～17:00を超える"),_xlfn.XLOOKUP($EQ$14,$EQ$20:$EQ$24,$EY$20:$EY$24,0,0,1),AND(D87&lt;3,G87="8:30～17:00の範囲内"),_xlfn.XLOOKUP($EQ$14,$EQ$20:$EQ$24,$ES$20:$ES$24,0,0,1),AND(D87&lt;3,G87="8:30～17:00を超える"),_xlfn.XLOOKUP($EQ$14,$EQ$20:$EQ$24,$EW$20:$EW$24,0,0,1)),"")</f>
        <v/>
      </c>
    </row>
    <row r="88" spans="2:145" ht="14.25">
      <c r="B88" s="79">
        <f t="shared" si="26"/>
        <v>75</v>
      </c>
      <c r="C88" s="125"/>
      <c r="D88" s="124"/>
      <c r="E88" s="125"/>
      <c r="F88" s="61" t="str">
        <f t="shared" si="29"/>
        <v/>
      </c>
      <c r="G88" s="220"/>
      <c r="H88" s="221"/>
      <c r="I88" s="221"/>
      <c r="J88" s="221"/>
      <c r="K88" s="174" t="str" cm="1">
        <f t="array" ref="K88">_xlfn.IFNA(IF(C88="","",IF(F88="×","0",_xlfn.IFS(AND(D88&gt;=3,G88="8:30～17:00の範囲内"),1200,AND(D88&gt;=3,G88="8:30～17:00を超える"),1500,AND(D88&lt;3,G88="8:30～17:00の範囲内"),2100,AND(D88&lt;3,G88="8:30～17:00を超える"),2600))),"")</f>
        <v/>
      </c>
      <c r="L88" s="174"/>
      <c r="M88" s="129"/>
      <c r="N88" s="63" t="str" cm="1">
        <f t="array" ref="N88">_xlfn.IFNA(_xlfn.IFS(F88="×","",M88="一般",0,AND(D88&gt;=3,M88="非課税",G88="8:30～17:00の範囲内"),700,AND(D88&lt;3,M88="非課税",G88="8:30～17:00の範囲内"),1300,AND(D88&gt;=3,M88="非課税",G88="8:30～17:00を超える"),900,AND(D88&lt;3,M88="非課税",G88="8:30～17:00を超える"),1600,M88="生保等",K88,M88="経過措置",EN88),"")</f>
        <v/>
      </c>
      <c r="O88" s="63" t="str" cm="1">
        <f t="array" ref="O88">_xlfn.IFNA(_xlfn.IFS(F88="×","",M88="一般",0,AND(D88&gt;=3,M88="非課税",G88="8:30～17:00の範囲内"),700,AND(D88&lt;3,M88="非課税",G88="8:30～17:00の範囲内"),1300,AND(D88&gt;=3,M88="非課税",G88="8:30～17:00を超える"),900,AND(D88&lt;3,M88="非課税",G88="8:30～17:00を超える"),1600,M88="生保等",K88,M88="経過措置",EO88),"")</f>
        <v/>
      </c>
      <c r="P88" s="63" t="str">
        <f t="shared" si="27"/>
        <v/>
      </c>
      <c r="Q88" s="63" t="str">
        <f t="shared" si="30"/>
        <v/>
      </c>
      <c r="R88" s="109"/>
      <c r="S88" s="110"/>
      <c r="T88" s="110"/>
      <c r="U88" s="110"/>
      <c r="V88" s="110"/>
      <c r="W88" s="110"/>
      <c r="X88" s="110"/>
      <c r="Y88" s="110"/>
      <c r="Z88" s="110"/>
      <c r="AA88" s="111"/>
      <c r="AB88" s="109"/>
      <c r="AC88" s="110"/>
      <c r="AD88" s="110"/>
      <c r="AE88" s="110"/>
      <c r="AF88" s="110"/>
      <c r="AG88" s="110"/>
      <c r="AH88" s="110"/>
      <c r="AI88" s="110"/>
      <c r="AJ88" s="110"/>
      <c r="AK88" s="111"/>
      <c r="AL88" s="109"/>
      <c r="AM88" s="110"/>
      <c r="AN88" s="110"/>
      <c r="AO88" s="110"/>
      <c r="AP88" s="110"/>
      <c r="AQ88" s="110"/>
      <c r="AR88" s="110"/>
      <c r="AS88" s="110"/>
      <c r="AT88" s="110"/>
      <c r="AU88" s="111"/>
      <c r="AV88" s="109"/>
      <c r="AW88" s="110"/>
      <c r="AX88" s="110"/>
      <c r="AY88" s="110"/>
      <c r="AZ88" s="110"/>
      <c r="BA88" s="110"/>
      <c r="BB88" s="110"/>
      <c r="BC88" s="110"/>
      <c r="BD88" s="110"/>
      <c r="BE88" s="111"/>
      <c r="BF88" s="109"/>
      <c r="BG88" s="110"/>
      <c r="BH88" s="110"/>
      <c r="BI88" s="110"/>
      <c r="BJ88" s="110"/>
      <c r="BK88" s="110"/>
      <c r="BL88" s="110"/>
      <c r="BM88" s="110"/>
      <c r="BN88" s="110"/>
      <c r="BO88" s="111"/>
      <c r="BP88" s="109"/>
      <c r="BQ88" s="110"/>
      <c r="BR88" s="110"/>
      <c r="BS88" s="110"/>
      <c r="BT88" s="110"/>
      <c r="BU88" s="110"/>
      <c r="BV88" s="110"/>
      <c r="BW88" s="110"/>
      <c r="BX88" s="110"/>
      <c r="BY88" s="111"/>
      <c r="BZ88" s="109"/>
      <c r="CA88" s="110"/>
      <c r="CB88" s="110"/>
      <c r="CC88" s="110"/>
      <c r="CD88" s="110"/>
      <c r="CE88" s="110"/>
      <c r="CF88" s="110"/>
      <c r="CG88" s="110"/>
      <c r="CH88" s="110"/>
      <c r="CI88" s="111"/>
      <c r="CJ88" s="109"/>
      <c r="CK88" s="110"/>
      <c r="CL88" s="110"/>
      <c r="CM88" s="110"/>
      <c r="CN88" s="110"/>
      <c r="CO88" s="110"/>
      <c r="CP88" s="110"/>
      <c r="CQ88" s="110"/>
      <c r="CR88" s="110"/>
      <c r="CS88" s="111"/>
      <c r="CT88" s="109"/>
      <c r="CU88" s="110"/>
      <c r="CV88" s="110"/>
      <c r="CW88" s="110"/>
      <c r="CX88" s="110"/>
      <c r="CY88" s="110"/>
      <c r="CZ88" s="110"/>
      <c r="DA88" s="110"/>
      <c r="DB88" s="110"/>
      <c r="DC88" s="111"/>
      <c r="DD88" s="109"/>
      <c r="DE88" s="110"/>
      <c r="DF88" s="110"/>
      <c r="DG88" s="110"/>
      <c r="DH88" s="110"/>
      <c r="DI88" s="110"/>
      <c r="DJ88" s="110"/>
      <c r="DK88" s="110"/>
      <c r="DL88" s="110"/>
      <c r="DM88" s="111"/>
      <c r="DN88" s="109"/>
      <c r="DO88" s="110"/>
      <c r="DP88" s="110"/>
      <c r="DQ88" s="110"/>
      <c r="DR88" s="110"/>
      <c r="DS88" s="110"/>
      <c r="DT88" s="110"/>
      <c r="DU88" s="110"/>
      <c r="DV88" s="110"/>
      <c r="DW88" s="111"/>
      <c r="DX88" s="109"/>
      <c r="DY88" s="110"/>
      <c r="DZ88" s="110"/>
      <c r="EA88" s="110"/>
      <c r="EB88" s="110"/>
      <c r="EC88" s="110"/>
      <c r="ED88" s="110"/>
      <c r="EE88" s="110"/>
      <c r="EF88" s="110"/>
      <c r="EG88" s="112"/>
      <c r="EH88" s="76">
        <f t="shared" si="31"/>
        <v>0</v>
      </c>
      <c r="EI88" s="70" t="str">
        <f t="shared" si="28"/>
        <v/>
      </c>
      <c r="EK88" s="76">
        <f t="shared" si="32"/>
        <v>0</v>
      </c>
      <c r="EL88" s="77">
        <f t="shared" si="33"/>
        <v>0</v>
      </c>
      <c r="EN88" s="78" t="str" cm="1">
        <f t="array" ref="EN88">_xlfn.IFNA(_xlfn.IFS(AND(D88&gt;=3,G88="8:30～17:00の範囲内"),_xlfn.XLOOKUP($EQ$14,$EQ$20:$EQ$24,$ET$20:$ET$24,0,0,1),AND(D88&gt;=3,G88="8:30～17:00を超える"),_xlfn.XLOOKUP($EQ$14,$EQ$20:$EQ$24,$EX$20:$EX$24,0,0,1),AND(D88&lt;3,G88="8:30～17:00の範囲内"),_xlfn.XLOOKUP($EQ$14,$EQ$20:$EQ$24,$ER$20:$ER$24,0,0,1),AND(D88&lt;3,G88="8:30～17:00を超える"),_xlfn.XLOOKUP($EQ$14,$EQ$20:$EQ$24,$EV$20:$EV$24,0,0,1)),"")</f>
        <v/>
      </c>
      <c r="EO88" s="78" t="str" cm="1">
        <f t="array" ref="EO88">_xlfn.IFNA(_xlfn.IFS(AND(D88&gt;=3,G88="8:30～17:00の範囲内"),_xlfn.XLOOKUP($EQ$14,$EQ$20:$EQ$24,$EU$20:$EU$24,0,0,1),AND(D88&gt;=3,G88="8:30～17:00を超える"),_xlfn.XLOOKUP($EQ$14,$EQ$20:$EQ$24,$EY$20:$EY$24,0,0,1),AND(D88&lt;3,G88="8:30～17:00の範囲内"),_xlfn.XLOOKUP($EQ$14,$EQ$20:$EQ$24,$ES$20:$ES$24,0,0,1),AND(D88&lt;3,G88="8:30～17:00を超える"),_xlfn.XLOOKUP($EQ$14,$EQ$20:$EQ$24,$EW$20:$EW$24,0,0,1)),"")</f>
        <v/>
      </c>
    </row>
    <row r="89" spans="2:145" ht="14.25">
      <c r="B89" s="79">
        <f t="shared" si="26"/>
        <v>76</v>
      </c>
      <c r="C89" s="125"/>
      <c r="D89" s="124"/>
      <c r="E89" s="125"/>
      <c r="F89" s="61" t="str">
        <f t="shared" si="29"/>
        <v/>
      </c>
      <c r="G89" s="220"/>
      <c r="H89" s="221"/>
      <c r="I89" s="221"/>
      <c r="J89" s="221"/>
      <c r="K89" s="174" t="str" cm="1">
        <f t="array" ref="K89">_xlfn.IFNA(IF(C89="","",IF(F89="×","0",_xlfn.IFS(AND(D89&gt;=3,G89="8:30～17:00の範囲内"),1200,AND(D89&gt;=3,G89="8:30～17:00を超える"),1500,AND(D89&lt;3,G89="8:30～17:00の範囲内"),2100,AND(D89&lt;3,G89="8:30～17:00を超える"),2600))),"")</f>
        <v/>
      </c>
      <c r="L89" s="174"/>
      <c r="M89" s="129"/>
      <c r="N89" s="63" t="str" cm="1">
        <f t="array" ref="N89">_xlfn.IFNA(_xlfn.IFS(F89="×","",M89="一般",0,AND(D89&gt;=3,M89="非課税",G89="8:30～17:00の範囲内"),700,AND(D89&lt;3,M89="非課税",G89="8:30～17:00の範囲内"),1300,AND(D89&gt;=3,M89="非課税",G89="8:30～17:00を超える"),900,AND(D89&lt;3,M89="非課税",G89="8:30～17:00を超える"),1600,M89="生保等",K89,M89="経過措置",EN89),"")</f>
        <v/>
      </c>
      <c r="O89" s="63" t="str" cm="1">
        <f t="array" ref="O89">_xlfn.IFNA(_xlfn.IFS(F89="×","",M89="一般",0,AND(D89&gt;=3,M89="非課税",G89="8:30～17:00の範囲内"),700,AND(D89&lt;3,M89="非課税",G89="8:30～17:00の範囲内"),1300,AND(D89&gt;=3,M89="非課税",G89="8:30～17:00を超える"),900,AND(D89&lt;3,M89="非課税",G89="8:30～17:00を超える"),1600,M89="生保等",K89,M89="経過措置",EO89),"")</f>
        <v/>
      </c>
      <c r="P89" s="63" t="str">
        <f t="shared" si="27"/>
        <v/>
      </c>
      <c r="Q89" s="63" t="str">
        <f t="shared" si="30"/>
        <v/>
      </c>
      <c r="R89" s="109"/>
      <c r="S89" s="110"/>
      <c r="T89" s="110"/>
      <c r="U89" s="110"/>
      <c r="V89" s="110"/>
      <c r="W89" s="110"/>
      <c r="X89" s="110"/>
      <c r="Y89" s="110"/>
      <c r="Z89" s="110"/>
      <c r="AA89" s="111"/>
      <c r="AB89" s="109"/>
      <c r="AC89" s="110"/>
      <c r="AD89" s="110"/>
      <c r="AE89" s="110"/>
      <c r="AF89" s="110"/>
      <c r="AG89" s="110"/>
      <c r="AH89" s="110"/>
      <c r="AI89" s="110"/>
      <c r="AJ89" s="110"/>
      <c r="AK89" s="111"/>
      <c r="AL89" s="109"/>
      <c r="AM89" s="110"/>
      <c r="AN89" s="110"/>
      <c r="AO89" s="110"/>
      <c r="AP89" s="110"/>
      <c r="AQ89" s="110"/>
      <c r="AR89" s="110"/>
      <c r="AS89" s="110"/>
      <c r="AT89" s="110"/>
      <c r="AU89" s="111"/>
      <c r="AV89" s="109"/>
      <c r="AW89" s="110"/>
      <c r="AX89" s="110"/>
      <c r="AY89" s="110"/>
      <c r="AZ89" s="110"/>
      <c r="BA89" s="110"/>
      <c r="BB89" s="110"/>
      <c r="BC89" s="110"/>
      <c r="BD89" s="110"/>
      <c r="BE89" s="111"/>
      <c r="BF89" s="109"/>
      <c r="BG89" s="110"/>
      <c r="BH89" s="110"/>
      <c r="BI89" s="110"/>
      <c r="BJ89" s="110"/>
      <c r="BK89" s="110"/>
      <c r="BL89" s="110"/>
      <c r="BM89" s="110"/>
      <c r="BN89" s="110"/>
      <c r="BO89" s="111"/>
      <c r="BP89" s="109"/>
      <c r="BQ89" s="110"/>
      <c r="BR89" s="110"/>
      <c r="BS89" s="110"/>
      <c r="BT89" s="110"/>
      <c r="BU89" s="110"/>
      <c r="BV89" s="110"/>
      <c r="BW89" s="110"/>
      <c r="BX89" s="110"/>
      <c r="BY89" s="111"/>
      <c r="BZ89" s="109"/>
      <c r="CA89" s="110"/>
      <c r="CB89" s="110"/>
      <c r="CC89" s="110"/>
      <c r="CD89" s="110"/>
      <c r="CE89" s="110"/>
      <c r="CF89" s="110"/>
      <c r="CG89" s="110"/>
      <c r="CH89" s="110"/>
      <c r="CI89" s="111"/>
      <c r="CJ89" s="109"/>
      <c r="CK89" s="110"/>
      <c r="CL89" s="110"/>
      <c r="CM89" s="110"/>
      <c r="CN89" s="110"/>
      <c r="CO89" s="110"/>
      <c r="CP89" s="110"/>
      <c r="CQ89" s="110"/>
      <c r="CR89" s="110"/>
      <c r="CS89" s="111"/>
      <c r="CT89" s="109"/>
      <c r="CU89" s="110"/>
      <c r="CV89" s="110"/>
      <c r="CW89" s="110"/>
      <c r="CX89" s="110"/>
      <c r="CY89" s="110"/>
      <c r="CZ89" s="110"/>
      <c r="DA89" s="110"/>
      <c r="DB89" s="110"/>
      <c r="DC89" s="111"/>
      <c r="DD89" s="109"/>
      <c r="DE89" s="110"/>
      <c r="DF89" s="110"/>
      <c r="DG89" s="110"/>
      <c r="DH89" s="110"/>
      <c r="DI89" s="110"/>
      <c r="DJ89" s="110"/>
      <c r="DK89" s="110"/>
      <c r="DL89" s="110"/>
      <c r="DM89" s="111"/>
      <c r="DN89" s="109"/>
      <c r="DO89" s="110"/>
      <c r="DP89" s="110"/>
      <c r="DQ89" s="110"/>
      <c r="DR89" s="110"/>
      <c r="DS89" s="110"/>
      <c r="DT89" s="110"/>
      <c r="DU89" s="110"/>
      <c r="DV89" s="110"/>
      <c r="DW89" s="111"/>
      <c r="DX89" s="109"/>
      <c r="DY89" s="110"/>
      <c r="DZ89" s="110"/>
      <c r="EA89" s="110"/>
      <c r="EB89" s="110"/>
      <c r="EC89" s="110"/>
      <c r="ED89" s="110"/>
      <c r="EE89" s="110"/>
      <c r="EF89" s="110"/>
      <c r="EG89" s="112"/>
      <c r="EH89" s="76">
        <f t="shared" si="31"/>
        <v>0</v>
      </c>
      <c r="EI89" s="70" t="str">
        <f t="shared" si="28"/>
        <v/>
      </c>
      <c r="EK89" s="76">
        <f t="shared" si="32"/>
        <v>0</v>
      </c>
      <c r="EL89" s="77">
        <f t="shared" si="33"/>
        <v>0</v>
      </c>
      <c r="EN89" s="78" t="str" cm="1">
        <f t="array" ref="EN89">_xlfn.IFNA(_xlfn.IFS(AND(D89&gt;=3,G89="8:30～17:00の範囲内"),_xlfn.XLOOKUP($EQ$14,$EQ$20:$EQ$24,$ET$20:$ET$24,0,0,1),AND(D89&gt;=3,G89="8:30～17:00を超える"),_xlfn.XLOOKUP($EQ$14,$EQ$20:$EQ$24,$EX$20:$EX$24,0,0,1),AND(D89&lt;3,G89="8:30～17:00の範囲内"),_xlfn.XLOOKUP($EQ$14,$EQ$20:$EQ$24,$ER$20:$ER$24,0,0,1),AND(D89&lt;3,G89="8:30～17:00を超える"),_xlfn.XLOOKUP($EQ$14,$EQ$20:$EQ$24,$EV$20:$EV$24,0,0,1)),"")</f>
        <v/>
      </c>
      <c r="EO89" s="78" t="str" cm="1">
        <f t="array" ref="EO89">_xlfn.IFNA(_xlfn.IFS(AND(D89&gt;=3,G89="8:30～17:00の範囲内"),_xlfn.XLOOKUP($EQ$14,$EQ$20:$EQ$24,$EU$20:$EU$24,0,0,1),AND(D89&gt;=3,G89="8:30～17:00を超える"),_xlfn.XLOOKUP($EQ$14,$EQ$20:$EQ$24,$EY$20:$EY$24,0,0,1),AND(D89&lt;3,G89="8:30～17:00の範囲内"),_xlfn.XLOOKUP($EQ$14,$EQ$20:$EQ$24,$ES$20:$ES$24,0,0,1),AND(D89&lt;3,G89="8:30～17:00を超える"),_xlfn.XLOOKUP($EQ$14,$EQ$20:$EQ$24,$EW$20:$EW$24,0,0,1)),"")</f>
        <v/>
      </c>
    </row>
    <row r="90" spans="2:145" ht="14.25">
      <c r="B90" s="79">
        <f t="shared" si="26"/>
        <v>77</v>
      </c>
      <c r="C90" s="125"/>
      <c r="D90" s="124"/>
      <c r="E90" s="125"/>
      <c r="F90" s="61" t="str">
        <f t="shared" si="29"/>
        <v/>
      </c>
      <c r="G90" s="220"/>
      <c r="H90" s="221"/>
      <c r="I90" s="221"/>
      <c r="J90" s="221"/>
      <c r="K90" s="174" t="str" cm="1">
        <f t="array" ref="K90">_xlfn.IFNA(IF(C90="","",IF(F90="×","0",_xlfn.IFS(AND(D90&gt;=3,G90="8:30～17:00の範囲内"),1200,AND(D90&gt;=3,G90="8:30～17:00を超える"),1500,AND(D90&lt;3,G90="8:30～17:00の範囲内"),2100,AND(D90&lt;3,G90="8:30～17:00を超える"),2600))),"")</f>
        <v/>
      </c>
      <c r="L90" s="174"/>
      <c r="M90" s="129"/>
      <c r="N90" s="63" t="str" cm="1">
        <f t="array" ref="N90">_xlfn.IFNA(_xlfn.IFS(F90="×","",M90="一般",0,AND(D90&gt;=3,M90="非課税",G90="8:30～17:00の範囲内"),700,AND(D90&lt;3,M90="非課税",G90="8:30～17:00の範囲内"),1300,AND(D90&gt;=3,M90="非課税",G90="8:30～17:00を超える"),900,AND(D90&lt;3,M90="非課税",G90="8:30～17:00を超える"),1600,M90="生保等",K90,M90="経過措置",EN90),"")</f>
        <v/>
      </c>
      <c r="O90" s="63" t="str" cm="1">
        <f t="array" ref="O90">_xlfn.IFNA(_xlfn.IFS(F90="×","",M90="一般",0,AND(D90&gt;=3,M90="非課税",G90="8:30～17:00の範囲内"),700,AND(D90&lt;3,M90="非課税",G90="8:30～17:00の範囲内"),1300,AND(D90&gt;=3,M90="非課税",G90="8:30～17:00を超える"),900,AND(D90&lt;3,M90="非課税",G90="8:30～17:00を超える"),1600,M90="生保等",K90,M90="経過措置",EO90),"")</f>
        <v/>
      </c>
      <c r="P90" s="63" t="str">
        <f t="shared" si="27"/>
        <v/>
      </c>
      <c r="Q90" s="63" t="str">
        <f t="shared" si="30"/>
        <v/>
      </c>
      <c r="R90" s="109"/>
      <c r="S90" s="110"/>
      <c r="T90" s="110"/>
      <c r="U90" s="110"/>
      <c r="V90" s="110"/>
      <c r="W90" s="110"/>
      <c r="X90" s="110"/>
      <c r="Y90" s="110"/>
      <c r="Z90" s="110"/>
      <c r="AA90" s="111"/>
      <c r="AB90" s="109"/>
      <c r="AC90" s="110"/>
      <c r="AD90" s="110"/>
      <c r="AE90" s="110"/>
      <c r="AF90" s="110"/>
      <c r="AG90" s="110"/>
      <c r="AH90" s="110"/>
      <c r="AI90" s="110"/>
      <c r="AJ90" s="110"/>
      <c r="AK90" s="111"/>
      <c r="AL90" s="109"/>
      <c r="AM90" s="110"/>
      <c r="AN90" s="110"/>
      <c r="AO90" s="110"/>
      <c r="AP90" s="110"/>
      <c r="AQ90" s="110"/>
      <c r="AR90" s="110"/>
      <c r="AS90" s="110"/>
      <c r="AT90" s="110"/>
      <c r="AU90" s="111"/>
      <c r="AV90" s="109"/>
      <c r="AW90" s="110"/>
      <c r="AX90" s="110"/>
      <c r="AY90" s="110"/>
      <c r="AZ90" s="110"/>
      <c r="BA90" s="110"/>
      <c r="BB90" s="110"/>
      <c r="BC90" s="110"/>
      <c r="BD90" s="110"/>
      <c r="BE90" s="111"/>
      <c r="BF90" s="109"/>
      <c r="BG90" s="110"/>
      <c r="BH90" s="110"/>
      <c r="BI90" s="110"/>
      <c r="BJ90" s="110"/>
      <c r="BK90" s="110"/>
      <c r="BL90" s="110"/>
      <c r="BM90" s="110"/>
      <c r="BN90" s="110"/>
      <c r="BO90" s="111"/>
      <c r="BP90" s="109"/>
      <c r="BQ90" s="110"/>
      <c r="BR90" s="110"/>
      <c r="BS90" s="110"/>
      <c r="BT90" s="110"/>
      <c r="BU90" s="110"/>
      <c r="BV90" s="110"/>
      <c r="BW90" s="110"/>
      <c r="BX90" s="110"/>
      <c r="BY90" s="111"/>
      <c r="BZ90" s="109"/>
      <c r="CA90" s="110"/>
      <c r="CB90" s="110"/>
      <c r="CC90" s="110"/>
      <c r="CD90" s="110"/>
      <c r="CE90" s="110"/>
      <c r="CF90" s="110"/>
      <c r="CG90" s="110"/>
      <c r="CH90" s="110"/>
      <c r="CI90" s="111"/>
      <c r="CJ90" s="109"/>
      <c r="CK90" s="110"/>
      <c r="CL90" s="110"/>
      <c r="CM90" s="110"/>
      <c r="CN90" s="110"/>
      <c r="CO90" s="110"/>
      <c r="CP90" s="110"/>
      <c r="CQ90" s="110"/>
      <c r="CR90" s="110"/>
      <c r="CS90" s="111"/>
      <c r="CT90" s="109"/>
      <c r="CU90" s="110"/>
      <c r="CV90" s="110"/>
      <c r="CW90" s="110"/>
      <c r="CX90" s="110"/>
      <c r="CY90" s="110"/>
      <c r="CZ90" s="110"/>
      <c r="DA90" s="110"/>
      <c r="DB90" s="110"/>
      <c r="DC90" s="111"/>
      <c r="DD90" s="109"/>
      <c r="DE90" s="110"/>
      <c r="DF90" s="110"/>
      <c r="DG90" s="110"/>
      <c r="DH90" s="110"/>
      <c r="DI90" s="110"/>
      <c r="DJ90" s="110"/>
      <c r="DK90" s="110"/>
      <c r="DL90" s="110"/>
      <c r="DM90" s="111"/>
      <c r="DN90" s="109"/>
      <c r="DO90" s="110"/>
      <c r="DP90" s="110"/>
      <c r="DQ90" s="110"/>
      <c r="DR90" s="110"/>
      <c r="DS90" s="110"/>
      <c r="DT90" s="110"/>
      <c r="DU90" s="110"/>
      <c r="DV90" s="110"/>
      <c r="DW90" s="111"/>
      <c r="DX90" s="109"/>
      <c r="DY90" s="110"/>
      <c r="DZ90" s="110"/>
      <c r="EA90" s="110"/>
      <c r="EB90" s="110"/>
      <c r="EC90" s="110"/>
      <c r="ED90" s="110"/>
      <c r="EE90" s="110"/>
      <c r="EF90" s="110"/>
      <c r="EG90" s="112"/>
      <c r="EH90" s="76">
        <f t="shared" si="31"/>
        <v>0</v>
      </c>
      <c r="EI90" s="70" t="str">
        <f t="shared" si="28"/>
        <v/>
      </c>
      <c r="EK90" s="76">
        <f t="shared" si="32"/>
        <v>0</v>
      </c>
      <c r="EL90" s="77">
        <f t="shared" si="33"/>
        <v>0</v>
      </c>
      <c r="EN90" s="78" t="str" cm="1">
        <f t="array" ref="EN90">_xlfn.IFNA(_xlfn.IFS(AND(D90&gt;=3,G90="8:30～17:00の範囲内"),_xlfn.XLOOKUP($EQ$14,$EQ$20:$EQ$24,$ET$20:$ET$24,0,0,1),AND(D90&gt;=3,G90="8:30～17:00を超える"),_xlfn.XLOOKUP($EQ$14,$EQ$20:$EQ$24,$EX$20:$EX$24,0,0,1),AND(D90&lt;3,G90="8:30～17:00の範囲内"),_xlfn.XLOOKUP($EQ$14,$EQ$20:$EQ$24,$ER$20:$ER$24,0,0,1),AND(D90&lt;3,G90="8:30～17:00を超える"),_xlfn.XLOOKUP($EQ$14,$EQ$20:$EQ$24,$EV$20:$EV$24,0,0,1)),"")</f>
        <v/>
      </c>
      <c r="EO90" s="78" t="str" cm="1">
        <f t="array" ref="EO90">_xlfn.IFNA(_xlfn.IFS(AND(D90&gt;=3,G90="8:30～17:00の範囲内"),_xlfn.XLOOKUP($EQ$14,$EQ$20:$EQ$24,$EU$20:$EU$24,0,0,1),AND(D90&gt;=3,G90="8:30～17:00を超える"),_xlfn.XLOOKUP($EQ$14,$EQ$20:$EQ$24,$EY$20:$EY$24,0,0,1),AND(D90&lt;3,G90="8:30～17:00の範囲内"),_xlfn.XLOOKUP($EQ$14,$EQ$20:$EQ$24,$ES$20:$ES$24,0,0,1),AND(D90&lt;3,G90="8:30～17:00を超える"),_xlfn.XLOOKUP($EQ$14,$EQ$20:$EQ$24,$EW$20:$EW$24,0,0,1)),"")</f>
        <v/>
      </c>
    </row>
    <row r="91" spans="2:145" ht="14.25">
      <c r="B91" s="79">
        <f t="shared" si="26"/>
        <v>78</v>
      </c>
      <c r="C91" s="125"/>
      <c r="D91" s="124"/>
      <c r="E91" s="125"/>
      <c r="F91" s="61" t="str">
        <f t="shared" si="29"/>
        <v/>
      </c>
      <c r="G91" s="220"/>
      <c r="H91" s="221"/>
      <c r="I91" s="221"/>
      <c r="J91" s="221"/>
      <c r="K91" s="174" t="str" cm="1">
        <f t="array" ref="K91">_xlfn.IFNA(IF(C91="","",IF(F91="×","0",_xlfn.IFS(AND(D91&gt;=3,G91="8:30～17:00の範囲内"),1200,AND(D91&gt;=3,G91="8:30～17:00を超える"),1500,AND(D91&lt;3,G91="8:30～17:00の範囲内"),2100,AND(D91&lt;3,G91="8:30～17:00を超える"),2600))),"")</f>
        <v/>
      </c>
      <c r="L91" s="174"/>
      <c r="M91" s="129"/>
      <c r="N91" s="63" t="str" cm="1">
        <f t="array" ref="N91">_xlfn.IFNA(_xlfn.IFS(F91="×","",M91="一般",0,AND(D91&gt;=3,M91="非課税",G91="8:30～17:00の範囲内"),700,AND(D91&lt;3,M91="非課税",G91="8:30～17:00の範囲内"),1300,AND(D91&gt;=3,M91="非課税",G91="8:30～17:00を超える"),900,AND(D91&lt;3,M91="非課税",G91="8:30～17:00を超える"),1600,M91="生保等",K91,M91="経過措置",EN91),"")</f>
        <v/>
      </c>
      <c r="O91" s="63" t="str" cm="1">
        <f t="array" ref="O91">_xlfn.IFNA(_xlfn.IFS(F91="×","",M91="一般",0,AND(D91&gt;=3,M91="非課税",G91="8:30～17:00の範囲内"),700,AND(D91&lt;3,M91="非課税",G91="8:30～17:00の範囲内"),1300,AND(D91&gt;=3,M91="非課税",G91="8:30～17:00を超える"),900,AND(D91&lt;3,M91="非課税",G91="8:30～17:00を超える"),1600,M91="生保等",K91,M91="経過措置",EO91),"")</f>
        <v/>
      </c>
      <c r="P91" s="63" t="str">
        <f t="shared" si="27"/>
        <v/>
      </c>
      <c r="Q91" s="63" t="str">
        <f t="shared" si="30"/>
        <v/>
      </c>
      <c r="R91" s="109"/>
      <c r="S91" s="110"/>
      <c r="T91" s="110"/>
      <c r="U91" s="110"/>
      <c r="V91" s="110"/>
      <c r="W91" s="110"/>
      <c r="X91" s="110"/>
      <c r="Y91" s="110"/>
      <c r="Z91" s="110"/>
      <c r="AA91" s="111"/>
      <c r="AB91" s="109"/>
      <c r="AC91" s="110"/>
      <c r="AD91" s="110"/>
      <c r="AE91" s="110"/>
      <c r="AF91" s="110"/>
      <c r="AG91" s="110"/>
      <c r="AH91" s="110"/>
      <c r="AI91" s="110"/>
      <c r="AJ91" s="110"/>
      <c r="AK91" s="111"/>
      <c r="AL91" s="109"/>
      <c r="AM91" s="110"/>
      <c r="AN91" s="110"/>
      <c r="AO91" s="110"/>
      <c r="AP91" s="110"/>
      <c r="AQ91" s="110"/>
      <c r="AR91" s="110"/>
      <c r="AS91" s="110"/>
      <c r="AT91" s="110"/>
      <c r="AU91" s="111"/>
      <c r="AV91" s="109"/>
      <c r="AW91" s="110"/>
      <c r="AX91" s="110"/>
      <c r="AY91" s="110"/>
      <c r="AZ91" s="110"/>
      <c r="BA91" s="110"/>
      <c r="BB91" s="110"/>
      <c r="BC91" s="110"/>
      <c r="BD91" s="110"/>
      <c r="BE91" s="111"/>
      <c r="BF91" s="109"/>
      <c r="BG91" s="110"/>
      <c r="BH91" s="110"/>
      <c r="BI91" s="110"/>
      <c r="BJ91" s="110"/>
      <c r="BK91" s="110"/>
      <c r="BL91" s="110"/>
      <c r="BM91" s="110"/>
      <c r="BN91" s="110"/>
      <c r="BO91" s="111"/>
      <c r="BP91" s="109"/>
      <c r="BQ91" s="110"/>
      <c r="BR91" s="110"/>
      <c r="BS91" s="110"/>
      <c r="BT91" s="110"/>
      <c r="BU91" s="110"/>
      <c r="BV91" s="110"/>
      <c r="BW91" s="110"/>
      <c r="BX91" s="110"/>
      <c r="BY91" s="111"/>
      <c r="BZ91" s="109"/>
      <c r="CA91" s="110"/>
      <c r="CB91" s="110"/>
      <c r="CC91" s="110"/>
      <c r="CD91" s="110"/>
      <c r="CE91" s="110"/>
      <c r="CF91" s="110"/>
      <c r="CG91" s="110"/>
      <c r="CH91" s="110"/>
      <c r="CI91" s="111"/>
      <c r="CJ91" s="109"/>
      <c r="CK91" s="110"/>
      <c r="CL91" s="110"/>
      <c r="CM91" s="110"/>
      <c r="CN91" s="110"/>
      <c r="CO91" s="110"/>
      <c r="CP91" s="110"/>
      <c r="CQ91" s="110"/>
      <c r="CR91" s="110"/>
      <c r="CS91" s="111"/>
      <c r="CT91" s="109"/>
      <c r="CU91" s="110"/>
      <c r="CV91" s="110"/>
      <c r="CW91" s="110"/>
      <c r="CX91" s="110"/>
      <c r="CY91" s="110"/>
      <c r="CZ91" s="110"/>
      <c r="DA91" s="110"/>
      <c r="DB91" s="110"/>
      <c r="DC91" s="111"/>
      <c r="DD91" s="109"/>
      <c r="DE91" s="110"/>
      <c r="DF91" s="110"/>
      <c r="DG91" s="110"/>
      <c r="DH91" s="110"/>
      <c r="DI91" s="110"/>
      <c r="DJ91" s="110"/>
      <c r="DK91" s="110"/>
      <c r="DL91" s="110"/>
      <c r="DM91" s="111"/>
      <c r="DN91" s="109"/>
      <c r="DO91" s="110"/>
      <c r="DP91" s="110"/>
      <c r="DQ91" s="110"/>
      <c r="DR91" s="110"/>
      <c r="DS91" s="110"/>
      <c r="DT91" s="110"/>
      <c r="DU91" s="110"/>
      <c r="DV91" s="110"/>
      <c r="DW91" s="111"/>
      <c r="DX91" s="109"/>
      <c r="DY91" s="110"/>
      <c r="DZ91" s="110"/>
      <c r="EA91" s="110"/>
      <c r="EB91" s="110"/>
      <c r="EC91" s="110"/>
      <c r="ED91" s="110"/>
      <c r="EE91" s="110"/>
      <c r="EF91" s="110"/>
      <c r="EG91" s="112"/>
      <c r="EH91" s="76">
        <f t="shared" si="31"/>
        <v>0</v>
      </c>
      <c r="EI91" s="70" t="str">
        <f t="shared" si="28"/>
        <v/>
      </c>
      <c r="EK91" s="76">
        <f t="shared" si="32"/>
        <v>0</v>
      </c>
      <c r="EL91" s="77">
        <f t="shared" si="33"/>
        <v>0</v>
      </c>
      <c r="EN91" s="78" t="str" cm="1">
        <f t="array" ref="EN91">_xlfn.IFNA(_xlfn.IFS(AND(D91&gt;=3,G91="8:30～17:00の範囲内"),_xlfn.XLOOKUP($EQ$14,$EQ$20:$EQ$24,$ET$20:$ET$24,0,0,1),AND(D91&gt;=3,G91="8:30～17:00を超える"),_xlfn.XLOOKUP($EQ$14,$EQ$20:$EQ$24,$EX$20:$EX$24,0,0,1),AND(D91&lt;3,G91="8:30～17:00の範囲内"),_xlfn.XLOOKUP($EQ$14,$EQ$20:$EQ$24,$ER$20:$ER$24,0,0,1),AND(D91&lt;3,G91="8:30～17:00を超える"),_xlfn.XLOOKUP($EQ$14,$EQ$20:$EQ$24,$EV$20:$EV$24,0,0,1)),"")</f>
        <v/>
      </c>
      <c r="EO91" s="78" t="str" cm="1">
        <f t="array" ref="EO91">_xlfn.IFNA(_xlfn.IFS(AND(D91&gt;=3,G91="8:30～17:00の範囲内"),_xlfn.XLOOKUP($EQ$14,$EQ$20:$EQ$24,$EU$20:$EU$24,0,0,1),AND(D91&gt;=3,G91="8:30～17:00を超える"),_xlfn.XLOOKUP($EQ$14,$EQ$20:$EQ$24,$EY$20:$EY$24,0,0,1),AND(D91&lt;3,G91="8:30～17:00の範囲内"),_xlfn.XLOOKUP($EQ$14,$EQ$20:$EQ$24,$ES$20:$ES$24,0,0,1),AND(D91&lt;3,G91="8:30～17:00を超える"),_xlfn.XLOOKUP($EQ$14,$EQ$20:$EQ$24,$EW$20:$EW$24,0,0,1)),"")</f>
        <v/>
      </c>
    </row>
    <row r="92" spans="2:145" ht="14.25">
      <c r="B92" s="79">
        <f t="shared" si="26"/>
        <v>79</v>
      </c>
      <c r="C92" s="125"/>
      <c r="D92" s="124"/>
      <c r="E92" s="125"/>
      <c r="F92" s="61" t="str">
        <f t="shared" si="29"/>
        <v/>
      </c>
      <c r="G92" s="220"/>
      <c r="H92" s="221"/>
      <c r="I92" s="221"/>
      <c r="J92" s="221"/>
      <c r="K92" s="174" t="str" cm="1">
        <f t="array" ref="K92">_xlfn.IFNA(IF(C92="","",IF(F92="×","0",_xlfn.IFS(AND(D92&gt;=3,G92="8:30～17:00の範囲内"),1200,AND(D92&gt;=3,G92="8:30～17:00を超える"),1500,AND(D92&lt;3,G92="8:30～17:00の範囲内"),2100,AND(D92&lt;3,G92="8:30～17:00を超える"),2600))),"")</f>
        <v/>
      </c>
      <c r="L92" s="174"/>
      <c r="M92" s="129"/>
      <c r="N92" s="63" t="str" cm="1">
        <f t="array" ref="N92">_xlfn.IFNA(_xlfn.IFS(F92="×","",M92="一般",0,AND(D92&gt;=3,M92="非課税",G92="8:30～17:00の範囲内"),700,AND(D92&lt;3,M92="非課税",G92="8:30～17:00の範囲内"),1300,AND(D92&gt;=3,M92="非課税",G92="8:30～17:00を超える"),900,AND(D92&lt;3,M92="非課税",G92="8:30～17:00を超える"),1600,M92="生保等",K92,M92="経過措置",EN92),"")</f>
        <v/>
      </c>
      <c r="O92" s="63" t="str" cm="1">
        <f t="array" ref="O92">_xlfn.IFNA(_xlfn.IFS(F92="×","",M92="一般",0,AND(D92&gt;=3,M92="非課税",G92="8:30～17:00の範囲内"),700,AND(D92&lt;3,M92="非課税",G92="8:30～17:00の範囲内"),1300,AND(D92&gt;=3,M92="非課税",G92="8:30～17:00を超える"),900,AND(D92&lt;3,M92="非課税",G92="8:30～17:00を超える"),1600,M92="生保等",K92,M92="経過措置",EO92),"")</f>
        <v/>
      </c>
      <c r="P92" s="63" t="str">
        <f t="shared" si="27"/>
        <v/>
      </c>
      <c r="Q92" s="63" t="str">
        <f t="shared" si="30"/>
        <v/>
      </c>
      <c r="R92" s="109"/>
      <c r="S92" s="110"/>
      <c r="T92" s="110"/>
      <c r="U92" s="110"/>
      <c r="V92" s="110"/>
      <c r="W92" s="110"/>
      <c r="X92" s="110"/>
      <c r="Y92" s="110"/>
      <c r="Z92" s="110"/>
      <c r="AA92" s="111"/>
      <c r="AB92" s="109"/>
      <c r="AC92" s="110"/>
      <c r="AD92" s="110"/>
      <c r="AE92" s="110"/>
      <c r="AF92" s="110"/>
      <c r="AG92" s="110"/>
      <c r="AH92" s="110"/>
      <c r="AI92" s="110"/>
      <c r="AJ92" s="110"/>
      <c r="AK92" s="111"/>
      <c r="AL92" s="109"/>
      <c r="AM92" s="110"/>
      <c r="AN92" s="110"/>
      <c r="AO92" s="110"/>
      <c r="AP92" s="110"/>
      <c r="AQ92" s="110"/>
      <c r="AR92" s="110"/>
      <c r="AS92" s="110"/>
      <c r="AT92" s="110"/>
      <c r="AU92" s="111"/>
      <c r="AV92" s="109"/>
      <c r="AW92" s="110"/>
      <c r="AX92" s="110"/>
      <c r="AY92" s="110"/>
      <c r="AZ92" s="110"/>
      <c r="BA92" s="110"/>
      <c r="BB92" s="110"/>
      <c r="BC92" s="110"/>
      <c r="BD92" s="110"/>
      <c r="BE92" s="111"/>
      <c r="BF92" s="109"/>
      <c r="BG92" s="110"/>
      <c r="BH92" s="110"/>
      <c r="BI92" s="110"/>
      <c r="BJ92" s="110"/>
      <c r="BK92" s="110"/>
      <c r="BL92" s="110"/>
      <c r="BM92" s="110"/>
      <c r="BN92" s="110"/>
      <c r="BO92" s="111"/>
      <c r="BP92" s="109"/>
      <c r="BQ92" s="110"/>
      <c r="BR92" s="110"/>
      <c r="BS92" s="110"/>
      <c r="BT92" s="110"/>
      <c r="BU92" s="110"/>
      <c r="BV92" s="110"/>
      <c r="BW92" s="110"/>
      <c r="BX92" s="110"/>
      <c r="BY92" s="111"/>
      <c r="BZ92" s="109"/>
      <c r="CA92" s="110"/>
      <c r="CB92" s="110"/>
      <c r="CC92" s="110"/>
      <c r="CD92" s="110"/>
      <c r="CE92" s="110"/>
      <c r="CF92" s="110"/>
      <c r="CG92" s="110"/>
      <c r="CH92" s="110"/>
      <c r="CI92" s="111"/>
      <c r="CJ92" s="109"/>
      <c r="CK92" s="110"/>
      <c r="CL92" s="110"/>
      <c r="CM92" s="110"/>
      <c r="CN92" s="110"/>
      <c r="CO92" s="110"/>
      <c r="CP92" s="110"/>
      <c r="CQ92" s="110"/>
      <c r="CR92" s="110"/>
      <c r="CS92" s="111"/>
      <c r="CT92" s="109"/>
      <c r="CU92" s="110"/>
      <c r="CV92" s="110"/>
      <c r="CW92" s="110"/>
      <c r="CX92" s="110"/>
      <c r="CY92" s="110"/>
      <c r="CZ92" s="110"/>
      <c r="DA92" s="110"/>
      <c r="DB92" s="110"/>
      <c r="DC92" s="111"/>
      <c r="DD92" s="109"/>
      <c r="DE92" s="110"/>
      <c r="DF92" s="110"/>
      <c r="DG92" s="110"/>
      <c r="DH92" s="110"/>
      <c r="DI92" s="110"/>
      <c r="DJ92" s="110"/>
      <c r="DK92" s="110"/>
      <c r="DL92" s="110"/>
      <c r="DM92" s="111"/>
      <c r="DN92" s="109"/>
      <c r="DO92" s="110"/>
      <c r="DP92" s="110"/>
      <c r="DQ92" s="110"/>
      <c r="DR92" s="110"/>
      <c r="DS92" s="110"/>
      <c r="DT92" s="110"/>
      <c r="DU92" s="110"/>
      <c r="DV92" s="110"/>
      <c r="DW92" s="111"/>
      <c r="DX92" s="109"/>
      <c r="DY92" s="110"/>
      <c r="DZ92" s="110"/>
      <c r="EA92" s="110"/>
      <c r="EB92" s="110"/>
      <c r="EC92" s="110"/>
      <c r="ED92" s="110"/>
      <c r="EE92" s="110"/>
      <c r="EF92" s="110"/>
      <c r="EG92" s="112"/>
      <c r="EH92" s="76">
        <f t="shared" si="31"/>
        <v>0</v>
      </c>
      <c r="EI92" s="70" t="str">
        <f t="shared" si="28"/>
        <v/>
      </c>
      <c r="EK92" s="76">
        <f t="shared" si="32"/>
        <v>0</v>
      </c>
      <c r="EL92" s="77">
        <f t="shared" si="33"/>
        <v>0</v>
      </c>
      <c r="EN92" s="78" t="str" cm="1">
        <f t="array" ref="EN92">_xlfn.IFNA(_xlfn.IFS(AND(D92&gt;=3,G92="8:30～17:00の範囲内"),_xlfn.XLOOKUP($EQ$14,$EQ$20:$EQ$24,$ET$20:$ET$24,0,0,1),AND(D92&gt;=3,G92="8:30～17:00を超える"),_xlfn.XLOOKUP($EQ$14,$EQ$20:$EQ$24,$EX$20:$EX$24,0,0,1),AND(D92&lt;3,G92="8:30～17:00の範囲内"),_xlfn.XLOOKUP($EQ$14,$EQ$20:$EQ$24,$ER$20:$ER$24,0,0,1),AND(D92&lt;3,G92="8:30～17:00を超える"),_xlfn.XLOOKUP($EQ$14,$EQ$20:$EQ$24,$EV$20:$EV$24,0,0,1)),"")</f>
        <v/>
      </c>
      <c r="EO92" s="78" t="str" cm="1">
        <f t="array" ref="EO92">_xlfn.IFNA(_xlfn.IFS(AND(D92&gt;=3,G92="8:30～17:00の範囲内"),_xlfn.XLOOKUP($EQ$14,$EQ$20:$EQ$24,$EU$20:$EU$24,0,0,1),AND(D92&gt;=3,G92="8:30～17:00を超える"),_xlfn.XLOOKUP($EQ$14,$EQ$20:$EQ$24,$EY$20:$EY$24,0,0,1),AND(D92&lt;3,G92="8:30～17:00の範囲内"),_xlfn.XLOOKUP($EQ$14,$EQ$20:$EQ$24,$ES$20:$ES$24,0,0,1),AND(D92&lt;3,G92="8:30～17:00を超える"),_xlfn.XLOOKUP($EQ$14,$EQ$20:$EQ$24,$EW$20:$EW$24,0,0,1)),"")</f>
        <v/>
      </c>
    </row>
    <row r="93" spans="2:145" ht="14.25">
      <c r="B93" s="79">
        <f t="shared" si="26"/>
        <v>80</v>
      </c>
      <c r="C93" s="125"/>
      <c r="D93" s="124"/>
      <c r="E93" s="125"/>
      <c r="F93" s="61" t="str">
        <f t="shared" si="29"/>
        <v/>
      </c>
      <c r="G93" s="220"/>
      <c r="H93" s="221"/>
      <c r="I93" s="221"/>
      <c r="J93" s="221"/>
      <c r="K93" s="174" t="str" cm="1">
        <f t="array" ref="K93">_xlfn.IFNA(IF(C93="","",IF(F93="×","0",_xlfn.IFS(AND(D93&gt;=3,G93="8:30～17:00の範囲内"),1200,AND(D93&gt;=3,G93="8:30～17:00を超える"),1500,AND(D93&lt;3,G93="8:30～17:00の範囲内"),2100,AND(D93&lt;3,G93="8:30～17:00を超える"),2600))),"")</f>
        <v/>
      </c>
      <c r="L93" s="174"/>
      <c r="M93" s="129"/>
      <c r="N93" s="63" t="str" cm="1">
        <f t="array" ref="N93">_xlfn.IFNA(_xlfn.IFS(F93="×","",M93="一般",0,AND(D93&gt;=3,M93="非課税",G93="8:30～17:00の範囲内"),700,AND(D93&lt;3,M93="非課税",G93="8:30～17:00の範囲内"),1300,AND(D93&gt;=3,M93="非課税",G93="8:30～17:00を超える"),900,AND(D93&lt;3,M93="非課税",G93="8:30～17:00を超える"),1600,M93="生保等",K93,M93="経過措置",EN93),"")</f>
        <v/>
      </c>
      <c r="O93" s="63" t="str" cm="1">
        <f t="array" ref="O93">_xlfn.IFNA(_xlfn.IFS(F93="×","",M93="一般",0,AND(D93&gt;=3,M93="非課税",G93="8:30～17:00の範囲内"),700,AND(D93&lt;3,M93="非課税",G93="8:30～17:00の範囲内"),1300,AND(D93&gt;=3,M93="非課税",G93="8:30～17:00を超える"),900,AND(D93&lt;3,M93="非課税",G93="8:30～17:00を超える"),1600,M93="生保等",K93,M93="経過措置",EO93),"")</f>
        <v/>
      </c>
      <c r="P93" s="63" t="str">
        <f t="shared" si="27"/>
        <v/>
      </c>
      <c r="Q93" s="63" t="str">
        <f t="shared" si="30"/>
        <v/>
      </c>
      <c r="R93" s="109"/>
      <c r="S93" s="110"/>
      <c r="T93" s="110"/>
      <c r="U93" s="110"/>
      <c r="V93" s="110"/>
      <c r="W93" s="110"/>
      <c r="X93" s="110"/>
      <c r="Y93" s="110"/>
      <c r="Z93" s="110"/>
      <c r="AA93" s="111"/>
      <c r="AB93" s="109"/>
      <c r="AC93" s="110"/>
      <c r="AD93" s="110"/>
      <c r="AE93" s="110"/>
      <c r="AF93" s="110"/>
      <c r="AG93" s="110"/>
      <c r="AH93" s="110"/>
      <c r="AI93" s="110"/>
      <c r="AJ93" s="110"/>
      <c r="AK93" s="111"/>
      <c r="AL93" s="109"/>
      <c r="AM93" s="110"/>
      <c r="AN93" s="110"/>
      <c r="AO93" s="110"/>
      <c r="AP93" s="110"/>
      <c r="AQ93" s="110"/>
      <c r="AR93" s="110"/>
      <c r="AS93" s="110"/>
      <c r="AT93" s="110"/>
      <c r="AU93" s="111"/>
      <c r="AV93" s="109"/>
      <c r="AW93" s="110"/>
      <c r="AX93" s="110"/>
      <c r="AY93" s="110"/>
      <c r="AZ93" s="110"/>
      <c r="BA93" s="110"/>
      <c r="BB93" s="110"/>
      <c r="BC93" s="110"/>
      <c r="BD93" s="110"/>
      <c r="BE93" s="111"/>
      <c r="BF93" s="109"/>
      <c r="BG93" s="110"/>
      <c r="BH93" s="110"/>
      <c r="BI93" s="110"/>
      <c r="BJ93" s="110"/>
      <c r="BK93" s="110"/>
      <c r="BL93" s="110"/>
      <c r="BM93" s="110"/>
      <c r="BN93" s="110"/>
      <c r="BO93" s="111"/>
      <c r="BP93" s="109"/>
      <c r="BQ93" s="110"/>
      <c r="BR93" s="110"/>
      <c r="BS93" s="110"/>
      <c r="BT93" s="110"/>
      <c r="BU93" s="110"/>
      <c r="BV93" s="110"/>
      <c r="BW93" s="110"/>
      <c r="BX93" s="110"/>
      <c r="BY93" s="111"/>
      <c r="BZ93" s="109"/>
      <c r="CA93" s="110"/>
      <c r="CB93" s="110"/>
      <c r="CC93" s="110"/>
      <c r="CD93" s="110"/>
      <c r="CE93" s="110"/>
      <c r="CF93" s="110"/>
      <c r="CG93" s="110"/>
      <c r="CH93" s="110"/>
      <c r="CI93" s="111"/>
      <c r="CJ93" s="109"/>
      <c r="CK93" s="110"/>
      <c r="CL93" s="110"/>
      <c r="CM93" s="110"/>
      <c r="CN93" s="110"/>
      <c r="CO93" s="110"/>
      <c r="CP93" s="110"/>
      <c r="CQ93" s="110"/>
      <c r="CR93" s="110"/>
      <c r="CS93" s="111"/>
      <c r="CT93" s="109"/>
      <c r="CU93" s="110"/>
      <c r="CV93" s="110"/>
      <c r="CW93" s="110"/>
      <c r="CX93" s="110"/>
      <c r="CY93" s="110"/>
      <c r="CZ93" s="110"/>
      <c r="DA93" s="110"/>
      <c r="DB93" s="110"/>
      <c r="DC93" s="111"/>
      <c r="DD93" s="109"/>
      <c r="DE93" s="110"/>
      <c r="DF93" s="110"/>
      <c r="DG93" s="110"/>
      <c r="DH93" s="110"/>
      <c r="DI93" s="110"/>
      <c r="DJ93" s="110"/>
      <c r="DK93" s="110"/>
      <c r="DL93" s="110"/>
      <c r="DM93" s="111"/>
      <c r="DN93" s="109"/>
      <c r="DO93" s="110"/>
      <c r="DP93" s="110"/>
      <c r="DQ93" s="110"/>
      <c r="DR93" s="110"/>
      <c r="DS93" s="110"/>
      <c r="DT93" s="110"/>
      <c r="DU93" s="110"/>
      <c r="DV93" s="110"/>
      <c r="DW93" s="111"/>
      <c r="DX93" s="109"/>
      <c r="DY93" s="110"/>
      <c r="DZ93" s="110"/>
      <c r="EA93" s="110"/>
      <c r="EB93" s="110"/>
      <c r="EC93" s="110"/>
      <c r="ED93" s="110"/>
      <c r="EE93" s="110"/>
      <c r="EF93" s="110"/>
      <c r="EG93" s="112"/>
      <c r="EH93" s="76">
        <f t="shared" si="31"/>
        <v>0</v>
      </c>
      <c r="EI93" s="70" t="str">
        <f t="shared" si="28"/>
        <v/>
      </c>
      <c r="EK93" s="76">
        <f t="shared" si="32"/>
        <v>0</v>
      </c>
      <c r="EL93" s="77">
        <f t="shared" si="33"/>
        <v>0</v>
      </c>
      <c r="EN93" s="78" t="str" cm="1">
        <f t="array" ref="EN93">_xlfn.IFNA(_xlfn.IFS(AND(D93&gt;=3,G93="8:30～17:00の範囲内"),_xlfn.XLOOKUP($EQ$14,$EQ$20:$EQ$24,$ET$20:$ET$24,0,0,1),AND(D93&gt;=3,G93="8:30～17:00を超える"),_xlfn.XLOOKUP($EQ$14,$EQ$20:$EQ$24,$EX$20:$EX$24,0,0,1),AND(D93&lt;3,G93="8:30～17:00の範囲内"),_xlfn.XLOOKUP($EQ$14,$EQ$20:$EQ$24,$ER$20:$ER$24,0,0,1),AND(D93&lt;3,G93="8:30～17:00を超える"),_xlfn.XLOOKUP($EQ$14,$EQ$20:$EQ$24,$EV$20:$EV$24,0,0,1)),"")</f>
        <v/>
      </c>
      <c r="EO93" s="78" t="str" cm="1">
        <f t="array" ref="EO93">_xlfn.IFNA(_xlfn.IFS(AND(D93&gt;=3,G93="8:30～17:00の範囲内"),_xlfn.XLOOKUP($EQ$14,$EQ$20:$EQ$24,$EU$20:$EU$24,0,0,1),AND(D93&gt;=3,G93="8:30～17:00を超える"),_xlfn.XLOOKUP($EQ$14,$EQ$20:$EQ$24,$EY$20:$EY$24,0,0,1),AND(D93&lt;3,G93="8:30～17:00の範囲内"),_xlfn.XLOOKUP($EQ$14,$EQ$20:$EQ$24,$ES$20:$ES$24,0,0,1),AND(D93&lt;3,G93="8:30～17:00を超える"),_xlfn.XLOOKUP($EQ$14,$EQ$20:$EQ$24,$EW$20:$EW$24,0,0,1)),"")</f>
        <v/>
      </c>
    </row>
    <row r="94" spans="2:145" ht="14.25">
      <c r="B94" s="79">
        <f t="shared" si="26"/>
        <v>81</v>
      </c>
      <c r="C94" s="125"/>
      <c r="D94" s="124"/>
      <c r="E94" s="125"/>
      <c r="F94" s="61" t="str">
        <f t="shared" si="29"/>
        <v/>
      </c>
      <c r="G94" s="220"/>
      <c r="H94" s="221"/>
      <c r="I94" s="221"/>
      <c r="J94" s="221"/>
      <c r="K94" s="174" t="str" cm="1">
        <f t="array" ref="K94">_xlfn.IFNA(IF(C94="","",IF(F94="×","0",_xlfn.IFS(AND(D94&gt;=3,G94="8:30～17:00の範囲内"),1200,AND(D94&gt;=3,G94="8:30～17:00を超える"),1500,AND(D94&lt;3,G94="8:30～17:00の範囲内"),2100,AND(D94&lt;3,G94="8:30～17:00を超える"),2600))),"")</f>
        <v/>
      </c>
      <c r="L94" s="174"/>
      <c r="M94" s="129"/>
      <c r="N94" s="63" t="str" cm="1">
        <f t="array" ref="N94">_xlfn.IFNA(_xlfn.IFS(F94="×","",M94="一般",0,AND(D94&gt;=3,M94="非課税",G94="8:30～17:00の範囲内"),700,AND(D94&lt;3,M94="非課税",G94="8:30～17:00の範囲内"),1300,AND(D94&gt;=3,M94="非課税",G94="8:30～17:00を超える"),900,AND(D94&lt;3,M94="非課税",G94="8:30～17:00を超える"),1600,M94="生保等",K94,M94="経過措置",EN94),"")</f>
        <v/>
      </c>
      <c r="O94" s="63" t="str" cm="1">
        <f t="array" ref="O94">_xlfn.IFNA(_xlfn.IFS(F94="×","",M94="一般",0,AND(D94&gt;=3,M94="非課税",G94="8:30～17:00の範囲内"),700,AND(D94&lt;3,M94="非課税",G94="8:30～17:00の範囲内"),1300,AND(D94&gt;=3,M94="非課税",G94="8:30～17:00を超える"),900,AND(D94&lt;3,M94="非課税",G94="8:30～17:00を超える"),1600,M94="生保等",K94,M94="経過措置",EO94),"")</f>
        <v/>
      </c>
      <c r="P94" s="63" t="str">
        <f t="shared" si="27"/>
        <v/>
      </c>
      <c r="Q94" s="63" t="str">
        <f t="shared" si="30"/>
        <v/>
      </c>
      <c r="R94" s="109"/>
      <c r="S94" s="110"/>
      <c r="T94" s="110"/>
      <c r="U94" s="110"/>
      <c r="V94" s="110"/>
      <c r="W94" s="110"/>
      <c r="X94" s="110"/>
      <c r="Y94" s="110"/>
      <c r="Z94" s="110"/>
      <c r="AA94" s="111"/>
      <c r="AB94" s="109"/>
      <c r="AC94" s="110"/>
      <c r="AD94" s="110"/>
      <c r="AE94" s="110"/>
      <c r="AF94" s="110"/>
      <c r="AG94" s="110"/>
      <c r="AH94" s="110"/>
      <c r="AI94" s="110"/>
      <c r="AJ94" s="110"/>
      <c r="AK94" s="111"/>
      <c r="AL94" s="109"/>
      <c r="AM94" s="110"/>
      <c r="AN94" s="110"/>
      <c r="AO94" s="110"/>
      <c r="AP94" s="110"/>
      <c r="AQ94" s="110"/>
      <c r="AR94" s="110"/>
      <c r="AS94" s="110"/>
      <c r="AT94" s="110"/>
      <c r="AU94" s="111"/>
      <c r="AV94" s="109"/>
      <c r="AW94" s="110"/>
      <c r="AX94" s="110"/>
      <c r="AY94" s="110"/>
      <c r="AZ94" s="110"/>
      <c r="BA94" s="110"/>
      <c r="BB94" s="110"/>
      <c r="BC94" s="110"/>
      <c r="BD94" s="110"/>
      <c r="BE94" s="111"/>
      <c r="BF94" s="109"/>
      <c r="BG94" s="110"/>
      <c r="BH94" s="110"/>
      <c r="BI94" s="110"/>
      <c r="BJ94" s="110"/>
      <c r="BK94" s="110"/>
      <c r="BL94" s="110"/>
      <c r="BM94" s="110"/>
      <c r="BN94" s="110"/>
      <c r="BO94" s="111"/>
      <c r="BP94" s="109"/>
      <c r="BQ94" s="110"/>
      <c r="BR94" s="110"/>
      <c r="BS94" s="110"/>
      <c r="BT94" s="110"/>
      <c r="BU94" s="110"/>
      <c r="BV94" s="110"/>
      <c r="BW94" s="110"/>
      <c r="BX94" s="110"/>
      <c r="BY94" s="111"/>
      <c r="BZ94" s="109"/>
      <c r="CA94" s="110"/>
      <c r="CB94" s="110"/>
      <c r="CC94" s="110"/>
      <c r="CD94" s="110"/>
      <c r="CE94" s="110"/>
      <c r="CF94" s="110"/>
      <c r="CG94" s="110"/>
      <c r="CH94" s="110"/>
      <c r="CI94" s="111"/>
      <c r="CJ94" s="109"/>
      <c r="CK94" s="110"/>
      <c r="CL94" s="110"/>
      <c r="CM94" s="110"/>
      <c r="CN94" s="110"/>
      <c r="CO94" s="110"/>
      <c r="CP94" s="110"/>
      <c r="CQ94" s="110"/>
      <c r="CR94" s="110"/>
      <c r="CS94" s="111"/>
      <c r="CT94" s="109"/>
      <c r="CU94" s="110"/>
      <c r="CV94" s="110"/>
      <c r="CW94" s="110"/>
      <c r="CX94" s="110"/>
      <c r="CY94" s="110"/>
      <c r="CZ94" s="110"/>
      <c r="DA94" s="110"/>
      <c r="DB94" s="110"/>
      <c r="DC94" s="111"/>
      <c r="DD94" s="109"/>
      <c r="DE94" s="110"/>
      <c r="DF94" s="110"/>
      <c r="DG94" s="110"/>
      <c r="DH94" s="110"/>
      <c r="DI94" s="110"/>
      <c r="DJ94" s="110"/>
      <c r="DK94" s="110"/>
      <c r="DL94" s="110"/>
      <c r="DM94" s="111"/>
      <c r="DN94" s="109"/>
      <c r="DO94" s="110"/>
      <c r="DP94" s="110"/>
      <c r="DQ94" s="110"/>
      <c r="DR94" s="110"/>
      <c r="DS94" s="110"/>
      <c r="DT94" s="110"/>
      <c r="DU94" s="110"/>
      <c r="DV94" s="110"/>
      <c r="DW94" s="111"/>
      <c r="DX94" s="109"/>
      <c r="DY94" s="110"/>
      <c r="DZ94" s="110"/>
      <c r="EA94" s="110"/>
      <c r="EB94" s="110"/>
      <c r="EC94" s="110"/>
      <c r="ED94" s="110"/>
      <c r="EE94" s="110"/>
      <c r="EF94" s="110"/>
      <c r="EG94" s="112"/>
      <c r="EH94" s="76">
        <f t="shared" si="31"/>
        <v>0</v>
      </c>
      <c r="EI94" s="70" t="str">
        <f t="shared" si="28"/>
        <v/>
      </c>
      <c r="EK94" s="76">
        <f t="shared" si="32"/>
        <v>0</v>
      </c>
      <c r="EL94" s="77">
        <f t="shared" si="33"/>
        <v>0</v>
      </c>
      <c r="EN94" s="78" t="str" cm="1">
        <f t="array" ref="EN94">_xlfn.IFNA(_xlfn.IFS(AND(D94&gt;=3,G94="8:30～17:00の範囲内"),_xlfn.XLOOKUP($EQ$14,$EQ$20:$EQ$24,$ET$20:$ET$24,0,0,1),AND(D94&gt;=3,G94="8:30～17:00を超える"),_xlfn.XLOOKUP($EQ$14,$EQ$20:$EQ$24,$EX$20:$EX$24,0,0,1),AND(D94&lt;3,G94="8:30～17:00の範囲内"),_xlfn.XLOOKUP($EQ$14,$EQ$20:$EQ$24,$ER$20:$ER$24,0,0,1),AND(D94&lt;3,G94="8:30～17:00を超える"),_xlfn.XLOOKUP($EQ$14,$EQ$20:$EQ$24,$EV$20:$EV$24,0,0,1)),"")</f>
        <v/>
      </c>
      <c r="EO94" s="78" t="str" cm="1">
        <f t="array" ref="EO94">_xlfn.IFNA(_xlfn.IFS(AND(D94&gt;=3,G94="8:30～17:00の範囲内"),_xlfn.XLOOKUP($EQ$14,$EQ$20:$EQ$24,$EU$20:$EU$24,0,0,1),AND(D94&gt;=3,G94="8:30～17:00を超える"),_xlfn.XLOOKUP($EQ$14,$EQ$20:$EQ$24,$EY$20:$EY$24,0,0,1),AND(D94&lt;3,G94="8:30～17:00の範囲内"),_xlfn.XLOOKUP($EQ$14,$EQ$20:$EQ$24,$ES$20:$ES$24,0,0,1),AND(D94&lt;3,G94="8:30～17:00を超える"),_xlfn.XLOOKUP($EQ$14,$EQ$20:$EQ$24,$EW$20:$EW$24,0,0,1)),"")</f>
        <v/>
      </c>
    </row>
    <row r="95" spans="2:145" ht="14.25">
      <c r="B95" s="79">
        <f t="shared" si="26"/>
        <v>82</v>
      </c>
      <c r="C95" s="125"/>
      <c r="D95" s="124"/>
      <c r="E95" s="125"/>
      <c r="F95" s="61" t="str">
        <f t="shared" si="29"/>
        <v/>
      </c>
      <c r="G95" s="220"/>
      <c r="H95" s="221"/>
      <c r="I95" s="221"/>
      <c r="J95" s="221"/>
      <c r="K95" s="174" t="str" cm="1">
        <f t="array" ref="K95">_xlfn.IFNA(IF(C95="","",IF(F95="×","0",_xlfn.IFS(AND(D95&gt;=3,G95="8:30～17:00の範囲内"),1200,AND(D95&gt;=3,G95="8:30～17:00を超える"),1500,AND(D95&lt;3,G95="8:30～17:00の範囲内"),2100,AND(D95&lt;3,G95="8:30～17:00を超える"),2600))),"")</f>
        <v/>
      </c>
      <c r="L95" s="174"/>
      <c r="M95" s="129"/>
      <c r="N95" s="63" t="str" cm="1">
        <f t="array" ref="N95">_xlfn.IFNA(_xlfn.IFS(F95="×","",M95="一般",0,AND(D95&gt;=3,M95="非課税",G95="8:30～17:00の範囲内"),700,AND(D95&lt;3,M95="非課税",G95="8:30～17:00の範囲内"),1300,AND(D95&gt;=3,M95="非課税",G95="8:30～17:00を超える"),900,AND(D95&lt;3,M95="非課税",G95="8:30～17:00を超える"),1600,M95="生保等",K95,M95="経過措置",EN95),"")</f>
        <v/>
      </c>
      <c r="O95" s="63" t="str" cm="1">
        <f t="array" ref="O95">_xlfn.IFNA(_xlfn.IFS(F95="×","",M95="一般",0,AND(D95&gt;=3,M95="非課税",G95="8:30～17:00の範囲内"),700,AND(D95&lt;3,M95="非課税",G95="8:30～17:00の範囲内"),1300,AND(D95&gt;=3,M95="非課税",G95="8:30～17:00を超える"),900,AND(D95&lt;3,M95="非課税",G95="8:30～17:00を超える"),1600,M95="生保等",K95,M95="経過措置",EO95),"")</f>
        <v/>
      </c>
      <c r="P95" s="63" t="str">
        <f t="shared" si="27"/>
        <v/>
      </c>
      <c r="Q95" s="63" t="str">
        <f t="shared" si="30"/>
        <v/>
      </c>
      <c r="R95" s="109"/>
      <c r="S95" s="110"/>
      <c r="T95" s="110"/>
      <c r="U95" s="110"/>
      <c r="V95" s="110"/>
      <c r="W95" s="110"/>
      <c r="X95" s="110"/>
      <c r="Y95" s="110"/>
      <c r="Z95" s="110"/>
      <c r="AA95" s="111"/>
      <c r="AB95" s="109"/>
      <c r="AC95" s="110"/>
      <c r="AD95" s="110"/>
      <c r="AE95" s="110"/>
      <c r="AF95" s="110"/>
      <c r="AG95" s="110"/>
      <c r="AH95" s="110"/>
      <c r="AI95" s="110"/>
      <c r="AJ95" s="110"/>
      <c r="AK95" s="111"/>
      <c r="AL95" s="109"/>
      <c r="AM95" s="110"/>
      <c r="AN95" s="110"/>
      <c r="AO95" s="110"/>
      <c r="AP95" s="110"/>
      <c r="AQ95" s="110"/>
      <c r="AR95" s="110"/>
      <c r="AS95" s="110"/>
      <c r="AT95" s="110"/>
      <c r="AU95" s="111"/>
      <c r="AV95" s="109"/>
      <c r="AW95" s="110"/>
      <c r="AX95" s="110"/>
      <c r="AY95" s="110"/>
      <c r="AZ95" s="110"/>
      <c r="BA95" s="110"/>
      <c r="BB95" s="110"/>
      <c r="BC95" s="110"/>
      <c r="BD95" s="110"/>
      <c r="BE95" s="111"/>
      <c r="BF95" s="109"/>
      <c r="BG95" s="110"/>
      <c r="BH95" s="110"/>
      <c r="BI95" s="110"/>
      <c r="BJ95" s="110"/>
      <c r="BK95" s="110"/>
      <c r="BL95" s="110"/>
      <c r="BM95" s="110"/>
      <c r="BN95" s="110"/>
      <c r="BO95" s="111"/>
      <c r="BP95" s="109"/>
      <c r="BQ95" s="110"/>
      <c r="BR95" s="110"/>
      <c r="BS95" s="110"/>
      <c r="BT95" s="110"/>
      <c r="BU95" s="110"/>
      <c r="BV95" s="110"/>
      <c r="BW95" s="110"/>
      <c r="BX95" s="110"/>
      <c r="BY95" s="111"/>
      <c r="BZ95" s="109"/>
      <c r="CA95" s="110"/>
      <c r="CB95" s="110"/>
      <c r="CC95" s="110"/>
      <c r="CD95" s="110"/>
      <c r="CE95" s="110"/>
      <c r="CF95" s="110"/>
      <c r="CG95" s="110"/>
      <c r="CH95" s="110"/>
      <c r="CI95" s="111"/>
      <c r="CJ95" s="109"/>
      <c r="CK95" s="110"/>
      <c r="CL95" s="110"/>
      <c r="CM95" s="110"/>
      <c r="CN95" s="110"/>
      <c r="CO95" s="110"/>
      <c r="CP95" s="110"/>
      <c r="CQ95" s="110"/>
      <c r="CR95" s="110"/>
      <c r="CS95" s="111"/>
      <c r="CT95" s="109"/>
      <c r="CU95" s="110"/>
      <c r="CV95" s="110"/>
      <c r="CW95" s="110"/>
      <c r="CX95" s="110"/>
      <c r="CY95" s="110"/>
      <c r="CZ95" s="110"/>
      <c r="DA95" s="110"/>
      <c r="DB95" s="110"/>
      <c r="DC95" s="111"/>
      <c r="DD95" s="109"/>
      <c r="DE95" s="110"/>
      <c r="DF95" s="110"/>
      <c r="DG95" s="110"/>
      <c r="DH95" s="110"/>
      <c r="DI95" s="110"/>
      <c r="DJ95" s="110"/>
      <c r="DK95" s="110"/>
      <c r="DL95" s="110"/>
      <c r="DM95" s="111"/>
      <c r="DN95" s="109"/>
      <c r="DO95" s="110"/>
      <c r="DP95" s="110"/>
      <c r="DQ95" s="110"/>
      <c r="DR95" s="110"/>
      <c r="DS95" s="110"/>
      <c r="DT95" s="110"/>
      <c r="DU95" s="110"/>
      <c r="DV95" s="110"/>
      <c r="DW95" s="111"/>
      <c r="DX95" s="109"/>
      <c r="DY95" s="110"/>
      <c r="DZ95" s="110"/>
      <c r="EA95" s="110"/>
      <c r="EB95" s="110"/>
      <c r="EC95" s="110"/>
      <c r="ED95" s="110"/>
      <c r="EE95" s="110"/>
      <c r="EF95" s="110"/>
      <c r="EG95" s="112"/>
      <c r="EH95" s="76">
        <f t="shared" si="31"/>
        <v>0</v>
      </c>
      <c r="EI95" s="70" t="str">
        <f t="shared" si="28"/>
        <v/>
      </c>
      <c r="EK95" s="76">
        <f t="shared" si="32"/>
        <v>0</v>
      </c>
      <c r="EL95" s="77">
        <f t="shared" si="33"/>
        <v>0</v>
      </c>
      <c r="EN95" s="78" t="str" cm="1">
        <f t="array" ref="EN95">_xlfn.IFNA(_xlfn.IFS(AND(D95&gt;=3,G95="8:30～17:00の範囲内"),_xlfn.XLOOKUP($EQ$14,$EQ$20:$EQ$24,$ET$20:$ET$24,0,0,1),AND(D95&gt;=3,G95="8:30～17:00を超える"),_xlfn.XLOOKUP($EQ$14,$EQ$20:$EQ$24,$EX$20:$EX$24,0,0,1),AND(D95&lt;3,G95="8:30～17:00の範囲内"),_xlfn.XLOOKUP($EQ$14,$EQ$20:$EQ$24,$ER$20:$ER$24,0,0,1),AND(D95&lt;3,G95="8:30～17:00を超える"),_xlfn.XLOOKUP($EQ$14,$EQ$20:$EQ$24,$EV$20:$EV$24,0,0,1)),"")</f>
        <v/>
      </c>
      <c r="EO95" s="78" t="str" cm="1">
        <f t="array" ref="EO95">_xlfn.IFNA(_xlfn.IFS(AND(D95&gt;=3,G95="8:30～17:00の範囲内"),_xlfn.XLOOKUP($EQ$14,$EQ$20:$EQ$24,$EU$20:$EU$24,0,0,1),AND(D95&gt;=3,G95="8:30～17:00を超える"),_xlfn.XLOOKUP($EQ$14,$EQ$20:$EQ$24,$EY$20:$EY$24,0,0,1),AND(D95&lt;3,G95="8:30～17:00の範囲内"),_xlfn.XLOOKUP($EQ$14,$EQ$20:$EQ$24,$ES$20:$ES$24,0,0,1),AND(D95&lt;3,G95="8:30～17:00を超える"),_xlfn.XLOOKUP($EQ$14,$EQ$20:$EQ$24,$EW$20:$EW$24,0,0,1)),"")</f>
        <v/>
      </c>
    </row>
    <row r="96" spans="2:145" ht="14.25">
      <c r="B96" s="79">
        <f t="shared" si="26"/>
        <v>83</v>
      </c>
      <c r="C96" s="126"/>
      <c r="D96" s="124"/>
      <c r="E96" s="126"/>
      <c r="F96" s="61" t="str">
        <f t="shared" si="29"/>
        <v/>
      </c>
      <c r="G96" s="220"/>
      <c r="H96" s="221"/>
      <c r="I96" s="221"/>
      <c r="J96" s="221"/>
      <c r="K96" s="174" t="str" cm="1">
        <f t="array" ref="K96">_xlfn.IFNA(IF(C96="","",IF(F96="×","0",_xlfn.IFS(AND(D96&gt;=3,G96="8:30～17:00の範囲内"),1200,AND(D96&gt;=3,G96="8:30～17:00を超える"),1500,AND(D96&lt;3,G96="8:30～17:00の範囲内"),2100,AND(D96&lt;3,G96="8:30～17:00を超える"),2600))),"")</f>
        <v/>
      </c>
      <c r="L96" s="174"/>
      <c r="M96" s="129"/>
      <c r="N96" s="63" t="str" cm="1">
        <f t="array" ref="N96">_xlfn.IFNA(_xlfn.IFS(F96="×","",M96="一般",0,AND(D96&gt;=3,M96="非課税",G96="8:30～17:00の範囲内"),700,AND(D96&lt;3,M96="非課税",G96="8:30～17:00の範囲内"),1300,AND(D96&gt;=3,M96="非課税",G96="8:30～17:00を超える"),900,AND(D96&lt;3,M96="非課税",G96="8:30～17:00を超える"),1600,M96="生保等",K96,M96="経過措置",EN96),"")</f>
        <v/>
      </c>
      <c r="O96" s="63" t="str" cm="1">
        <f t="array" ref="O96">_xlfn.IFNA(_xlfn.IFS(F96="×","",M96="一般",0,AND(D96&gt;=3,M96="非課税",G96="8:30～17:00の範囲内"),700,AND(D96&lt;3,M96="非課税",G96="8:30～17:00の範囲内"),1300,AND(D96&gt;=3,M96="非課税",G96="8:30～17:00を超える"),900,AND(D96&lt;3,M96="非課税",G96="8:30～17:00を超える"),1600,M96="生保等",K96,M96="経過措置",EO96),"")</f>
        <v/>
      </c>
      <c r="P96" s="63" t="str">
        <f t="shared" si="27"/>
        <v/>
      </c>
      <c r="Q96" s="63" t="str">
        <f t="shared" si="30"/>
        <v/>
      </c>
      <c r="R96" s="113"/>
      <c r="S96" s="114"/>
      <c r="T96" s="114"/>
      <c r="U96" s="114"/>
      <c r="V96" s="114"/>
      <c r="W96" s="114"/>
      <c r="X96" s="114"/>
      <c r="Y96" s="114"/>
      <c r="Z96" s="114"/>
      <c r="AA96" s="115"/>
      <c r="AB96" s="113"/>
      <c r="AC96" s="114"/>
      <c r="AD96" s="114"/>
      <c r="AE96" s="114"/>
      <c r="AF96" s="114"/>
      <c r="AG96" s="114"/>
      <c r="AH96" s="114"/>
      <c r="AI96" s="114"/>
      <c r="AJ96" s="114"/>
      <c r="AK96" s="115"/>
      <c r="AL96" s="113"/>
      <c r="AM96" s="114"/>
      <c r="AN96" s="114"/>
      <c r="AO96" s="114"/>
      <c r="AP96" s="114"/>
      <c r="AQ96" s="114"/>
      <c r="AR96" s="114"/>
      <c r="AS96" s="114"/>
      <c r="AT96" s="114"/>
      <c r="AU96" s="115"/>
      <c r="AV96" s="113"/>
      <c r="AW96" s="114"/>
      <c r="AX96" s="114"/>
      <c r="AY96" s="114"/>
      <c r="AZ96" s="114"/>
      <c r="BA96" s="114"/>
      <c r="BB96" s="114"/>
      <c r="BC96" s="114"/>
      <c r="BD96" s="114"/>
      <c r="BE96" s="115"/>
      <c r="BF96" s="113"/>
      <c r="BG96" s="114"/>
      <c r="BH96" s="114"/>
      <c r="BI96" s="114"/>
      <c r="BJ96" s="114"/>
      <c r="BK96" s="114"/>
      <c r="BL96" s="114"/>
      <c r="BM96" s="114"/>
      <c r="BN96" s="114"/>
      <c r="BO96" s="115"/>
      <c r="BP96" s="113"/>
      <c r="BQ96" s="114"/>
      <c r="BR96" s="114"/>
      <c r="BS96" s="114"/>
      <c r="BT96" s="114"/>
      <c r="BU96" s="114"/>
      <c r="BV96" s="114"/>
      <c r="BW96" s="114"/>
      <c r="BX96" s="114"/>
      <c r="BY96" s="115"/>
      <c r="BZ96" s="113"/>
      <c r="CA96" s="114"/>
      <c r="CB96" s="114"/>
      <c r="CC96" s="114"/>
      <c r="CD96" s="114"/>
      <c r="CE96" s="114"/>
      <c r="CF96" s="114"/>
      <c r="CG96" s="114"/>
      <c r="CH96" s="114"/>
      <c r="CI96" s="115"/>
      <c r="CJ96" s="113"/>
      <c r="CK96" s="114"/>
      <c r="CL96" s="114"/>
      <c r="CM96" s="114"/>
      <c r="CN96" s="114"/>
      <c r="CO96" s="114"/>
      <c r="CP96" s="114"/>
      <c r="CQ96" s="114"/>
      <c r="CR96" s="114"/>
      <c r="CS96" s="115"/>
      <c r="CT96" s="113"/>
      <c r="CU96" s="114"/>
      <c r="CV96" s="114"/>
      <c r="CW96" s="114"/>
      <c r="CX96" s="114"/>
      <c r="CY96" s="114"/>
      <c r="CZ96" s="114"/>
      <c r="DA96" s="114"/>
      <c r="DB96" s="114"/>
      <c r="DC96" s="115"/>
      <c r="DD96" s="113"/>
      <c r="DE96" s="114"/>
      <c r="DF96" s="114"/>
      <c r="DG96" s="114"/>
      <c r="DH96" s="114"/>
      <c r="DI96" s="114"/>
      <c r="DJ96" s="114"/>
      <c r="DK96" s="114"/>
      <c r="DL96" s="114"/>
      <c r="DM96" s="115"/>
      <c r="DN96" s="113"/>
      <c r="DO96" s="114"/>
      <c r="DP96" s="114"/>
      <c r="DQ96" s="114"/>
      <c r="DR96" s="114"/>
      <c r="DS96" s="114"/>
      <c r="DT96" s="114"/>
      <c r="DU96" s="114"/>
      <c r="DV96" s="114"/>
      <c r="DW96" s="115"/>
      <c r="DX96" s="113"/>
      <c r="DY96" s="114"/>
      <c r="DZ96" s="114"/>
      <c r="EA96" s="114"/>
      <c r="EB96" s="114"/>
      <c r="EC96" s="114"/>
      <c r="ED96" s="114"/>
      <c r="EE96" s="114"/>
      <c r="EF96" s="114"/>
      <c r="EG96" s="116"/>
      <c r="EH96" s="76">
        <f t="shared" si="31"/>
        <v>0</v>
      </c>
      <c r="EI96" s="70" t="str">
        <f t="shared" si="28"/>
        <v/>
      </c>
      <c r="EK96" s="76">
        <f t="shared" si="32"/>
        <v>0</v>
      </c>
      <c r="EL96" s="77">
        <f t="shared" si="33"/>
        <v>0</v>
      </c>
      <c r="EN96" s="78" t="str" cm="1">
        <f t="array" ref="EN96">_xlfn.IFNA(_xlfn.IFS(AND(D96&gt;=3,G96="8:30～17:00の範囲内"),_xlfn.XLOOKUP($EQ$14,$EQ$20:$EQ$24,$ET$20:$ET$24,0,0,1),AND(D96&gt;=3,G96="8:30～17:00を超える"),_xlfn.XLOOKUP($EQ$14,$EQ$20:$EQ$24,$EX$20:$EX$24,0,0,1),AND(D96&lt;3,G96="8:30～17:00の範囲内"),_xlfn.XLOOKUP($EQ$14,$EQ$20:$EQ$24,$ER$20:$ER$24,0,0,1),AND(D96&lt;3,G96="8:30～17:00を超える"),_xlfn.XLOOKUP($EQ$14,$EQ$20:$EQ$24,$EV$20:$EV$24,0,0,1)),"")</f>
        <v/>
      </c>
      <c r="EO96" s="78" t="str" cm="1">
        <f t="array" ref="EO96">_xlfn.IFNA(_xlfn.IFS(AND(D96&gt;=3,G96="8:30～17:00の範囲内"),_xlfn.XLOOKUP($EQ$14,$EQ$20:$EQ$24,$EU$20:$EU$24,0,0,1),AND(D96&gt;=3,G96="8:30～17:00を超える"),_xlfn.XLOOKUP($EQ$14,$EQ$20:$EQ$24,$EY$20:$EY$24,0,0,1),AND(D96&lt;3,G96="8:30～17:00の範囲内"),_xlfn.XLOOKUP($EQ$14,$EQ$20:$EQ$24,$ES$20:$ES$24,0,0,1),AND(D96&lt;3,G96="8:30～17:00を超える"),_xlfn.XLOOKUP($EQ$14,$EQ$20:$EQ$24,$EW$20:$EW$24,0,0,1)),"")</f>
        <v/>
      </c>
    </row>
    <row r="97" spans="2:145" ht="14.25">
      <c r="B97" s="79">
        <f t="shared" si="26"/>
        <v>84</v>
      </c>
      <c r="C97" s="126"/>
      <c r="D97" s="124"/>
      <c r="E97" s="126"/>
      <c r="F97" s="61" t="str">
        <f t="shared" si="29"/>
        <v/>
      </c>
      <c r="G97" s="220"/>
      <c r="H97" s="221"/>
      <c r="I97" s="221"/>
      <c r="J97" s="221"/>
      <c r="K97" s="174" t="str" cm="1">
        <f t="array" ref="K97">_xlfn.IFNA(IF(C97="","",IF(F97="×","0",_xlfn.IFS(AND(D97&gt;=3,G97="8:30～17:00の範囲内"),1200,AND(D97&gt;=3,G97="8:30～17:00を超える"),1500,AND(D97&lt;3,G97="8:30～17:00の範囲内"),2100,AND(D97&lt;3,G97="8:30～17:00を超える"),2600))),"")</f>
        <v/>
      </c>
      <c r="L97" s="174"/>
      <c r="M97" s="129"/>
      <c r="N97" s="63" t="str" cm="1">
        <f t="array" ref="N97">_xlfn.IFNA(_xlfn.IFS(F97="×","",M97="一般",0,AND(D97&gt;=3,M97="非課税",G97="8:30～17:00の範囲内"),700,AND(D97&lt;3,M97="非課税",G97="8:30～17:00の範囲内"),1300,AND(D97&gt;=3,M97="非課税",G97="8:30～17:00を超える"),900,AND(D97&lt;3,M97="非課税",G97="8:30～17:00を超える"),1600,M97="生保等",K97,M97="経過措置",EN97),"")</f>
        <v/>
      </c>
      <c r="O97" s="63" t="str" cm="1">
        <f t="array" ref="O97">_xlfn.IFNA(_xlfn.IFS(F97="×","",M97="一般",0,AND(D97&gt;=3,M97="非課税",G97="8:30～17:00の範囲内"),700,AND(D97&lt;3,M97="非課税",G97="8:30～17:00の範囲内"),1300,AND(D97&gt;=3,M97="非課税",G97="8:30～17:00を超える"),900,AND(D97&lt;3,M97="非課税",G97="8:30～17:00を超える"),1600,M97="生保等",K97,M97="経過措置",EO97),"")</f>
        <v/>
      </c>
      <c r="P97" s="63" t="str">
        <f t="shared" si="27"/>
        <v/>
      </c>
      <c r="Q97" s="63" t="str">
        <f t="shared" si="30"/>
        <v/>
      </c>
      <c r="R97" s="113"/>
      <c r="S97" s="114"/>
      <c r="T97" s="114"/>
      <c r="U97" s="114"/>
      <c r="V97" s="114"/>
      <c r="W97" s="114"/>
      <c r="X97" s="114"/>
      <c r="Y97" s="114"/>
      <c r="Z97" s="114"/>
      <c r="AA97" s="115"/>
      <c r="AB97" s="113"/>
      <c r="AC97" s="114"/>
      <c r="AD97" s="114"/>
      <c r="AE97" s="114"/>
      <c r="AF97" s="114"/>
      <c r="AG97" s="114"/>
      <c r="AH97" s="114"/>
      <c r="AI97" s="114"/>
      <c r="AJ97" s="114"/>
      <c r="AK97" s="115"/>
      <c r="AL97" s="113"/>
      <c r="AM97" s="114"/>
      <c r="AN97" s="114"/>
      <c r="AO97" s="114"/>
      <c r="AP97" s="114"/>
      <c r="AQ97" s="114"/>
      <c r="AR97" s="114"/>
      <c r="AS97" s="114"/>
      <c r="AT97" s="114"/>
      <c r="AU97" s="115"/>
      <c r="AV97" s="113"/>
      <c r="AW97" s="114"/>
      <c r="AX97" s="114"/>
      <c r="AY97" s="114"/>
      <c r="AZ97" s="114"/>
      <c r="BA97" s="114"/>
      <c r="BB97" s="114"/>
      <c r="BC97" s="114"/>
      <c r="BD97" s="114"/>
      <c r="BE97" s="115"/>
      <c r="BF97" s="113"/>
      <c r="BG97" s="114"/>
      <c r="BH97" s="114"/>
      <c r="BI97" s="114"/>
      <c r="BJ97" s="114"/>
      <c r="BK97" s="114"/>
      <c r="BL97" s="114"/>
      <c r="BM97" s="114"/>
      <c r="BN97" s="114"/>
      <c r="BO97" s="115"/>
      <c r="BP97" s="113"/>
      <c r="BQ97" s="114"/>
      <c r="BR97" s="114"/>
      <c r="BS97" s="114"/>
      <c r="BT97" s="114"/>
      <c r="BU97" s="114"/>
      <c r="BV97" s="114"/>
      <c r="BW97" s="114"/>
      <c r="BX97" s="114"/>
      <c r="BY97" s="115"/>
      <c r="BZ97" s="113"/>
      <c r="CA97" s="114"/>
      <c r="CB97" s="114"/>
      <c r="CC97" s="114"/>
      <c r="CD97" s="114"/>
      <c r="CE97" s="114"/>
      <c r="CF97" s="114"/>
      <c r="CG97" s="114"/>
      <c r="CH97" s="114"/>
      <c r="CI97" s="115"/>
      <c r="CJ97" s="113"/>
      <c r="CK97" s="114"/>
      <c r="CL97" s="114"/>
      <c r="CM97" s="114"/>
      <c r="CN97" s="114"/>
      <c r="CO97" s="114"/>
      <c r="CP97" s="114"/>
      <c r="CQ97" s="114"/>
      <c r="CR97" s="114"/>
      <c r="CS97" s="115"/>
      <c r="CT97" s="113"/>
      <c r="CU97" s="114"/>
      <c r="CV97" s="114"/>
      <c r="CW97" s="114"/>
      <c r="CX97" s="114"/>
      <c r="CY97" s="114"/>
      <c r="CZ97" s="114"/>
      <c r="DA97" s="114"/>
      <c r="DB97" s="114"/>
      <c r="DC97" s="115"/>
      <c r="DD97" s="113"/>
      <c r="DE97" s="114"/>
      <c r="DF97" s="114"/>
      <c r="DG97" s="114"/>
      <c r="DH97" s="114"/>
      <c r="DI97" s="114"/>
      <c r="DJ97" s="114"/>
      <c r="DK97" s="114"/>
      <c r="DL97" s="114"/>
      <c r="DM97" s="115"/>
      <c r="DN97" s="113"/>
      <c r="DO97" s="114"/>
      <c r="DP97" s="114"/>
      <c r="DQ97" s="114"/>
      <c r="DR97" s="114"/>
      <c r="DS97" s="114"/>
      <c r="DT97" s="114"/>
      <c r="DU97" s="114"/>
      <c r="DV97" s="114"/>
      <c r="DW97" s="115"/>
      <c r="DX97" s="113"/>
      <c r="DY97" s="114"/>
      <c r="DZ97" s="114"/>
      <c r="EA97" s="114"/>
      <c r="EB97" s="114"/>
      <c r="EC97" s="114"/>
      <c r="ED97" s="114"/>
      <c r="EE97" s="114"/>
      <c r="EF97" s="114"/>
      <c r="EG97" s="116"/>
      <c r="EH97" s="76">
        <f t="shared" si="31"/>
        <v>0</v>
      </c>
      <c r="EI97" s="70" t="str">
        <f t="shared" si="28"/>
        <v/>
      </c>
      <c r="EK97" s="76">
        <f t="shared" si="32"/>
        <v>0</v>
      </c>
      <c r="EL97" s="77">
        <f t="shared" si="33"/>
        <v>0</v>
      </c>
      <c r="EN97" s="78" t="str" cm="1">
        <f t="array" ref="EN97">_xlfn.IFNA(_xlfn.IFS(AND(D97&gt;=3,G97="8:30～17:00の範囲内"),_xlfn.XLOOKUP($EQ$14,$EQ$20:$EQ$24,$ET$20:$ET$24,0,0,1),AND(D97&gt;=3,G97="8:30～17:00を超える"),_xlfn.XLOOKUP($EQ$14,$EQ$20:$EQ$24,$EX$20:$EX$24,0,0,1),AND(D97&lt;3,G97="8:30～17:00の範囲内"),_xlfn.XLOOKUP($EQ$14,$EQ$20:$EQ$24,$ER$20:$ER$24,0,0,1),AND(D97&lt;3,G97="8:30～17:00を超える"),_xlfn.XLOOKUP($EQ$14,$EQ$20:$EQ$24,$EV$20:$EV$24,0,0,1)),"")</f>
        <v/>
      </c>
      <c r="EO97" s="78" t="str" cm="1">
        <f t="array" ref="EO97">_xlfn.IFNA(_xlfn.IFS(AND(D97&gt;=3,G97="8:30～17:00の範囲内"),_xlfn.XLOOKUP($EQ$14,$EQ$20:$EQ$24,$EU$20:$EU$24,0,0,1),AND(D97&gt;=3,G97="8:30～17:00を超える"),_xlfn.XLOOKUP($EQ$14,$EQ$20:$EQ$24,$EY$20:$EY$24,0,0,1),AND(D97&lt;3,G97="8:30～17:00の範囲内"),_xlfn.XLOOKUP($EQ$14,$EQ$20:$EQ$24,$ES$20:$ES$24,0,0,1),AND(D97&lt;3,G97="8:30～17:00を超える"),_xlfn.XLOOKUP($EQ$14,$EQ$20:$EQ$24,$EW$20:$EW$24,0,0,1)),"")</f>
        <v/>
      </c>
    </row>
    <row r="98" spans="2:145" ht="14.25">
      <c r="B98" s="79">
        <f t="shared" si="26"/>
        <v>85</v>
      </c>
      <c r="C98" s="126"/>
      <c r="D98" s="124"/>
      <c r="E98" s="126"/>
      <c r="F98" s="61" t="str">
        <f t="shared" si="29"/>
        <v/>
      </c>
      <c r="G98" s="220"/>
      <c r="H98" s="221"/>
      <c r="I98" s="221"/>
      <c r="J98" s="221"/>
      <c r="K98" s="174" t="str" cm="1">
        <f t="array" ref="K98">_xlfn.IFNA(IF(C98="","",IF(F98="×","0",_xlfn.IFS(AND(D98&gt;=3,G98="8:30～17:00の範囲内"),1200,AND(D98&gt;=3,G98="8:30～17:00を超える"),1500,AND(D98&lt;3,G98="8:30～17:00の範囲内"),2100,AND(D98&lt;3,G98="8:30～17:00を超える"),2600))),"")</f>
        <v/>
      </c>
      <c r="L98" s="174"/>
      <c r="M98" s="129"/>
      <c r="N98" s="63" t="str" cm="1">
        <f t="array" ref="N98">_xlfn.IFNA(_xlfn.IFS(F98="×","",M98="一般",0,AND(D98&gt;=3,M98="非課税",G98="8:30～17:00の範囲内"),700,AND(D98&lt;3,M98="非課税",G98="8:30～17:00の範囲内"),1300,AND(D98&gt;=3,M98="非課税",G98="8:30～17:00を超える"),900,AND(D98&lt;3,M98="非課税",G98="8:30～17:00を超える"),1600,M98="生保等",K98,M98="経過措置",EN98),"")</f>
        <v/>
      </c>
      <c r="O98" s="63" t="str" cm="1">
        <f t="array" ref="O98">_xlfn.IFNA(_xlfn.IFS(F98="×","",M98="一般",0,AND(D98&gt;=3,M98="非課税",G98="8:30～17:00の範囲内"),700,AND(D98&lt;3,M98="非課税",G98="8:30～17:00の範囲内"),1300,AND(D98&gt;=3,M98="非課税",G98="8:30～17:00を超える"),900,AND(D98&lt;3,M98="非課税",G98="8:30～17:00を超える"),1600,M98="生保等",K98,M98="経過措置",EO98),"")</f>
        <v/>
      </c>
      <c r="P98" s="63" t="str">
        <f t="shared" si="27"/>
        <v/>
      </c>
      <c r="Q98" s="63" t="str">
        <f t="shared" si="30"/>
        <v/>
      </c>
      <c r="R98" s="113"/>
      <c r="S98" s="114"/>
      <c r="T98" s="114"/>
      <c r="U98" s="114"/>
      <c r="V98" s="114"/>
      <c r="W98" s="114"/>
      <c r="X98" s="114"/>
      <c r="Y98" s="114"/>
      <c r="Z98" s="114"/>
      <c r="AA98" s="115"/>
      <c r="AB98" s="113"/>
      <c r="AC98" s="114"/>
      <c r="AD98" s="114"/>
      <c r="AE98" s="114"/>
      <c r="AF98" s="114"/>
      <c r="AG98" s="114"/>
      <c r="AH98" s="114"/>
      <c r="AI98" s="114"/>
      <c r="AJ98" s="114"/>
      <c r="AK98" s="115"/>
      <c r="AL98" s="113"/>
      <c r="AM98" s="114"/>
      <c r="AN98" s="114"/>
      <c r="AO98" s="114"/>
      <c r="AP98" s="114"/>
      <c r="AQ98" s="114"/>
      <c r="AR98" s="114"/>
      <c r="AS98" s="114"/>
      <c r="AT98" s="114"/>
      <c r="AU98" s="115"/>
      <c r="AV98" s="113"/>
      <c r="AW98" s="114"/>
      <c r="AX98" s="114"/>
      <c r="AY98" s="114"/>
      <c r="AZ98" s="114"/>
      <c r="BA98" s="114"/>
      <c r="BB98" s="114"/>
      <c r="BC98" s="114"/>
      <c r="BD98" s="114"/>
      <c r="BE98" s="115"/>
      <c r="BF98" s="113"/>
      <c r="BG98" s="114"/>
      <c r="BH98" s="114"/>
      <c r="BI98" s="114"/>
      <c r="BJ98" s="114"/>
      <c r="BK98" s="114"/>
      <c r="BL98" s="114"/>
      <c r="BM98" s="114"/>
      <c r="BN98" s="114"/>
      <c r="BO98" s="115"/>
      <c r="BP98" s="113"/>
      <c r="BQ98" s="114"/>
      <c r="BR98" s="114"/>
      <c r="BS98" s="114"/>
      <c r="BT98" s="114"/>
      <c r="BU98" s="114"/>
      <c r="BV98" s="114"/>
      <c r="BW98" s="114"/>
      <c r="BX98" s="114"/>
      <c r="BY98" s="115"/>
      <c r="BZ98" s="113"/>
      <c r="CA98" s="114"/>
      <c r="CB98" s="114"/>
      <c r="CC98" s="114"/>
      <c r="CD98" s="114"/>
      <c r="CE98" s="114"/>
      <c r="CF98" s="114"/>
      <c r="CG98" s="114"/>
      <c r="CH98" s="114"/>
      <c r="CI98" s="115"/>
      <c r="CJ98" s="113"/>
      <c r="CK98" s="114"/>
      <c r="CL98" s="114"/>
      <c r="CM98" s="114"/>
      <c r="CN98" s="114"/>
      <c r="CO98" s="114"/>
      <c r="CP98" s="114"/>
      <c r="CQ98" s="114"/>
      <c r="CR98" s="114"/>
      <c r="CS98" s="115"/>
      <c r="CT98" s="113"/>
      <c r="CU98" s="114"/>
      <c r="CV98" s="114"/>
      <c r="CW98" s="114"/>
      <c r="CX98" s="114"/>
      <c r="CY98" s="114"/>
      <c r="CZ98" s="114"/>
      <c r="DA98" s="114"/>
      <c r="DB98" s="114"/>
      <c r="DC98" s="115"/>
      <c r="DD98" s="113"/>
      <c r="DE98" s="114"/>
      <c r="DF98" s="114"/>
      <c r="DG98" s="114"/>
      <c r="DH98" s="114"/>
      <c r="DI98" s="114"/>
      <c r="DJ98" s="114"/>
      <c r="DK98" s="114"/>
      <c r="DL98" s="114"/>
      <c r="DM98" s="115"/>
      <c r="DN98" s="113"/>
      <c r="DO98" s="114"/>
      <c r="DP98" s="114"/>
      <c r="DQ98" s="114"/>
      <c r="DR98" s="114"/>
      <c r="DS98" s="114"/>
      <c r="DT98" s="114"/>
      <c r="DU98" s="114"/>
      <c r="DV98" s="114"/>
      <c r="DW98" s="115"/>
      <c r="DX98" s="113"/>
      <c r="DY98" s="114"/>
      <c r="DZ98" s="114"/>
      <c r="EA98" s="114"/>
      <c r="EB98" s="114"/>
      <c r="EC98" s="114"/>
      <c r="ED98" s="114"/>
      <c r="EE98" s="114"/>
      <c r="EF98" s="114"/>
      <c r="EG98" s="116"/>
      <c r="EH98" s="76">
        <f t="shared" si="31"/>
        <v>0</v>
      </c>
      <c r="EI98" s="70" t="str">
        <f t="shared" si="28"/>
        <v/>
      </c>
      <c r="EK98" s="76">
        <f t="shared" si="32"/>
        <v>0</v>
      </c>
      <c r="EL98" s="77">
        <f t="shared" si="33"/>
        <v>0</v>
      </c>
      <c r="EN98" s="78" t="str" cm="1">
        <f t="array" ref="EN98">_xlfn.IFNA(_xlfn.IFS(AND(D98&gt;=3,G98="8:30～17:00の範囲内"),_xlfn.XLOOKUP($EQ$14,$EQ$20:$EQ$24,$ET$20:$ET$24,0,0,1),AND(D98&gt;=3,G98="8:30～17:00を超える"),_xlfn.XLOOKUP($EQ$14,$EQ$20:$EQ$24,$EX$20:$EX$24,0,0,1),AND(D98&lt;3,G98="8:30～17:00の範囲内"),_xlfn.XLOOKUP($EQ$14,$EQ$20:$EQ$24,$ER$20:$ER$24,0,0,1),AND(D98&lt;3,G98="8:30～17:00を超える"),_xlfn.XLOOKUP($EQ$14,$EQ$20:$EQ$24,$EV$20:$EV$24,0,0,1)),"")</f>
        <v/>
      </c>
      <c r="EO98" s="78" t="str" cm="1">
        <f t="array" ref="EO98">_xlfn.IFNA(_xlfn.IFS(AND(D98&gt;=3,G98="8:30～17:00の範囲内"),_xlfn.XLOOKUP($EQ$14,$EQ$20:$EQ$24,$EU$20:$EU$24,0,0,1),AND(D98&gt;=3,G98="8:30～17:00を超える"),_xlfn.XLOOKUP($EQ$14,$EQ$20:$EQ$24,$EY$20:$EY$24,0,0,1),AND(D98&lt;3,G98="8:30～17:00の範囲内"),_xlfn.XLOOKUP($EQ$14,$EQ$20:$EQ$24,$ES$20:$ES$24,0,0,1),AND(D98&lt;3,G98="8:30～17:00を超える"),_xlfn.XLOOKUP($EQ$14,$EQ$20:$EQ$24,$EW$20:$EW$24,0,0,1)),"")</f>
        <v/>
      </c>
    </row>
    <row r="99" spans="2:145" ht="14.25">
      <c r="B99" s="79">
        <f t="shared" si="26"/>
        <v>86</v>
      </c>
      <c r="C99" s="126"/>
      <c r="D99" s="124"/>
      <c r="E99" s="126"/>
      <c r="F99" s="61" t="str">
        <f t="shared" si="29"/>
        <v/>
      </c>
      <c r="G99" s="220"/>
      <c r="H99" s="221"/>
      <c r="I99" s="221"/>
      <c r="J99" s="221"/>
      <c r="K99" s="174" t="str" cm="1">
        <f t="array" ref="K99">_xlfn.IFNA(IF(C99="","",IF(F99="×","0",_xlfn.IFS(AND(D99&gt;=3,G99="8:30～17:00の範囲内"),1200,AND(D99&gt;=3,G99="8:30～17:00を超える"),1500,AND(D99&lt;3,G99="8:30～17:00の範囲内"),2100,AND(D99&lt;3,G99="8:30～17:00を超える"),2600))),"")</f>
        <v/>
      </c>
      <c r="L99" s="174"/>
      <c r="M99" s="129"/>
      <c r="N99" s="63" t="str" cm="1">
        <f t="array" ref="N99">_xlfn.IFNA(_xlfn.IFS(F99="×","",M99="一般",0,AND(D99&gt;=3,M99="非課税",G99="8:30～17:00の範囲内"),700,AND(D99&lt;3,M99="非課税",G99="8:30～17:00の範囲内"),1300,AND(D99&gt;=3,M99="非課税",G99="8:30～17:00を超える"),900,AND(D99&lt;3,M99="非課税",G99="8:30～17:00を超える"),1600,M99="生保等",K99,M99="経過措置",EN99),"")</f>
        <v/>
      </c>
      <c r="O99" s="63" t="str" cm="1">
        <f t="array" ref="O99">_xlfn.IFNA(_xlfn.IFS(F99="×","",M99="一般",0,AND(D99&gt;=3,M99="非課税",G99="8:30～17:00の範囲内"),700,AND(D99&lt;3,M99="非課税",G99="8:30～17:00の範囲内"),1300,AND(D99&gt;=3,M99="非課税",G99="8:30～17:00を超える"),900,AND(D99&lt;3,M99="非課税",G99="8:30～17:00を超える"),1600,M99="生保等",K99,M99="経過措置",EO99),"")</f>
        <v/>
      </c>
      <c r="P99" s="63" t="str">
        <f t="shared" si="27"/>
        <v/>
      </c>
      <c r="Q99" s="63" t="str">
        <f t="shared" si="30"/>
        <v/>
      </c>
      <c r="R99" s="113"/>
      <c r="S99" s="114"/>
      <c r="T99" s="114"/>
      <c r="U99" s="114"/>
      <c r="V99" s="114"/>
      <c r="W99" s="114"/>
      <c r="X99" s="114"/>
      <c r="Y99" s="114"/>
      <c r="Z99" s="114"/>
      <c r="AA99" s="115"/>
      <c r="AB99" s="113"/>
      <c r="AC99" s="114"/>
      <c r="AD99" s="114"/>
      <c r="AE99" s="114"/>
      <c r="AF99" s="114"/>
      <c r="AG99" s="114"/>
      <c r="AH99" s="114"/>
      <c r="AI99" s="114"/>
      <c r="AJ99" s="114"/>
      <c r="AK99" s="115"/>
      <c r="AL99" s="113"/>
      <c r="AM99" s="114"/>
      <c r="AN99" s="114"/>
      <c r="AO99" s="114"/>
      <c r="AP99" s="114"/>
      <c r="AQ99" s="114"/>
      <c r="AR99" s="114"/>
      <c r="AS99" s="114"/>
      <c r="AT99" s="114"/>
      <c r="AU99" s="115"/>
      <c r="AV99" s="113"/>
      <c r="AW99" s="114"/>
      <c r="AX99" s="114"/>
      <c r="AY99" s="114"/>
      <c r="AZ99" s="114"/>
      <c r="BA99" s="114"/>
      <c r="BB99" s="114"/>
      <c r="BC99" s="114"/>
      <c r="BD99" s="114"/>
      <c r="BE99" s="115"/>
      <c r="BF99" s="113"/>
      <c r="BG99" s="114"/>
      <c r="BH99" s="114"/>
      <c r="BI99" s="114"/>
      <c r="BJ99" s="114"/>
      <c r="BK99" s="114"/>
      <c r="BL99" s="114"/>
      <c r="BM99" s="114"/>
      <c r="BN99" s="114"/>
      <c r="BO99" s="115"/>
      <c r="BP99" s="113"/>
      <c r="BQ99" s="114"/>
      <c r="BR99" s="114"/>
      <c r="BS99" s="114"/>
      <c r="BT99" s="114"/>
      <c r="BU99" s="114"/>
      <c r="BV99" s="114"/>
      <c r="BW99" s="114"/>
      <c r="BX99" s="114"/>
      <c r="BY99" s="115"/>
      <c r="BZ99" s="113"/>
      <c r="CA99" s="114"/>
      <c r="CB99" s="114"/>
      <c r="CC99" s="114"/>
      <c r="CD99" s="114"/>
      <c r="CE99" s="114"/>
      <c r="CF99" s="114"/>
      <c r="CG99" s="114"/>
      <c r="CH99" s="114"/>
      <c r="CI99" s="115"/>
      <c r="CJ99" s="113"/>
      <c r="CK99" s="114"/>
      <c r="CL99" s="114"/>
      <c r="CM99" s="114"/>
      <c r="CN99" s="114"/>
      <c r="CO99" s="114"/>
      <c r="CP99" s="114"/>
      <c r="CQ99" s="114"/>
      <c r="CR99" s="114"/>
      <c r="CS99" s="115"/>
      <c r="CT99" s="113"/>
      <c r="CU99" s="114"/>
      <c r="CV99" s="114"/>
      <c r="CW99" s="114"/>
      <c r="CX99" s="114"/>
      <c r="CY99" s="114"/>
      <c r="CZ99" s="114"/>
      <c r="DA99" s="114"/>
      <c r="DB99" s="114"/>
      <c r="DC99" s="115"/>
      <c r="DD99" s="113"/>
      <c r="DE99" s="114"/>
      <c r="DF99" s="114"/>
      <c r="DG99" s="114"/>
      <c r="DH99" s="114"/>
      <c r="DI99" s="114"/>
      <c r="DJ99" s="114"/>
      <c r="DK99" s="114"/>
      <c r="DL99" s="114"/>
      <c r="DM99" s="115"/>
      <c r="DN99" s="113"/>
      <c r="DO99" s="114"/>
      <c r="DP99" s="114"/>
      <c r="DQ99" s="114"/>
      <c r="DR99" s="114"/>
      <c r="DS99" s="114"/>
      <c r="DT99" s="114"/>
      <c r="DU99" s="114"/>
      <c r="DV99" s="114"/>
      <c r="DW99" s="115"/>
      <c r="DX99" s="113"/>
      <c r="DY99" s="114"/>
      <c r="DZ99" s="114"/>
      <c r="EA99" s="114"/>
      <c r="EB99" s="114"/>
      <c r="EC99" s="114"/>
      <c r="ED99" s="114"/>
      <c r="EE99" s="114"/>
      <c r="EF99" s="114"/>
      <c r="EG99" s="116"/>
      <c r="EH99" s="76">
        <f t="shared" si="31"/>
        <v>0</v>
      </c>
      <c r="EI99" s="70" t="str">
        <f t="shared" si="28"/>
        <v/>
      </c>
      <c r="EK99" s="76">
        <f t="shared" si="32"/>
        <v>0</v>
      </c>
      <c r="EL99" s="77">
        <f t="shared" si="33"/>
        <v>0</v>
      </c>
      <c r="EN99" s="78" t="str" cm="1">
        <f t="array" ref="EN99">_xlfn.IFNA(_xlfn.IFS(AND(D99&gt;=3,G99="8:30～17:00の範囲内"),_xlfn.XLOOKUP($EQ$14,$EQ$20:$EQ$24,$ET$20:$ET$24,0,0,1),AND(D99&gt;=3,G99="8:30～17:00を超える"),_xlfn.XLOOKUP($EQ$14,$EQ$20:$EQ$24,$EX$20:$EX$24,0,0,1),AND(D99&lt;3,G99="8:30～17:00の範囲内"),_xlfn.XLOOKUP($EQ$14,$EQ$20:$EQ$24,$ER$20:$ER$24,0,0,1),AND(D99&lt;3,G99="8:30～17:00を超える"),_xlfn.XLOOKUP($EQ$14,$EQ$20:$EQ$24,$EV$20:$EV$24,0,0,1)),"")</f>
        <v/>
      </c>
      <c r="EO99" s="78" t="str" cm="1">
        <f t="array" ref="EO99">_xlfn.IFNA(_xlfn.IFS(AND(D99&gt;=3,G99="8:30～17:00の範囲内"),_xlfn.XLOOKUP($EQ$14,$EQ$20:$EQ$24,$EU$20:$EU$24,0,0,1),AND(D99&gt;=3,G99="8:30～17:00を超える"),_xlfn.XLOOKUP($EQ$14,$EQ$20:$EQ$24,$EY$20:$EY$24,0,0,1),AND(D99&lt;3,G99="8:30～17:00の範囲内"),_xlfn.XLOOKUP($EQ$14,$EQ$20:$EQ$24,$ES$20:$ES$24,0,0,1),AND(D99&lt;3,G99="8:30～17:00を超える"),_xlfn.XLOOKUP($EQ$14,$EQ$20:$EQ$24,$EW$20:$EW$24,0,0,1)),"")</f>
        <v/>
      </c>
    </row>
    <row r="100" spans="2:145" ht="14.25">
      <c r="B100" s="79">
        <f t="shared" si="26"/>
        <v>87</v>
      </c>
      <c r="C100" s="126"/>
      <c r="D100" s="124"/>
      <c r="E100" s="126"/>
      <c r="F100" s="61" t="str">
        <f t="shared" si="29"/>
        <v/>
      </c>
      <c r="G100" s="220"/>
      <c r="H100" s="221"/>
      <c r="I100" s="221"/>
      <c r="J100" s="221"/>
      <c r="K100" s="174" t="str" cm="1">
        <f t="array" ref="K100">_xlfn.IFNA(IF(C100="","",IF(F100="×","0",_xlfn.IFS(AND(D100&gt;=3,G100="8:30～17:00の範囲内"),1200,AND(D100&gt;=3,G100="8:30～17:00を超える"),1500,AND(D100&lt;3,G100="8:30～17:00の範囲内"),2100,AND(D100&lt;3,G100="8:30～17:00を超える"),2600))),"")</f>
        <v/>
      </c>
      <c r="L100" s="174"/>
      <c r="M100" s="129"/>
      <c r="N100" s="63" t="str" cm="1">
        <f t="array" ref="N100">_xlfn.IFNA(_xlfn.IFS(F100="×","",M100="一般",0,AND(D100&gt;=3,M100="非課税",G100="8:30～17:00の範囲内"),700,AND(D100&lt;3,M100="非課税",G100="8:30～17:00の範囲内"),1300,AND(D100&gt;=3,M100="非課税",G100="8:30～17:00を超える"),900,AND(D100&lt;3,M100="非課税",G100="8:30～17:00を超える"),1600,M100="生保等",K100,M100="経過措置",EN100),"")</f>
        <v/>
      </c>
      <c r="O100" s="63" t="str" cm="1">
        <f t="array" ref="O100">_xlfn.IFNA(_xlfn.IFS(F100="×","",M100="一般",0,AND(D100&gt;=3,M100="非課税",G100="8:30～17:00の範囲内"),700,AND(D100&lt;3,M100="非課税",G100="8:30～17:00の範囲内"),1300,AND(D100&gt;=3,M100="非課税",G100="8:30～17:00を超える"),900,AND(D100&lt;3,M100="非課税",G100="8:30～17:00を超える"),1600,M100="生保等",K100,M100="経過措置",EO100),"")</f>
        <v/>
      </c>
      <c r="P100" s="63" t="str">
        <f t="shared" si="27"/>
        <v/>
      </c>
      <c r="Q100" s="63" t="str">
        <f t="shared" si="30"/>
        <v/>
      </c>
      <c r="R100" s="113"/>
      <c r="S100" s="114"/>
      <c r="T100" s="114"/>
      <c r="U100" s="114"/>
      <c r="V100" s="114"/>
      <c r="W100" s="114"/>
      <c r="X100" s="114"/>
      <c r="Y100" s="114"/>
      <c r="Z100" s="114"/>
      <c r="AA100" s="115"/>
      <c r="AB100" s="113"/>
      <c r="AC100" s="114"/>
      <c r="AD100" s="114"/>
      <c r="AE100" s="114"/>
      <c r="AF100" s="114"/>
      <c r="AG100" s="114"/>
      <c r="AH100" s="114"/>
      <c r="AI100" s="114"/>
      <c r="AJ100" s="114"/>
      <c r="AK100" s="115"/>
      <c r="AL100" s="113"/>
      <c r="AM100" s="114"/>
      <c r="AN100" s="114"/>
      <c r="AO100" s="114"/>
      <c r="AP100" s="114"/>
      <c r="AQ100" s="114"/>
      <c r="AR100" s="114"/>
      <c r="AS100" s="114"/>
      <c r="AT100" s="114"/>
      <c r="AU100" s="115"/>
      <c r="AV100" s="113"/>
      <c r="AW100" s="114"/>
      <c r="AX100" s="114"/>
      <c r="AY100" s="114"/>
      <c r="AZ100" s="114"/>
      <c r="BA100" s="114"/>
      <c r="BB100" s="114"/>
      <c r="BC100" s="114"/>
      <c r="BD100" s="114"/>
      <c r="BE100" s="115"/>
      <c r="BF100" s="113"/>
      <c r="BG100" s="114"/>
      <c r="BH100" s="114"/>
      <c r="BI100" s="114"/>
      <c r="BJ100" s="114"/>
      <c r="BK100" s="114"/>
      <c r="BL100" s="114"/>
      <c r="BM100" s="114"/>
      <c r="BN100" s="114"/>
      <c r="BO100" s="115"/>
      <c r="BP100" s="113"/>
      <c r="BQ100" s="114"/>
      <c r="BR100" s="114"/>
      <c r="BS100" s="114"/>
      <c r="BT100" s="114"/>
      <c r="BU100" s="114"/>
      <c r="BV100" s="114"/>
      <c r="BW100" s="114"/>
      <c r="BX100" s="114"/>
      <c r="BY100" s="115"/>
      <c r="BZ100" s="113"/>
      <c r="CA100" s="114"/>
      <c r="CB100" s="114"/>
      <c r="CC100" s="114"/>
      <c r="CD100" s="114"/>
      <c r="CE100" s="114"/>
      <c r="CF100" s="114"/>
      <c r="CG100" s="114"/>
      <c r="CH100" s="114"/>
      <c r="CI100" s="115"/>
      <c r="CJ100" s="113"/>
      <c r="CK100" s="114"/>
      <c r="CL100" s="114"/>
      <c r="CM100" s="114"/>
      <c r="CN100" s="114"/>
      <c r="CO100" s="114"/>
      <c r="CP100" s="114"/>
      <c r="CQ100" s="114"/>
      <c r="CR100" s="114"/>
      <c r="CS100" s="115"/>
      <c r="CT100" s="113"/>
      <c r="CU100" s="114"/>
      <c r="CV100" s="114"/>
      <c r="CW100" s="114"/>
      <c r="CX100" s="114"/>
      <c r="CY100" s="114"/>
      <c r="CZ100" s="114"/>
      <c r="DA100" s="114"/>
      <c r="DB100" s="114"/>
      <c r="DC100" s="115"/>
      <c r="DD100" s="113"/>
      <c r="DE100" s="114"/>
      <c r="DF100" s="114"/>
      <c r="DG100" s="114"/>
      <c r="DH100" s="114"/>
      <c r="DI100" s="114"/>
      <c r="DJ100" s="114"/>
      <c r="DK100" s="114"/>
      <c r="DL100" s="114"/>
      <c r="DM100" s="115"/>
      <c r="DN100" s="113"/>
      <c r="DO100" s="114"/>
      <c r="DP100" s="114"/>
      <c r="DQ100" s="114"/>
      <c r="DR100" s="114"/>
      <c r="DS100" s="114"/>
      <c r="DT100" s="114"/>
      <c r="DU100" s="114"/>
      <c r="DV100" s="114"/>
      <c r="DW100" s="115"/>
      <c r="DX100" s="113"/>
      <c r="DY100" s="114"/>
      <c r="DZ100" s="114"/>
      <c r="EA100" s="114"/>
      <c r="EB100" s="114"/>
      <c r="EC100" s="114"/>
      <c r="ED100" s="114"/>
      <c r="EE100" s="114"/>
      <c r="EF100" s="114"/>
      <c r="EG100" s="116"/>
      <c r="EH100" s="76">
        <f t="shared" si="31"/>
        <v>0</v>
      </c>
      <c r="EI100" s="70" t="str">
        <f t="shared" si="28"/>
        <v/>
      </c>
      <c r="EK100" s="76">
        <f t="shared" si="32"/>
        <v>0</v>
      </c>
      <c r="EL100" s="77">
        <f t="shared" si="33"/>
        <v>0</v>
      </c>
      <c r="EN100" s="78" t="str" cm="1">
        <f t="array" ref="EN100">_xlfn.IFNA(_xlfn.IFS(AND(D100&gt;=3,G100="8:30～17:00の範囲内"),_xlfn.XLOOKUP($EQ$14,$EQ$20:$EQ$24,$ET$20:$ET$24,0,0,1),AND(D100&gt;=3,G100="8:30～17:00を超える"),_xlfn.XLOOKUP($EQ$14,$EQ$20:$EQ$24,$EX$20:$EX$24,0,0,1),AND(D100&lt;3,G100="8:30～17:00の範囲内"),_xlfn.XLOOKUP($EQ$14,$EQ$20:$EQ$24,$ER$20:$ER$24,0,0,1),AND(D100&lt;3,G100="8:30～17:00を超える"),_xlfn.XLOOKUP($EQ$14,$EQ$20:$EQ$24,$EV$20:$EV$24,0,0,1)),"")</f>
        <v/>
      </c>
      <c r="EO100" s="78" t="str" cm="1">
        <f t="array" ref="EO100">_xlfn.IFNA(_xlfn.IFS(AND(D100&gt;=3,G100="8:30～17:00の範囲内"),_xlfn.XLOOKUP($EQ$14,$EQ$20:$EQ$24,$EU$20:$EU$24,0,0,1),AND(D100&gt;=3,G100="8:30～17:00を超える"),_xlfn.XLOOKUP($EQ$14,$EQ$20:$EQ$24,$EY$20:$EY$24,0,0,1),AND(D100&lt;3,G100="8:30～17:00の範囲内"),_xlfn.XLOOKUP($EQ$14,$EQ$20:$EQ$24,$ES$20:$ES$24,0,0,1),AND(D100&lt;3,G100="8:30～17:00を超える"),_xlfn.XLOOKUP($EQ$14,$EQ$20:$EQ$24,$EW$20:$EW$24,0,0,1)),"")</f>
        <v/>
      </c>
    </row>
    <row r="101" spans="2:145" ht="14.25">
      <c r="B101" s="79">
        <f t="shared" si="26"/>
        <v>88</v>
      </c>
      <c r="C101" s="126"/>
      <c r="D101" s="124"/>
      <c r="E101" s="126"/>
      <c r="F101" s="61" t="str">
        <f t="shared" si="29"/>
        <v/>
      </c>
      <c r="G101" s="220"/>
      <c r="H101" s="221"/>
      <c r="I101" s="221"/>
      <c r="J101" s="221"/>
      <c r="K101" s="174" t="str" cm="1">
        <f t="array" ref="K101">_xlfn.IFNA(IF(C101="","",IF(F101="×","0",_xlfn.IFS(AND(D101&gt;=3,G101="8:30～17:00の範囲内"),1200,AND(D101&gt;=3,G101="8:30～17:00を超える"),1500,AND(D101&lt;3,G101="8:30～17:00の範囲内"),2100,AND(D101&lt;3,G101="8:30～17:00を超える"),2600))),"")</f>
        <v/>
      </c>
      <c r="L101" s="174"/>
      <c r="M101" s="129"/>
      <c r="N101" s="63" t="str" cm="1">
        <f t="array" ref="N101">_xlfn.IFNA(_xlfn.IFS(F101="×","",M101="一般",0,AND(D101&gt;=3,M101="非課税",G101="8:30～17:00の範囲内"),700,AND(D101&lt;3,M101="非課税",G101="8:30～17:00の範囲内"),1300,AND(D101&gt;=3,M101="非課税",G101="8:30～17:00を超える"),900,AND(D101&lt;3,M101="非課税",G101="8:30～17:00を超える"),1600,M101="生保等",K101,M101="経過措置",EN101),"")</f>
        <v/>
      </c>
      <c r="O101" s="63" t="str" cm="1">
        <f t="array" ref="O101">_xlfn.IFNA(_xlfn.IFS(F101="×","",M101="一般",0,AND(D101&gt;=3,M101="非課税",G101="8:30～17:00の範囲内"),700,AND(D101&lt;3,M101="非課税",G101="8:30～17:00の範囲内"),1300,AND(D101&gt;=3,M101="非課税",G101="8:30～17:00を超える"),900,AND(D101&lt;3,M101="非課税",G101="8:30～17:00を超える"),1600,M101="生保等",K101,M101="経過措置",EO101),"")</f>
        <v/>
      </c>
      <c r="P101" s="63" t="str">
        <f t="shared" si="27"/>
        <v/>
      </c>
      <c r="Q101" s="63" t="str">
        <f t="shared" si="30"/>
        <v/>
      </c>
      <c r="R101" s="113"/>
      <c r="S101" s="114"/>
      <c r="T101" s="114"/>
      <c r="U101" s="114"/>
      <c r="V101" s="114"/>
      <c r="W101" s="114"/>
      <c r="X101" s="114"/>
      <c r="Y101" s="114"/>
      <c r="Z101" s="114"/>
      <c r="AA101" s="115"/>
      <c r="AB101" s="113"/>
      <c r="AC101" s="114"/>
      <c r="AD101" s="114"/>
      <c r="AE101" s="114"/>
      <c r="AF101" s="114"/>
      <c r="AG101" s="114"/>
      <c r="AH101" s="114"/>
      <c r="AI101" s="114"/>
      <c r="AJ101" s="114"/>
      <c r="AK101" s="115"/>
      <c r="AL101" s="113"/>
      <c r="AM101" s="114"/>
      <c r="AN101" s="114"/>
      <c r="AO101" s="114"/>
      <c r="AP101" s="114"/>
      <c r="AQ101" s="114"/>
      <c r="AR101" s="114"/>
      <c r="AS101" s="114"/>
      <c r="AT101" s="114"/>
      <c r="AU101" s="115"/>
      <c r="AV101" s="113"/>
      <c r="AW101" s="114"/>
      <c r="AX101" s="114"/>
      <c r="AY101" s="114"/>
      <c r="AZ101" s="114"/>
      <c r="BA101" s="114"/>
      <c r="BB101" s="114"/>
      <c r="BC101" s="114"/>
      <c r="BD101" s="114"/>
      <c r="BE101" s="115"/>
      <c r="BF101" s="113"/>
      <c r="BG101" s="114"/>
      <c r="BH101" s="114"/>
      <c r="BI101" s="114"/>
      <c r="BJ101" s="114"/>
      <c r="BK101" s="114"/>
      <c r="BL101" s="114"/>
      <c r="BM101" s="114"/>
      <c r="BN101" s="114"/>
      <c r="BO101" s="115"/>
      <c r="BP101" s="113"/>
      <c r="BQ101" s="114"/>
      <c r="BR101" s="114"/>
      <c r="BS101" s="114"/>
      <c r="BT101" s="114"/>
      <c r="BU101" s="114"/>
      <c r="BV101" s="114"/>
      <c r="BW101" s="114"/>
      <c r="BX101" s="114"/>
      <c r="BY101" s="115"/>
      <c r="BZ101" s="113"/>
      <c r="CA101" s="114"/>
      <c r="CB101" s="114"/>
      <c r="CC101" s="114"/>
      <c r="CD101" s="114"/>
      <c r="CE101" s="114"/>
      <c r="CF101" s="114"/>
      <c r="CG101" s="114"/>
      <c r="CH101" s="114"/>
      <c r="CI101" s="115"/>
      <c r="CJ101" s="113"/>
      <c r="CK101" s="114"/>
      <c r="CL101" s="114"/>
      <c r="CM101" s="114"/>
      <c r="CN101" s="114"/>
      <c r="CO101" s="114"/>
      <c r="CP101" s="114"/>
      <c r="CQ101" s="114"/>
      <c r="CR101" s="114"/>
      <c r="CS101" s="115"/>
      <c r="CT101" s="113"/>
      <c r="CU101" s="114"/>
      <c r="CV101" s="114"/>
      <c r="CW101" s="114"/>
      <c r="CX101" s="114"/>
      <c r="CY101" s="114"/>
      <c r="CZ101" s="114"/>
      <c r="DA101" s="114"/>
      <c r="DB101" s="114"/>
      <c r="DC101" s="115"/>
      <c r="DD101" s="113"/>
      <c r="DE101" s="114"/>
      <c r="DF101" s="114"/>
      <c r="DG101" s="114"/>
      <c r="DH101" s="114"/>
      <c r="DI101" s="114"/>
      <c r="DJ101" s="114"/>
      <c r="DK101" s="114"/>
      <c r="DL101" s="114"/>
      <c r="DM101" s="115"/>
      <c r="DN101" s="113"/>
      <c r="DO101" s="114"/>
      <c r="DP101" s="114"/>
      <c r="DQ101" s="114"/>
      <c r="DR101" s="114"/>
      <c r="DS101" s="114"/>
      <c r="DT101" s="114"/>
      <c r="DU101" s="114"/>
      <c r="DV101" s="114"/>
      <c r="DW101" s="115"/>
      <c r="DX101" s="113"/>
      <c r="DY101" s="114"/>
      <c r="DZ101" s="114"/>
      <c r="EA101" s="114"/>
      <c r="EB101" s="114"/>
      <c r="EC101" s="114"/>
      <c r="ED101" s="114"/>
      <c r="EE101" s="114"/>
      <c r="EF101" s="114"/>
      <c r="EG101" s="116"/>
      <c r="EH101" s="76">
        <f t="shared" si="31"/>
        <v>0</v>
      </c>
      <c r="EI101" s="70" t="str">
        <f t="shared" si="28"/>
        <v/>
      </c>
      <c r="EK101" s="76">
        <f t="shared" si="32"/>
        <v>0</v>
      </c>
      <c r="EL101" s="77">
        <f t="shared" si="33"/>
        <v>0</v>
      </c>
      <c r="EN101" s="78" t="str" cm="1">
        <f t="array" ref="EN101">_xlfn.IFNA(_xlfn.IFS(AND(D101&gt;=3,G101="8:30～17:00の範囲内"),_xlfn.XLOOKUP($EQ$14,$EQ$20:$EQ$24,$ET$20:$ET$24,0,0,1),AND(D101&gt;=3,G101="8:30～17:00を超える"),_xlfn.XLOOKUP($EQ$14,$EQ$20:$EQ$24,$EX$20:$EX$24,0,0,1),AND(D101&lt;3,G101="8:30～17:00の範囲内"),_xlfn.XLOOKUP($EQ$14,$EQ$20:$EQ$24,$ER$20:$ER$24,0,0,1),AND(D101&lt;3,G101="8:30～17:00を超える"),_xlfn.XLOOKUP($EQ$14,$EQ$20:$EQ$24,$EV$20:$EV$24,0,0,1)),"")</f>
        <v/>
      </c>
      <c r="EO101" s="78" t="str" cm="1">
        <f t="array" ref="EO101">_xlfn.IFNA(_xlfn.IFS(AND(D101&gt;=3,G101="8:30～17:00の範囲内"),_xlfn.XLOOKUP($EQ$14,$EQ$20:$EQ$24,$EU$20:$EU$24,0,0,1),AND(D101&gt;=3,G101="8:30～17:00を超える"),_xlfn.XLOOKUP($EQ$14,$EQ$20:$EQ$24,$EY$20:$EY$24,0,0,1),AND(D101&lt;3,G101="8:30～17:00の範囲内"),_xlfn.XLOOKUP($EQ$14,$EQ$20:$EQ$24,$ES$20:$ES$24,0,0,1),AND(D101&lt;3,G101="8:30～17:00を超える"),_xlfn.XLOOKUP($EQ$14,$EQ$20:$EQ$24,$EW$20:$EW$24,0,0,1)),"")</f>
        <v/>
      </c>
    </row>
    <row r="102" spans="2:145" ht="14.25">
      <c r="B102" s="79">
        <f t="shared" si="26"/>
        <v>89</v>
      </c>
      <c r="C102" s="126"/>
      <c r="D102" s="124"/>
      <c r="E102" s="126"/>
      <c r="F102" s="61" t="str">
        <f t="shared" si="29"/>
        <v/>
      </c>
      <c r="G102" s="220"/>
      <c r="H102" s="221"/>
      <c r="I102" s="221"/>
      <c r="J102" s="221"/>
      <c r="K102" s="174" t="str" cm="1">
        <f t="array" ref="K102">_xlfn.IFNA(IF(C102="","",IF(F102="×","0",_xlfn.IFS(AND(D102&gt;=3,G102="8:30～17:00の範囲内"),1200,AND(D102&gt;=3,G102="8:30～17:00を超える"),1500,AND(D102&lt;3,G102="8:30～17:00の範囲内"),2100,AND(D102&lt;3,G102="8:30～17:00を超える"),2600))),"")</f>
        <v/>
      </c>
      <c r="L102" s="174"/>
      <c r="M102" s="129"/>
      <c r="N102" s="63" t="str" cm="1">
        <f t="array" ref="N102">_xlfn.IFNA(_xlfn.IFS(F102="×","",M102="一般",0,AND(D102&gt;=3,M102="非課税",G102="8:30～17:00の範囲内"),700,AND(D102&lt;3,M102="非課税",G102="8:30～17:00の範囲内"),1300,AND(D102&gt;=3,M102="非課税",G102="8:30～17:00を超える"),900,AND(D102&lt;3,M102="非課税",G102="8:30～17:00を超える"),1600,M102="生保等",K102,M102="経過措置",EN102),"")</f>
        <v/>
      </c>
      <c r="O102" s="63" t="str" cm="1">
        <f t="array" ref="O102">_xlfn.IFNA(_xlfn.IFS(F102="×","",M102="一般",0,AND(D102&gt;=3,M102="非課税",G102="8:30～17:00の範囲内"),700,AND(D102&lt;3,M102="非課税",G102="8:30～17:00の範囲内"),1300,AND(D102&gt;=3,M102="非課税",G102="8:30～17:00を超える"),900,AND(D102&lt;3,M102="非課税",G102="8:30～17:00を超える"),1600,M102="生保等",K102,M102="経過措置",EO102),"")</f>
        <v/>
      </c>
      <c r="P102" s="63" t="str">
        <f t="shared" si="27"/>
        <v/>
      </c>
      <c r="Q102" s="63" t="str">
        <f t="shared" si="30"/>
        <v/>
      </c>
      <c r="R102" s="113"/>
      <c r="S102" s="114"/>
      <c r="T102" s="114"/>
      <c r="U102" s="114"/>
      <c r="V102" s="114"/>
      <c r="W102" s="114"/>
      <c r="X102" s="114"/>
      <c r="Y102" s="114"/>
      <c r="Z102" s="114"/>
      <c r="AA102" s="115"/>
      <c r="AB102" s="113"/>
      <c r="AC102" s="114"/>
      <c r="AD102" s="114"/>
      <c r="AE102" s="114"/>
      <c r="AF102" s="114"/>
      <c r="AG102" s="114"/>
      <c r="AH102" s="114"/>
      <c r="AI102" s="114"/>
      <c r="AJ102" s="114"/>
      <c r="AK102" s="115"/>
      <c r="AL102" s="113"/>
      <c r="AM102" s="114"/>
      <c r="AN102" s="114"/>
      <c r="AO102" s="114"/>
      <c r="AP102" s="114"/>
      <c r="AQ102" s="114"/>
      <c r="AR102" s="114"/>
      <c r="AS102" s="114"/>
      <c r="AT102" s="114"/>
      <c r="AU102" s="115"/>
      <c r="AV102" s="113"/>
      <c r="AW102" s="114"/>
      <c r="AX102" s="114"/>
      <c r="AY102" s="114"/>
      <c r="AZ102" s="114"/>
      <c r="BA102" s="114"/>
      <c r="BB102" s="114"/>
      <c r="BC102" s="114"/>
      <c r="BD102" s="114"/>
      <c r="BE102" s="115"/>
      <c r="BF102" s="113"/>
      <c r="BG102" s="114"/>
      <c r="BH102" s="114"/>
      <c r="BI102" s="114"/>
      <c r="BJ102" s="114"/>
      <c r="BK102" s="114"/>
      <c r="BL102" s="114"/>
      <c r="BM102" s="114"/>
      <c r="BN102" s="114"/>
      <c r="BO102" s="115"/>
      <c r="BP102" s="113"/>
      <c r="BQ102" s="114"/>
      <c r="BR102" s="114"/>
      <c r="BS102" s="114"/>
      <c r="BT102" s="114"/>
      <c r="BU102" s="114"/>
      <c r="BV102" s="114"/>
      <c r="BW102" s="114"/>
      <c r="BX102" s="114"/>
      <c r="BY102" s="115"/>
      <c r="BZ102" s="113"/>
      <c r="CA102" s="114"/>
      <c r="CB102" s="114"/>
      <c r="CC102" s="114"/>
      <c r="CD102" s="114"/>
      <c r="CE102" s="114"/>
      <c r="CF102" s="114"/>
      <c r="CG102" s="114"/>
      <c r="CH102" s="114"/>
      <c r="CI102" s="115"/>
      <c r="CJ102" s="113"/>
      <c r="CK102" s="114"/>
      <c r="CL102" s="114"/>
      <c r="CM102" s="114"/>
      <c r="CN102" s="114"/>
      <c r="CO102" s="114"/>
      <c r="CP102" s="114"/>
      <c r="CQ102" s="114"/>
      <c r="CR102" s="114"/>
      <c r="CS102" s="115"/>
      <c r="CT102" s="113"/>
      <c r="CU102" s="114"/>
      <c r="CV102" s="114"/>
      <c r="CW102" s="114"/>
      <c r="CX102" s="114"/>
      <c r="CY102" s="114"/>
      <c r="CZ102" s="114"/>
      <c r="DA102" s="114"/>
      <c r="DB102" s="114"/>
      <c r="DC102" s="115"/>
      <c r="DD102" s="113"/>
      <c r="DE102" s="114"/>
      <c r="DF102" s="114"/>
      <c r="DG102" s="114"/>
      <c r="DH102" s="114"/>
      <c r="DI102" s="114"/>
      <c r="DJ102" s="114"/>
      <c r="DK102" s="114"/>
      <c r="DL102" s="114"/>
      <c r="DM102" s="115"/>
      <c r="DN102" s="113"/>
      <c r="DO102" s="114"/>
      <c r="DP102" s="114"/>
      <c r="DQ102" s="114"/>
      <c r="DR102" s="114"/>
      <c r="DS102" s="114"/>
      <c r="DT102" s="114"/>
      <c r="DU102" s="114"/>
      <c r="DV102" s="114"/>
      <c r="DW102" s="115"/>
      <c r="DX102" s="113"/>
      <c r="DY102" s="114"/>
      <c r="DZ102" s="114"/>
      <c r="EA102" s="114"/>
      <c r="EB102" s="114"/>
      <c r="EC102" s="114"/>
      <c r="ED102" s="114"/>
      <c r="EE102" s="114"/>
      <c r="EF102" s="114"/>
      <c r="EG102" s="116"/>
      <c r="EH102" s="76">
        <f t="shared" si="31"/>
        <v>0</v>
      </c>
      <c r="EI102" s="70" t="str">
        <f t="shared" si="28"/>
        <v/>
      </c>
      <c r="EK102" s="76">
        <f t="shared" si="32"/>
        <v>0</v>
      </c>
      <c r="EL102" s="77">
        <f t="shared" si="33"/>
        <v>0</v>
      </c>
      <c r="EN102" s="78" t="str" cm="1">
        <f t="array" ref="EN102">_xlfn.IFNA(_xlfn.IFS(AND(D102&gt;=3,G102="8:30～17:00の範囲内"),_xlfn.XLOOKUP($EQ$14,$EQ$20:$EQ$24,$ET$20:$ET$24,0,0,1),AND(D102&gt;=3,G102="8:30～17:00を超える"),_xlfn.XLOOKUP($EQ$14,$EQ$20:$EQ$24,$EX$20:$EX$24,0,0,1),AND(D102&lt;3,G102="8:30～17:00の範囲内"),_xlfn.XLOOKUP($EQ$14,$EQ$20:$EQ$24,$ER$20:$ER$24,0,0,1),AND(D102&lt;3,G102="8:30～17:00を超える"),_xlfn.XLOOKUP($EQ$14,$EQ$20:$EQ$24,$EV$20:$EV$24,0,0,1)),"")</f>
        <v/>
      </c>
      <c r="EO102" s="78" t="str" cm="1">
        <f t="array" ref="EO102">_xlfn.IFNA(_xlfn.IFS(AND(D102&gt;=3,G102="8:30～17:00の範囲内"),_xlfn.XLOOKUP($EQ$14,$EQ$20:$EQ$24,$EU$20:$EU$24,0,0,1),AND(D102&gt;=3,G102="8:30～17:00を超える"),_xlfn.XLOOKUP($EQ$14,$EQ$20:$EQ$24,$EY$20:$EY$24,0,0,1),AND(D102&lt;3,G102="8:30～17:00の範囲内"),_xlfn.XLOOKUP($EQ$14,$EQ$20:$EQ$24,$ES$20:$ES$24,0,0,1),AND(D102&lt;3,G102="8:30～17:00を超える"),_xlfn.XLOOKUP($EQ$14,$EQ$20:$EQ$24,$EW$20:$EW$24,0,0,1)),"")</f>
        <v/>
      </c>
    </row>
    <row r="103" spans="2:145" ht="14.25">
      <c r="B103" s="79">
        <f t="shared" si="26"/>
        <v>90</v>
      </c>
      <c r="C103" s="126"/>
      <c r="D103" s="124"/>
      <c r="E103" s="126"/>
      <c r="F103" s="61" t="str">
        <f t="shared" si="29"/>
        <v/>
      </c>
      <c r="G103" s="220"/>
      <c r="H103" s="221"/>
      <c r="I103" s="221"/>
      <c r="J103" s="221"/>
      <c r="K103" s="174" t="str" cm="1">
        <f t="array" ref="K103">_xlfn.IFNA(IF(C103="","",IF(F103="×","0",_xlfn.IFS(AND(D103&gt;=3,G103="8:30～17:00の範囲内"),1200,AND(D103&gt;=3,G103="8:30～17:00を超える"),1500,AND(D103&lt;3,G103="8:30～17:00の範囲内"),2100,AND(D103&lt;3,G103="8:30～17:00を超える"),2600))),"")</f>
        <v/>
      </c>
      <c r="L103" s="174"/>
      <c r="M103" s="129"/>
      <c r="N103" s="63" t="str" cm="1">
        <f t="array" ref="N103">_xlfn.IFNA(_xlfn.IFS(F103="×","",M103="一般",0,AND(D103&gt;=3,M103="非課税",G103="8:30～17:00の範囲内"),700,AND(D103&lt;3,M103="非課税",G103="8:30～17:00の範囲内"),1300,AND(D103&gt;=3,M103="非課税",G103="8:30～17:00を超える"),900,AND(D103&lt;3,M103="非課税",G103="8:30～17:00を超える"),1600,M103="生保等",K103,M103="経過措置",EN103),"")</f>
        <v/>
      </c>
      <c r="O103" s="63" t="str" cm="1">
        <f t="array" ref="O103">_xlfn.IFNA(_xlfn.IFS(F103="×","",M103="一般",0,AND(D103&gt;=3,M103="非課税",G103="8:30～17:00の範囲内"),700,AND(D103&lt;3,M103="非課税",G103="8:30～17:00の範囲内"),1300,AND(D103&gt;=3,M103="非課税",G103="8:30～17:00を超える"),900,AND(D103&lt;3,M103="非課税",G103="8:30～17:00を超える"),1600,M103="生保等",K103,M103="経過措置",EO103),"")</f>
        <v/>
      </c>
      <c r="P103" s="63" t="str">
        <f t="shared" si="27"/>
        <v/>
      </c>
      <c r="Q103" s="63" t="str">
        <f t="shared" si="30"/>
        <v/>
      </c>
      <c r="R103" s="113"/>
      <c r="S103" s="114"/>
      <c r="T103" s="114"/>
      <c r="U103" s="114"/>
      <c r="V103" s="114"/>
      <c r="W103" s="114"/>
      <c r="X103" s="114"/>
      <c r="Y103" s="114"/>
      <c r="Z103" s="114"/>
      <c r="AA103" s="115"/>
      <c r="AB103" s="113"/>
      <c r="AC103" s="114"/>
      <c r="AD103" s="114"/>
      <c r="AE103" s="114"/>
      <c r="AF103" s="114"/>
      <c r="AG103" s="114"/>
      <c r="AH103" s="114"/>
      <c r="AI103" s="114"/>
      <c r="AJ103" s="114"/>
      <c r="AK103" s="115"/>
      <c r="AL103" s="113"/>
      <c r="AM103" s="114"/>
      <c r="AN103" s="114"/>
      <c r="AO103" s="114"/>
      <c r="AP103" s="114"/>
      <c r="AQ103" s="114"/>
      <c r="AR103" s="114"/>
      <c r="AS103" s="114"/>
      <c r="AT103" s="114"/>
      <c r="AU103" s="115"/>
      <c r="AV103" s="113"/>
      <c r="AW103" s="114"/>
      <c r="AX103" s="114"/>
      <c r="AY103" s="114"/>
      <c r="AZ103" s="114"/>
      <c r="BA103" s="114"/>
      <c r="BB103" s="114"/>
      <c r="BC103" s="114"/>
      <c r="BD103" s="114"/>
      <c r="BE103" s="115"/>
      <c r="BF103" s="113"/>
      <c r="BG103" s="114"/>
      <c r="BH103" s="114"/>
      <c r="BI103" s="114"/>
      <c r="BJ103" s="114"/>
      <c r="BK103" s="114"/>
      <c r="BL103" s="114"/>
      <c r="BM103" s="114"/>
      <c r="BN103" s="114"/>
      <c r="BO103" s="115"/>
      <c r="BP103" s="113"/>
      <c r="BQ103" s="114"/>
      <c r="BR103" s="114"/>
      <c r="BS103" s="114"/>
      <c r="BT103" s="114"/>
      <c r="BU103" s="114"/>
      <c r="BV103" s="114"/>
      <c r="BW103" s="114"/>
      <c r="BX103" s="114"/>
      <c r="BY103" s="115"/>
      <c r="BZ103" s="113"/>
      <c r="CA103" s="114"/>
      <c r="CB103" s="114"/>
      <c r="CC103" s="114"/>
      <c r="CD103" s="114"/>
      <c r="CE103" s="114"/>
      <c r="CF103" s="114"/>
      <c r="CG103" s="114"/>
      <c r="CH103" s="114"/>
      <c r="CI103" s="115"/>
      <c r="CJ103" s="113"/>
      <c r="CK103" s="114"/>
      <c r="CL103" s="114"/>
      <c r="CM103" s="114"/>
      <c r="CN103" s="114"/>
      <c r="CO103" s="114"/>
      <c r="CP103" s="114"/>
      <c r="CQ103" s="114"/>
      <c r="CR103" s="114"/>
      <c r="CS103" s="115"/>
      <c r="CT103" s="113"/>
      <c r="CU103" s="114"/>
      <c r="CV103" s="114"/>
      <c r="CW103" s="114"/>
      <c r="CX103" s="114"/>
      <c r="CY103" s="114"/>
      <c r="CZ103" s="114"/>
      <c r="DA103" s="114"/>
      <c r="DB103" s="114"/>
      <c r="DC103" s="115"/>
      <c r="DD103" s="113"/>
      <c r="DE103" s="114"/>
      <c r="DF103" s="114"/>
      <c r="DG103" s="114"/>
      <c r="DH103" s="114"/>
      <c r="DI103" s="114"/>
      <c r="DJ103" s="114"/>
      <c r="DK103" s="114"/>
      <c r="DL103" s="114"/>
      <c r="DM103" s="115"/>
      <c r="DN103" s="113"/>
      <c r="DO103" s="114"/>
      <c r="DP103" s="114"/>
      <c r="DQ103" s="114"/>
      <c r="DR103" s="114"/>
      <c r="DS103" s="114"/>
      <c r="DT103" s="114"/>
      <c r="DU103" s="114"/>
      <c r="DV103" s="114"/>
      <c r="DW103" s="115"/>
      <c r="DX103" s="113"/>
      <c r="DY103" s="114"/>
      <c r="DZ103" s="114"/>
      <c r="EA103" s="114"/>
      <c r="EB103" s="114"/>
      <c r="EC103" s="114"/>
      <c r="ED103" s="114"/>
      <c r="EE103" s="114"/>
      <c r="EF103" s="114"/>
      <c r="EG103" s="116"/>
      <c r="EH103" s="76">
        <f t="shared" si="31"/>
        <v>0</v>
      </c>
      <c r="EI103" s="70" t="str">
        <f t="shared" si="28"/>
        <v/>
      </c>
      <c r="EK103" s="76">
        <f t="shared" si="32"/>
        <v>0</v>
      </c>
      <c r="EL103" s="77">
        <f t="shared" si="33"/>
        <v>0</v>
      </c>
      <c r="EN103" s="78" t="str" cm="1">
        <f t="array" ref="EN103">_xlfn.IFNA(_xlfn.IFS(AND(D103&gt;=3,G103="8:30～17:00の範囲内"),_xlfn.XLOOKUP($EQ$14,$EQ$20:$EQ$24,$ET$20:$ET$24,0,0,1),AND(D103&gt;=3,G103="8:30～17:00を超える"),_xlfn.XLOOKUP($EQ$14,$EQ$20:$EQ$24,$EX$20:$EX$24,0,0,1),AND(D103&lt;3,G103="8:30～17:00の範囲内"),_xlfn.XLOOKUP($EQ$14,$EQ$20:$EQ$24,$ER$20:$ER$24,0,0,1),AND(D103&lt;3,G103="8:30～17:00を超える"),_xlfn.XLOOKUP($EQ$14,$EQ$20:$EQ$24,$EV$20:$EV$24,0,0,1)),"")</f>
        <v/>
      </c>
      <c r="EO103" s="78" t="str" cm="1">
        <f t="array" ref="EO103">_xlfn.IFNA(_xlfn.IFS(AND(D103&gt;=3,G103="8:30～17:00の範囲内"),_xlfn.XLOOKUP($EQ$14,$EQ$20:$EQ$24,$EU$20:$EU$24,0,0,1),AND(D103&gt;=3,G103="8:30～17:00を超える"),_xlfn.XLOOKUP($EQ$14,$EQ$20:$EQ$24,$EY$20:$EY$24,0,0,1),AND(D103&lt;3,G103="8:30～17:00の範囲内"),_xlfn.XLOOKUP($EQ$14,$EQ$20:$EQ$24,$ES$20:$ES$24,0,0,1),AND(D103&lt;3,G103="8:30～17:00を超える"),_xlfn.XLOOKUP($EQ$14,$EQ$20:$EQ$24,$EW$20:$EW$24,0,0,1)),"")</f>
        <v/>
      </c>
    </row>
    <row r="104" spans="2:145" ht="14.25">
      <c r="B104" s="79">
        <f t="shared" si="26"/>
        <v>91</v>
      </c>
      <c r="C104" s="126"/>
      <c r="D104" s="124"/>
      <c r="E104" s="126"/>
      <c r="F104" s="61" t="str">
        <f t="shared" si="29"/>
        <v/>
      </c>
      <c r="G104" s="220"/>
      <c r="H104" s="221"/>
      <c r="I104" s="221"/>
      <c r="J104" s="221"/>
      <c r="K104" s="174" t="str" cm="1">
        <f t="array" ref="K104">_xlfn.IFNA(IF(C104="","",IF(F104="×","0",_xlfn.IFS(AND(D104&gt;=3,G104="8:30～17:00の範囲内"),1200,AND(D104&gt;=3,G104="8:30～17:00を超える"),1500,AND(D104&lt;3,G104="8:30～17:00の範囲内"),2100,AND(D104&lt;3,G104="8:30～17:00を超える"),2600))),"")</f>
        <v/>
      </c>
      <c r="L104" s="174"/>
      <c r="M104" s="129"/>
      <c r="N104" s="63" t="str" cm="1">
        <f t="array" ref="N104">_xlfn.IFNA(_xlfn.IFS(F104="×","",M104="一般",0,AND(D104&gt;=3,M104="非課税",G104="8:30～17:00の範囲内"),700,AND(D104&lt;3,M104="非課税",G104="8:30～17:00の範囲内"),1300,AND(D104&gt;=3,M104="非課税",G104="8:30～17:00を超える"),900,AND(D104&lt;3,M104="非課税",G104="8:30～17:00を超える"),1600,M104="生保等",K104,M104="経過措置",EN104),"")</f>
        <v/>
      </c>
      <c r="O104" s="63" t="str" cm="1">
        <f t="array" ref="O104">_xlfn.IFNA(_xlfn.IFS(F104="×","",M104="一般",0,AND(D104&gt;=3,M104="非課税",G104="8:30～17:00の範囲内"),700,AND(D104&lt;3,M104="非課税",G104="8:30～17:00の範囲内"),1300,AND(D104&gt;=3,M104="非課税",G104="8:30～17:00を超える"),900,AND(D104&lt;3,M104="非課税",G104="8:30～17:00を超える"),1600,M104="生保等",K104,M104="経過措置",EO104),"")</f>
        <v/>
      </c>
      <c r="P104" s="63" t="str">
        <f t="shared" si="27"/>
        <v/>
      </c>
      <c r="Q104" s="63" t="str">
        <f t="shared" si="30"/>
        <v/>
      </c>
      <c r="R104" s="113"/>
      <c r="S104" s="114"/>
      <c r="T104" s="114"/>
      <c r="U104" s="114"/>
      <c r="V104" s="114"/>
      <c r="W104" s="114"/>
      <c r="X104" s="114"/>
      <c r="Y104" s="114"/>
      <c r="Z104" s="114"/>
      <c r="AA104" s="115"/>
      <c r="AB104" s="113"/>
      <c r="AC104" s="114"/>
      <c r="AD104" s="114"/>
      <c r="AE104" s="114"/>
      <c r="AF104" s="114"/>
      <c r="AG104" s="114"/>
      <c r="AH104" s="114"/>
      <c r="AI104" s="114"/>
      <c r="AJ104" s="114"/>
      <c r="AK104" s="115"/>
      <c r="AL104" s="113"/>
      <c r="AM104" s="114"/>
      <c r="AN104" s="114"/>
      <c r="AO104" s="114"/>
      <c r="AP104" s="114"/>
      <c r="AQ104" s="114"/>
      <c r="AR104" s="114"/>
      <c r="AS104" s="114"/>
      <c r="AT104" s="114"/>
      <c r="AU104" s="115"/>
      <c r="AV104" s="113"/>
      <c r="AW104" s="114"/>
      <c r="AX104" s="114"/>
      <c r="AY104" s="114"/>
      <c r="AZ104" s="114"/>
      <c r="BA104" s="114"/>
      <c r="BB104" s="114"/>
      <c r="BC104" s="114"/>
      <c r="BD104" s="114"/>
      <c r="BE104" s="115"/>
      <c r="BF104" s="113"/>
      <c r="BG104" s="114"/>
      <c r="BH104" s="114"/>
      <c r="BI104" s="114"/>
      <c r="BJ104" s="114"/>
      <c r="BK104" s="114"/>
      <c r="BL104" s="114"/>
      <c r="BM104" s="114"/>
      <c r="BN104" s="114"/>
      <c r="BO104" s="115"/>
      <c r="BP104" s="113"/>
      <c r="BQ104" s="114"/>
      <c r="BR104" s="114"/>
      <c r="BS104" s="114"/>
      <c r="BT104" s="114"/>
      <c r="BU104" s="114"/>
      <c r="BV104" s="114"/>
      <c r="BW104" s="114"/>
      <c r="BX104" s="114"/>
      <c r="BY104" s="115"/>
      <c r="BZ104" s="113"/>
      <c r="CA104" s="114"/>
      <c r="CB104" s="114"/>
      <c r="CC104" s="114"/>
      <c r="CD104" s="114"/>
      <c r="CE104" s="114"/>
      <c r="CF104" s="114"/>
      <c r="CG104" s="114"/>
      <c r="CH104" s="114"/>
      <c r="CI104" s="115"/>
      <c r="CJ104" s="113"/>
      <c r="CK104" s="114"/>
      <c r="CL104" s="114"/>
      <c r="CM104" s="114"/>
      <c r="CN104" s="114"/>
      <c r="CO104" s="114"/>
      <c r="CP104" s="114"/>
      <c r="CQ104" s="114"/>
      <c r="CR104" s="114"/>
      <c r="CS104" s="115"/>
      <c r="CT104" s="113"/>
      <c r="CU104" s="114"/>
      <c r="CV104" s="114"/>
      <c r="CW104" s="114"/>
      <c r="CX104" s="114"/>
      <c r="CY104" s="114"/>
      <c r="CZ104" s="114"/>
      <c r="DA104" s="114"/>
      <c r="DB104" s="114"/>
      <c r="DC104" s="115"/>
      <c r="DD104" s="113"/>
      <c r="DE104" s="114"/>
      <c r="DF104" s="114"/>
      <c r="DG104" s="114"/>
      <c r="DH104" s="114"/>
      <c r="DI104" s="114"/>
      <c r="DJ104" s="114"/>
      <c r="DK104" s="114"/>
      <c r="DL104" s="114"/>
      <c r="DM104" s="115"/>
      <c r="DN104" s="113"/>
      <c r="DO104" s="114"/>
      <c r="DP104" s="114"/>
      <c r="DQ104" s="114"/>
      <c r="DR104" s="114"/>
      <c r="DS104" s="114"/>
      <c r="DT104" s="114"/>
      <c r="DU104" s="114"/>
      <c r="DV104" s="114"/>
      <c r="DW104" s="115"/>
      <c r="DX104" s="113"/>
      <c r="DY104" s="114"/>
      <c r="DZ104" s="114"/>
      <c r="EA104" s="114"/>
      <c r="EB104" s="114"/>
      <c r="EC104" s="114"/>
      <c r="ED104" s="114"/>
      <c r="EE104" s="114"/>
      <c r="EF104" s="114"/>
      <c r="EG104" s="116"/>
      <c r="EH104" s="76">
        <f t="shared" si="31"/>
        <v>0</v>
      </c>
      <c r="EI104" s="70" t="str">
        <f t="shared" si="28"/>
        <v/>
      </c>
      <c r="EK104" s="76">
        <f t="shared" si="32"/>
        <v>0</v>
      </c>
      <c r="EL104" s="77">
        <f t="shared" si="33"/>
        <v>0</v>
      </c>
      <c r="EN104" s="78" t="str" cm="1">
        <f t="array" ref="EN104">_xlfn.IFNA(_xlfn.IFS(AND(D104&gt;=3,G104="8:30～17:00の範囲内"),_xlfn.XLOOKUP($EQ$14,$EQ$20:$EQ$24,$ET$20:$ET$24,0,0,1),AND(D104&gt;=3,G104="8:30～17:00を超える"),_xlfn.XLOOKUP($EQ$14,$EQ$20:$EQ$24,$EX$20:$EX$24,0,0,1),AND(D104&lt;3,G104="8:30～17:00の範囲内"),_xlfn.XLOOKUP($EQ$14,$EQ$20:$EQ$24,$ER$20:$ER$24,0,0,1),AND(D104&lt;3,G104="8:30～17:00を超える"),_xlfn.XLOOKUP($EQ$14,$EQ$20:$EQ$24,$EV$20:$EV$24,0,0,1)),"")</f>
        <v/>
      </c>
      <c r="EO104" s="78" t="str" cm="1">
        <f t="array" ref="EO104">_xlfn.IFNA(_xlfn.IFS(AND(D104&gt;=3,G104="8:30～17:00の範囲内"),_xlfn.XLOOKUP($EQ$14,$EQ$20:$EQ$24,$EU$20:$EU$24,0,0,1),AND(D104&gt;=3,G104="8:30～17:00を超える"),_xlfn.XLOOKUP($EQ$14,$EQ$20:$EQ$24,$EY$20:$EY$24,0,0,1),AND(D104&lt;3,G104="8:30～17:00の範囲内"),_xlfn.XLOOKUP($EQ$14,$EQ$20:$EQ$24,$ES$20:$ES$24,0,0,1),AND(D104&lt;3,G104="8:30～17:00を超える"),_xlfn.XLOOKUP($EQ$14,$EQ$20:$EQ$24,$EW$20:$EW$24,0,0,1)),"")</f>
        <v/>
      </c>
    </row>
    <row r="105" spans="2:145" ht="14.25">
      <c r="B105" s="79">
        <f t="shared" si="26"/>
        <v>92</v>
      </c>
      <c r="C105" s="126"/>
      <c r="D105" s="124"/>
      <c r="E105" s="126"/>
      <c r="F105" s="61" t="str">
        <f t="shared" si="29"/>
        <v/>
      </c>
      <c r="G105" s="220"/>
      <c r="H105" s="221"/>
      <c r="I105" s="221"/>
      <c r="J105" s="221"/>
      <c r="K105" s="174" t="str" cm="1">
        <f t="array" ref="K105">_xlfn.IFNA(IF(C105="","",IF(F105="×","0",_xlfn.IFS(AND(D105&gt;=3,G105="8:30～17:00の範囲内"),1200,AND(D105&gt;=3,G105="8:30～17:00を超える"),1500,AND(D105&lt;3,G105="8:30～17:00の範囲内"),2100,AND(D105&lt;3,G105="8:30～17:00を超える"),2600))),"")</f>
        <v/>
      </c>
      <c r="L105" s="174"/>
      <c r="M105" s="129"/>
      <c r="N105" s="63" t="str" cm="1">
        <f t="array" ref="N105">_xlfn.IFNA(_xlfn.IFS(F105="×","",M105="一般",0,AND(D105&gt;=3,M105="非課税",G105="8:30～17:00の範囲内"),700,AND(D105&lt;3,M105="非課税",G105="8:30～17:00の範囲内"),1300,AND(D105&gt;=3,M105="非課税",G105="8:30～17:00を超える"),900,AND(D105&lt;3,M105="非課税",G105="8:30～17:00を超える"),1600,M105="生保等",K105,M105="経過措置",EN105),"")</f>
        <v/>
      </c>
      <c r="O105" s="63" t="str" cm="1">
        <f t="array" ref="O105">_xlfn.IFNA(_xlfn.IFS(F105="×","",M105="一般",0,AND(D105&gt;=3,M105="非課税",G105="8:30～17:00の範囲内"),700,AND(D105&lt;3,M105="非課税",G105="8:30～17:00の範囲内"),1300,AND(D105&gt;=3,M105="非課税",G105="8:30～17:00を超える"),900,AND(D105&lt;3,M105="非課税",G105="8:30～17:00を超える"),1600,M105="生保等",K105,M105="経過措置",EO105),"")</f>
        <v/>
      </c>
      <c r="P105" s="63" t="str">
        <f t="shared" si="27"/>
        <v/>
      </c>
      <c r="Q105" s="63" t="str">
        <f t="shared" si="30"/>
        <v/>
      </c>
      <c r="R105" s="113"/>
      <c r="S105" s="114"/>
      <c r="T105" s="114"/>
      <c r="U105" s="114"/>
      <c r="V105" s="114"/>
      <c r="W105" s="114"/>
      <c r="X105" s="114"/>
      <c r="Y105" s="114"/>
      <c r="Z105" s="114"/>
      <c r="AA105" s="115"/>
      <c r="AB105" s="113"/>
      <c r="AC105" s="114"/>
      <c r="AD105" s="114"/>
      <c r="AE105" s="114"/>
      <c r="AF105" s="114"/>
      <c r="AG105" s="114"/>
      <c r="AH105" s="114"/>
      <c r="AI105" s="114"/>
      <c r="AJ105" s="114"/>
      <c r="AK105" s="115"/>
      <c r="AL105" s="113"/>
      <c r="AM105" s="114"/>
      <c r="AN105" s="114"/>
      <c r="AO105" s="114"/>
      <c r="AP105" s="114"/>
      <c r="AQ105" s="114"/>
      <c r="AR105" s="114"/>
      <c r="AS105" s="114"/>
      <c r="AT105" s="114"/>
      <c r="AU105" s="115"/>
      <c r="AV105" s="113"/>
      <c r="AW105" s="114"/>
      <c r="AX105" s="114"/>
      <c r="AY105" s="114"/>
      <c r="AZ105" s="114"/>
      <c r="BA105" s="114"/>
      <c r="BB105" s="114"/>
      <c r="BC105" s="114"/>
      <c r="BD105" s="114"/>
      <c r="BE105" s="115"/>
      <c r="BF105" s="113"/>
      <c r="BG105" s="114"/>
      <c r="BH105" s="114"/>
      <c r="BI105" s="114"/>
      <c r="BJ105" s="114"/>
      <c r="BK105" s="114"/>
      <c r="BL105" s="114"/>
      <c r="BM105" s="114"/>
      <c r="BN105" s="114"/>
      <c r="BO105" s="115"/>
      <c r="BP105" s="113"/>
      <c r="BQ105" s="114"/>
      <c r="BR105" s="114"/>
      <c r="BS105" s="114"/>
      <c r="BT105" s="114"/>
      <c r="BU105" s="114"/>
      <c r="BV105" s="114"/>
      <c r="BW105" s="114"/>
      <c r="BX105" s="114"/>
      <c r="BY105" s="115"/>
      <c r="BZ105" s="113"/>
      <c r="CA105" s="114"/>
      <c r="CB105" s="114"/>
      <c r="CC105" s="114"/>
      <c r="CD105" s="114"/>
      <c r="CE105" s="114"/>
      <c r="CF105" s="114"/>
      <c r="CG105" s="114"/>
      <c r="CH105" s="114"/>
      <c r="CI105" s="115"/>
      <c r="CJ105" s="113"/>
      <c r="CK105" s="114"/>
      <c r="CL105" s="114"/>
      <c r="CM105" s="114"/>
      <c r="CN105" s="114"/>
      <c r="CO105" s="114"/>
      <c r="CP105" s="114"/>
      <c r="CQ105" s="114"/>
      <c r="CR105" s="114"/>
      <c r="CS105" s="115"/>
      <c r="CT105" s="113"/>
      <c r="CU105" s="114"/>
      <c r="CV105" s="114"/>
      <c r="CW105" s="114"/>
      <c r="CX105" s="114"/>
      <c r="CY105" s="114"/>
      <c r="CZ105" s="114"/>
      <c r="DA105" s="114"/>
      <c r="DB105" s="114"/>
      <c r="DC105" s="115"/>
      <c r="DD105" s="113"/>
      <c r="DE105" s="114"/>
      <c r="DF105" s="114"/>
      <c r="DG105" s="114"/>
      <c r="DH105" s="114"/>
      <c r="DI105" s="114"/>
      <c r="DJ105" s="114"/>
      <c r="DK105" s="114"/>
      <c r="DL105" s="114"/>
      <c r="DM105" s="115"/>
      <c r="DN105" s="113"/>
      <c r="DO105" s="114"/>
      <c r="DP105" s="114"/>
      <c r="DQ105" s="114"/>
      <c r="DR105" s="114"/>
      <c r="DS105" s="114"/>
      <c r="DT105" s="114"/>
      <c r="DU105" s="114"/>
      <c r="DV105" s="114"/>
      <c r="DW105" s="115"/>
      <c r="DX105" s="113"/>
      <c r="DY105" s="114"/>
      <c r="DZ105" s="114"/>
      <c r="EA105" s="114"/>
      <c r="EB105" s="114"/>
      <c r="EC105" s="114"/>
      <c r="ED105" s="114"/>
      <c r="EE105" s="114"/>
      <c r="EF105" s="114"/>
      <c r="EG105" s="116"/>
      <c r="EH105" s="76">
        <f t="shared" si="31"/>
        <v>0</v>
      </c>
      <c r="EI105" s="70" t="str">
        <f t="shared" si="28"/>
        <v/>
      </c>
      <c r="EK105" s="76">
        <f t="shared" si="32"/>
        <v>0</v>
      </c>
      <c r="EL105" s="77">
        <f t="shared" si="33"/>
        <v>0</v>
      </c>
      <c r="EN105" s="78" t="str" cm="1">
        <f t="array" ref="EN105">_xlfn.IFNA(_xlfn.IFS(AND(D105&gt;=3,G105="8:30～17:00の範囲内"),_xlfn.XLOOKUP($EQ$14,$EQ$20:$EQ$24,$ET$20:$ET$24,0,0,1),AND(D105&gt;=3,G105="8:30～17:00を超える"),_xlfn.XLOOKUP($EQ$14,$EQ$20:$EQ$24,$EX$20:$EX$24,0,0,1),AND(D105&lt;3,G105="8:30～17:00の範囲内"),_xlfn.XLOOKUP($EQ$14,$EQ$20:$EQ$24,$ER$20:$ER$24,0,0,1),AND(D105&lt;3,G105="8:30～17:00を超える"),_xlfn.XLOOKUP($EQ$14,$EQ$20:$EQ$24,$EV$20:$EV$24,0,0,1)),"")</f>
        <v/>
      </c>
      <c r="EO105" s="78" t="str" cm="1">
        <f t="array" ref="EO105">_xlfn.IFNA(_xlfn.IFS(AND(D105&gt;=3,G105="8:30～17:00の範囲内"),_xlfn.XLOOKUP($EQ$14,$EQ$20:$EQ$24,$EU$20:$EU$24,0,0,1),AND(D105&gt;=3,G105="8:30～17:00を超える"),_xlfn.XLOOKUP($EQ$14,$EQ$20:$EQ$24,$EY$20:$EY$24,0,0,1),AND(D105&lt;3,G105="8:30～17:00の範囲内"),_xlfn.XLOOKUP($EQ$14,$EQ$20:$EQ$24,$ES$20:$ES$24,0,0,1),AND(D105&lt;3,G105="8:30～17:00を超える"),_xlfn.XLOOKUP($EQ$14,$EQ$20:$EQ$24,$EW$20:$EW$24,0,0,1)),"")</f>
        <v/>
      </c>
    </row>
    <row r="106" spans="2:145" ht="14.25">
      <c r="B106" s="79">
        <f t="shared" si="26"/>
        <v>93</v>
      </c>
      <c r="C106" s="126"/>
      <c r="D106" s="124"/>
      <c r="E106" s="126"/>
      <c r="F106" s="61" t="str">
        <f t="shared" si="29"/>
        <v/>
      </c>
      <c r="G106" s="220"/>
      <c r="H106" s="221"/>
      <c r="I106" s="221"/>
      <c r="J106" s="221"/>
      <c r="K106" s="174" t="str" cm="1">
        <f t="array" ref="K106">_xlfn.IFNA(IF(C106="","",IF(F106="×","0",_xlfn.IFS(AND(D106&gt;=3,G106="8:30～17:00の範囲内"),1200,AND(D106&gt;=3,G106="8:30～17:00を超える"),1500,AND(D106&lt;3,G106="8:30～17:00の範囲内"),2100,AND(D106&lt;3,G106="8:30～17:00を超える"),2600))),"")</f>
        <v/>
      </c>
      <c r="L106" s="174"/>
      <c r="M106" s="129"/>
      <c r="N106" s="63" t="str" cm="1">
        <f t="array" ref="N106">_xlfn.IFNA(_xlfn.IFS(F106="×","",M106="一般",0,AND(D106&gt;=3,M106="非課税",G106="8:30～17:00の範囲内"),700,AND(D106&lt;3,M106="非課税",G106="8:30～17:00の範囲内"),1300,AND(D106&gt;=3,M106="非課税",G106="8:30～17:00を超える"),900,AND(D106&lt;3,M106="非課税",G106="8:30～17:00を超える"),1600,M106="生保等",K106,M106="経過措置",EN106),"")</f>
        <v/>
      </c>
      <c r="O106" s="63" t="str" cm="1">
        <f t="array" ref="O106">_xlfn.IFNA(_xlfn.IFS(F106="×","",M106="一般",0,AND(D106&gt;=3,M106="非課税",G106="8:30～17:00の範囲内"),700,AND(D106&lt;3,M106="非課税",G106="8:30～17:00の範囲内"),1300,AND(D106&gt;=3,M106="非課税",G106="8:30～17:00を超える"),900,AND(D106&lt;3,M106="非課税",G106="8:30～17:00を超える"),1600,M106="生保等",K106,M106="経過措置",EO106),"")</f>
        <v/>
      </c>
      <c r="P106" s="63" t="str">
        <f t="shared" si="27"/>
        <v/>
      </c>
      <c r="Q106" s="63" t="str">
        <f t="shared" si="30"/>
        <v/>
      </c>
      <c r="R106" s="113"/>
      <c r="S106" s="114"/>
      <c r="T106" s="114"/>
      <c r="U106" s="114"/>
      <c r="V106" s="114"/>
      <c r="W106" s="114"/>
      <c r="X106" s="114"/>
      <c r="Y106" s="114"/>
      <c r="Z106" s="114"/>
      <c r="AA106" s="115"/>
      <c r="AB106" s="113"/>
      <c r="AC106" s="114"/>
      <c r="AD106" s="114"/>
      <c r="AE106" s="114"/>
      <c r="AF106" s="114"/>
      <c r="AG106" s="114"/>
      <c r="AH106" s="114"/>
      <c r="AI106" s="114"/>
      <c r="AJ106" s="114"/>
      <c r="AK106" s="115"/>
      <c r="AL106" s="113"/>
      <c r="AM106" s="114"/>
      <c r="AN106" s="114"/>
      <c r="AO106" s="114"/>
      <c r="AP106" s="114"/>
      <c r="AQ106" s="114"/>
      <c r="AR106" s="114"/>
      <c r="AS106" s="114"/>
      <c r="AT106" s="114"/>
      <c r="AU106" s="115"/>
      <c r="AV106" s="113"/>
      <c r="AW106" s="114"/>
      <c r="AX106" s="114"/>
      <c r="AY106" s="114"/>
      <c r="AZ106" s="114"/>
      <c r="BA106" s="114"/>
      <c r="BB106" s="114"/>
      <c r="BC106" s="114"/>
      <c r="BD106" s="114"/>
      <c r="BE106" s="115"/>
      <c r="BF106" s="113"/>
      <c r="BG106" s="114"/>
      <c r="BH106" s="114"/>
      <c r="BI106" s="114"/>
      <c r="BJ106" s="114"/>
      <c r="BK106" s="114"/>
      <c r="BL106" s="114"/>
      <c r="BM106" s="114"/>
      <c r="BN106" s="114"/>
      <c r="BO106" s="115"/>
      <c r="BP106" s="113"/>
      <c r="BQ106" s="114"/>
      <c r="BR106" s="114"/>
      <c r="BS106" s="114"/>
      <c r="BT106" s="114"/>
      <c r="BU106" s="114"/>
      <c r="BV106" s="114"/>
      <c r="BW106" s="114"/>
      <c r="BX106" s="114"/>
      <c r="BY106" s="115"/>
      <c r="BZ106" s="113"/>
      <c r="CA106" s="114"/>
      <c r="CB106" s="114"/>
      <c r="CC106" s="114"/>
      <c r="CD106" s="114"/>
      <c r="CE106" s="114"/>
      <c r="CF106" s="114"/>
      <c r="CG106" s="114"/>
      <c r="CH106" s="114"/>
      <c r="CI106" s="115"/>
      <c r="CJ106" s="113"/>
      <c r="CK106" s="114"/>
      <c r="CL106" s="114"/>
      <c r="CM106" s="114"/>
      <c r="CN106" s="114"/>
      <c r="CO106" s="114"/>
      <c r="CP106" s="114"/>
      <c r="CQ106" s="114"/>
      <c r="CR106" s="114"/>
      <c r="CS106" s="115"/>
      <c r="CT106" s="113"/>
      <c r="CU106" s="114"/>
      <c r="CV106" s="114"/>
      <c r="CW106" s="114"/>
      <c r="CX106" s="114"/>
      <c r="CY106" s="114"/>
      <c r="CZ106" s="114"/>
      <c r="DA106" s="114"/>
      <c r="DB106" s="114"/>
      <c r="DC106" s="115"/>
      <c r="DD106" s="113"/>
      <c r="DE106" s="114"/>
      <c r="DF106" s="114"/>
      <c r="DG106" s="114"/>
      <c r="DH106" s="114"/>
      <c r="DI106" s="114"/>
      <c r="DJ106" s="114"/>
      <c r="DK106" s="114"/>
      <c r="DL106" s="114"/>
      <c r="DM106" s="115"/>
      <c r="DN106" s="113"/>
      <c r="DO106" s="114"/>
      <c r="DP106" s="114"/>
      <c r="DQ106" s="114"/>
      <c r="DR106" s="114"/>
      <c r="DS106" s="114"/>
      <c r="DT106" s="114"/>
      <c r="DU106" s="114"/>
      <c r="DV106" s="114"/>
      <c r="DW106" s="115"/>
      <c r="DX106" s="113"/>
      <c r="DY106" s="114"/>
      <c r="DZ106" s="114"/>
      <c r="EA106" s="114"/>
      <c r="EB106" s="114"/>
      <c r="EC106" s="114"/>
      <c r="ED106" s="114"/>
      <c r="EE106" s="114"/>
      <c r="EF106" s="114"/>
      <c r="EG106" s="116"/>
      <c r="EH106" s="76">
        <f t="shared" si="31"/>
        <v>0</v>
      </c>
      <c r="EI106" s="70" t="str">
        <f t="shared" si="28"/>
        <v/>
      </c>
      <c r="EK106" s="76">
        <f t="shared" si="32"/>
        <v>0</v>
      </c>
      <c r="EL106" s="77">
        <f t="shared" si="33"/>
        <v>0</v>
      </c>
      <c r="EN106" s="78" t="str" cm="1">
        <f t="array" ref="EN106">_xlfn.IFNA(_xlfn.IFS(AND(D106&gt;=3,G106="8:30～17:00の範囲内"),_xlfn.XLOOKUP($EQ$14,$EQ$20:$EQ$24,$ET$20:$ET$24,0,0,1),AND(D106&gt;=3,G106="8:30～17:00を超える"),_xlfn.XLOOKUP($EQ$14,$EQ$20:$EQ$24,$EX$20:$EX$24,0,0,1),AND(D106&lt;3,G106="8:30～17:00の範囲内"),_xlfn.XLOOKUP($EQ$14,$EQ$20:$EQ$24,$ER$20:$ER$24,0,0,1),AND(D106&lt;3,G106="8:30～17:00を超える"),_xlfn.XLOOKUP($EQ$14,$EQ$20:$EQ$24,$EV$20:$EV$24,0,0,1)),"")</f>
        <v/>
      </c>
      <c r="EO106" s="78" t="str" cm="1">
        <f t="array" ref="EO106">_xlfn.IFNA(_xlfn.IFS(AND(D106&gt;=3,G106="8:30～17:00の範囲内"),_xlfn.XLOOKUP($EQ$14,$EQ$20:$EQ$24,$EU$20:$EU$24,0,0,1),AND(D106&gt;=3,G106="8:30～17:00を超える"),_xlfn.XLOOKUP($EQ$14,$EQ$20:$EQ$24,$EY$20:$EY$24,0,0,1),AND(D106&lt;3,G106="8:30～17:00の範囲内"),_xlfn.XLOOKUP($EQ$14,$EQ$20:$EQ$24,$ES$20:$ES$24,0,0,1),AND(D106&lt;3,G106="8:30～17:00を超える"),_xlfn.XLOOKUP($EQ$14,$EQ$20:$EQ$24,$EW$20:$EW$24,0,0,1)),"")</f>
        <v/>
      </c>
    </row>
    <row r="107" spans="2:145" ht="14.25">
      <c r="B107" s="79">
        <f t="shared" si="26"/>
        <v>94</v>
      </c>
      <c r="C107" s="126"/>
      <c r="D107" s="124"/>
      <c r="E107" s="126"/>
      <c r="F107" s="61" t="str">
        <f t="shared" si="29"/>
        <v/>
      </c>
      <c r="G107" s="220"/>
      <c r="H107" s="221"/>
      <c r="I107" s="221"/>
      <c r="J107" s="221"/>
      <c r="K107" s="174" t="str" cm="1">
        <f t="array" ref="K107">_xlfn.IFNA(IF(C107="","",IF(F107="×","0",_xlfn.IFS(AND(D107&gt;=3,G107="8:30～17:00の範囲内"),1200,AND(D107&gt;=3,G107="8:30～17:00を超える"),1500,AND(D107&lt;3,G107="8:30～17:00の範囲内"),2100,AND(D107&lt;3,G107="8:30～17:00を超える"),2600))),"")</f>
        <v/>
      </c>
      <c r="L107" s="174"/>
      <c r="M107" s="129"/>
      <c r="N107" s="63" t="str" cm="1">
        <f t="array" ref="N107">_xlfn.IFNA(_xlfn.IFS(F107="×","",M107="一般",0,AND(D107&gt;=3,M107="非課税",G107="8:30～17:00の範囲内"),700,AND(D107&lt;3,M107="非課税",G107="8:30～17:00の範囲内"),1300,AND(D107&gt;=3,M107="非課税",G107="8:30～17:00を超える"),900,AND(D107&lt;3,M107="非課税",G107="8:30～17:00を超える"),1600,M107="生保等",K107,M107="経過措置",EN107),"")</f>
        <v/>
      </c>
      <c r="O107" s="63" t="str" cm="1">
        <f t="array" ref="O107">_xlfn.IFNA(_xlfn.IFS(F107="×","",M107="一般",0,AND(D107&gt;=3,M107="非課税",G107="8:30～17:00の範囲内"),700,AND(D107&lt;3,M107="非課税",G107="8:30～17:00の範囲内"),1300,AND(D107&gt;=3,M107="非課税",G107="8:30～17:00を超える"),900,AND(D107&lt;3,M107="非課税",G107="8:30～17:00を超える"),1600,M107="生保等",K107,M107="経過措置",EO107),"")</f>
        <v/>
      </c>
      <c r="P107" s="63" t="str">
        <f t="shared" si="27"/>
        <v/>
      </c>
      <c r="Q107" s="63" t="str">
        <f t="shared" si="30"/>
        <v/>
      </c>
      <c r="R107" s="113"/>
      <c r="S107" s="114"/>
      <c r="T107" s="114"/>
      <c r="U107" s="114"/>
      <c r="V107" s="114"/>
      <c r="W107" s="114"/>
      <c r="X107" s="114"/>
      <c r="Y107" s="114"/>
      <c r="Z107" s="114"/>
      <c r="AA107" s="115"/>
      <c r="AB107" s="113"/>
      <c r="AC107" s="114"/>
      <c r="AD107" s="114"/>
      <c r="AE107" s="114"/>
      <c r="AF107" s="114"/>
      <c r="AG107" s="114"/>
      <c r="AH107" s="114"/>
      <c r="AI107" s="114"/>
      <c r="AJ107" s="114"/>
      <c r="AK107" s="115"/>
      <c r="AL107" s="113"/>
      <c r="AM107" s="114"/>
      <c r="AN107" s="114"/>
      <c r="AO107" s="114"/>
      <c r="AP107" s="114"/>
      <c r="AQ107" s="114"/>
      <c r="AR107" s="114"/>
      <c r="AS107" s="114"/>
      <c r="AT107" s="114"/>
      <c r="AU107" s="115"/>
      <c r="AV107" s="113"/>
      <c r="AW107" s="114"/>
      <c r="AX107" s="114"/>
      <c r="AY107" s="114"/>
      <c r="AZ107" s="114"/>
      <c r="BA107" s="114"/>
      <c r="BB107" s="114"/>
      <c r="BC107" s="114"/>
      <c r="BD107" s="114"/>
      <c r="BE107" s="115"/>
      <c r="BF107" s="113"/>
      <c r="BG107" s="114"/>
      <c r="BH107" s="114"/>
      <c r="BI107" s="114"/>
      <c r="BJ107" s="114"/>
      <c r="BK107" s="114"/>
      <c r="BL107" s="114"/>
      <c r="BM107" s="114"/>
      <c r="BN107" s="114"/>
      <c r="BO107" s="115"/>
      <c r="BP107" s="113"/>
      <c r="BQ107" s="114"/>
      <c r="BR107" s="114"/>
      <c r="BS107" s="114"/>
      <c r="BT107" s="114"/>
      <c r="BU107" s="114"/>
      <c r="BV107" s="114"/>
      <c r="BW107" s="114"/>
      <c r="BX107" s="114"/>
      <c r="BY107" s="115"/>
      <c r="BZ107" s="113"/>
      <c r="CA107" s="114"/>
      <c r="CB107" s="114"/>
      <c r="CC107" s="114"/>
      <c r="CD107" s="114"/>
      <c r="CE107" s="114"/>
      <c r="CF107" s="114"/>
      <c r="CG107" s="114"/>
      <c r="CH107" s="114"/>
      <c r="CI107" s="115"/>
      <c r="CJ107" s="113"/>
      <c r="CK107" s="114"/>
      <c r="CL107" s="114"/>
      <c r="CM107" s="114"/>
      <c r="CN107" s="114"/>
      <c r="CO107" s="114"/>
      <c r="CP107" s="114"/>
      <c r="CQ107" s="114"/>
      <c r="CR107" s="114"/>
      <c r="CS107" s="115"/>
      <c r="CT107" s="113"/>
      <c r="CU107" s="114"/>
      <c r="CV107" s="114"/>
      <c r="CW107" s="114"/>
      <c r="CX107" s="114"/>
      <c r="CY107" s="114"/>
      <c r="CZ107" s="114"/>
      <c r="DA107" s="114"/>
      <c r="DB107" s="114"/>
      <c r="DC107" s="115"/>
      <c r="DD107" s="113"/>
      <c r="DE107" s="114"/>
      <c r="DF107" s="114"/>
      <c r="DG107" s="114"/>
      <c r="DH107" s="114"/>
      <c r="DI107" s="114"/>
      <c r="DJ107" s="114"/>
      <c r="DK107" s="114"/>
      <c r="DL107" s="114"/>
      <c r="DM107" s="115"/>
      <c r="DN107" s="113"/>
      <c r="DO107" s="114"/>
      <c r="DP107" s="114"/>
      <c r="DQ107" s="114"/>
      <c r="DR107" s="114"/>
      <c r="DS107" s="114"/>
      <c r="DT107" s="114"/>
      <c r="DU107" s="114"/>
      <c r="DV107" s="114"/>
      <c r="DW107" s="115"/>
      <c r="DX107" s="113"/>
      <c r="DY107" s="114"/>
      <c r="DZ107" s="114"/>
      <c r="EA107" s="114"/>
      <c r="EB107" s="114"/>
      <c r="EC107" s="114"/>
      <c r="ED107" s="114"/>
      <c r="EE107" s="114"/>
      <c r="EF107" s="114"/>
      <c r="EG107" s="116"/>
      <c r="EH107" s="76">
        <f t="shared" si="31"/>
        <v>0</v>
      </c>
      <c r="EI107" s="70" t="str">
        <f t="shared" si="28"/>
        <v/>
      </c>
      <c r="EK107" s="76">
        <f t="shared" si="32"/>
        <v>0</v>
      </c>
      <c r="EL107" s="77">
        <f t="shared" si="33"/>
        <v>0</v>
      </c>
      <c r="EN107" s="78" t="str" cm="1">
        <f t="array" ref="EN107">_xlfn.IFNA(_xlfn.IFS(AND(D107&gt;=3,G107="8:30～17:00の範囲内"),_xlfn.XLOOKUP($EQ$14,$EQ$20:$EQ$24,$ET$20:$ET$24,0,0,1),AND(D107&gt;=3,G107="8:30～17:00を超える"),_xlfn.XLOOKUP($EQ$14,$EQ$20:$EQ$24,$EX$20:$EX$24,0,0,1),AND(D107&lt;3,G107="8:30～17:00の範囲内"),_xlfn.XLOOKUP($EQ$14,$EQ$20:$EQ$24,$ER$20:$ER$24,0,0,1),AND(D107&lt;3,G107="8:30～17:00を超える"),_xlfn.XLOOKUP($EQ$14,$EQ$20:$EQ$24,$EV$20:$EV$24,0,0,1)),"")</f>
        <v/>
      </c>
      <c r="EO107" s="78" t="str" cm="1">
        <f t="array" ref="EO107">_xlfn.IFNA(_xlfn.IFS(AND(D107&gt;=3,G107="8:30～17:00の範囲内"),_xlfn.XLOOKUP($EQ$14,$EQ$20:$EQ$24,$EU$20:$EU$24,0,0,1),AND(D107&gt;=3,G107="8:30～17:00を超える"),_xlfn.XLOOKUP($EQ$14,$EQ$20:$EQ$24,$EY$20:$EY$24,0,0,1),AND(D107&lt;3,G107="8:30～17:00の範囲内"),_xlfn.XLOOKUP($EQ$14,$EQ$20:$EQ$24,$ES$20:$ES$24,0,0,1),AND(D107&lt;3,G107="8:30～17:00を超える"),_xlfn.XLOOKUP($EQ$14,$EQ$20:$EQ$24,$EW$20:$EW$24,0,0,1)),"")</f>
        <v/>
      </c>
    </row>
    <row r="108" spans="2:145" ht="14.25">
      <c r="B108" s="79">
        <f t="shared" si="26"/>
        <v>95</v>
      </c>
      <c r="C108" s="126"/>
      <c r="D108" s="124"/>
      <c r="E108" s="126"/>
      <c r="F108" s="61" t="str">
        <f t="shared" si="29"/>
        <v/>
      </c>
      <c r="G108" s="220"/>
      <c r="H108" s="221"/>
      <c r="I108" s="221"/>
      <c r="J108" s="221"/>
      <c r="K108" s="174" t="str" cm="1">
        <f t="array" ref="K108">_xlfn.IFNA(IF(C108="","",IF(F108="×","0",_xlfn.IFS(AND(D108&gt;=3,G108="8:30～17:00の範囲内"),1200,AND(D108&gt;=3,G108="8:30～17:00を超える"),1500,AND(D108&lt;3,G108="8:30～17:00の範囲内"),2100,AND(D108&lt;3,G108="8:30～17:00を超える"),2600))),"")</f>
        <v/>
      </c>
      <c r="L108" s="174"/>
      <c r="M108" s="129"/>
      <c r="N108" s="63" t="str" cm="1">
        <f t="array" ref="N108">_xlfn.IFNA(_xlfn.IFS(F108="×","",M108="一般",0,AND(D108&gt;=3,M108="非課税",G108="8:30～17:00の範囲内"),700,AND(D108&lt;3,M108="非課税",G108="8:30～17:00の範囲内"),1300,AND(D108&gt;=3,M108="非課税",G108="8:30～17:00を超える"),900,AND(D108&lt;3,M108="非課税",G108="8:30～17:00を超える"),1600,M108="生保等",K108,M108="経過措置",EN108),"")</f>
        <v/>
      </c>
      <c r="O108" s="63" t="str" cm="1">
        <f t="array" ref="O108">_xlfn.IFNA(_xlfn.IFS(F108="×","",M108="一般",0,AND(D108&gt;=3,M108="非課税",G108="8:30～17:00の範囲内"),700,AND(D108&lt;3,M108="非課税",G108="8:30～17:00の範囲内"),1300,AND(D108&gt;=3,M108="非課税",G108="8:30～17:00を超える"),900,AND(D108&lt;3,M108="非課税",G108="8:30～17:00を超える"),1600,M108="生保等",K108,M108="経過措置",EO108),"")</f>
        <v/>
      </c>
      <c r="P108" s="63" t="str">
        <f t="shared" si="27"/>
        <v/>
      </c>
      <c r="Q108" s="63" t="str">
        <f t="shared" si="30"/>
        <v/>
      </c>
      <c r="R108" s="113"/>
      <c r="S108" s="114"/>
      <c r="T108" s="114"/>
      <c r="U108" s="114"/>
      <c r="V108" s="114"/>
      <c r="W108" s="114"/>
      <c r="X108" s="114"/>
      <c r="Y108" s="114"/>
      <c r="Z108" s="114"/>
      <c r="AA108" s="115"/>
      <c r="AB108" s="113"/>
      <c r="AC108" s="114"/>
      <c r="AD108" s="114"/>
      <c r="AE108" s="114"/>
      <c r="AF108" s="114"/>
      <c r="AG108" s="114"/>
      <c r="AH108" s="114"/>
      <c r="AI108" s="114"/>
      <c r="AJ108" s="114"/>
      <c r="AK108" s="115"/>
      <c r="AL108" s="113"/>
      <c r="AM108" s="114"/>
      <c r="AN108" s="114"/>
      <c r="AO108" s="114"/>
      <c r="AP108" s="114"/>
      <c r="AQ108" s="114"/>
      <c r="AR108" s="114"/>
      <c r="AS108" s="114"/>
      <c r="AT108" s="114"/>
      <c r="AU108" s="115"/>
      <c r="AV108" s="113"/>
      <c r="AW108" s="114"/>
      <c r="AX108" s="114"/>
      <c r="AY108" s="114"/>
      <c r="AZ108" s="114"/>
      <c r="BA108" s="114"/>
      <c r="BB108" s="114"/>
      <c r="BC108" s="114"/>
      <c r="BD108" s="114"/>
      <c r="BE108" s="115"/>
      <c r="BF108" s="113"/>
      <c r="BG108" s="114"/>
      <c r="BH108" s="114"/>
      <c r="BI108" s="114"/>
      <c r="BJ108" s="114"/>
      <c r="BK108" s="114"/>
      <c r="BL108" s="114"/>
      <c r="BM108" s="114"/>
      <c r="BN108" s="114"/>
      <c r="BO108" s="115"/>
      <c r="BP108" s="113"/>
      <c r="BQ108" s="114"/>
      <c r="BR108" s="114"/>
      <c r="BS108" s="114"/>
      <c r="BT108" s="114"/>
      <c r="BU108" s="114"/>
      <c r="BV108" s="114"/>
      <c r="BW108" s="114"/>
      <c r="BX108" s="114"/>
      <c r="BY108" s="115"/>
      <c r="BZ108" s="113"/>
      <c r="CA108" s="114"/>
      <c r="CB108" s="114"/>
      <c r="CC108" s="114"/>
      <c r="CD108" s="114"/>
      <c r="CE108" s="114"/>
      <c r="CF108" s="114"/>
      <c r="CG108" s="114"/>
      <c r="CH108" s="114"/>
      <c r="CI108" s="115"/>
      <c r="CJ108" s="113"/>
      <c r="CK108" s="114"/>
      <c r="CL108" s="114"/>
      <c r="CM108" s="114"/>
      <c r="CN108" s="114"/>
      <c r="CO108" s="114"/>
      <c r="CP108" s="114"/>
      <c r="CQ108" s="114"/>
      <c r="CR108" s="114"/>
      <c r="CS108" s="115"/>
      <c r="CT108" s="113"/>
      <c r="CU108" s="114"/>
      <c r="CV108" s="114"/>
      <c r="CW108" s="114"/>
      <c r="CX108" s="114"/>
      <c r="CY108" s="114"/>
      <c r="CZ108" s="114"/>
      <c r="DA108" s="114"/>
      <c r="DB108" s="114"/>
      <c r="DC108" s="115"/>
      <c r="DD108" s="113"/>
      <c r="DE108" s="114"/>
      <c r="DF108" s="114"/>
      <c r="DG108" s="114"/>
      <c r="DH108" s="114"/>
      <c r="DI108" s="114"/>
      <c r="DJ108" s="114"/>
      <c r="DK108" s="114"/>
      <c r="DL108" s="114"/>
      <c r="DM108" s="115"/>
      <c r="DN108" s="113"/>
      <c r="DO108" s="114"/>
      <c r="DP108" s="114"/>
      <c r="DQ108" s="114"/>
      <c r="DR108" s="114"/>
      <c r="DS108" s="114"/>
      <c r="DT108" s="114"/>
      <c r="DU108" s="114"/>
      <c r="DV108" s="114"/>
      <c r="DW108" s="115"/>
      <c r="DX108" s="113"/>
      <c r="DY108" s="114"/>
      <c r="DZ108" s="114"/>
      <c r="EA108" s="114"/>
      <c r="EB108" s="114"/>
      <c r="EC108" s="114"/>
      <c r="ED108" s="114"/>
      <c r="EE108" s="114"/>
      <c r="EF108" s="114"/>
      <c r="EG108" s="116"/>
      <c r="EH108" s="76">
        <f t="shared" si="31"/>
        <v>0</v>
      </c>
      <c r="EI108" s="70" t="str">
        <f t="shared" si="28"/>
        <v/>
      </c>
      <c r="EK108" s="76">
        <f t="shared" si="32"/>
        <v>0</v>
      </c>
      <c r="EL108" s="77">
        <f t="shared" si="33"/>
        <v>0</v>
      </c>
      <c r="EN108" s="78" t="str" cm="1">
        <f t="array" ref="EN108">_xlfn.IFNA(_xlfn.IFS(AND(D108&gt;=3,G108="8:30～17:00の範囲内"),_xlfn.XLOOKUP($EQ$14,$EQ$20:$EQ$24,$ET$20:$ET$24,0,0,1),AND(D108&gt;=3,G108="8:30～17:00を超える"),_xlfn.XLOOKUP($EQ$14,$EQ$20:$EQ$24,$EX$20:$EX$24,0,0,1),AND(D108&lt;3,G108="8:30～17:00の範囲内"),_xlfn.XLOOKUP($EQ$14,$EQ$20:$EQ$24,$ER$20:$ER$24,0,0,1),AND(D108&lt;3,G108="8:30～17:00を超える"),_xlfn.XLOOKUP($EQ$14,$EQ$20:$EQ$24,$EV$20:$EV$24,0,0,1)),"")</f>
        <v/>
      </c>
      <c r="EO108" s="78" t="str" cm="1">
        <f t="array" ref="EO108">_xlfn.IFNA(_xlfn.IFS(AND(D108&gt;=3,G108="8:30～17:00の範囲内"),_xlfn.XLOOKUP($EQ$14,$EQ$20:$EQ$24,$EU$20:$EU$24,0,0,1),AND(D108&gt;=3,G108="8:30～17:00を超える"),_xlfn.XLOOKUP($EQ$14,$EQ$20:$EQ$24,$EY$20:$EY$24,0,0,1),AND(D108&lt;3,G108="8:30～17:00の範囲内"),_xlfn.XLOOKUP($EQ$14,$EQ$20:$EQ$24,$ES$20:$ES$24,0,0,1),AND(D108&lt;3,G108="8:30～17:00を超える"),_xlfn.XLOOKUP($EQ$14,$EQ$20:$EQ$24,$EW$20:$EW$24,0,0,1)),"")</f>
        <v/>
      </c>
    </row>
    <row r="109" spans="2:145" ht="14.25">
      <c r="B109" s="79">
        <f t="shared" si="26"/>
        <v>96</v>
      </c>
      <c r="C109" s="126"/>
      <c r="D109" s="124"/>
      <c r="E109" s="126"/>
      <c r="F109" s="61" t="str">
        <f t="shared" si="29"/>
        <v/>
      </c>
      <c r="G109" s="220"/>
      <c r="H109" s="221"/>
      <c r="I109" s="221"/>
      <c r="J109" s="221"/>
      <c r="K109" s="174" t="str" cm="1">
        <f t="array" ref="K109">_xlfn.IFNA(IF(C109="","",IF(F109="×","0",_xlfn.IFS(AND(D109&gt;=3,G109="8:30～17:00の範囲内"),1200,AND(D109&gt;=3,G109="8:30～17:00を超える"),1500,AND(D109&lt;3,G109="8:30～17:00の範囲内"),2100,AND(D109&lt;3,G109="8:30～17:00を超える"),2600))),"")</f>
        <v/>
      </c>
      <c r="L109" s="174"/>
      <c r="M109" s="129"/>
      <c r="N109" s="63" t="str" cm="1">
        <f t="array" ref="N109">_xlfn.IFNA(_xlfn.IFS(F109="×","",M109="一般",0,AND(D109&gt;=3,M109="非課税",G109="8:30～17:00の範囲内"),700,AND(D109&lt;3,M109="非課税",G109="8:30～17:00の範囲内"),1300,AND(D109&gt;=3,M109="非課税",G109="8:30～17:00を超える"),900,AND(D109&lt;3,M109="非課税",G109="8:30～17:00を超える"),1600,M109="生保等",K109,M109="経過措置",EN109),"")</f>
        <v/>
      </c>
      <c r="O109" s="63" t="str" cm="1">
        <f t="array" ref="O109">_xlfn.IFNA(_xlfn.IFS(F109="×","",M109="一般",0,AND(D109&gt;=3,M109="非課税",G109="8:30～17:00の範囲内"),700,AND(D109&lt;3,M109="非課税",G109="8:30～17:00の範囲内"),1300,AND(D109&gt;=3,M109="非課税",G109="8:30～17:00を超える"),900,AND(D109&lt;3,M109="非課税",G109="8:30～17:00を超える"),1600,M109="生保等",K109,M109="経過措置",EO109),"")</f>
        <v/>
      </c>
      <c r="P109" s="63" t="str">
        <f t="shared" si="27"/>
        <v/>
      </c>
      <c r="Q109" s="63" t="str">
        <f t="shared" si="30"/>
        <v/>
      </c>
      <c r="R109" s="113"/>
      <c r="S109" s="114"/>
      <c r="T109" s="114"/>
      <c r="U109" s="114"/>
      <c r="V109" s="114"/>
      <c r="W109" s="114"/>
      <c r="X109" s="114"/>
      <c r="Y109" s="114"/>
      <c r="Z109" s="114"/>
      <c r="AA109" s="115"/>
      <c r="AB109" s="113"/>
      <c r="AC109" s="114"/>
      <c r="AD109" s="114"/>
      <c r="AE109" s="114"/>
      <c r="AF109" s="114"/>
      <c r="AG109" s="114"/>
      <c r="AH109" s="114"/>
      <c r="AI109" s="114"/>
      <c r="AJ109" s="114"/>
      <c r="AK109" s="115"/>
      <c r="AL109" s="113"/>
      <c r="AM109" s="114"/>
      <c r="AN109" s="114"/>
      <c r="AO109" s="114"/>
      <c r="AP109" s="114"/>
      <c r="AQ109" s="114"/>
      <c r="AR109" s="114"/>
      <c r="AS109" s="114"/>
      <c r="AT109" s="114"/>
      <c r="AU109" s="115"/>
      <c r="AV109" s="113"/>
      <c r="AW109" s="114"/>
      <c r="AX109" s="114"/>
      <c r="AY109" s="114"/>
      <c r="AZ109" s="114"/>
      <c r="BA109" s="114"/>
      <c r="BB109" s="114"/>
      <c r="BC109" s="114"/>
      <c r="BD109" s="114"/>
      <c r="BE109" s="115"/>
      <c r="BF109" s="113"/>
      <c r="BG109" s="114"/>
      <c r="BH109" s="114"/>
      <c r="BI109" s="114"/>
      <c r="BJ109" s="114"/>
      <c r="BK109" s="114"/>
      <c r="BL109" s="114"/>
      <c r="BM109" s="114"/>
      <c r="BN109" s="114"/>
      <c r="BO109" s="115"/>
      <c r="BP109" s="113"/>
      <c r="BQ109" s="114"/>
      <c r="BR109" s="114"/>
      <c r="BS109" s="114"/>
      <c r="BT109" s="114"/>
      <c r="BU109" s="114"/>
      <c r="BV109" s="114"/>
      <c r="BW109" s="114"/>
      <c r="BX109" s="114"/>
      <c r="BY109" s="115"/>
      <c r="BZ109" s="113"/>
      <c r="CA109" s="114"/>
      <c r="CB109" s="114"/>
      <c r="CC109" s="114"/>
      <c r="CD109" s="114"/>
      <c r="CE109" s="114"/>
      <c r="CF109" s="114"/>
      <c r="CG109" s="114"/>
      <c r="CH109" s="114"/>
      <c r="CI109" s="115"/>
      <c r="CJ109" s="113"/>
      <c r="CK109" s="114"/>
      <c r="CL109" s="114"/>
      <c r="CM109" s="114"/>
      <c r="CN109" s="114"/>
      <c r="CO109" s="114"/>
      <c r="CP109" s="114"/>
      <c r="CQ109" s="114"/>
      <c r="CR109" s="114"/>
      <c r="CS109" s="115"/>
      <c r="CT109" s="113"/>
      <c r="CU109" s="114"/>
      <c r="CV109" s="114"/>
      <c r="CW109" s="114"/>
      <c r="CX109" s="114"/>
      <c r="CY109" s="114"/>
      <c r="CZ109" s="114"/>
      <c r="DA109" s="114"/>
      <c r="DB109" s="114"/>
      <c r="DC109" s="115"/>
      <c r="DD109" s="113"/>
      <c r="DE109" s="114"/>
      <c r="DF109" s="114"/>
      <c r="DG109" s="114"/>
      <c r="DH109" s="114"/>
      <c r="DI109" s="114"/>
      <c r="DJ109" s="114"/>
      <c r="DK109" s="114"/>
      <c r="DL109" s="114"/>
      <c r="DM109" s="115"/>
      <c r="DN109" s="113"/>
      <c r="DO109" s="114"/>
      <c r="DP109" s="114"/>
      <c r="DQ109" s="114"/>
      <c r="DR109" s="114"/>
      <c r="DS109" s="114"/>
      <c r="DT109" s="114"/>
      <c r="DU109" s="114"/>
      <c r="DV109" s="114"/>
      <c r="DW109" s="115"/>
      <c r="DX109" s="113"/>
      <c r="DY109" s="114"/>
      <c r="DZ109" s="114"/>
      <c r="EA109" s="114"/>
      <c r="EB109" s="114"/>
      <c r="EC109" s="114"/>
      <c r="ED109" s="114"/>
      <c r="EE109" s="114"/>
      <c r="EF109" s="114"/>
      <c r="EG109" s="116"/>
      <c r="EH109" s="76">
        <f t="shared" si="31"/>
        <v>0</v>
      </c>
      <c r="EI109" s="70" t="str">
        <f t="shared" si="28"/>
        <v/>
      </c>
      <c r="EK109" s="76">
        <f t="shared" si="32"/>
        <v>0</v>
      </c>
      <c r="EL109" s="77">
        <f t="shared" si="33"/>
        <v>0</v>
      </c>
      <c r="EN109" s="78" t="str" cm="1">
        <f t="array" ref="EN109">_xlfn.IFNA(_xlfn.IFS(AND(D109&gt;=3,G109="8:30～17:00の範囲内"),_xlfn.XLOOKUP($EQ$14,$EQ$20:$EQ$24,$ET$20:$ET$24,0,0,1),AND(D109&gt;=3,G109="8:30～17:00を超える"),_xlfn.XLOOKUP($EQ$14,$EQ$20:$EQ$24,$EX$20:$EX$24,0,0,1),AND(D109&lt;3,G109="8:30～17:00の範囲内"),_xlfn.XLOOKUP($EQ$14,$EQ$20:$EQ$24,$ER$20:$ER$24,0,0,1),AND(D109&lt;3,G109="8:30～17:00を超える"),_xlfn.XLOOKUP($EQ$14,$EQ$20:$EQ$24,$EV$20:$EV$24,0,0,1)),"")</f>
        <v/>
      </c>
      <c r="EO109" s="78" t="str" cm="1">
        <f t="array" ref="EO109">_xlfn.IFNA(_xlfn.IFS(AND(D109&gt;=3,G109="8:30～17:00の範囲内"),_xlfn.XLOOKUP($EQ$14,$EQ$20:$EQ$24,$EU$20:$EU$24,0,0,1),AND(D109&gt;=3,G109="8:30～17:00を超える"),_xlfn.XLOOKUP($EQ$14,$EQ$20:$EQ$24,$EY$20:$EY$24,0,0,1),AND(D109&lt;3,G109="8:30～17:00の範囲内"),_xlfn.XLOOKUP($EQ$14,$EQ$20:$EQ$24,$ES$20:$ES$24,0,0,1),AND(D109&lt;3,G109="8:30～17:00を超える"),_xlfn.XLOOKUP($EQ$14,$EQ$20:$EQ$24,$EW$20:$EW$24,0,0,1)),"")</f>
        <v/>
      </c>
    </row>
    <row r="110" spans="2:145" ht="14.25">
      <c r="B110" s="79">
        <f t="shared" si="26"/>
        <v>97</v>
      </c>
      <c r="C110" s="126"/>
      <c r="D110" s="124"/>
      <c r="E110" s="126"/>
      <c r="F110" s="61" t="str">
        <f t="shared" si="29"/>
        <v/>
      </c>
      <c r="G110" s="220"/>
      <c r="H110" s="221"/>
      <c r="I110" s="221"/>
      <c r="J110" s="221"/>
      <c r="K110" s="174" t="str" cm="1">
        <f t="array" ref="K110">_xlfn.IFNA(IF(C110="","",IF(F110="×","0",_xlfn.IFS(AND(D110&gt;=3,G110="8:30～17:00の範囲内"),1200,AND(D110&gt;=3,G110="8:30～17:00を超える"),1500,AND(D110&lt;3,G110="8:30～17:00の範囲内"),2100,AND(D110&lt;3,G110="8:30～17:00を超える"),2600))),"")</f>
        <v/>
      </c>
      <c r="L110" s="174"/>
      <c r="M110" s="129"/>
      <c r="N110" s="63" t="str" cm="1">
        <f t="array" ref="N110">_xlfn.IFNA(_xlfn.IFS(F110="×","",M110="一般",0,AND(D110&gt;=3,M110="非課税",G110="8:30～17:00の範囲内"),700,AND(D110&lt;3,M110="非課税",G110="8:30～17:00の範囲内"),1300,AND(D110&gt;=3,M110="非課税",G110="8:30～17:00を超える"),900,AND(D110&lt;3,M110="非課税",G110="8:30～17:00を超える"),1600,M110="生保等",K110,M110="経過措置",EN110),"")</f>
        <v/>
      </c>
      <c r="O110" s="63" t="str" cm="1">
        <f t="array" ref="O110">_xlfn.IFNA(_xlfn.IFS(F110="×","",M110="一般",0,AND(D110&gt;=3,M110="非課税",G110="8:30～17:00の範囲内"),700,AND(D110&lt;3,M110="非課税",G110="8:30～17:00の範囲内"),1300,AND(D110&gt;=3,M110="非課税",G110="8:30～17:00を超える"),900,AND(D110&lt;3,M110="非課税",G110="8:30～17:00を超える"),1600,M110="生保等",K110,M110="経過措置",EO110),"")</f>
        <v/>
      </c>
      <c r="P110" s="63" t="str">
        <f t="shared" si="27"/>
        <v/>
      </c>
      <c r="Q110" s="63" t="str">
        <f t="shared" si="30"/>
        <v/>
      </c>
      <c r="R110" s="113"/>
      <c r="S110" s="114"/>
      <c r="T110" s="114"/>
      <c r="U110" s="114"/>
      <c r="V110" s="114"/>
      <c r="W110" s="114"/>
      <c r="X110" s="114"/>
      <c r="Y110" s="114"/>
      <c r="Z110" s="114"/>
      <c r="AA110" s="115"/>
      <c r="AB110" s="113"/>
      <c r="AC110" s="114"/>
      <c r="AD110" s="114"/>
      <c r="AE110" s="114"/>
      <c r="AF110" s="114"/>
      <c r="AG110" s="114"/>
      <c r="AH110" s="114"/>
      <c r="AI110" s="114"/>
      <c r="AJ110" s="114"/>
      <c r="AK110" s="115"/>
      <c r="AL110" s="113"/>
      <c r="AM110" s="114"/>
      <c r="AN110" s="114"/>
      <c r="AO110" s="114"/>
      <c r="AP110" s="114"/>
      <c r="AQ110" s="114"/>
      <c r="AR110" s="114"/>
      <c r="AS110" s="114"/>
      <c r="AT110" s="114"/>
      <c r="AU110" s="115"/>
      <c r="AV110" s="113"/>
      <c r="AW110" s="114"/>
      <c r="AX110" s="114"/>
      <c r="AY110" s="114"/>
      <c r="AZ110" s="114"/>
      <c r="BA110" s="114"/>
      <c r="BB110" s="114"/>
      <c r="BC110" s="114"/>
      <c r="BD110" s="114"/>
      <c r="BE110" s="115"/>
      <c r="BF110" s="113"/>
      <c r="BG110" s="114"/>
      <c r="BH110" s="114"/>
      <c r="BI110" s="114"/>
      <c r="BJ110" s="114"/>
      <c r="BK110" s="114"/>
      <c r="BL110" s="114"/>
      <c r="BM110" s="114"/>
      <c r="BN110" s="114"/>
      <c r="BO110" s="115"/>
      <c r="BP110" s="113"/>
      <c r="BQ110" s="114"/>
      <c r="BR110" s="114"/>
      <c r="BS110" s="114"/>
      <c r="BT110" s="114"/>
      <c r="BU110" s="114"/>
      <c r="BV110" s="114"/>
      <c r="BW110" s="114"/>
      <c r="BX110" s="114"/>
      <c r="BY110" s="115"/>
      <c r="BZ110" s="113"/>
      <c r="CA110" s="114"/>
      <c r="CB110" s="114"/>
      <c r="CC110" s="114"/>
      <c r="CD110" s="114"/>
      <c r="CE110" s="114"/>
      <c r="CF110" s="114"/>
      <c r="CG110" s="114"/>
      <c r="CH110" s="114"/>
      <c r="CI110" s="115"/>
      <c r="CJ110" s="113"/>
      <c r="CK110" s="114"/>
      <c r="CL110" s="114"/>
      <c r="CM110" s="114"/>
      <c r="CN110" s="114"/>
      <c r="CO110" s="114"/>
      <c r="CP110" s="114"/>
      <c r="CQ110" s="114"/>
      <c r="CR110" s="114"/>
      <c r="CS110" s="115"/>
      <c r="CT110" s="113"/>
      <c r="CU110" s="114"/>
      <c r="CV110" s="114"/>
      <c r="CW110" s="114"/>
      <c r="CX110" s="114"/>
      <c r="CY110" s="114"/>
      <c r="CZ110" s="114"/>
      <c r="DA110" s="114"/>
      <c r="DB110" s="114"/>
      <c r="DC110" s="115"/>
      <c r="DD110" s="113"/>
      <c r="DE110" s="114"/>
      <c r="DF110" s="114"/>
      <c r="DG110" s="114"/>
      <c r="DH110" s="114"/>
      <c r="DI110" s="114"/>
      <c r="DJ110" s="114"/>
      <c r="DK110" s="114"/>
      <c r="DL110" s="114"/>
      <c r="DM110" s="115"/>
      <c r="DN110" s="113"/>
      <c r="DO110" s="114"/>
      <c r="DP110" s="114"/>
      <c r="DQ110" s="114"/>
      <c r="DR110" s="114"/>
      <c r="DS110" s="114"/>
      <c r="DT110" s="114"/>
      <c r="DU110" s="114"/>
      <c r="DV110" s="114"/>
      <c r="DW110" s="115"/>
      <c r="DX110" s="113"/>
      <c r="DY110" s="114"/>
      <c r="DZ110" s="114"/>
      <c r="EA110" s="114"/>
      <c r="EB110" s="114"/>
      <c r="EC110" s="114"/>
      <c r="ED110" s="114"/>
      <c r="EE110" s="114"/>
      <c r="EF110" s="114"/>
      <c r="EG110" s="116"/>
      <c r="EH110" s="76">
        <f t="shared" si="31"/>
        <v>0</v>
      </c>
      <c r="EI110" s="70" t="str">
        <f t="shared" si="28"/>
        <v/>
      </c>
      <c r="EK110" s="76">
        <f t="shared" si="32"/>
        <v>0</v>
      </c>
      <c r="EL110" s="77">
        <f t="shared" si="33"/>
        <v>0</v>
      </c>
      <c r="EN110" s="78" t="str" cm="1">
        <f t="array" ref="EN110">_xlfn.IFNA(_xlfn.IFS(AND(D110&gt;=3,G110="8:30～17:00の範囲内"),_xlfn.XLOOKUP($EQ$14,$EQ$20:$EQ$24,$ET$20:$ET$24,0,0,1),AND(D110&gt;=3,G110="8:30～17:00を超える"),_xlfn.XLOOKUP($EQ$14,$EQ$20:$EQ$24,$EX$20:$EX$24,0,0,1),AND(D110&lt;3,G110="8:30～17:00の範囲内"),_xlfn.XLOOKUP($EQ$14,$EQ$20:$EQ$24,$ER$20:$ER$24,0,0,1),AND(D110&lt;3,G110="8:30～17:00を超える"),_xlfn.XLOOKUP($EQ$14,$EQ$20:$EQ$24,$EV$20:$EV$24,0,0,1)),"")</f>
        <v/>
      </c>
      <c r="EO110" s="78" t="str" cm="1">
        <f t="array" ref="EO110">_xlfn.IFNA(_xlfn.IFS(AND(D110&gt;=3,G110="8:30～17:00の範囲内"),_xlfn.XLOOKUP($EQ$14,$EQ$20:$EQ$24,$EU$20:$EU$24,0,0,1),AND(D110&gt;=3,G110="8:30～17:00を超える"),_xlfn.XLOOKUP($EQ$14,$EQ$20:$EQ$24,$EY$20:$EY$24,0,0,1),AND(D110&lt;3,G110="8:30～17:00の範囲内"),_xlfn.XLOOKUP($EQ$14,$EQ$20:$EQ$24,$ES$20:$ES$24,0,0,1),AND(D110&lt;3,G110="8:30～17:00を超える"),_xlfn.XLOOKUP($EQ$14,$EQ$20:$EQ$24,$EW$20:$EW$24,0,0,1)),"")</f>
        <v/>
      </c>
    </row>
    <row r="111" spans="2:145" ht="14.25">
      <c r="B111" s="79">
        <f t="shared" si="26"/>
        <v>98</v>
      </c>
      <c r="C111" s="126"/>
      <c r="D111" s="124"/>
      <c r="E111" s="126"/>
      <c r="F111" s="61" t="str">
        <f t="shared" si="29"/>
        <v/>
      </c>
      <c r="G111" s="220"/>
      <c r="H111" s="221"/>
      <c r="I111" s="221"/>
      <c r="J111" s="221"/>
      <c r="K111" s="174" t="str" cm="1">
        <f t="array" ref="K111">_xlfn.IFNA(IF(C111="","",IF(F111="×","0",_xlfn.IFS(AND(D111&gt;=3,G111="8:30～17:00の範囲内"),1200,AND(D111&gt;=3,G111="8:30～17:00を超える"),1500,AND(D111&lt;3,G111="8:30～17:00の範囲内"),2100,AND(D111&lt;3,G111="8:30～17:00を超える"),2600))),"")</f>
        <v/>
      </c>
      <c r="L111" s="174"/>
      <c r="M111" s="129"/>
      <c r="N111" s="63" t="str" cm="1">
        <f t="array" ref="N111">_xlfn.IFNA(_xlfn.IFS(F111="×","",M111="一般",0,AND(D111&gt;=3,M111="非課税",G111="8:30～17:00の範囲内"),700,AND(D111&lt;3,M111="非課税",G111="8:30～17:00の範囲内"),1300,AND(D111&gt;=3,M111="非課税",G111="8:30～17:00を超える"),900,AND(D111&lt;3,M111="非課税",G111="8:30～17:00を超える"),1600,M111="生保等",K111,M111="経過措置",EN111),"")</f>
        <v/>
      </c>
      <c r="O111" s="63" t="str" cm="1">
        <f t="array" ref="O111">_xlfn.IFNA(_xlfn.IFS(F111="×","",M111="一般",0,AND(D111&gt;=3,M111="非課税",G111="8:30～17:00の範囲内"),700,AND(D111&lt;3,M111="非課税",G111="8:30～17:00の範囲内"),1300,AND(D111&gt;=3,M111="非課税",G111="8:30～17:00を超える"),900,AND(D111&lt;3,M111="非課税",G111="8:30～17:00を超える"),1600,M111="生保等",K111,M111="経過措置",EO111),"")</f>
        <v/>
      </c>
      <c r="P111" s="63" t="str">
        <f t="shared" si="27"/>
        <v/>
      </c>
      <c r="Q111" s="63" t="str">
        <f t="shared" si="30"/>
        <v/>
      </c>
      <c r="R111" s="113"/>
      <c r="S111" s="114"/>
      <c r="T111" s="114"/>
      <c r="U111" s="114"/>
      <c r="V111" s="114"/>
      <c r="W111" s="114"/>
      <c r="X111" s="114"/>
      <c r="Y111" s="114"/>
      <c r="Z111" s="114"/>
      <c r="AA111" s="115"/>
      <c r="AB111" s="113"/>
      <c r="AC111" s="114"/>
      <c r="AD111" s="114"/>
      <c r="AE111" s="114"/>
      <c r="AF111" s="114"/>
      <c r="AG111" s="114"/>
      <c r="AH111" s="114"/>
      <c r="AI111" s="114"/>
      <c r="AJ111" s="114"/>
      <c r="AK111" s="115"/>
      <c r="AL111" s="113"/>
      <c r="AM111" s="114"/>
      <c r="AN111" s="114"/>
      <c r="AO111" s="114"/>
      <c r="AP111" s="114"/>
      <c r="AQ111" s="114"/>
      <c r="AR111" s="114"/>
      <c r="AS111" s="114"/>
      <c r="AT111" s="114"/>
      <c r="AU111" s="115"/>
      <c r="AV111" s="113"/>
      <c r="AW111" s="114"/>
      <c r="AX111" s="114"/>
      <c r="AY111" s="114"/>
      <c r="AZ111" s="114"/>
      <c r="BA111" s="114"/>
      <c r="BB111" s="114"/>
      <c r="BC111" s="114"/>
      <c r="BD111" s="114"/>
      <c r="BE111" s="115"/>
      <c r="BF111" s="113"/>
      <c r="BG111" s="114"/>
      <c r="BH111" s="114"/>
      <c r="BI111" s="114"/>
      <c r="BJ111" s="114"/>
      <c r="BK111" s="114"/>
      <c r="BL111" s="114"/>
      <c r="BM111" s="114"/>
      <c r="BN111" s="114"/>
      <c r="BO111" s="115"/>
      <c r="BP111" s="113"/>
      <c r="BQ111" s="114"/>
      <c r="BR111" s="114"/>
      <c r="BS111" s="114"/>
      <c r="BT111" s="114"/>
      <c r="BU111" s="114"/>
      <c r="BV111" s="114"/>
      <c r="BW111" s="114"/>
      <c r="BX111" s="114"/>
      <c r="BY111" s="115"/>
      <c r="BZ111" s="113"/>
      <c r="CA111" s="114"/>
      <c r="CB111" s="114"/>
      <c r="CC111" s="114"/>
      <c r="CD111" s="114"/>
      <c r="CE111" s="114"/>
      <c r="CF111" s="114"/>
      <c r="CG111" s="114"/>
      <c r="CH111" s="114"/>
      <c r="CI111" s="115"/>
      <c r="CJ111" s="113"/>
      <c r="CK111" s="114"/>
      <c r="CL111" s="114"/>
      <c r="CM111" s="114"/>
      <c r="CN111" s="114"/>
      <c r="CO111" s="114"/>
      <c r="CP111" s="114"/>
      <c r="CQ111" s="114"/>
      <c r="CR111" s="114"/>
      <c r="CS111" s="115"/>
      <c r="CT111" s="113"/>
      <c r="CU111" s="114"/>
      <c r="CV111" s="114"/>
      <c r="CW111" s="114"/>
      <c r="CX111" s="114"/>
      <c r="CY111" s="114"/>
      <c r="CZ111" s="114"/>
      <c r="DA111" s="114"/>
      <c r="DB111" s="114"/>
      <c r="DC111" s="115"/>
      <c r="DD111" s="113"/>
      <c r="DE111" s="114"/>
      <c r="DF111" s="114"/>
      <c r="DG111" s="114"/>
      <c r="DH111" s="114"/>
      <c r="DI111" s="114"/>
      <c r="DJ111" s="114"/>
      <c r="DK111" s="114"/>
      <c r="DL111" s="114"/>
      <c r="DM111" s="115"/>
      <c r="DN111" s="113"/>
      <c r="DO111" s="114"/>
      <c r="DP111" s="114"/>
      <c r="DQ111" s="114"/>
      <c r="DR111" s="114"/>
      <c r="DS111" s="114"/>
      <c r="DT111" s="114"/>
      <c r="DU111" s="114"/>
      <c r="DV111" s="114"/>
      <c r="DW111" s="115"/>
      <c r="DX111" s="113"/>
      <c r="DY111" s="114"/>
      <c r="DZ111" s="114"/>
      <c r="EA111" s="114"/>
      <c r="EB111" s="114"/>
      <c r="EC111" s="114"/>
      <c r="ED111" s="114"/>
      <c r="EE111" s="114"/>
      <c r="EF111" s="114"/>
      <c r="EG111" s="116"/>
      <c r="EH111" s="76">
        <f t="shared" si="31"/>
        <v>0</v>
      </c>
      <c r="EI111" s="70" t="str">
        <f t="shared" si="28"/>
        <v/>
      </c>
      <c r="EK111" s="76">
        <f t="shared" si="32"/>
        <v>0</v>
      </c>
      <c r="EL111" s="77">
        <f t="shared" si="33"/>
        <v>0</v>
      </c>
      <c r="EN111" s="78" t="str" cm="1">
        <f t="array" ref="EN111">_xlfn.IFNA(_xlfn.IFS(AND(D111&gt;=3,G111="8:30～17:00の範囲内"),_xlfn.XLOOKUP($EQ$14,$EQ$20:$EQ$24,$ET$20:$ET$24,0,0,1),AND(D111&gt;=3,G111="8:30～17:00を超える"),_xlfn.XLOOKUP($EQ$14,$EQ$20:$EQ$24,$EX$20:$EX$24,0,0,1),AND(D111&lt;3,G111="8:30～17:00の範囲内"),_xlfn.XLOOKUP($EQ$14,$EQ$20:$EQ$24,$ER$20:$ER$24,0,0,1),AND(D111&lt;3,G111="8:30～17:00を超える"),_xlfn.XLOOKUP($EQ$14,$EQ$20:$EQ$24,$EV$20:$EV$24,0,0,1)),"")</f>
        <v/>
      </c>
      <c r="EO111" s="78" t="str" cm="1">
        <f t="array" ref="EO111">_xlfn.IFNA(_xlfn.IFS(AND(D111&gt;=3,G111="8:30～17:00の範囲内"),_xlfn.XLOOKUP($EQ$14,$EQ$20:$EQ$24,$EU$20:$EU$24,0,0,1),AND(D111&gt;=3,G111="8:30～17:00を超える"),_xlfn.XLOOKUP($EQ$14,$EQ$20:$EQ$24,$EY$20:$EY$24,0,0,1),AND(D111&lt;3,G111="8:30～17:00の範囲内"),_xlfn.XLOOKUP($EQ$14,$EQ$20:$EQ$24,$ES$20:$ES$24,0,0,1),AND(D111&lt;3,G111="8:30～17:00を超える"),_xlfn.XLOOKUP($EQ$14,$EQ$20:$EQ$24,$EW$20:$EW$24,0,0,1)),"")</f>
        <v/>
      </c>
    </row>
    <row r="112" spans="2:145" ht="14.25">
      <c r="B112" s="79">
        <f t="shared" si="26"/>
        <v>99</v>
      </c>
      <c r="C112" s="126"/>
      <c r="D112" s="124"/>
      <c r="E112" s="126"/>
      <c r="F112" s="61" t="str">
        <f t="shared" si="29"/>
        <v/>
      </c>
      <c r="G112" s="220"/>
      <c r="H112" s="221"/>
      <c r="I112" s="221"/>
      <c r="J112" s="221"/>
      <c r="K112" s="174" t="str" cm="1">
        <f t="array" ref="K112">_xlfn.IFNA(IF(C112="","",IF(F112="×","0",_xlfn.IFS(AND(D112&gt;=3,G112="8:30～17:00の範囲内"),1200,AND(D112&gt;=3,G112="8:30～17:00を超える"),1500,AND(D112&lt;3,G112="8:30～17:00の範囲内"),2100,AND(D112&lt;3,G112="8:30～17:00を超える"),2600))),"")</f>
        <v/>
      </c>
      <c r="L112" s="174"/>
      <c r="M112" s="129"/>
      <c r="N112" s="63" t="str" cm="1">
        <f t="array" ref="N112">_xlfn.IFNA(_xlfn.IFS(F112="×","",M112="一般",0,AND(D112&gt;=3,M112="非課税",G112="8:30～17:00の範囲内"),700,AND(D112&lt;3,M112="非課税",G112="8:30～17:00の範囲内"),1300,AND(D112&gt;=3,M112="非課税",G112="8:30～17:00を超える"),900,AND(D112&lt;3,M112="非課税",G112="8:30～17:00を超える"),1600,M112="生保等",K112,M112="経過措置",EN112),"")</f>
        <v/>
      </c>
      <c r="O112" s="63" t="str" cm="1">
        <f t="array" ref="O112">_xlfn.IFNA(_xlfn.IFS(F112="×","",M112="一般",0,AND(D112&gt;=3,M112="非課税",G112="8:30～17:00の範囲内"),700,AND(D112&lt;3,M112="非課税",G112="8:30～17:00の範囲内"),1300,AND(D112&gt;=3,M112="非課税",G112="8:30～17:00を超える"),900,AND(D112&lt;3,M112="非課税",G112="8:30～17:00を超える"),1600,M112="生保等",K112,M112="経過措置",EO112),"")</f>
        <v/>
      </c>
      <c r="P112" s="63" t="str">
        <f t="shared" si="27"/>
        <v/>
      </c>
      <c r="Q112" s="63" t="str">
        <f t="shared" si="30"/>
        <v/>
      </c>
      <c r="R112" s="113"/>
      <c r="S112" s="114"/>
      <c r="T112" s="114"/>
      <c r="U112" s="114"/>
      <c r="V112" s="114"/>
      <c r="W112" s="114"/>
      <c r="X112" s="114"/>
      <c r="Y112" s="114"/>
      <c r="Z112" s="114"/>
      <c r="AA112" s="115"/>
      <c r="AB112" s="113"/>
      <c r="AC112" s="114"/>
      <c r="AD112" s="114"/>
      <c r="AE112" s="114"/>
      <c r="AF112" s="114"/>
      <c r="AG112" s="114"/>
      <c r="AH112" s="114"/>
      <c r="AI112" s="114"/>
      <c r="AJ112" s="114"/>
      <c r="AK112" s="115"/>
      <c r="AL112" s="113"/>
      <c r="AM112" s="114"/>
      <c r="AN112" s="114"/>
      <c r="AO112" s="114"/>
      <c r="AP112" s="114"/>
      <c r="AQ112" s="114"/>
      <c r="AR112" s="114"/>
      <c r="AS112" s="114"/>
      <c r="AT112" s="114"/>
      <c r="AU112" s="115"/>
      <c r="AV112" s="113"/>
      <c r="AW112" s="114"/>
      <c r="AX112" s="114"/>
      <c r="AY112" s="114"/>
      <c r="AZ112" s="114"/>
      <c r="BA112" s="114"/>
      <c r="BB112" s="114"/>
      <c r="BC112" s="114"/>
      <c r="BD112" s="114"/>
      <c r="BE112" s="115"/>
      <c r="BF112" s="113"/>
      <c r="BG112" s="114"/>
      <c r="BH112" s="114"/>
      <c r="BI112" s="114"/>
      <c r="BJ112" s="114"/>
      <c r="BK112" s="114"/>
      <c r="BL112" s="114"/>
      <c r="BM112" s="114"/>
      <c r="BN112" s="114"/>
      <c r="BO112" s="115"/>
      <c r="BP112" s="113"/>
      <c r="BQ112" s="114"/>
      <c r="BR112" s="114"/>
      <c r="BS112" s="114"/>
      <c r="BT112" s="114"/>
      <c r="BU112" s="114"/>
      <c r="BV112" s="114"/>
      <c r="BW112" s="114"/>
      <c r="BX112" s="114"/>
      <c r="BY112" s="115"/>
      <c r="BZ112" s="113"/>
      <c r="CA112" s="114"/>
      <c r="CB112" s="114"/>
      <c r="CC112" s="114"/>
      <c r="CD112" s="114"/>
      <c r="CE112" s="114"/>
      <c r="CF112" s="114"/>
      <c r="CG112" s="114"/>
      <c r="CH112" s="114"/>
      <c r="CI112" s="115"/>
      <c r="CJ112" s="113"/>
      <c r="CK112" s="114"/>
      <c r="CL112" s="114"/>
      <c r="CM112" s="114"/>
      <c r="CN112" s="114"/>
      <c r="CO112" s="114"/>
      <c r="CP112" s="114"/>
      <c r="CQ112" s="114"/>
      <c r="CR112" s="114"/>
      <c r="CS112" s="115"/>
      <c r="CT112" s="113"/>
      <c r="CU112" s="114"/>
      <c r="CV112" s="114"/>
      <c r="CW112" s="114"/>
      <c r="CX112" s="114"/>
      <c r="CY112" s="114"/>
      <c r="CZ112" s="114"/>
      <c r="DA112" s="114"/>
      <c r="DB112" s="114"/>
      <c r="DC112" s="115"/>
      <c r="DD112" s="113"/>
      <c r="DE112" s="114"/>
      <c r="DF112" s="114"/>
      <c r="DG112" s="114"/>
      <c r="DH112" s="114"/>
      <c r="DI112" s="114"/>
      <c r="DJ112" s="114"/>
      <c r="DK112" s="114"/>
      <c r="DL112" s="114"/>
      <c r="DM112" s="115"/>
      <c r="DN112" s="113"/>
      <c r="DO112" s="114"/>
      <c r="DP112" s="114"/>
      <c r="DQ112" s="114"/>
      <c r="DR112" s="114"/>
      <c r="DS112" s="114"/>
      <c r="DT112" s="114"/>
      <c r="DU112" s="114"/>
      <c r="DV112" s="114"/>
      <c r="DW112" s="115"/>
      <c r="DX112" s="113"/>
      <c r="DY112" s="114"/>
      <c r="DZ112" s="114"/>
      <c r="EA112" s="114"/>
      <c r="EB112" s="114"/>
      <c r="EC112" s="114"/>
      <c r="ED112" s="114"/>
      <c r="EE112" s="114"/>
      <c r="EF112" s="114"/>
      <c r="EG112" s="116"/>
      <c r="EH112" s="76">
        <f t="shared" si="31"/>
        <v>0</v>
      </c>
      <c r="EI112" s="70" t="str">
        <f t="shared" si="28"/>
        <v/>
      </c>
      <c r="EK112" s="76">
        <f t="shared" si="32"/>
        <v>0</v>
      </c>
      <c r="EL112" s="77">
        <f t="shared" si="33"/>
        <v>0</v>
      </c>
      <c r="EN112" s="78" t="str" cm="1">
        <f t="array" ref="EN112">_xlfn.IFNA(_xlfn.IFS(AND(D112&gt;=3,G112="8:30～17:00の範囲内"),_xlfn.XLOOKUP($EQ$14,$EQ$20:$EQ$24,$ET$20:$ET$24,0,0,1),AND(D112&gt;=3,G112="8:30～17:00を超える"),_xlfn.XLOOKUP($EQ$14,$EQ$20:$EQ$24,$EX$20:$EX$24,0,0,1),AND(D112&lt;3,G112="8:30～17:00の範囲内"),_xlfn.XLOOKUP($EQ$14,$EQ$20:$EQ$24,$ER$20:$ER$24,0,0,1),AND(D112&lt;3,G112="8:30～17:00を超える"),_xlfn.XLOOKUP($EQ$14,$EQ$20:$EQ$24,$EV$20:$EV$24,0,0,1)),"")</f>
        <v/>
      </c>
      <c r="EO112" s="78" t="str" cm="1">
        <f t="array" ref="EO112">_xlfn.IFNA(_xlfn.IFS(AND(D112&gt;=3,G112="8:30～17:00の範囲内"),_xlfn.XLOOKUP($EQ$14,$EQ$20:$EQ$24,$EU$20:$EU$24,0,0,1),AND(D112&gt;=3,G112="8:30～17:00を超える"),_xlfn.XLOOKUP($EQ$14,$EQ$20:$EQ$24,$EY$20:$EY$24,0,0,1),AND(D112&lt;3,G112="8:30～17:00の範囲内"),_xlfn.XLOOKUP($EQ$14,$EQ$20:$EQ$24,$ES$20:$ES$24,0,0,1),AND(D112&lt;3,G112="8:30～17:00を超える"),_xlfn.XLOOKUP($EQ$14,$EQ$20:$EQ$24,$EW$20:$EW$24,0,0,1)),"")</f>
        <v/>
      </c>
    </row>
    <row r="113" spans="2:145" ht="14.25">
      <c r="B113" s="96">
        <f t="shared" si="26"/>
        <v>100</v>
      </c>
      <c r="C113" s="127"/>
      <c r="D113" s="128"/>
      <c r="E113" s="127" t="s">
        <v>78</v>
      </c>
      <c r="F113" s="61" t="str">
        <f t="shared" si="29"/>
        <v/>
      </c>
      <c r="G113" s="226"/>
      <c r="H113" s="227"/>
      <c r="I113" s="227"/>
      <c r="J113" s="227"/>
      <c r="K113" s="212" t="str" cm="1">
        <f t="array" ref="K113">_xlfn.IFNA(IF(C113="","",IF(F113="×","0",_xlfn.IFS(AND(D113&gt;=3,G113="8:30～17:00の範囲内"),1200,AND(D113&gt;=3,G113="8:30～17:00を超える"),1500,AND(D113&lt;3,G113="8:30～17:00の範囲内"),2100,AND(D113&lt;3,G113="8:30～17:00を超える"),2600))),"")</f>
        <v/>
      </c>
      <c r="L113" s="213"/>
      <c r="M113" s="129"/>
      <c r="N113" s="63" t="str" cm="1">
        <f t="array" ref="N113">_xlfn.IFNA(_xlfn.IFS(F113="×","",M113="一般",0,AND(D113&gt;=3,M113="非課税",G113="8:30～17:00の範囲内"),700,AND(D113&lt;3,M113="非課税",G113="8:30～17:00の範囲内"),1300,AND(D113&gt;=3,M113="非課税",G113="8:30～17:00を超える"),900,AND(D113&lt;3,M113="非課税",G113="8:30～17:00を超える"),1600,M113="生保等",K113,M113="経過措置",EN113),"")</f>
        <v/>
      </c>
      <c r="O113" s="63" t="str" cm="1">
        <f t="array" ref="O113">_xlfn.IFNA(_xlfn.IFS(F113="×","",M113="一般",0,AND(D113&gt;=3,M113="非課税",G113="8:30～17:00の範囲内"),700,AND(D113&lt;3,M113="非課税",G113="8:30～17:00の範囲内"),1300,AND(D113&gt;=3,M113="非課税",G113="8:30～17:00を超える"),900,AND(D113&lt;3,M113="非課税",G113="8:30～17:00を超える"),1600,M113="生保等",K113,M113="経過措置",EO113),"")</f>
        <v/>
      </c>
      <c r="P113" s="63" t="str">
        <f t="shared" si="27"/>
        <v/>
      </c>
      <c r="Q113" s="63" t="str">
        <f t="shared" si="30"/>
        <v/>
      </c>
      <c r="R113" s="117"/>
      <c r="S113" s="118"/>
      <c r="T113" s="118"/>
      <c r="U113" s="118"/>
      <c r="V113" s="118"/>
      <c r="W113" s="118"/>
      <c r="X113" s="118"/>
      <c r="Y113" s="118"/>
      <c r="Z113" s="118"/>
      <c r="AA113" s="119"/>
      <c r="AB113" s="117"/>
      <c r="AC113" s="118"/>
      <c r="AD113" s="118"/>
      <c r="AE113" s="118"/>
      <c r="AF113" s="118"/>
      <c r="AG113" s="118"/>
      <c r="AH113" s="118"/>
      <c r="AI113" s="118"/>
      <c r="AJ113" s="118"/>
      <c r="AK113" s="119"/>
      <c r="AL113" s="117"/>
      <c r="AM113" s="118"/>
      <c r="AN113" s="118"/>
      <c r="AO113" s="118"/>
      <c r="AP113" s="118"/>
      <c r="AQ113" s="118"/>
      <c r="AR113" s="118"/>
      <c r="AS113" s="118"/>
      <c r="AT113" s="118"/>
      <c r="AU113" s="119"/>
      <c r="AV113" s="117"/>
      <c r="AW113" s="118"/>
      <c r="AX113" s="118"/>
      <c r="AY113" s="118"/>
      <c r="AZ113" s="118"/>
      <c r="BA113" s="118"/>
      <c r="BB113" s="118"/>
      <c r="BC113" s="118"/>
      <c r="BD113" s="118"/>
      <c r="BE113" s="119"/>
      <c r="BF113" s="117"/>
      <c r="BG113" s="118"/>
      <c r="BH113" s="118"/>
      <c r="BI113" s="118"/>
      <c r="BJ113" s="118"/>
      <c r="BK113" s="118"/>
      <c r="BL113" s="118"/>
      <c r="BM113" s="118"/>
      <c r="BN113" s="118"/>
      <c r="BO113" s="119"/>
      <c r="BP113" s="117"/>
      <c r="BQ113" s="118"/>
      <c r="BR113" s="118"/>
      <c r="BS113" s="118"/>
      <c r="BT113" s="118"/>
      <c r="BU113" s="118"/>
      <c r="BV113" s="118"/>
      <c r="BW113" s="118"/>
      <c r="BX113" s="118"/>
      <c r="BY113" s="119"/>
      <c r="BZ113" s="117"/>
      <c r="CA113" s="118"/>
      <c r="CB113" s="118"/>
      <c r="CC113" s="118"/>
      <c r="CD113" s="118"/>
      <c r="CE113" s="118"/>
      <c r="CF113" s="118"/>
      <c r="CG113" s="118"/>
      <c r="CH113" s="118"/>
      <c r="CI113" s="119"/>
      <c r="CJ113" s="117"/>
      <c r="CK113" s="118"/>
      <c r="CL113" s="118"/>
      <c r="CM113" s="118"/>
      <c r="CN113" s="118"/>
      <c r="CO113" s="118"/>
      <c r="CP113" s="118"/>
      <c r="CQ113" s="118"/>
      <c r="CR113" s="118"/>
      <c r="CS113" s="119"/>
      <c r="CT113" s="117"/>
      <c r="CU113" s="118"/>
      <c r="CV113" s="118"/>
      <c r="CW113" s="118"/>
      <c r="CX113" s="118"/>
      <c r="CY113" s="118"/>
      <c r="CZ113" s="118"/>
      <c r="DA113" s="118"/>
      <c r="DB113" s="118"/>
      <c r="DC113" s="119"/>
      <c r="DD113" s="117"/>
      <c r="DE113" s="118"/>
      <c r="DF113" s="118"/>
      <c r="DG113" s="118"/>
      <c r="DH113" s="118"/>
      <c r="DI113" s="118"/>
      <c r="DJ113" s="118"/>
      <c r="DK113" s="118"/>
      <c r="DL113" s="118"/>
      <c r="DM113" s="119"/>
      <c r="DN113" s="117"/>
      <c r="DO113" s="118"/>
      <c r="DP113" s="118"/>
      <c r="DQ113" s="118"/>
      <c r="DR113" s="118"/>
      <c r="DS113" s="118"/>
      <c r="DT113" s="118"/>
      <c r="DU113" s="118"/>
      <c r="DV113" s="118"/>
      <c r="DW113" s="119"/>
      <c r="DX113" s="117"/>
      <c r="DY113" s="118"/>
      <c r="DZ113" s="118"/>
      <c r="EA113" s="118"/>
      <c r="EB113" s="118"/>
      <c r="EC113" s="118"/>
      <c r="ED113" s="118"/>
      <c r="EE113" s="118"/>
      <c r="EF113" s="118"/>
      <c r="EG113" s="120"/>
      <c r="EH113" s="103">
        <f t="shared" si="31"/>
        <v>0</v>
      </c>
      <c r="EI113" s="103" t="str">
        <f t="shared" si="28"/>
        <v/>
      </c>
      <c r="EK113" s="103">
        <f t="shared" si="32"/>
        <v>0</v>
      </c>
      <c r="EL113" s="104">
        <f t="shared" si="33"/>
        <v>0</v>
      </c>
      <c r="EN113" s="97" t="str" cm="1">
        <f t="array" ref="EN113">_xlfn.IFNA(_xlfn.IFS(AND(D113&gt;=3,G113="8:30～17:00の範囲内"),_xlfn.XLOOKUP($EQ$14,$EQ$20:$EQ$24,$ET$20:$ET$24,0,0,1),AND(D113&gt;=3,G113="8:30～17:00を超える"),_xlfn.XLOOKUP($EQ$14,$EQ$20:$EQ$24,$EX$20:$EX$24,0,0,1),AND(D113&lt;3,G113="8:30～17:00の範囲内"),_xlfn.XLOOKUP($EQ$14,$EQ$20:$EQ$24,$ER$20:$ER$24,0,0,1),AND(D113&lt;3,G113="8:30～17:00を超える"),_xlfn.XLOOKUP($EQ$14,$EQ$20:$EQ$24,$EV$20:$EV$24,0,0,1)),"")</f>
        <v/>
      </c>
      <c r="EO113" s="97" t="str" cm="1">
        <f t="array" ref="EO113">_xlfn.IFNA(_xlfn.IFS(AND(D113&gt;=3,G113="8:30～17:00の範囲内"),_xlfn.XLOOKUP($EQ$14,$EQ$20:$EQ$24,$EU$20:$EU$24,0,0,1),AND(D113&gt;=3,G113="8:30～17:00を超える"),_xlfn.XLOOKUP($EQ$14,$EQ$20:$EQ$24,$EY$20:$EY$24,0,0,1),AND(D113&lt;3,G113="8:30～17:00の範囲内"),_xlfn.XLOOKUP($EQ$14,$EQ$20:$EQ$24,$ES$20:$ES$24,0,0,1),AND(D113&lt;3,G113="8:30～17:00を超える"),_xlfn.XLOOKUP($EQ$14,$EQ$20:$EQ$24,$EW$20:$EW$24,0,0,1)),"")</f>
        <v/>
      </c>
    </row>
  </sheetData>
  <sheetProtection algorithmName="SHA-512" hashValue="GN9jPcLfOmgxKFjI1W6Q3G/vFLGDwz0rztDZjPLwBLwbduRQwICl93UCin85dpdlkHQWLS1OarBfoTMWuyJvbg==" saltValue="sJfkRC/SvIBm+o5Kz50PGg==" spinCount="100000" sheet="1" objects="1" scenarios="1"/>
  <mergeCells count="258">
    <mergeCell ref="G112:J112"/>
    <mergeCell ref="K112:L112"/>
    <mergeCell ref="G113:J113"/>
    <mergeCell ref="K113:L113"/>
    <mergeCell ref="G109:J109"/>
    <mergeCell ref="K109:L109"/>
    <mergeCell ref="G110:J110"/>
    <mergeCell ref="K110:L110"/>
    <mergeCell ref="G111:J111"/>
    <mergeCell ref="K111:L111"/>
    <mergeCell ref="G106:J106"/>
    <mergeCell ref="K106:L106"/>
    <mergeCell ref="G107:J107"/>
    <mergeCell ref="K107:L107"/>
    <mergeCell ref="G108:J108"/>
    <mergeCell ref="K108:L108"/>
    <mergeCell ref="G103:J103"/>
    <mergeCell ref="K103:L103"/>
    <mergeCell ref="G104:J104"/>
    <mergeCell ref="K104:L104"/>
    <mergeCell ref="G105:J105"/>
    <mergeCell ref="K105:L105"/>
    <mergeCell ref="G100:J100"/>
    <mergeCell ref="K100:L100"/>
    <mergeCell ref="G101:J101"/>
    <mergeCell ref="K101:L101"/>
    <mergeCell ref="G102:J102"/>
    <mergeCell ref="K102:L102"/>
    <mergeCell ref="G97:J97"/>
    <mergeCell ref="K97:L97"/>
    <mergeCell ref="G98:J98"/>
    <mergeCell ref="K98:L98"/>
    <mergeCell ref="G99:J99"/>
    <mergeCell ref="K99:L99"/>
    <mergeCell ref="G94:J94"/>
    <mergeCell ref="K94:L94"/>
    <mergeCell ref="G95:J95"/>
    <mergeCell ref="K95:L95"/>
    <mergeCell ref="G96:J96"/>
    <mergeCell ref="K96:L96"/>
    <mergeCell ref="G91:J91"/>
    <mergeCell ref="K91:L91"/>
    <mergeCell ref="G92:J92"/>
    <mergeCell ref="K92:L92"/>
    <mergeCell ref="G93:J93"/>
    <mergeCell ref="K93:L93"/>
    <mergeCell ref="G88:J88"/>
    <mergeCell ref="K88:L88"/>
    <mergeCell ref="G89:J89"/>
    <mergeCell ref="K89:L89"/>
    <mergeCell ref="G90:J90"/>
    <mergeCell ref="K90:L90"/>
    <mergeCell ref="G85:J85"/>
    <mergeCell ref="K85:L85"/>
    <mergeCell ref="G86:J86"/>
    <mergeCell ref="K86:L86"/>
    <mergeCell ref="G87:J87"/>
    <mergeCell ref="K87:L87"/>
    <mergeCell ref="G82:J82"/>
    <mergeCell ref="K82:L82"/>
    <mergeCell ref="G83:J83"/>
    <mergeCell ref="K83:L83"/>
    <mergeCell ref="G84:J84"/>
    <mergeCell ref="K84:L84"/>
    <mergeCell ref="G79:J79"/>
    <mergeCell ref="K79:L79"/>
    <mergeCell ref="G80:J80"/>
    <mergeCell ref="K80:L80"/>
    <mergeCell ref="G81:J81"/>
    <mergeCell ref="K81:L81"/>
    <mergeCell ref="G76:J76"/>
    <mergeCell ref="K76:L76"/>
    <mergeCell ref="G77:J77"/>
    <mergeCell ref="K77:L77"/>
    <mergeCell ref="G78:J78"/>
    <mergeCell ref="K78:L78"/>
    <mergeCell ref="G73:J73"/>
    <mergeCell ref="K73:L73"/>
    <mergeCell ref="G74:J74"/>
    <mergeCell ref="K74:L74"/>
    <mergeCell ref="G75:J75"/>
    <mergeCell ref="K75:L75"/>
    <mergeCell ref="G70:J70"/>
    <mergeCell ref="K70:L70"/>
    <mergeCell ref="G71:J71"/>
    <mergeCell ref="K71:L71"/>
    <mergeCell ref="G72:J72"/>
    <mergeCell ref="K72:L72"/>
    <mergeCell ref="G67:J67"/>
    <mergeCell ref="K67:L67"/>
    <mergeCell ref="G68:J68"/>
    <mergeCell ref="K68:L68"/>
    <mergeCell ref="G69:J69"/>
    <mergeCell ref="K69:L69"/>
    <mergeCell ref="G64:J64"/>
    <mergeCell ref="K64:L64"/>
    <mergeCell ref="G65:J65"/>
    <mergeCell ref="K65:L65"/>
    <mergeCell ref="G66:J66"/>
    <mergeCell ref="K66:L66"/>
    <mergeCell ref="G61:J61"/>
    <mergeCell ref="K61:L61"/>
    <mergeCell ref="G62:J62"/>
    <mergeCell ref="K62:L62"/>
    <mergeCell ref="G63:J63"/>
    <mergeCell ref="K63:L63"/>
    <mergeCell ref="G58:J58"/>
    <mergeCell ref="K58:L58"/>
    <mergeCell ref="G59:J59"/>
    <mergeCell ref="K59:L59"/>
    <mergeCell ref="G60:J60"/>
    <mergeCell ref="K60:L60"/>
    <mergeCell ref="G55:J55"/>
    <mergeCell ref="K55:L55"/>
    <mergeCell ref="G56:J56"/>
    <mergeCell ref="K56:L56"/>
    <mergeCell ref="G57:J57"/>
    <mergeCell ref="K57:L57"/>
    <mergeCell ref="G52:J52"/>
    <mergeCell ref="K52:L52"/>
    <mergeCell ref="G53:J53"/>
    <mergeCell ref="K53:L53"/>
    <mergeCell ref="G54:J54"/>
    <mergeCell ref="K54:L54"/>
    <mergeCell ref="G49:J49"/>
    <mergeCell ref="K49:L49"/>
    <mergeCell ref="G50:J50"/>
    <mergeCell ref="K50:L50"/>
    <mergeCell ref="G51:J51"/>
    <mergeCell ref="K51:L51"/>
    <mergeCell ref="G46:J46"/>
    <mergeCell ref="K46:L46"/>
    <mergeCell ref="G47:J47"/>
    <mergeCell ref="K47:L47"/>
    <mergeCell ref="G48:J48"/>
    <mergeCell ref="K48:L48"/>
    <mergeCell ref="G43:J43"/>
    <mergeCell ref="K43:L43"/>
    <mergeCell ref="G44:J44"/>
    <mergeCell ref="K44:L44"/>
    <mergeCell ref="G45:J45"/>
    <mergeCell ref="K45:L45"/>
    <mergeCell ref="G40:J40"/>
    <mergeCell ref="K40:L40"/>
    <mergeCell ref="G41:J41"/>
    <mergeCell ref="K41:L41"/>
    <mergeCell ref="G42:J42"/>
    <mergeCell ref="K42:L42"/>
    <mergeCell ref="G37:J37"/>
    <mergeCell ref="K37:L37"/>
    <mergeCell ref="G38:J38"/>
    <mergeCell ref="K38:L38"/>
    <mergeCell ref="G39:J39"/>
    <mergeCell ref="K39:L39"/>
    <mergeCell ref="G34:J34"/>
    <mergeCell ref="K34:L34"/>
    <mergeCell ref="G35:J35"/>
    <mergeCell ref="K35:L35"/>
    <mergeCell ref="G36:J36"/>
    <mergeCell ref="K36:L36"/>
    <mergeCell ref="G31:J31"/>
    <mergeCell ref="K31:L31"/>
    <mergeCell ref="G32:J32"/>
    <mergeCell ref="K32:L32"/>
    <mergeCell ref="G33:J33"/>
    <mergeCell ref="K33:L33"/>
    <mergeCell ref="G28:J28"/>
    <mergeCell ref="K28:L28"/>
    <mergeCell ref="G29:J29"/>
    <mergeCell ref="K29:L29"/>
    <mergeCell ref="G30:J30"/>
    <mergeCell ref="K30:L30"/>
    <mergeCell ref="G25:J25"/>
    <mergeCell ref="K25:L25"/>
    <mergeCell ref="G26:J26"/>
    <mergeCell ref="K26:L26"/>
    <mergeCell ref="G27:J27"/>
    <mergeCell ref="K27:L27"/>
    <mergeCell ref="G22:J22"/>
    <mergeCell ref="K22:L22"/>
    <mergeCell ref="G23:J23"/>
    <mergeCell ref="K23:L23"/>
    <mergeCell ref="G24:J24"/>
    <mergeCell ref="K24:L24"/>
    <mergeCell ref="G19:J19"/>
    <mergeCell ref="K19:L19"/>
    <mergeCell ref="G20:J20"/>
    <mergeCell ref="K20:L20"/>
    <mergeCell ref="G21:J21"/>
    <mergeCell ref="K21:L21"/>
    <mergeCell ref="G16:J16"/>
    <mergeCell ref="K16:L16"/>
    <mergeCell ref="G17:J17"/>
    <mergeCell ref="K17:L17"/>
    <mergeCell ref="G18:J18"/>
    <mergeCell ref="K18:L18"/>
    <mergeCell ref="G14:J14"/>
    <mergeCell ref="G15:J15"/>
    <mergeCell ref="G8:L8"/>
    <mergeCell ref="G7:L7"/>
    <mergeCell ref="F6:L6"/>
    <mergeCell ref="K11:L12"/>
    <mergeCell ref="K14:L14"/>
    <mergeCell ref="K15:L15"/>
    <mergeCell ref="R10:U10"/>
    <mergeCell ref="C10:C12"/>
    <mergeCell ref="D10:D12"/>
    <mergeCell ref="E10:E12"/>
    <mergeCell ref="F11:F12"/>
    <mergeCell ref="N11:O11"/>
    <mergeCell ref="P11:Q11"/>
    <mergeCell ref="G11:J12"/>
    <mergeCell ref="F10:Q10"/>
    <mergeCell ref="B13:Q13"/>
    <mergeCell ref="EI10:EI12"/>
    <mergeCell ref="DS10:DT10"/>
    <mergeCell ref="BP10:BS10"/>
    <mergeCell ref="BU10:BV10"/>
    <mergeCell ref="BZ10:CC10"/>
    <mergeCell ref="CE10:CF10"/>
    <mergeCell ref="CJ10:CM10"/>
    <mergeCell ref="DD10:DG10"/>
    <mergeCell ref="DI10:DJ10"/>
    <mergeCell ref="DN10:DQ10"/>
    <mergeCell ref="W10:X10"/>
    <mergeCell ref="CO10:CP10"/>
    <mergeCell ref="AB10:AE10"/>
    <mergeCell ref="AG10:AH10"/>
    <mergeCell ref="AL10:AO10"/>
    <mergeCell ref="DX10:EA10"/>
    <mergeCell ref="EC10:ED10"/>
    <mergeCell ref="CT10:CW10"/>
    <mergeCell ref="CY10:CZ10"/>
    <mergeCell ref="AQ10:AR10"/>
    <mergeCell ref="ER15:EY15"/>
    <mergeCell ref="ER16:EU17"/>
    <mergeCell ref="EV16:EY17"/>
    <mergeCell ref="ER18:ES18"/>
    <mergeCell ref="ET18:EU18"/>
    <mergeCell ref="EV18:EW18"/>
    <mergeCell ref="EX18:EY18"/>
    <mergeCell ref="B3:K3"/>
    <mergeCell ref="B6:E8"/>
    <mergeCell ref="B4:E4"/>
    <mergeCell ref="B5:E5"/>
    <mergeCell ref="F5:L5"/>
    <mergeCell ref="F4:G4"/>
    <mergeCell ref="AV10:AY10"/>
    <mergeCell ref="BA10:BB10"/>
    <mergeCell ref="EK10:EK12"/>
    <mergeCell ref="EL10:EL12"/>
    <mergeCell ref="EH10:EH12"/>
    <mergeCell ref="BF10:BI10"/>
    <mergeCell ref="BK10:BL10"/>
    <mergeCell ref="EN10:EO11"/>
    <mergeCell ref="EQ15:EQ19"/>
    <mergeCell ref="B10:B12"/>
    <mergeCell ref="M11:M12"/>
  </mergeCells>
  <phoneticPr fontId="2"/>
  <conditionalFormatting sqref="C14:E14 M14:M113 G14:G113">
    <cfRule type="expression" dxfId="5" priority="7">
      <formula>C14=""</formula>
    </cfRule>
  </conditionalFormatting>
  <conditionalFormatting sqref="R14:EG113">
    <cfRule type="expression" dxfId="4" priority="6">
      <formula>AND(R14="",R$11&lt;&gt;"")</formula>
    </cfRule>
  </conditionalFormatting>
  <conditionalFormatting sqref="C15:E113">
    <cfRule type="expression" dxfId="3" priority="5">
      <formula>C15=""</formula>
    </cfRule>
  </conditionalFormatting>
  <conditionalFormatting sqref="B6:E8 F6 F4 G7:G8">
    <cfRule type="expression" dxfId="2" priority="3">
      <formula>B4=""</formula>
    </cfRule>
  </conditionalFormatting>
  <conditionalFormatting sqref="I4">
    <cfRule type="expression" dxfId="1" priority="2">
      <formula>I4=""</formula>
    </cfRule>
  </conditionalFormatting>
  <conditionalFormatting sqref="K4">
    <cfRule type="expression" dxfId="0" priority="1">
      <formula>K4=""</formula>
    </cfRule>
  </conditionalFormatting>
  <dataValidations count="4">
    <dataValidation type="list" allowBlank="1" showInputMessage="1" showErrorMessage="1" sqref="D14:D113" xr:uid="{969A32C5-2012-4A66-BEF9-900B1027E4BD}">
      <formula1>"0,1,2,3,4,5"</formula1>
    </dataValidation>
    <dataValidation type="list" allowBlank="1" showInputMessage="1" showErrorMessage="1" sqref="R14:EG113" xr:uid="{338EFFBA-7E9A-4EA8-9713-5994BB56B2ED}">
      <formula1>"○"</formula1>
    </dataValidation>
    <dataValidation type="list" allowBlank="1" showInputMessage="1" showErrorMessage="1" sqref="G14:G113" xr:uid="{3046683C-8DCB-4F7D-87BC-B64F53BDB1EC}">
      <formula1>"8:30～17:00の範囲内,8:30～17:00を超える"</formula1>
    </dataValidation>
    <dataValidation type="list" allowBlank="1" showInputMessage="1" showErrorMessage="1" sqref="M14:M113" xr:uid="{D0816CBD-0819-44FA-9777-4D801D18C510}">
      <formula1>"生保等,非課税,一般,経過措置"</formula1>
    </dataValidation>
  </dataValidations>
  <pageMargins left="0.70866141732283472" right="0.70866141732283472" top="0.74803149606299213" bottom="0.74803149606299213" header="0.31496062992125984" footer="0.31496062992125984"/>
  <pageSetup paperSize="9" scale="2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休日保育実施（毎年最初に更新）</vt:lpstr>
      <vt:lpstr>日付入力用</vt:lpstr>
      <vt:lpstr>記載例</vt:lpstr>
      <vt:lpstr>6-6号様式</vt:lpstr>
      <vt:lpstr>'6-6号様式'!Print_Area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2024-03-18T06:33:05Z</dcterms:modified>
</cp:coreProperties>
</file>