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comments2.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328"/>
  <workbookPr filterPrivacy="1" codeName="ThisWorkbook" defaultThemeVersion="124226"/>
  <xr:revisionPtr revIDLastSave="0" documentId="13_ncr:1_{DB17B3BD-6F20-4A65-A916-7090197B4601}" xr6:coauthVersionLast="47" xr6:coauthVersionMax="47" xr10:uidLastSave="{00000000-0000-0000-0000-000000000000}"/>
  <bookViews>
    <workbookView xWindow="-28920" yWindow="-10935" windowWidth="29040" windowHeight="15720" tabRatio="623" firstSheet="1" activeTab="1" xr2:uid="{00000000-000D-0000-FFFF-FFFF00000000}"/>
  </bookViews>
  <sheets>
    <sheet name="記入例" sheetId="49" r:id="rId1"/>
    <sheet name="4月" sheetId="23" r:id="rId2"/>
    <sheet name="5月" sheetId="58" r:id="rId3"/>
    <sheet name="6月" sheetId="70" r:id="rId4"/>
    <sheet name="7月" sheetId="71" r:id="rId5"/>
    <sheet name="8月" sheetId="73" r:id="rId6"/>
    <sheet name="9月" sheetId="72" r:id="rId7"/>
    <sheet name="10月" sheetId="74" r:id="rId8"/>
    <sheet name="11月" sheetId="76" r:id="rId9"/>
    <sheet name="12月" sheetId="75" r:id="rId10"/>
    <sheet name="1月" sheetId="78" r:id="rId11"/>
    <sheet name="2月" sheetId="79" r:id="rId12"/>
    <sheet name="3月" sheetId="77" r:id="rId13"/>
    <sheet name="月別集計" sheetId="35" r:id="rId14"/>
    <sheet name="事業経費交付申請書（第４－３号様式）" sheetId="16" r:id="rId15"/>
    <sheet name="概算払い申請書（第５－１号様式）" sheetId="48" r:id="rId16"/>
    <sheet name="概算払い精算報告書（第５－２号様式）" sheetId="56" r:id="rId17"/>
    <sheet name="実支出額調書（第７－１号様式）" sheetId="51" r:id="rId18"/>
    <sheet name="経費内訳書（第７－２号様式）" sheetId="52" r:id="rId19"/>
  </sheets>
  <definedNames>
    <definedName name="_xlnm.Print_Area" localSheetId="7">'10月'!$A$1:$AL$33</definedName>
    <definedName name="_xlnm.Print_Area" localSheetId="8">'11月'!$A$1:$AL$33</definedName>
    <definedName name="_xlnm.Print_Area" localSheetId="9">'12月'!$A$1:$AL$33</definedName>
    <definedName name="_xlnm.Print_Area" localSheetId="10">'1月'!$A$1:$AL$33</definedName>
    <definedName name="_xlnm.Print_Area" localSheetId="11">'2月'!$A$1:$AL$33</definedName>
    <definedName name="_xlnm.Print_Area" localSheetId="12">'3月'!$A$1:$AL$33</definedName>
    <definedName name="_xlnm.Print_Area" localSheetId="2">'5月'!$A$1:$AL$33</definedName>
    <definedName name="_xlnm.Print_Area" localSheetId="3">'6月'!$A$1:$AL$33</definedName>
    <definedName name="_xlnm.Print_Area" localSheetId="4">'7月'!$A$1:$AL$32</definedName>
    <definedName name="_xlnm.Print_Area" localSheetId="5">'8月'!$A$1:$AL$32</definedName>
    <definedName name="_xlnm.Print_Area" localSheetId="6">'9月'!$A$1:$AL$33</definedName>
    <definedName name="_xlnm.Print_Area" localSheetId="15">'概算払い申請書（第５－１号様式）'!$A$1:$BA$42</definedName>
    <definedName name="_xlnm.Print_Area" localSheetId="16">'概算払い精算報告書（第５－２号様式）'!$A$1:$BD$39</definedName>
    <definedName name="_xlnm.Print_Area" localSheetId="0">記入例!$A$1:$AL$33</definedName>
    <definedName name="_xlnm.Print_Area" localSheetId="18">'経費内訳書（第７－２号様式）'!$B$2:$AA$45</definedName>
    <definedName name="_xlnm.Print_Area" localSheetId="14">'事業経費交付申請書（第４－３号様式）'!$A$1:$BC$41</definedName>
    <definedName name="_xlnm.Print_Area" localSheetId="17">'実支出額調書（第７－１号様式）'!$B$2:$V$16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BE28" i="16" l="1"/>
  <c r="V32" i="16" s="1"/>
  <c r="F14" i="51"/>
  <c r="L4" i="52"/>
  <c r="AH31" i="77"/>
  <c r="AD31" i="77"/>
  <c r="Z31" i="77"/>
  <c r="V31" i="77"/>
  <c r="V32" i="77" s="1"/>
  <c r="AH31" i="79"/>
  <c r="AD31" i="79"/>
  <c r="Z31" i="79"/>
  <c r="V31" i="79"/>
  <c r="V32" i="79" s="1"/>
  <c r="AH31" i="78"/>
  <c r="AD31" i="78"/>
  <c r="Z31" i="78"/>
  <c r="V31" i="78"/>
  <c r="V32" i="78" s="1"/>
  <c r="AH31" i="75"/>
  <c r="AD31" i="75"/>
  <c r="Z31" i="75"/>
  <c r="V31" i="75"/>
  <c r="V32" i="75" s="1"/>
  <c r="AH31" i="76"/>
  <c r="AD31" i="76"/>
  <c r="Z31" i="76"/>
  <c r="V31" i="76"/>
  <c r="V32" i="76" s="1"/>
  <c r="AH31" i="74"/>
  <c r="AD31" i="74"/>
  <c r="Z31" i="74"/>
  <c r="V31" i="74"/>
  <c r="V32" i="74" s="1"/>
  <c r="AH31" i="72"/>
  <c r="AD31" i="72"/>
  <c r="Z31" i="72"/>
  <c r="V31" i="72"/>
  <c r="V32" i="72" s="1"/>
  <c r="AH31" i="73"/>
  <c r="AD31" i="73"/>
  <c r="Z31" i="73"/>
  <c r="V31" i="73"/>
  <c r="V32" i="73" s="1"/>
  <c r="AH31" i="71"/>
  <c r="AD31" i="71"/>
  <c r="Z31" i="71"/>
  <c r="V31" i="71"/>
  <c r="V32" i="71" s="1"/>
  <c r="AH31" i="70"/>
  <c r="AD31" i="70"/>
  <c r="Z31" i="70"/>
  <c r="V31" i="70"/>
  <c r="V32" i="70" s="1"/>
  <c r="AH31" i="58"/>
  <c r="AD31" i="58"/>
  <c r="Z31" i="58"/>
  <c r="V31" i="58"/>
  <c r="V32" i="58" s="1"/>
  <c r="O9" i="52"/>
  <c r="O8" i="52"/>
  <c r="O7" i="52"/>
  <c r="O6" i="52"/>
  <c r="L9" i="51"/>
  <c r="L8" i="51"/>
  <c r="L7" i="51"/>
  <c r="L6" i="51"/>
  <c r="S4" i="51"/>
  <c r="O4" i="51"/>
  <c r="H4" i="51"/>
  <c r="W4" i="52"/>
  <c r="S4" i="52"/>
  <c r="Z31" i="23" l="1"/>
  <c r="V31" i="23"/>
  <c r="F30" i="77"/>
  <c r="F30" i="79"/>
  <c r="F30" i="78"/>
  <c r="F30" i="75"/>
  <c r="F30" i="76"/>
  <c r="F30" i="74"/>
  <c r="F30" i="72"/>
  <c r="F30" i="73"/>
  <c r="F30" i="71"/>
  <c r="M3" i="71"/>
  <c r="F12" i="71" s="1"/>
  <c r="G12" i="71" s="1"/>
  <c r="H12" i="71" s="1"/>
  <c r="I12" i="71" s="1"/>
  <c r="J12" i="71" s="1"/>
  <c r="K12" i="71" s="1"/>
  <c r="L12" i="71" s="1"/>
  <c r="M12" i="71" s="1"/>
  <c r="N12" i="71" s="1"/>
  <c r="O12" i="71" s="1"/>
  <c r="P12" i="71" s="1"/>
  <c r="Q12" i="71" s="1"/>
  <c r="R12" i="71" s="1"/>
  <c r="S12" i="71" s="1"/>
  <c r="T12" i="71" s="1"/>
  <c r="U12" i="71" s="1"/>
  <c r="V12" i="71" s="1"/>
  <c r="W12" i="71" s="1"/>
  <c r="X12" i="71" s="1"/>
  <c r="Y12" i="71" s="1"/>
  <c r="Z12" i="71" s="1"/>
  <c r="AA12" i="71" s="1"/>
  <c r="AB12" i="71" s="1"/>
  <c r="AC12" i="71" s="1"/>
  <c r="AD12" i="71" s="1"/>
  <c r="AE12" i="71" s="1"/>
  <c r="AF12" i="71" s="1"/>
  <c r="AG12" i="71" s="1"/>
  <c r="AH12" i="71" s="1"/>
  <c r="AI12" i="71" s="1"/>
  <c r="AJ12" i="71" s="1"/>
  <c r="A7" i="71"/>
  <c r="L7" i="71"/>
  <c r="O8" i="71"/>
  <c r="O9" i="71"/>
  <c r="F30" i="70"/>
  <c r="F30" i="58"/>
  <c r="E19" i="35" a="1"/>
  <c r="E19" i="35" l="1"/>
  <c r="V33" i="16"/>
  <c r="V32" i="49"/>
  <c r="AH31" i="49"/>
  <c r="AD31" i="49"/>
  <c r="Z31" i="49"/>
  <c r="V31" i="49"/>
  <c r="M3" i="77"/>
  <c r="F12" i="77" s="1"/>
  <c r="M3" i="79"/>
  <c r="F12" i="79" s="1"/>
  <c r="F13" i="79" s="1"/>
  <c r="M3" i="78"/>
  <c r="F12" i="78" s="1"/>
  <c r="F13" i="78" s="1"/>
  <c r="AJ18" i="77"/>
  <c r="AI18" i="77"/>
  <c r="AH18" i="77"/>
  <c r="AG18" i="77"/>
  <c r="AF18" i="77"/>
  <c r="AE18" i="77"/>
  <c r="AD18" i="77"/>
  <c r="AC18" i="77"/>
  <c r="AB18" i="77"/>
  <c r="AA18" i="77"/>
  <c r="Z18" i="77"/>
  <c r="Y18" i="77"/>
  <c r="X18" i="77"/>
  <c r="W18" i="77"/>
  <c r="V18" i="77"/>
  <c r="U18" i="77"/>
  <c r="T18" i="77"/>
  <c r="S18" i="77"/>
  <c r="R18" i="77"/>
  <c r="Q18" i="77"/>
  <c r="P18" i="77"/>
  <c r="O18" i="77"/>
  <c r="N18" i="77"/>
  <c r="M18" i="77"/>
  <c r="L18" i="77"/>
  <c r="K18" i="77"/>
  <c r="J18" i="77"/>
  <c r="I18" i="77"/>
  <c r="H18" i="77"/>
  <c r="G18" i="77"/>
  <c r="F18" i="77"/>
  <c r="AC7" i="77" s="1"/>
  <c r="AK17" i="77"/>
  <c r="AK16" i="77"/>
  <c r="AK14" i="77" s="1"/>
  <c r="AK18" i="77" s="1"/>
  <c r="AK15" i="77"/>
  <c r="O9" i="77"/>
  <c r="O8" i="77"/>
  <c r="L7" i="77"/>
  <c r="A7" i="77"/>
  <c r="AJ18" i="79"/>
  <c r="AI18" i="79"/>
  <c r="AH18" i="79"/>
  <c r="AG18" i="79"/>
  <c r="AF18" i="79"/>
  <c r="AE18" i="79"/>
  <c r="AD18" i="79"/>
  <c r="AC18" i="79"/>
  <c r="AB18" i="79"/>
  <c r="AA18" i="79"/>
  <c r="Z18" i="79"/>
  <c r="Y18" i="79"/>
  <c r="X18" i="79"/>
  <c r="W18" i="79"/>
  <c r="V18" i="79"/>
  <c r="U18" i="79"/>
  <c r="T18" i="79"/>
  <c r="S18" i="79"/>
  <c r="R18" i="79"/>
  <c r="Q18" i="79"/>
  <c r="P18" i="79"/>
  <c r="O18" i="79"/>
  <c r="N18" i="79"/>
  <c r="M18" i="79"/>
  <c r="L18" i="79"/>
  <c r="K18" i="79"/>
  <c r="J18" i="79"/>
  <c r="I18" i="79"/>
  <c r="H18" i="79"/>
  <c r="G18" i="79"/>
  <c r="F18" i="79"/>
  <c r="AC7" i="79" s="1"/>
  <c r="AK17" i="79"/>
  <c r="AK16" i="79"/>
  <c r="AK15" i="79"/>
  <c r="AK14" i="79"/>
  <c r="AK18" i="79" s="1"/>
  <c r="O9" i="79"/>
  <c r="O8" i="79"/>
  <c r="L7" i="79"/>
  <c r="A7" i="79"/>
  <c r="AJ18" i="78"/>
  <c r="AI18" i="78"/>
  <c r="AH18" i="78"/>
  <c r="AG18" i="78"/>
  <c r="AF18" i="78"/>
  <c r="AE18" i="78"/>
  <c r="AD18" i="78"/>
  <c r="AC18" i="78"/>
  <c r="AB18" i="78"/>
  <c r="AA18" i="78"/>
  <c r="Z18" i="78"/>
  <c r="Y18" i="78"/>
  <c r="X18" i="78"/>
  <c r="W18" i="78"/>
  <c r="V18" i="78"/>
  <c r="U18" i="78"/>
  <c r="T18" i="78"/>
  <c r="S18" i="78"/>
  <c r="R18" i="78"/>
  <c r="Q18" i="78"/>
  <c r="P18" i="78"/>
  <c r="O18" i="78"/>
  <c r="N18" i="78"/>
  <c r="M18" i="78"/>
  <c r="L18" i="78"/>
  <c r="K18" i="78"/>
  <c r="J18" i="78"/>
  <c r="I18" i="78"/>
  <c r="H18" i="78"/>
  <c r="G18" i="78"/>
  <c r="F18" i="78"/>
  <c r="AC7" i="78" s="1"/>
  <c r="AK17" i="78"/>
  <c r="AK16" i="78"/>
  <c r="AK15" i="78"/>
  <c r="AK14" i="78"/>
  <c r="AK18" i="78" s="1"/>
  <c r="O9" i="78"/>
  <c r="O8" i="78"/>
  <c r="L7" i="78"/>
  <c r="A7" i="78"/>
  <c r="AJ18" i="75"/>
  <c r="AI18" i="75"/>
  <c r="AH18" i="75"/>
  <c r="AG18" i="75"/>
  <c r="AF18" i="75"/>
  <c r="AE18" i="75"/>
  <c r="AD18" i="75"/>
  <c r="AC18" i="75"/>
  <c r="AB18" i="75"/>
  <c r="AA18" i="75"/>
  <c r="Z18" i="75"/>
  <c r="Y18" i="75"/>
  <c r="X18" i="75"/>
  <c r="W18" i="75"/>
  <c r="V18" i="75"/>
  <c r="U18" i="75"/>
  <c r="T18" i="75"/>
  <c r="S18" i="75"/>
  <c r="R18" i="75"/>
  <c r="Q18" i="75"/>
  <c r="P18" i="75"/>
  <c r="O18" i="75"/>
  <c r="N18" i="75"/>
  <c r="M18" i="75"/>
  <c r="L18" i="75"/>
  <c r="K18" i="75"/>
  <c r="J18" i="75"/>
  <c r="I18" i="75"/>
  <c r="H18" i="75"/>
  <c r="G18" i="75"/>
  <c r="F18" i="75"/>
  <c r="AC7" i="75" s="1"/>
  <c r="AK17" i="75"/>
  <c r="AK16" i="75"/>
  <c r="AK14" i="75" s="1"/>
  <c r="AK18" i="75" s="1"/>
  <c r="AK15" i="75"/>
  <c r="O9" i="75"/>
  <c r="O8" i="75"/>
  <c r="L7" i="75"/>
  <c r="A7" i="75"/>
  <c r="M3" i="75"/>
  <c r="F12" i="75" s="1"/>
  <c r="F13" i="75" s="1"/>
  <c r="AJ18" i="76"/>
  <c r="AI18" i="76"/>
  <c r="AH18" i="76"/>
  <c r="AG18" i="76"/>
  <c r="AF18" i="76"/>
  <c r="AE18" i="76"/>
  <c r="AD18" i="76"/>
  <c r="AC18" i="76"/>
  <c r="AB18" i="76"/>
  <c r="AA18" i="76"/>
  <c r="Z18" i="76"/>
  <c r="Y18" i="76"/>
  <c r="X18" i="76"/>
  <c r="W18" i="76"/>
  <c r="V18" i="76"/>
  <c r="U18" i="76"/>
  <c r="T18" i="76"/>
  <c r="S18" i="76"/>
  <c r="R18" i="76"/>
  <c r="Q18" i="76"/>
  <c r="P18" i="76"/>
  <c r="O18" i="76"/>
  <c r="N18" i="76"/>
  <c r="M18" i="76"/>
  <c r="L18" i="76"/>
  <c r="K18" i="76"/>
  <c r="J18" i="76"/>
  <c r="I18" i="76"/>
  <c r="H18" i="76"/>
  <c r="G18" i="76"/>
  <c r="F18" i="76"/>
  <c r="AC7" i="76" s="1"/>
  <c r="AK17" i="76"/>
  <c r="AK16" i="76"/>
  <c r="AK15" i="76"/>
  <c r="AK14" i="76"/>
  <c r="AK18" i="76" s="1"/>
  <c r="O9" i="76"/>
  <c r="O8" i="76"/>
  <c r="L7" i="76"/>
  <c r="A7" i="76"/>
  <c r="M3" i="76"/>
  <c r="F12" i="76" s="1"/>
  <c r="AJ18" i="74"/>
  <c r="AI18" i="74"/>
  <c r="AH18" i="74"/>
  <c r="AG18" i="74"/>
  <c r="AF18" i="74"/>
  <c r="AE18" i="74"/>
  <c r="AD18" i="74"/>
  <c r="AC18" i="74"/>
  <c r="AB18" i="74"/>
  <c r="AA18" i="74"/>
  <c r="Z18" i="74"/>
  <c r="Y18" i="74"/>
  <c r="X18" i="74"/>
  <c r="W18" i="74"/>
  <c r="V18" i="74"/>
  <c r="U18" i="74"/>
  <c r="T18" i="74"/>
  <c r="S18" i="74"/>
  <c r="R18" i="74"/>
  <c r="Q18" i="74"/>
  <c r="P18" i="74"/>
  <c r="O18" i="74"/>
  <c r="N18" i="74"/>
  <c r="M18" i="74"/>
  <c r="L18" i="74"/>
  <c r="K18" i="74"/>
  <c r="J18" i="74"/>
  <c r="I18" i="74"/>
  <c r="H18" i="74"/>
  <c r="G18" i="74"/>
  <c r="F18" i="74"/>
  <c r="AC7" i="74" s="1"/>
  <c r="AK17" i="74"/>
  <c r="AK16" i="74"/>
  <c r="AK15" i="74"/>
  <c r="AK14" i="74"/>
  <c r="AK18" i="74" s="1"/>
  <c r="O9" i="74"/>
  <c r="O8" i="74"/>
  <c r="L7" i="74"/>
  <c r="A7" i="74"/>
  <c r="M3" i="74"/>
  <c r="F12" i="74" s="1"/>
  <c r="AJ18" i="72"/>
  <c r="AI18" i="72"/>
  <c r="AH18" i="72"/>
  <c r="AG18" i="72"/>
  <c r="AF18" i="72"/>
  <c r="AE18" i="72"/>
  <c r="AD18" i="72"/>
  <c r="AC18" i="72"/>
  <c r="AB18" i="72"/>
  <c r="AA18" i="72"/>
  <c r="Z18" i="72"/>
  <c r="Y18" i="72"/>
  <c r="X18" i="72"/>
  <c r="W18" i="72"/>
  <c r="V18" i="72"/>
  <c r="U18" i="72"/>
  <c r="T18" i="72"/>
  <c r="S18" i="72"/>
  <c r="R18" i="72"/>
  <c r="Q18" i="72"/>
  <c r="P18" i="72"/>
  <c r="O18" i="72"/>
  <c r="N18" i="72"/>
  <c r="M18" i="72"/>
  <c r="L18" i="72"/>
  <c r="K18" i="72"/>
  <c r="J18" i="72"/>
  <c r="I18" i="72"/>
  <c r="H18" i="72"/>
  <c r="G18" i="72"/>
  <c r="F18" i="72"/>
  <c r="AC7" i="72" s="1"/>
  <c r="AK17" i="72"/>
  <c r="AK16" i="72"/>
  <c r="AK15" i="72"/>
  <c r="AK14" i="72" s="1"/>
  <c r="AK18" i="72" s="1"/>
  <c r="O9" i="72"/>
  <c r="O8" i="72"/>
  <c r="L7" i="72"/>
  <c r="A7" i="72"/>
  <c r="M3" i="72"/>
  <c r="F12" i="72" s="1"/>
  <c r="AJ18" i="73"/>
  <c r="AI18" i="73"/>
  <c r="AH18" i="73"/>
  <c r="AG18" i="73"/>
  <c r="AF18" i="73"/>
  <c r="AE18" i="73"/>
  <c r="AD18" i="73"/>
  <c r="AC18" i="73"/>
  <c r="AB18" i="73"/>
  <c r="AA18" i="73"/>
  <c r="Z18" i="73"/>
  <c r="Y18" i="73"/>
  <c r="X18" i="73"/>
  <c r="W18" i="73"/>
  <c r="V18" i="73"/>
  <c r="U18" i="73"/>
  <c r="T18" i="73"/>
  <c r="S18" i="73"/>
  <c r="R18" i="73"/>
  <c r="Q18" i="73"/>
  <c r="P18" i="73"/>
  <c r="O18" i="73"/>
  <c r="N18" i="73"/>
  <c r="M18" i="73"/>
  <c r="L18" i="73"/>
  <c r="K18" i="73"/>
  <c r="J18" i="73"/>
  <c r="I18" i="73"/>
  <c r="H18" i="73"/>
  <c r="G18" i="73"/>
  <c r="F18" i="73"/>
  <c r="AC7" i="73" s="1"/>
  <c r="AK17" i="73"/>
  <c r="AK16" i="73"/>
  <c r="AK14" i="73" s="1"/>
  <c r="AK18" i="73" s="1"/>
  <c r="AK15" i="73"/>
  <c r="O9" i="73"/>
  <c r="O8" i="73"/>
  <c r="L7" i="73"/>
  <c r="A7" i="73"/>
  <c r="M3" i="73"/>
  <c r="F12" i="73" s="1"/>
  <c r="F13" i="73" s="1"/>
  <c r="AJ18" i="71"/>
  <c r="AI18" i="71"/>
  <c r="AH18" i="71"/>
  <c r="AG18" i="71"/>
  <c r="AF18" i="71"/>
  <c r="AE18" i="71"/>
  <c r="AD18" i="71"/>
  <c r="AC18" i="71"/>
  <c r="AB18" i="71"/>
  <c r="AA18" i="71"/>
  <c r="Z18" i="71"/>
  <c r="Y18" i="71"/>
  <c r="X18" i="71"/>
  <c r="W18" i="71"/>
  <c r="V18" i="71"/>
  <c r="U18" i="71"/>
  <c r="T18" i="71"/>
  <c r="S18" i="71"/>
  <c r="R18" i="71"/>
  <c r="Q18" i="71"/>
  <c r="P18" i="71"/>
  <c r="O18" i="71"/>
  <c r="N18" i="71"/>
  <c r="M18" i="71"/>
  <c r="L18" i="71"/>
  <c r="K18" i="71"/>
  <c r="J18" i="71"/>
  <c r="I18" i="71"/>
  <c r="H18" i="71"/>
  <c r="G18" i="71"/>
  <c r="F18" i="71"/>
  <c r="AC7" i="71" s="1"/>
  <c r="AK17" i="71"/>
  <c r="AK16" i="71"/>
  <c r="AK15" i="71"/>
  <c r="AK14" i="71"/>
  <c r="AK18" i="71" s="1"/>
  <c r="AJ18" i="70"/>
  <c r="AI18" i="70"/>
  <c r="AH18" i="70"/>
  <c r="AG18" i="70"/>
  <c r="AF18" i="70"/>
  <c r="AE18" i="70"/>
  <c r="AD18" i="70"/>
  <c r="AC18" i="70"/>
  <c r="AB18" i="70"/>
  <c r="AA18" i="70"/>
  <c r="Z18" i="70"/>
  <c r="Y18" i="70"/>
  <c r="X18" i="70"/>
  <c r="W18" i="70"/>
  <c r="V18" i="70"/>
  <c r="U18" i="70"/>
  <c r="T18" i="70"/>
  <c r="S18" i="70"/>
  <c r="R18" i="70"/>
  <c r="Q18" i="70"/>
  <c r="P18" i="70"/>
  <c r="O18" i="70"/>
  <c r="N18" i="70"/>
  <c r="M18" i="70"/>
  <c r="L18" i="70"/>
  <c r="K18" i="70"/>
  <c r="J18" i="70"/>
  <c r="I18" i="70"/>
  <c r="H18" i="70"/>
  <c r="G18" i="70"/>
  <c r="F18" i="70"/>
  <c r="AC7" i="70" s="1"/>
  <c r="AK17" i="70"/>
  <c r="AK16" i="70"/>
  <c r="AK15" i="70"/>
  <c r="AK14" i="70" s="1"/>
  <c r="AK18" i="70" s="1"/>
  <c r="O9" i="70"/>
  <c r="O8" i="70"/>
  <c r="L7" i="70"/>
  <c r="A7" i="70"/>
  <c r="M3" i="70"/>
  <c r="F12" i="70" s="1"/>
  <c r="V34" i="16" l="1"/>
  <c r="V35" i="16"/>
  <c r="F13" i="77"/>
  <c r="G12" i="77"/>
  <c r="G12" i="79"/>
  <c r="G12" i="78"/>
  <c r="G12" i="75"/>
  <c r="G12" i="76"/>
  <c r="F13" i="76"/>
  <c r="G12" i="74"/>
  <c r="F13" i="74"/>
  <c r="G12" i="72"/>
  <c r="F13" i="72"/>
  <c r="G12" i="73"/>
  <c r="F13" i="71"/>
  <c r="G12" i="70"/>
  <c r="F13" i="70"/>
  <c r="F30" i="23"/>
  <c r="O19" i="35" a="1"/>
  <c r="H21" i="35" a="1"/>
  <c r="N20" i="35" a="1"/>
  <c r="P19" i="35" a="1"/>
  <c r="F21" i="35" a="1"/>
  <c r="N21" i="35" a="1"/>
  <c r="O21" i="35" a="1"/>
  <c r="G20" i="35" a="1"/>
  <c r="J21" i="35" a="1"/>
  <c r="P20" i="35" a="1"/>
  <c r="L22" i="35" a="1"/>
  <c r="F19" i="35" a="1"/>
  <c r="P21" i="35" a="1"/>
  <c r="M19" i="35" a="1"/>
  <c r="M22" i="35" a="1"/>
  <c r="K21" i="35" a="1"/>
  <c r="F22" i="35" a="1"/>
  <c r="L20" i="35" a="1"/>
  <c r="H20" i="35" a="1"/>
  <c r="L21" i="35" a="1"/>
  <c r="J19" i="35" a="1"/>
  <c r="I19" i="35" a="1"/>
  <c r="L19" i="35" a="1"/>
  <c r="K20" i="35" a="1"/>
  <c r="O22" i="35" a="1"/>
  <c r="G21" i="35" a="1"/>
  <c r="M20" i="35" a="1"/>
  <c r="G19" i="35" a="1"/>
  <c r="P22" i="35" a="1"/>
  <c r="E21" i="35" a="1"/>
  <c r="J22" i="35" a="1"/>
  <c r="H19" i="35" a="1"/>
  <c r="K19" i="35" a="1"/>
  <c r="I21" i="35" a="1"/>
  <c r="N19" i="35" a="1"/>
  <c r="I22" i="35" a="1"/>
  <c r="E20" i="35" a="1"/>
  <c r="J20" i="35" a="1"/>
  <c r="F20" i="35" a="1"/>
  <c r="N22" i="35" a="1"/>
  <c r="K22" i="35" a="1"/>
  <c r="O20" i="35" a="1"/>
  <c r="M21" i="35" a="1"/>
  <c r="I20" i="35" a="1"/>
  <c r="G22" i="35" a="1"/>
  <c r="H22" i="35" a="1"/>
  <c r="E22" i="35" a="1"/>
  <c r="H12" i="77" l="1"/>
  <c r="G13" i="77"/>
  <c r="H12" i="79"/>
  <c r="G13" i="79"/>
  <c r="H12" i="78"/>
  <c r="G13" i="78"/>
  <c r="H12" i="75"/>
  <c r="G13" i="75"/>
  <c r="H12" i="76"/>
  <c r="G13" i="76"/>
  <c r="H12" i="74"/>
  <c r="G13" i="74"/>
  <c r="G13" i="72"/>
  <c r="H12" i="72"/>
  <c r="H12" i="73"/>
  <c r="G13" i="73"/>
  <c r="G13" i="71"/>
  <c r="H12" i="70"/>
  <c r="G13" i="70"/>
  <c r="I19" i="35"/>
  <c r="I20" i="35"/>
  <c r="J19" i="35"/>
  <c r="J20" i="35"/>
  <c r="N20" i="35"/>
  <c r="M19" i="35"/>
  <c r="M20" i="35"/>
  <c r="N19" i="35"/>
  <c r="G19" i="35"/>
  <c r="O20" i="35"/>
  <c r="E20" i="35"/>
  <c r="F19" i="35"/>
  <c r="F20" i="35"/>
  <c r="K19" i="35"/>
  <c r="O19" i="35"/>
  <c r="G20" i="35"/>
  <c r="K20" i="35"/>
  <c r="H19" i="35"/>
  <c r="L19" i="35"/>
  <c r="P19" i="35"/>
  <c r="H20" i="35"/>
  <c r="L20" i="35"/>
  <c r="P20" i="35"/>
  <c r="E21" i="35"/>
  <c r="I21" i="35"/>
  <c r="E22" i="35"/>
  <c r="F22" i="35"/>
  <c r="K21" i="35"/>
  <c r="O21" i="35"/>
  <c r="G22" i="35"/>
  <c r="O22" i="35"/>
  <c r="M22" i="35"/>
  <c r="J21" i="35"/>
  <c r="N22" i="35"/>
  <c r="G21" i="35"/>
  <c r="K22" i="35"/>
  <c r="M21" i="35"/>
  <c r="N21" i="35"/>
  <c r="H21" i="35"/>
  <c r="L21" i="35"/>
  <c r="P21" i="35"/>
  <c r="L22" i="35"/>
  <c r="P22" i="35"/>
  <c r="I22" i="35"/>
  <c r="F21" i="35"/>
  <c r="J22" i="35"/>
  <c r="H22" i="35"/>
  <c r="F30" i="49"/>
  <c r="AE32" i="16" l="1"/>
  <c r="AJ32" i="16" s="1"/>
  <c r="AE34" i="16"/>
  <c r="AJ34" i="16" s="1"/>
  <c r="AE35" i="16"/>
  <c r="AJ35" i="16" s="1"/>
  <c r="AE33" i="16"/>
  <c r="AJ33" i="16" s="1"/>
  <c r="I12" i="77"/>
  <c r="H13" i="77"/>
  <c r="I12" i="79"/>
  <c r="H13" i="79"/>
  <c r="I12" i="78"/>
  <c r="H13" i="78"/>
  <c r="I12" i="75"/>
  <c r="H13" i="75"/>
  <c r="I12" i="76"/>
  <c r="H13" i="76"/>
  <c r="I12" i="74"/>
  <c r="H13" i="74"/>
  <c r="I12" i="72"/>
  <c r="H13" i="72"/>
  <c r="I12" i="73"/>
  <c r="H13" i="73"/>
  <c r="H13" i="71"/>
  <c r="I12" i="70"/>
  <c r="H13" i="70"/>
  <c r="S19" i="35"/>
  <c r="T19" i="35"/>
  <c r="S20" i="35"/>
  <c r="T22" i="35"/>
  <c r="S22" i="35"/>
  <c r="T20" i="35"/>
  <c r="T21" i="35"/>
  <c r="S21" i="35"/>
  <c r="AK17" i="23"/>
  <c r="AK15" i="23"/>
  <c r="AK16" i="23"/>
  <c r="J14" i="35" a="1"/>
  <c r="F14" i="35" a="1"/>
  <c r="P14" i="35" a="1"/>
  <c r="I14" i="35" a="1"/>
  <c r="K13" i="35" a="1"/>
  <c r="E14" i="35" a="1"/>
  <c r="G13" i="35" a="1"/>
  <c r="H14" i="35" a="1"/>
  <c r="N13" i="35" a="1"/>
  <c r="L14" i="35" a="1"/>
  <c r="F13" i="35" a="1"/>
  <c r="G14" i="35" a="1"/>
  <c r="E13" i="35" a="1"/>
  <c r="P13" i="35" a="1"/>
  <c r="K14" i="35" a="1"/>
  <c r="M14" i="35" a="1"/>
  <c r="O14" i="35" a="1"/>
  <c r="M13" i="35" a="1"/>
  <c r="N14" i="35" a="1"/>
  <c r="O13" i="35" a="1"/>
  <c r="J13" i="35" a="1"/>
  <c r="I13" i="35" a="1"/>
  <c r="L13" i="35" a="1"/>
  <c r="H13" i="35" a="1"/>
  <c r="J12" i="77" l="1"/>
  <c r="I13" i="77"/>
  <c r="J12" i="79"/>
  <c r="I13" i="79"/>
  <c r="J12" i="78"/>
  <c r="I13" i="78"/>
  <c r="J12" i="75"/>
  <c r="I13" i="75"/>
  <c r="J12" i="76"/>
  <c r="I13" i="76"/>
  <c r="J12" i="74"/>
  <c r="I13" i="74"/>
  <c r="I13" i="72"/>
  <c r="J12" i="72"/>
  <c r="J12" i="73"/>
  <c r="I13" i="73"/>
  <c r="I13" i="71"/>
  <c r="I13" i="70"/>
  <c r="J12" i="70"/>
  <c r="U19" i="35"/>
  <c r="U21" i="35"/>
  <c r="U22" i="35"/>
  <c r="U20" i="35"/>
  <c r="H14" i="35"/>
  <c r="M14" i="35"/>
  <c r="L14" i="35"/>
  <c r="I14" i="35"/>
  <c r="J14" i="35"/>
  <c r="N14" i="35"/>
  <c r="E14" i="35"/>
  <c r="F14" i="35"/>
  <c r="G14" i="35"/>
  <c r="K14" i="35"/>
  <c r="O14" i="35"/>
  <c r="P14" i="35"/>
  <c r="L13" i="35"/>
  <c r="I13" i="35"/>
  <c r="M13" i="35"/>
  <c r="H13" i="35"/>
  <c r="P13" i="35"/>
  <c r="E13" i="35"/>
  <c r="F13" i="35"/>
  <c r="J13" i="35"/>
  <c r="N13" i="35"/>
  <c r="G13" i="35"/>
  <c r="K13" i="35"/>
  <c r="O13" i="35"/>
  <c r="AK14" i="49"/>
  <c r="AK17" i="49"/>
  <c r="AK16" i="49"/>
  <c r="AK15" i="49"/>
  <c r="AK17" i="58"/>
  <c r="AK16" i="58"/>
  <c r="AK15" i="58"/>
  <c r="AK14" i="58" s="1"/>
  <c r="E16" i="35" a="1"/>
  <c r="K11" i="35" a="1"/>
  <c r="H11" i="35" a="1"/>
  <c r="L11" i="35" a="1"/>
  <c r="I33" i="35" a="1"/>
  <c r="M12" i="35" a="1"/>
  <c r="L32" i="35" a="1"/>
  <c r="K18" i="35" a="1"/>
  <c r="M28" i="35" a="1"/>
  <c r="H29" i="35" a="1"/>
  <c r="F18" i="35" a="1"/>
  <c r="M10" i="35" a="1"/>
  <c r="J15" i="35" a="1"/>
  <c r="F30" i="35" a="1"/>
  <c r="I15" i="35" a="1"/>
  <c r="P30" i="35" a="1"/>
  <c r="F32" i="35" a="1"/>
  <c r="F12" i="35" a="1"/>
  <c r="F10" i="35" a="1"/>
  <c r="L16" i="35" a="1"/>
  <c r="F15" i="35" a="1"/>
  <c r="M16" i="35" a="1"/>
  <c r="K12" i="35" a="1"/>
  <c r="I17" i="35" a="1"/>
  <c r="N10" i="35" a="1"/>
  <c r="G11" i="35" a="1"/>
  <c r="F11" i="35" a="1"/>
  <c r="O29" i="35" a="1"/>
  <c r="E15" i="35" a="1"/>
  <c r="E28" i="35" a="1"/>
  <c r="G8" i="35" a="1"/>
  <c r="H12" i="35" a="1"/>
  <c r="K10" i="35" a="1"/>
  <c r="F8" i="35" a="1"/>
  <c r="G16" i="35" a="1"/>
  <c r="G18" i="35" a="1"/>
  <c r="J29" i="35" a="1"/>
  <c r="O8" i="35" a="1"/>
  <c r="F31" i="35" a="1"/>
  <c r="E17" i="35" a="1"/>
  <c r="O10" i="35" a="1"/>
  <c r="G30" i="35" a="1"/>
  <c r="N31" i="35" a="1"/>
  <c r="P10" i="35" a="1"/>
  <c r="K30" i="35" a="1"/>
  <c r="M15" i="35" a="1"/>
  <c r="L28" i="35" a="1"/>
  <c r="F29" i="35" a="1"/>
  <c r="O12" i="35" a="1"/>
  <c r="K31" i="35" a="1"/>
  <c r="J33" i="35" a="1"/>
  <c r="M32" i="35" a="1"/>
  <c r="G29" i="35" a="1"/>
  <c r="J31" i="35" a="1"/>
  <c r="H28" i="35" a="1"/>
  <c r="I8" i="35" a="1"/>
  <c r="L12" i="35" a="1"/>
  <c r="L18" i="35" a="1"/>
  <c r="K17" i="35" a="1"/>
  <c r="I16" i="35" a="1"/>
  <c r="E11" i="35" a="1"/>
  <c r="H10" i="35" a="1"/>
  <c r="L29" i="35" a="1"/>
  <c r="N33" i="35" a="1"/>
  <c r="N15" i="35" a="1"/>
  <c r="P17" i="35" a="1"/>
  <c r="E8" i="35" a="1"/>
  <c r="E10" i="35" a="1"/>
  <c r="K32" i="35" a="1"/>
  <c r="N17" i="35" a="1"/>
  <c r="F17" i="35" a="1"/>
  <c r="G28" i="35" a="1"/>
  <c r="H16" i="35" a="1"/>
  <c r="O15" i="35" a="1"/>
  <c r="I32" i="35" a="1"/>
  <c r="P15" i="35" a="1"/>
  <c r="L15" i="35" a="1"/>
  <c r="L10" i="35" a="1"/>
  <c r="P8" i="35" a="1"/>
  <c r="I12" i="35" a="1"/>
  <c r="J12" i="35" a="1"/>
  <c r="I10" i="35" a="1"/>
  <c r="H18" i="35" a="1"/>
  <c r="H15" i="35" a="1"/>
  <c r="G33" i="35" a="1"/>
  <c r="E33" i="35" a="1"/>
  <c r="J30" i="35" a="1"/>
  <c r="L8" i="35" a="1"/>
  <c r="M18" i="35" a="1"/>
  <c r="K16" i="35" a="1"/>
  <c r="K28" i="35" a="1"/>
  <c r="P11" i="35" a="1"/>
  <c r="L30" i="35" a="1"/>
  <c r="H17" i="35" a="1"/>
  <c r="J8" i="35" a="1"/>
  <c r="I30" i="35" a="1"/>
  <c r="O32" i="35" a="1"/>
  <c r="M11" i="35" a="1"/>
  <c r="P16" i="35" a="1"/>
  <c r="H33" i="35" a="1"/>
  <c r="P31" i="35" a="1"/>
  <c r="L33" i="35" a="1"/>
  <c r="G17" i="35" a="1"/>
  <c r="J32" i="35" a="1"/>
  <c r="N16" i="35" a="1"/>
  <c r="O30" i="35" a="1"/>
  <c r="P18" i="35" a="1"/>
  <c r="F33" i="35" a="1"/>
  <c r="E18" i="35" a="1"/>
  <c r="I18" i="35" a="1"/>
  <c r="L17" i="35" a="1"/>
  <c r="N8" i="35" a="1"/>
  <c r="L31" i="35" a="1"/>
  <c r="H32" i="35" a="1"/>
  <c r="H8" i="35" a="1"/>
  <c r="M8" i="35" a="1"/>
  <c r="M17" i="35" a="1"/>
  <c r="G31" i="35" a="1"/>
  <c r="E32" i="35" a="1"/>
  <c r="O11" i="35" a="1"/>
  <c r="P32" i="35" a="1"/>
  <c r="N11" i="35" a="1"/>
  <c r="I11" i="35" a="1"/>
  <c r="E30" i="35" a="1"/>
  <c r="J11" i="35" a="1"/>
  <c r="M30" i="35" a="1"/>
  <c r="F28" i="35" a="1"/>
  <c r="N18" i="35" a="1"/>
  <c r="J17" i="35" a="1"/>
  <c r="J10" i="35" a="1"/>
  <c r="N30" i="35" a="1"/>
  <c r="O16" i="35" a="1"/>
  <c r="O17" i="35" a="1"/>
  <c r="O33" i="35" a="1"/>
  <c r="M33" i="35" a="1"/>
  <c r="E12" i="35" a="1"/>
  <c r="G32" i="35" a="1"/>
  <c r="J16" i="35" a="1"/>
  <c r="O31" i="35" a="1"/>
  <c r="J28" i="35" a="1"/>
  <c r="N28" i="35" a="1"/>
  <c r="O18" i="35" a="1"/>
  <c r="P28" i="35" a="1"/>
  <c r="I31" i="35" a="1"/>
  <c r="F16" i="35" a="1"/>
  <c r="H31" i="35" a="1"/>
  <c r="K29" i="35" a="1"/>
  <c r="G12" i="35" a="1"/>
  <c r="E29" i="35" a="1"/>
  <c r="O28" i="35" a="1"/>
  <c r="H30" i="35" a="1"/>
  <c r="G10" i="35" a="1"/>
  <c r="P12" i="35" a="1"/>
  <c r="K15" i="35" a="1"/>
  <c r="J18" i="35" a="1"/>
  <c r="E31" i="35" a="1"/>
  <c r="M31" i="35" a="1"/>
  <c r="K33" i="35" a="1"/>
  <c r="P33" i="35" a="1"/>
  <c r="P29" i="35" a="1"/>
  <c r="G15" i="35" a="1"/>
  <c r="N29" i="35" a="1"/>
  <c r="I28" i="35" a="1"/>
  <c r="K8" i="35" a="1"/>
  <c r="N12" i="35" a="1"/>
  <c r="I29" i="35" a="1"/>
  <c r="N32" i="35" a="1"/>
  <c r="M29" i="35" a="1"/>
  <c r="K12" i="77" l="1"/>
  <c r="J13" i="77"/>
  <c r="K12" i="79"/>
  <c r="J13" i="79"/>
  <c r="K12" i="78"/>
  <c r="J13" i="78"/>
  <c r="K12" i="75"/>
  <c r="J13" i="75"/>
  <c r="J13" i="76"/>
  <c r="K12" i="76"/>
  <c r="K12" i="74"/>
  <c r="J13" i="74"/>
  <c r="K12" i="72"/>
  <c r="J13" i="72"/>
  <c r="K12" i="73"/>
  <c r="J13" i="73"/>
  <c r="J13" i="71"/>
  <c r="K12" i="70"/>
  <c r="J13" i="70"/>
  <c r="S14" i="35"/>
  <c r="G8" i="35"/>
  <c r="O8" i="35"/>
  <c r="L8" i="35"/>
  <c r="E8" i="35"/>
  <c r="I8" i="35"/>
  <c r="M8" i="35"/>
  <c r="K8" i="35"/>
  <c r="H8" i="35"/>
  <c r="P8" i="35"/>
  <c r="F8" i="35"/>
  <c r="J8" i="35"/>
  <c r="N8" i="35"/>
  <c r="L32" i="35"/>
  <c r="H33" i="35"/>
  <c r="L33" i="35"/>
  <c r="P33" i="35"/>
  <c r="E32" i="35"/>
  <c r="I32" i="35"/>
  <c r="M32" i="35"/>
  <c r="E33" i="35"/>
  <c r="I33" i="35"/>
  <c r="M33" i="35"/>
  <c r="H32" i="35"/>
  <c r="P32" i="35"/>
  <c r="F32" i="35"/>
  <c r="J32" i="35"/>
  <c r="F33" i="35"/>
  <c r="J33" i="35"/>
  <c r="G32" i="35"/>
  <c r="O32" i="35"/>
  <c r="G33" i="35"/>
  <c r="O33" i="35"/>
  <c r="N32" i="35"/>
  <c r="N33" i="35"/>
  <c r="K32" i="35"/>
  <c r="K33" i="35"/>
  <c r="G31" i="35"/>
  <c r="O31" i="35"/>
  <c r="H30" i="35"/>
  <c r="P30" i="35"/>
  <c r="L31" i="35"/>
  <c r="E30" i="35"/>
  <c r="I30" i="35"/>
  <c r="M30" i="35"/>
  <c r="E31" i="35"/>
  <c r="I31" i="35"/>
  <c r="M31" i="35"/>
  <c r="G30" i="35"/>
  <c r="K30" i="35"/>
  <c r="O30" i="35"/>
  <c r="K31" i="35"/>
  <c r="L30" i="35"/>
  <c r="H31" i="35"/>
  <c r="P31" i="35"/>
  <c r="F30" i="35"/>
  <c r="J30" i="35"/>
  <c r="N30" i="35"/>
  <c r="F31" i="35"/>
  <c r="J31" i="35"/>
  <c r="N31" i="35"/>
  <c r="L28" i="35"/>
  <c r="P28" i="35"/>
  <c r="H29" i="35"/>
  <c r="L29" i="35"/>
  <c r="P29" i="35"/>
  <c r="E28" i="35"/>
  <c r="I28" i="35"/>
  <c r="M28" i="35"/>
  <c r="E29" i="35"/>
  <c r="I29" i="35"/>
  <c r="M29" i="35"/>
  <c r="H28" i="35"/>
  <c r="F28" i="35"/>
  <c r="J28" i="35"/>
  <c r="N28" i="35"/>
  <c r="F29" i="35"/>
  <c r="J29" i="35"/>
  <c r="N29" i="35"/>
  <c r="G28" i="35"/>
  <c r="K28" i="35"/>
  <c r="O28" i="35"/>
  <c r="G29" i="35"/>
  <c r="K29" i="35"/>
  <c r="O29" i="35"/>
  <c r="P17" i="35"/>
  <c r="E17" i="35"/>
  <c r="E18" i="35"/>
  <c r="I18" i="35"/>
  <c r="M18" i="35"/>
  <c r="H17" i="35"/>
  <c r="H18" i="35"/>
  <c r="M17" i="35"/>
  <c r="J17" i="35"/>
  <c r="N17" i="35"/>
  <c r="J18" i="35"/>
  <c r="L18" i="35"/>
  <c r="I17" i="35"/>
  <c r="F17" i="35"/>
  <c r="F18" i="35"/>
  <c r="N18" i="35"/>
  <c r="L17" i="35"/>
  <c r="G17" i="35"/>
  <c r="K17" i="35"/>
  <c r="O17" i="35"/>
  <c r="G18" i="35"/>
  <c r="K18" i="35"/>
  <c r="O18" i="35"/>
  <c r="P18" i="35"/>
  <c r="H16" i="35"/>
  <c r="P16" i="35"/>
  <c r="E16" i="35"/>
  <c r="I16" i="35"/>
  <c r="M16" i="35"/>
  <c r="L16" i="35"/>
  <c r="F16" i="35"/>
  <c r="J16" i="35"/>
  <c r="N16" i="35"/>
  <c r="G16" i="35"/>
  <c r="K16" i="35"/>
  <c r="O16" i="35"/>
  <c r="K15" i="35"/>
  <c r="L15" i="35"/>
  <c r="E15" i="35"/>
  <c r="I15" i="35"/>
  <c r="M15" i="35"/>
  <c r="G15" i="35"/>
  <c r="O15" i="35"/>
  <c r="H15" i="35"/>
  <c r="P15" i="35"/>
  <c r="F15" i="35"/>
  <c r="J15" i="35"/>
  <c r="N15" i="35"/>
  <c r="L12" i="35"/>
  <c r="E12" i="35"/>
  <c r="I12" i="35"/>
  <c r="M12" i="35"/>
  <c r="P12" i="35"/>
  <c r="H12" i="35"/>
  <c r="F12" i="35"/>
  <c r="J12" i="35"/>
  <c r="N12" i="35"/>
  <c r="G12" i="35"/>
  <c r="K12" i="35"/>
  <c r="O12" i="35"/>
  <c r="E11" i="35"/>
  <c r="M11" i="35"/>
  <c r="I11" i="35"/>
  <c r="F11" i="35"/>
  <c r="J11" i="35"/>
  <c r="N11" i="35"/>
  <c r="G11" i="35"/>
  <c r="K11" i="35"/>
  <c r="O11" i="35"/>
  <c r="H11" i="35"/>
  <c r="L11" i="35"/>
  <c r="P11" i="35"/>
  <c r="P10" i="35"/>
  <c r="I10" i="35"/>
  <c r="M10" i="35"/>
  <c r="H10" i="35"/>
  <c r="E10" i="35"/>
  <c r="N10" i="35"/>
  <c r="F10" i="35"/>
  <c r="J10" i="35"/>
  <c r="L10" i="35"/>
  <c r="G10" i="35"/>
  <c r="K10" i="35"/>
  <c r="O10" i="35"/>
  <c r="L12" i="77" l="1"/>
  <c r="K13" i="77"/>
  <c r="K13" i="79"/>
  <c r="L12" i="79"/>
  <c r="K13" i="78"/>
  <c r="L12" i="78"/>
  <c r="L12" i="75"/>
  <c r="K13" i="75"/>
  <c r="K13" i="76"/>
  <c r="L12" i="76"/>
  <c r="K13" i="74"/>
  <c r="L12" i="74"/>
  <c r="L12" i="72"/>
  <c r="K13" i="72"/>
  <c r="L12" i="73"/>
  <c r="K13" i="73"/>
  <c r="K13" i="71"/>
  <c r="L12" i="70"/>
  <c r="K13" i="70"/>
  <c r="T18" i="35"/>
  <c r="T16" i="35"/>
  <c r="S16" i="35"/>
  <c r="S18" i="35"/>
  <c r="S17" i="35"/>
  <c r="T17" i="35"/>
  <c r="S15" i="35"/>
  <c r="T15" i="35"/>
  <c r="T8" i="35"/>
  <c r="S8" i="35"/>
  <c r="M7" i="35" a="1"/>
  <c r="J7" i="35" a="1"/>
  <c r="N7" i="35" a="1"/>
  <c r="M9" i="35" a="1"/>
  <c r="I7" i="35" a="1"/>
  <c r="K9" i="35" a="1"/>
  <c r="N9" i="35" a="1"/>
  <c r="G9" i="35" a="1"/>
  <c r="K7" i="35" a="1"/>
  <c r="H7" i="35" a="1"/>
  <c r="P7" i="35" a="1"/>
  <c r="H9" i="35" a="1"/>
  <c r="L7" i="35" a="1"/>
  <c r="J9" i="35" a="1"/>
  <c r="O7" i="35" a="1"/>
  <c r="G7" i="35" a="1"/>
  <c r="L9" i="35" a="1"/>
  <c r="O9" i="35" a="1"/>
  <c r="P9" i="35" a="1"/>
  <c r="I9" i="35" a="1"/>
  <c r="M12" i="77" l="1"/>
  <c r="L13" i="77"/>
  <c r="M12" i="79"/>
  <c r="L13" i="79"/>
  <c r="M12" i="78"/>
  <c r="L13" i="78"/>
  <c r="M12" i="75"/>
  <c r="L13" i="75"/>
  <c r="L13" i="76"/>
  <c r="M12" i="76"/>
  <c r="L13" i="74"/>
  <c r="M12" i="74"/>
  <c r="L13" i="72"/>
  <c r="M12" i="72"/>
  <c r="M12" i="73"/>
  <c r="L13" i="73"/>
  <c r="L13" i="71"/>
  <c r="L13" i="70"/>
  <c r="M12" i="70"/>
  <c r="U16" i="35"/>
  <c r="U18" i="35"/>
  <c r="U17" i="35"/>
  <c r="U15" i="35"/>
  <c r="U8" i="35"/>
  <c r="P9" i="35"/>
  <c r="P7" i="35"/>
  <c r="O7" i="35"/>
  <c r="O9" i="35"/>
  <c r="N7" i="35"/>
  <c r="N9" i="35"/>
  <c r="M9" i="35"/>
  <c r="M7" i="35"/>
  <c r="L7" i="35"/>
  <c r="L9" i="35"/>
  <c r="K7" i="35"/>
  <c r="K9" i="35"/>
  <c r="J9" i="35"/>
  <c r="J7" i="35"/>
  <c r="I7" i="35"/>
  <c r="I9" i="35"/>
  <c r="H7" i="35"/>
  <c r="H9" i="35"/>
  <c r="G7" i="35"/>
  <c r="G9" i="35"/>
  <c r="L6" i="35" a="1"/>
  <c r="P6" i="35" a="1"/>
  <c r="N6" i="35" a="1"/>
  <c r="I6" i="35" a="1"/>
  <c r="H6" i="35" a="1"/>
  <c r="M6" i="35" a="1"/>
  <c r="O6" i="35" a="1"/>
  <c r="J6" i="35" a="1"/>
  <c r="G6" i="35" a="1"/>
  <c r="K6" i="35" a="1"/>
  <c r="M13" i="77" l="1"/>
  <c r="N12" i="77"/>
  <c r="M13" i="79"/>
  <c r="N12" i="79"/>
  <c r="M13" i="78"/>
  <c r="N12" i="78"/>
  <c r="M13" i="75"/>
  <c r="N12" i="75"/>
  <c r="N12" i="76"/>
  <c r="M13" i="76"/>
  <c r="N12" i="74"/>
  <c r="M13" i="74"/>
  <c r="M13" i="72"/>
  <c r="N12" i="72"/>
  <c r="N12" i="73"/>
  <c r="M13" i="73"/>
  <c r="M13" i="71"/>
  <c r="M13" i="70"/>
  <c r="N12" i="70"/>
  <c r="T14" i="35"/>
  <c r="P6" i="35"/>
  <c r="O6" i="35"/>
  <c r="N6" i="35"/>
  <c r="M6" i="35"/>
  <c r="L6" i="35"/>
  <c r="K6" i="35"/>
  <c r="J6" i="35"/>
  <c r="I6" i="35"/>
  <c r="H6" i="35"/>
  <c r="G6" i="35"/>
  <c r="T28" i="35"/>
  <c r="S30" i="35"/>
  <c r="T31" i="35"/>
  <c r="S28" i="35"/>
  <c r="T29" i="35"/>
  <c r="T32" i="35"/>
  <c r="S29" i="35"/>
  <c r="S32" i="35"/>
  <c r="T33" i="35"/>
  <c r="S31" i="35"/>
  <c r="T30" i="35"/>
  <c r="S33" i="35"/>
  <c r="P34" i="35"/>
  <c r="O34" i="35"/>
  <c r="K34" i="35"/>
  <c r="G34" i="35"/>
  <c r="J34" i="35"/>
  <c r="F34" i="35"/>
  <c r="N34" i="35"/>
  <c r="I34" i="35"/>
  <c r="H34" i="35"/>
  <c r="M34" i="35"/>
  <c r="L34" i="35"/>
  <c r="E34" i="35"/>
  <c r="N13" i="77" l="1"/>
  <c r="O12" i="77"/>
  <c r="N13" i="79"/>
  <c r="O12" i="79"/>
  <c r="N13" i="78"/>
  <c r="O12" i="78"/>
  <c r="N13" i="75"/>
  <c r="O12" i="75"/>
  <c r="O12" i="76"/>
  <c r="N13" i="76"/>
  <c r="O12" i="74"/>
  <c r="N13" i="74"/>
  <c r="O12" i="72"/>
  <c r="N13" i="72"/>
  <c r="N13" i="73"/>
  <c r="O12" i="73"/>
  <c r="N13" i="71"/>
  <c r="O12" i="70"/>
  <c r="N13" i="70"/>
  <c r="T13" i="35"/>
  <c r="Q29" i="35"/>
  <c r="U29" i="35" s="1"/>
  <c r="Q33" i="35"/>
  <c r="U33" i="35" s="1"/>
  <c r="Q32" i="35"/>
  <c r="U32" i="35" s="1"/>
  <c r="Q31" i="35"/>
  <c r="U31" i="35" s="1"/>
  <c r="A28" i="35"/>
  <c r="AM4" i="23"/>
  <c r="A13" i="16" l="1"/>
  <c r="C9" i="51"/>
  <c r="P12" i="77"/>
  <c r="O13" i="77"/>
  <c r="P12" i="79"/>
  <c r="O13" i="79"/>
  <c r="P12" i="78"/>
  <c r="O13" i="78"/>
  <c r="P12" i="75"/>
  <c r="O13" i="75"/>
  <c r="P12" i="76"/>
  <c r="O13" i="76"/>
  <c r="P12" i="74"/>
  <c r="O13" i="74"/>
  <c r="P12" i="72"/>
  <c r="O13" i="72"/>
  <c r="O13" i="73"/>
  <c r="P12" i="73"/>
  <c r="O13" i="71"/>
  <c r="P12" i="70"/>
  <c r="O13" i="70"/>
  <c r="C10" i="52"/>
  <c r="Q30" i="35"/>
  <c r="U30" i="35" s="1"/>
  <c r="T34" i="35"/>
  <c r="Q28" i="35"/>
  <c r="U28" i="35" s="1"/>
  <c r="Q12" i="77" l="1"/>
  <c r="P13" i="77"/>
  <c r="Q12" i="79"/>
  <c r="P13" i="79"/>
  <c r="Q12" i="78"/>
  <c r="P13" i="78"/>
  <c r="Q12" i="75"/>
  <c r="P13" i="75"/>
  <c r="Q12" i="76"/>
  <c r="P13" i="76"/>
  <c r="Q12" i="74"/>
  <c r="P13" i="74"/>
  <c r="P13" i="72"/>
  <c r="Q12" i="72"/>
  <c r="Q12" i="73"/>
  <c r="P13" i="73"/>
  <c r="P13" i="71"/>
  <c r="Q12" i="70"/>
  <c r="P13" i="70"/>
  <c r="G18" i="49"/>
  <c r="H18" i="49"/>
  <c r="I18" i="49"/>
  <c r="J18" i="49"/>
  <c r="K18" i="49"/>
  <c r="L18" i="49"/>
  <c r="M18" i="49"/>
  <c r="N18" i="49"/>
  <c r="O18" i="49"/>
  <c r="P18" i="49"/>
  <c r="Q18" i="49"/>
  <c r="R18" i="49"/>
  <c r="S18" i="49"/>
  <c r="T18" i="49"/>
  <c r="U18" i="49"/>
  <c r="V18" i="49"/>
  <c r="W18" i="49"/>
  <c r="X18" i="49"/>
  <c r="Y18" i="49"/>
  <c r="Z18" i="49"/>
  <c r="AA18" i="49"/>
  <c r="AB18" i="49"/>
  <c r="AC18" i="49"/>
  <c r="AD18" i="49"/>
  <c r="AE18" i="49"/>
  <c r="AF18" i="49"/>
  <c r="AG18" i="49"/>
  <c r="AH18" i="49"/>
  <c r="AI18" i="49"/>
  <c r="AJ18" i="49"/>
  <c r="F18" i="49"/>
  <c r="AH31" i="23"/>
  <c r="AD31" i="23"/>
  <c r="F12" i="49"/>
  <c r="R12" i="77" l="1"/>
  <c r="Q13" i="77"/>
  <c r="R12" i="79"/>
  <c r="Q13" i="79"/>
  <c r="R12" i="78"/>
  <c r="Q13" i="78"/>
  <c r="Q13" i="75"/>
  <c r="R12" i="75"/>
  <c r="R12" i="76"/>
  <c r="Q13" i="76"/>
  <c r="R12" i="74"/>
  <c r="Q13" i="74"/>
  <c r="R12" i="72"/>
  <c r="Q13" i="72"/>
  <c r="R12" i="73"/>
  <c r="Q13" i="73"/>
  <c r="Q13" i="71"/>
  <c r="R12" i="70"/>
  <c r="Q13" i="70"/>
  <c r="S34" i="35"/>
  <c r="Q34" i="35"/>
  <c r="Q15" i="35"/>
  <c r="S12" i="77" l="1"/>
  <c r="R13" i="77"/>
  <c r="S12" i="79"/>
  <c r="R13" i="79"/>
  <c r="R13" i="78"/>
  <c r="S12" i="78"/>
  <c r="S12" i="75"/>
  <c r="R13" i="75"/>
  <c r="S12" i="76"/>
  <c r="R13" i="76"/>
  <c r="S12" i="74"/>
  <c r="R13" i="74"/>
  <c r="R13" i="72"/>
  <c r="S12" i="72"/>
  <c r="S12" i="73"/>
  <c r="R13" i="73"/>
  <c r="R13" i="71"/>
  <c r="S12" i="70"/>
  <c r="R13" i="70"/>
  <c r="T12" i="77" l="1"/>
  <c r="S13" i="77"/>
  <c r="S13" i="79"/>
  <c r="T12" i="79"/>
  <c r="S13" i="78"/>
  <c r="T12" i="78"/>
  <c r="T12" i="75"/>
  <c r="S13" i="75"/>
  <c r="S13" i="76"/>
  <c r="T12" i="76"/>
  <c r="T12" i="74"/>
  <c r="S13" i="74"/>
  <c r="T12" i="72"/>
  <c r="S13" i="72"/>
  <c r="T12" i="73"/>
  <c r="S13" i="73"/>
  <c r="S13" i="71"/>
  <c r="T12" i="70"/>
  <c r="S13" i="70"/>
  <c r="M3" i="58"/>
  <c r="U12" i="77" l="1"/>
  <c r="T13" i="77"/>
  <c r="U12" i="79"/>
  <c r="T13" i="79"/>
  <c r="U12" i="78"/>
  <c r="T13" i="78"/>
  <c r="U12" i="75"/>
  <c r="T13" i="75"/>
  <c r="T13" i="76"/>
  <c r="U12" i="76"/>
  <c r="T13" i="74"/>
  <c r="U12" i="74"/>
  <c r="T13" i="72"/>
  <c r="U12" i="72"/>
  <c r="U12" i="73"/>
  <c r="T13" i="73"/>
  <c r="T13" i="71"/>
  <c r="T13" i="70"/>
  <c r="U12" i="70"/>
  <c r="C16" i="56"/>
  <c r="C16" i="48"/>
  <c r="U13" i="77" l="1"/>
  <c r="V12" i="77"/>
  <c r="U13" i="79"/>
  <c r="V12" i="79"/>
  <c r="U13" i="78"/>
  <c r="V12" i="78"/>
  <c r="U13" i="75"/>
  <c r="V12" i="75"/>
  <c r="U13" i="76"/>
  <c r="V12" i="76"/>
  <c r="U13" i="74"/>
  <c r="V12" i="74"/>
  <c r="U13" i="72"/>
  <c r="V12" i="72"/>
  <c r="U13" i="73"/>
  <c r="V12" i="73"/>
  <c r="U13" i="71"/>
  <c r="U13" i="70"/>
  <c r="V12" i="70"/>
  <c r="O23" i="35"/>
  <c r="N23" i="35"/>
  <c r="K23" i="35"/>
  <c r="I23" i="35"/>
  <c r="J23" i="35"/>
  <c r="H23" i="35"/>
  <c r="V13" i="77" l="1"/>
  <c r="W12" i="77"/>
  <c r="V13" i="79"/>
  <c r="W12" i="79"/>
  <c r="V13" i="78"/>
  <c r="W12" i="78"/>
  <c r="V13" i="75"/>
  <c r="W12" i="75"/>
  <c r="W12" i="76"/>
  <c r="V13" i="76"/>
  <c r="W12" i="74"/>
  <c r="V13" i="74"/>
  <c r="W12" i="72"/>
  <c r="V13" i="72"/>
  <c r="V13" i="73"/>
  <c r="W12" i="73"/>
  <c r="V13" i="71"/>
  <c r="W12" i="70"/>
  <c r="V13" i="70"/>
  <c r="P23" i="35"/>
  <c r="M23" i="35"/>
  <c r="L23" i="35"/>
  <c r="G23" i="35"/>
  <c r="AJ18" i="58"/>
  <c r="AI18" i="58"/>
  <c r="AH18" i="58"/>
  <c r="AG18" i="58"/>
  <c r="AF18" i="58"/>
  <c r="AE18" i="58"/>
  <c r="AD18" i="58"/>
  <c r="AC18" i="58"/>
  <c r="AB18" i="58"/>
  <c r="AA18" i="58"/>
  <c r="Z18" i="58"/>
  <c r="Y18" i="58"/>
  <c r="X18" i="58"/>
  <c r="W18" i="58"/>
  <c r="V18" i="58"/>
  <c r="U18" i="58"/>
  <c r="T18" i="58"/>
  <c r="S18" i="58"/>
  <c r="R18" i="58"/>
  <c r="Q18" i="58"/>
  <c r="P18" i="58"/>
  <c r="O18" i="58"/>
  <c r="N18" i="58"/>
  <c r="M18" i="58"/>
  <c r="L18" i="58"/>
  <c r="K18" i="58"/>
  <c r="J18" i="58"/>
  <c r="I18" i="58"/>
  <c r="H18" i="58"/>
  <c r="G18" i="58"/>
  <c r="F18" i="58"/>
  <c r="AC7" i="58" s="1"/>
  <c r="F12" i="58"/>
  <c r="G12" i="58" s="1"/>
  <c r="F9" i="35" a="1"/>
  <c r="F7" i="35" a="1"/>
  <c r="X12" i="77" l="1"/>
  <c r="W13" i="77"/>
  <c r="X12" i="79"/>
  <c r="W13" i="79"/>
  <c r="X12" i="78"/>
  <c r="W13" i="78"/>
  <c r="X12" i="75"/>
  <c r="W13" i="75"/>
  <c r="X12" i="76"/>
  <c r="W13" i="76"/>
  <c r="X12" i="74"/>
  <c r="W13" i="74"/>
  <c r="X12" i="72"/>
  <c r="W13" i="72"/>
  <c r="W13" i="73"/>
  <c r="X12" i="73"/>
  <c r="W13" i="71"/>
  <c r="X12" i="70"/>
  <c r="W13" i="70"/>
  <c r="F9" i="35"/>
  <c r="F7" i="35"/>
  <c r="T23" i="35"/>
  <c r="H12" i="58"/>
  <c r="G13" i="58"/>
  <c r="F13" i="58"/>
  <c r="F6" i="35" a="1"/>
  <c r="Y12" i="77" l="1"/>
  <c r="X13" i="77"/>
  <c r="Y12" i="79"/>
  <c r="X13" i="79"/>
  <c r="Y12" i="78"/>
  <c r="X13" i="78"/>
  <c r="Y12" i="75"/>
  <c r="X13" i="75"/>
  <c r="Y12" i="76"/>
  <c r="X13" i="76"/>
  <c r="Y12" i="74"/>
  <c r="X13" i="74"/>
  <c r="Y12" i="72"/>
  <c r="X13" i="72"/>
  <c r="Y12" i="73"/>
  <c r="X13" i="73"/>
  <c r="X13" i="71"/>
  <c r="Y12" i="70"/>
  <c r="X13" i="70"/>
  <c r="F6" i="35"/>
  <c r="AK18" i="58"/>
  <c r="H13" i="58"/>
  <c r="I12" i="58"/>
  <c r="Z30" i="56"/>
  <c r="Y13" i="77" l="1"/>
  <c r="Z12" i="77"/>
  <c r="Z12" i="79"/>
  <c r="Y13" i="79"/>
  <c r="Z12" i="78"/>
  <c r="Y13" i="78"/>
  <c r="Z12" i="75"/>
  <c r="Y13" i="75"/>
  <c r="Z12" i="76"/>
  <c r="Y13" i="76"/>
  <c r="Z12" i="74"/>
  <c r="Y13" i="74"/>
  <c r="Z12" i="72"/>
  <c r="Y13" i="72"/>
  <c r="Z12" i="73"/>
  <c r="Y13" i="73"/>
  <c r="Y13" i="71"/>
  <c r="Z12" i="70"/>
  <c r="Y13" i="70"/>
  <c r="F23" i="35"/>
  <c r="J12" i="58"/>
  <c r="I13" i="58"/>
  <c r="AA12" i="77" l="1"/>
  <c r="Z13" i="77"/>
  <c r="Z13" i="79"/>
  <c r="AA12" i="79"/>
  <c r="AA12" i="78"/>
  <c r="Z13" i="78"/>
  <c r="AA12" i="75"/>
  <c r="Z13" i="75"/>
  <c r="Z13" i="76"/>
  <c r="AA12" i="76"/>
  <c r="AA12" i="74"/>
  <c r="Z13" i="74"/>
  <c r="AA12" i="72"/>
  <c r="Z13" i="72"/>
  <c r="AA12" i="73"/>
  <c r="Z13" i="73"/>
  <c r="Z13" i="71"/>
  <c r="AA12" i="70"/>
  <c r="Z13" i="70"/>
  <c r="K12" i="58"/>
  <c r="J13" i="58"/>
  <c r="AB12" i="77" l="1"/>
  <c r="AA13" i="77"/>
  <c r="AA13" i="79"/>
  <c r="AB12" i="79"/>
  <c r="AA13" i="78"/>
  <c r="AB12" i="78"/>
  <c r="AB12" i="75"/>
  <c r="AA13" i="75"/>
  <c r="AA13" i="76"/>
  <c r="AB12" i="76"/>
  <c r="AB12" i="74"/>
  <c r="AA13" i="74"/>
  <c r="AB12" i="72"/>
  <c r="AA13" i="72"/>
  <c r="AB12" i="73"/>
  <c r="AA13" i="73"/>
  <c r="AA13" i="71"/>
  <c r="AB12" i="70"/>
  <c r="AA13" i="70"/>
  <c r="K13" i="58"/>
  <c r="L12" i="58"/>
  <c r="AC12" i="77" l="1"/>
  <c r="AB13" i="77"/>
  <c r="AC12" i="79"/>
  <c r="AB13" i="79"/>
  <c r="AC12" i="78"/>
  <c r="AB13" i="78"/>
  <c r="AC12" i="75"/>
  <c r="AB13" i="75"/>
  <c r="AC12" i="76"/>
  <c r="AB13" i="76"/>
  <c r="AC12" i="74"/>
  <c r="AB13" i="74"/>
  <c r="AB13" i="72"/>
  <c r="AC12" i="72"/>
  <c r="AC12" i="73"/>
  <c r="AB13" i="73"/>
  <c r="AB13" i="71"/>
  <c r="AB13" i="70"/>
  <c r="AC12" i="70"/>
  <c r="L13" i="58"/>
  <c r="M12" i="58"/>
  <c r="AC13" i="77" l="1"/>
  <c r="AD12" i="77"/>
  <c r="AC13" i="79"/>
  <c r="AD12" i="79"/>
  <c r="AC13" i="78"/>
  <c r="AD12" i="78"/>
  <c r="AC13" i="75"/>
  <c r="AD12" i="75"/>
  <c r="AD12" i="76"/>
  <c r="AC13" i="76"/>
  <c r="AC13" i="74"/>
  <c r="AD12" i="74"/>
  <c r="AC13" i="72"/>
  <c r="AD12" i="72"/>
  <c r="AC13" i="73"/>
  <c r="AD12" i="73"/>
  <c r="AC13" i="71"/>
  <c r="AC13" i="70"/>
  <c r="AD12" i="70"/>
  <c r="M13" i="58"/>
  <c r="N12" i="58"/>
  <c r="AD13" i="77" l="1"/>
  <c r="AE12" i="77"/>
  <c r="AD13" i="79"/>
  <c r="AE12" i="79"/>
  <c r="AD13" i="78"/>
  <c r="AE12" i="78"/>
  <c r="AD13" i="75"/>
  <c r="AE12" i="75"/>
  <c r="AE12" i="76"/>
  <c r="AD13" i="76"/>
  <c r="AE12" i="74"/>
  <c r="AD13" i="74"/>
  <c r="AE12" i="72"/>
  <c r="AD13" i="72"/>
  <c r="AD13" i="73"/>
  <c r="AE12" i="73"/>
  <c r="AD13" i="71"/>
  <c r="AE12" i="70"/>
  <c r="AD13" i="70"/>
  <c r="O12" i="58"/>
  <c r="N13" i="58"/>
  <c r="G18" i="23"/>
  <c r="H18" i="23"/>
  <c r="I18" i="23"/>
  <c r="J18" i="23"/>
  <c r="K18" i="23"/>
  <c r="L18" i="23"/>
  <c r="M18" i="23"/>
  <c r="N18" i="23"/>
  <c r="O18" i="23"/>
  <c r="P18" i="23"/>
  <c r="Q18" i="23"/>
  <c r="R18" i="23"/>
  <c r="S18" i="23"/>
  <c r="T18" i="23"/>
  <c r="U18" i="23"/>
  <c r="V18" i="23"/>
  <c r="W18" i="23"/>
  <c r="X18" i="23"/>
  <c r="Y18" i="23"/>
  <c r="Z18" i="23"/>
  <c r="AA18" i="23"/>
  <c r="AB18" i="23"/>
  <c r="AC18" i="23"/>
  <c r="AD18" i="23"/>
  <c r="AE18" i="23"/>
  <c r="AF18" i="23"/>
  <c r="AG18" i="23"/>
  <c r="AH18" i="23"/>
  <c r="AI18" i="23"/>
  <c r="AJ18" i="23"/>
  <c r="F18" i="23"/>
  <c r="AF12" i="77" l="1"/>
  <c r="AE13" i="77"/>
  <c r="AF12" i="79"/>
  <c r="AE13" i="79"/>
  <c r="AF12" i="78"/>
  <c r="AE13" i="78"/>
  <c r="AF12" i="75"/>
  <c r="AE13" i="75"/>
  <c r="AF12" i="76"/>
  <c r="AE13" i="76"/>
  <c r="AF12" i="74"/>
  <c r="AE13" i="74"/>
  <c r="AF12" i="72"/>
  <c r="AE13" i="72"/>
  <c r="AE13" i="73"/>
  <c r="AF12" i="73"/>
  <c r="AE13" i="71"/>
  <c r="AF12" i="70"/>
  <c r="AE13" i="70"/>
  <c r="AC7" i="23"/>
  <c r="P12" i="58"/>
  <c r="O13" i="58"/>
  <c r="E9" i="35" a="1"/>
  <c r="AG12" i="77" l="1"/>
  <c r="AF13" i="77"/>
  <c r="AG12" i="79"/>
  <c r="AF13" i="79"/>
  <c r="AG12" i="78"/>
  <c r="AF13" i="78"/>
  <c r="AG12" i="75"/>
  <c r="AF13" i="75"/>
  <c r="AG12" i="76"/>
  <c r="AF13" i="76"/>
  <c r="AG12" i="74"/>
  <c r="AF13" i="74"/>
  <c r="AF13" i="72"/>
  <c r="AG12" i="72"/>
  <c r="AG12" i="73"/>
  <c r="AF13" i="73"/>
  <c r="AF13" i="71"/>
  <c r="AG12" i="70"/>
  <c r="AF13" i="70"/>
  <c r="E9" i="35"/>
  <c r="Q12" i="58"/>
  <c r="P13" i="58"/>
  <c r="AH12" i="77" l="1"/>
  <c r="AG13" i="77"/>
  <c r="AH12" i="79"/>
  <c r="AG13" i="79"/>
  <c r="AH12" i="78"/>
  <c r="AG13" i="78"/>
  <c r="AG13" i="75"/>
  <c r="AH12" i="75"/>
  <c r="AH12" i="76"/>
  <c r="AG13" i="76"/>
  <c r="AH12" i="74"/>
  <c r="AG13" i="74"/>
  <c r="AG13" i="72"/>
  <c r="AH12" i="72"/>
  <c r="AH12" i="73"/>
  <c r="AG13" i="73"/>
  <c r="AG13" i="71"/>
  <c r="AG13" i="70"/>
  <c r="AH12" i="70"/>
  <c r="R12" i="58"/>
  <c r="Q13" i="58"/>
  <c r="E24" i="52"/>
  <c r="AI12" i="77" l="1"/>
  <c r="AH13" i="77"/>
  <c r="AH13" i="79"/>
  <c r="AI12" i="79"/>
  <c r="AH13" i="78"/>
  <c r="AI12" i="78"/>
  <c r="AI12" i="75"/>
  <c r="AH13" i="75"/>
  <c r="AH13" i="76"/>
  <c r="AI12" i="76"/>
  <c r="AI12" i="74"/>
  <c r="AH13" i="74"/>
  <c r="AI12" i="72"/>
  <c r="AH13" i="72"/>
  <c r="AI12" i="73"/>
  <c r="AH13" i="73"/>
  <c r="AH13" i="71"/>
  <c r="AI12" i="70"/>
  <c r="AH13" i="70"/>
  <c r="S12" i="58"/>
  <c r="R13" i="58"/>
  <c r="E40" i="52"/>
  <c r="E38" i="52"/>
  <c r="AJ12" i="77" l="1"/>
  <c r="AJ13" i="77" s="1"/>
  <c r="AI13" i="77"/>
  <c r="AI13" i="79"/>
  <c r="AJ12" i="79"/>
  <c r="AJ13" i="79" s="1"/>
  <c r="AI13" i="78"/>
  <c r="AJ12" i="78"/>
  <c r="AJ13" i="78" s="1"/>
  <c r="AJ12" i="75"/>
  <c r="AJ13" i="75" s="1"/>
  <c r="AI13" i="75"/>
  <c r="AI13" i="76"/>
  <c r="AJ12" i="76"/>
  <c r="AJ13" i="76" s="1"/>
  <c r="AI13" i="74"/>
  <c r="AJ12" i="74"/>
  <c r="AJ13" i="74" s="1"/>
  <c r="AJ12" i="72"/>
  <c r="AJ13" i="72" s="1"/>
  <c r="AI13" i="72"/>
  <c r="AJ12" i="73"/>
  <c r="AJ13" i="73" s="1"/>
  <c r="AI13" i="73"/>
  <c r="AI13" i="71"/>
  <c r="AJ13" i="71"/>
  <c r="AJ12" i="70"/>
  <c r="AJ13" i="70" s="1"/>
  <c r="AI13" i="70"/>
  <c r="D14" i="51"/>
  <c r="S13" i="58"/>
  <c r="T12" i="58"/>
  <c r="T13" i="58" l="1"/>
  <c r="U12" i="58"/>
  <c r="B2" i="35"/>
  <c r="U13" i="58" l="1"/>
  <c r="V12" i="58"/>
  <c r="F13" i="49"/>
  <c r="AK18" i="49" l="1"/>
  <c r="W12" i="58"/>
  <c r="V13" i="58"/>
  <c r="G12" i="49"/>
  <c r="G13" i="49" s="1"/>
  <c r="W13" i="58" l="1"/>
  <c r="X12" i="58"/>
  <c r="H12" i="49"/>
  <c r="H13" i="49" s="1"/>
  <c r="Y12" i="58" l="1"/>
  <c r="X13" i="58"/>
  <c r="I12" i="49"/>
  <c r="J12" i="49" s="1"/>
  <c r="T6" i="35"/>
  <c r="Z12" i="58" l="1"/>
  <c r="Y13" i="58"/>
  <c r="I13" i="49"/>
  <c r="J13" i="49"/>
  <c r="K12" i="49"/>
  <c r="AA12" i="58" l="1"/>
  <c r="Z13" i="58"/>
  <c r="K13" i="49"/>
  <c r="L12" i="49"/>
  <c r="AA13" i="58" l="1"/>
  <c r="AB12" i="58"/>
  <c r="L13" i="49"/>
  <c r="M12" i="49"/>
  <c r="AC12" i="58" l="1"/>
  <c r="AB13" i="58"/>
  <c r="N12" i="49"/>
  <c r="M13" i="49"/>
  <c r="AC13" i="58" l="1"/>
  <c r="AD12" i="58"/>
  <c r="N13" i="49"/>
  <c r="O12" i="49"/>
  <c r="AE12" i="58" l="1"/>
  <c r="AD13" i="58"/>
  <c r="O13" i="49"/>
  <c r="P12" i="49"/>
  <c r="AF12" i="58" l="1"/>
  <c r="AE13" i="58"/>
  <c r="P13" i="49"/>
  <c r="Q12" i="49"/>
  <c r="AG12" i="58" l="1"/>
  <c r="AF13" i="58"/>
  <c r="R12" i="49"/>
  <c r="Q13" i="49"/>
  <c r="AH12" i="58" l="1"/>
  <c r="AG13" i="58"/>
  <c r="R13" i="49"/>
  <c r="S12" i="49"/>
  <c r="AI12" i="58" l="1"/>
  <c r="AH13" i="58"/>
  <c r="S13" i="49"/>
  <c r="T12" i="49"/>
  <c r="AI13" i="58" l="1"/>
  <c r="AJ12" i="58"/>
  <c r="AJ13" i="58" s="1"/>
  <c r="T13" i="49"/>
  <c r="U12" i="49"/>
  <c r="V12" i="49" l="1"/>
  <c r="U13" i="49"/>
  <c r="V13" i="49" l="1"/>
  <c r="W12" i="49"/>
  <c r="W13" i="49" l="1"/>
  <c r="X12" i="49"/>
  <c r="X13" i="49" l="1"/>
  <c r="Y12" i="49"/>
  <c r="Z12" i="49" l="1"/>
  <c r="Y13" i="49"/>
  <c r="Z13" i="49" l="1"/>
  <c r="AA12" i="49"/>
  <c r="AA13" i="49" l="1"/>
  <c r="AB12" i="49"/>
  <c r="AB13" i="49" l="1"/>
  <c r="AC12" i="49"/>
  <c r="AD12" i="49" l="1"/>
  <c r="AC13" i="49"/>
  <c r="AD13" i="49" l="1"/>
  <c r="AE12" i="49"/>
  <c r="AE13" i="49" l="1"/>
  <c r="AF12" i="49"/>
  <c r="AF13" i="49" l="1"/>
  <c r="AG12" i="49"/>
  <c r="AH12" i="49" l="1"/>
  <c r="AG13" i="49"/>
  <c r="AH13" i="49" l="1"/>
  <c r="AI12" i="49"/>
  <c r="AI13" i="49" s="1"/>
  <c r="Q22" i="35" l="1"/>
  <c r="Q21" i="35"/>
  <c r="Q18" i="35"/>
  <c r="AE31" i="16" s="1"/>
  <c r="AJ31" i="16" s="1"/>
  <c r="Q17" i="35"/>
  <c r="AE30" i="16" s="1"/>
  <c r="AJ30" i="16" s="1"/>
  <c r="Q16" i="35"/>
  <c r="AE29" i="16" s="1"/>
  <c r="AJ29" i="16" s="1"/>
  <c r="AE28" i="16"/>
  <c r="AJ28" i="16" s="1"/>
  <c r="T12" i="35"/>
  <c r="T11" i="35"/>
  <c r="S11" i="35"/>
  <c r="Q11" i="35"/>
  <c r="T10" i="35"/>
  <c r="T9" i="35"/>
  <c r="T7" i="35"/>
  <c r="U11" i="35" l="1"/>
  <c r="F12" i="23" l="1"/>
  <c r="G12" i="23" s="1"/>
  <c r="AK14" i="23"/>
  <c r="E7" i="35" a="1"/>
  <c r="E7" i="35" l="1"/>
  <c r="F13" i="23"/>
  <c r="S9" i="35"/>
  <c r="U9" i="35" s="1"/>
  <c r="Q9" i="35"/>
  <c r="H12" i="23"/>
  <c r="G13" i="23"/>
  <c r="E6" i="35" a="1"/>
  <c r="E6" i="35" l="1"/>
  <c r="AI30" i="48" s="1"/>
  <c r="AK18" i="23"/>
  <c r="V32" i="23" s="1"/>
  <c r="Q7" i="35"/>
  <c r="S7" i="35"/>
  <c r="S12" i="35"/>
  <c r="U12" i="35" s="1"/>
  <c r="Q12" i="35"/>
  <c r="S10" i="35"/>
  <c r="U10" i="35" s="1"/>
  <c r="Q10" i="35"/>
  <c r="I12" i="23"/>
  <c r="H13" i="23"/>
  <c r="Q19" i="35" l="1"/>
  <c r="Q20" i="35"/>
  <c r="Q14" i="35"/>
  <c r="AE36" i="16" s="1"/>
  <c r="AJ36" i="16" s="1"/>
  <c r="U14" i="35"/>
  <c r="S6" i="35"/>
  <c r="U6" i="35" s="1"/>
  <c r="E23" i="35"/>
  <c r="Q23" i="35" s="1"/>
  <c r="AI31" i="48"/>
  <c r="Q8" i="35"/>
  <c r="BH26" i="16" s="1"/>
  <c r="AE27" i="16" s="1"/>
  <c r="AJ27" i="16" s="1"/>
  <c r="Q6" i="35"/>
  <c r="BH25" i="16"/>
  <c r="AE26" i="16" s="1"/>
  <c r="AJ26" i="16" s="1"/>
  <c r="U7" i="35"/>
  <c r="J12" i="23"/>
  <c r="I13" i="23"/>
  <c r="AI32" i="48" l="1"/>
  <c r="AB26" i="48" s="1"/>
  <c r="BH24" i="16"/>
  <c r="V25" i="16" s="1"/>
  <c r="Q13" i="35"/>
  <c r="S13" i="35"/>
  <c r="U13" i="35" s="1"/>
  <c r="S23" i="35"/>
  <c r="K12" i="23"/>
  <c r="J13" i="23"/>
  <c r="AJ25" i="16" l="1"/>
  <c r="G14" i="51" s="1"/>
  <c r="L12" i="23"/>
  <c r="K13" i="23"/>
  <c r="AC21" i="16" l="1"/>
  <c r="O14" i="51"/>
  <c r="M12" i="23"/>
  <c r="L13" i="23"/>
  <c r="Z11" i="51" l="1"/>
  <c r="N12" i="23"/>
  <c r="M13" i="23"/>
  <c r="O12" i="23" l="1"/>
  <c r="N13" i="23"/>
  <c r="P12" i="23" l="1"/>
  <c r="O13" i="23"/>
  <c r="Q12" i="23" l="1"/>
  <c r="P13" i="23"/>
  <c r="R12" i="23" l="1"/>
  <c r="Q13" i="23"/>
  <c r="S12" i="23" l="1"/>
  <c r="R13" i="23"/>
  <c r="T12" i="23" l="1"/>
  <c r="S13" i="23"/>
  <c r="U12" i="23" l="1"/>
  <c r="T13" i="23"/>
  <c r="V12" i="23" l="1"/>
  <c r="U13" i="23"/>
  <c r="W12" i="23" l="1"/>
  <c r="V13" i="23"/>
  <c r="X12" i="23" l="1"/>
  <c r="W13" i="23"/>
  <c r="Y12" i="23" l="1"/>
  <c r="X13" i="23"/>
  <c r="Z12" i="23" l="1"/>
  <c r="Y13" i="23"/>
  <c r="AA12" i="23" l="1"/>
  <c r="Z13" i="23"/>
  <c r="AB12" i="23" l="1"/>
  <c r="AA13" i="23"/>
  <c r="AC12" i="23" l="1"/>
  <c r="AB13" i="23"/>
  <c r="AD12" i="23" l="1"/>
  <c r="AC13" i="23"/>
  <c r="AE12" i="23" l="1"/>
  <c r="AD13" i="23"/>
  <c r="AF12" i="23" l="1"/>
  <c r="AE13" i="23"/>
  <c r="AG12" i="23" l="1"/>
  <c r="AF13" i="23"/>
  <c r="AH12" i="23" l="1"/>
  <c r="AG13" i="23"/>
  <c r="AI12" i="23" l="1"/>
  <c r="AI13" i="23" s="1"/>
  <c r="AH13" i="23"/>
  <c r="O8" i="58"/>
  <c r="AH12" i="48"/>
  <c r="AI9" i="16"/>
  <c r="AI12" i="56"/>
  <c r="AH8" i="48"/>
  <c r="AI5" i="16"/>
  <c r="A7" i="58"/>
  <c r="AI8" i="56"/>
  <c r="AH14" i="48"/>
  <c r="AI11" i="16"/>
  <c r="O9" i="58"/>
  <c r="AI14" i="56"/>
  <c r="L7" i="58"/>
  <c r="AI10" i="56"/>
  <c r="AH10" i="48"/>
  <c r="AI7" i="16"/>
  <c r="A6" i="35"/>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AK14" authorId="0" shapeId="0" xr:uid="{F97E68E4-EC3E-4620-9539-1891D2AB6E61}">
      <text>
        <r>
          <rPr>
            <sz val="9"/>
            <color indexed="10"/>
            <rFont val="MS P ゴシック"/>
            <family val="3"/>
            <charset val="128"/>
          </rPr>
          <t>内数の合計が総数を超えている場合“ERROR”
が表示されるので再度確認してください。</t>
        </r>
        <r>
          <rPr>
            <sz val="9"/>
            <color indexed="81"/>
            <rFont val="MS P ゴシック"/>
            <family val="3"/>
            <charset val="128"/>
          </rPr>
          <t xml:space="preserve">
</t>
        </r>
      </text>
    </comment>
    <comment ref="B16" authorId="0" shapeId="0" xr:uid="{B1270173-9D74-41D1-8A55-EC3F12A33F94}">
      <text>
        <r>
          <rPr>
            <sz val="9"/>
            <color indexed="81"/>
            <rFont val="MS P ゴシック"/>
            <family val="3"/>
            <charset val="128"/>
          </rPr>
          <t>第6-3号様式に必要事項を入力のうえ、提出要否判定が〇の場合のみ入力してください。</t>
        </r>
      </text>
    </comment>
    <comment ref="B17" authorId="0" shapeId="0" xr:uid="{377D6055-F658-4D33-BBA6-970DA944F24D}">
      <text>
        <r>
          <rPr>
            <sz val="9"/>
            <color theme="1"/>
            <rFont val="ＭＳ Ｐゴシック"/>
            <family val="3"/>
            <charset val="128"/>
            <scheme val="minor"/>
          </rPr>
          <t>第6-3号様式に必要事項を入力のうえ、提出要否判定が〇の場合のみ入力してください。
また、複数世帯の多胎児を受け入れた場合は、当該多胎児の受入によって定員を超えることになった世帯の多胎児数を入力してください。</t>
        </r>
      </text>
    </comment>
    <comment ref="A23" authorId="0" shapeId="0" xr:uid="{FB536C35-9680-4A22-BD92-B517F68A980F}">
      <text>
        <r>
          <rPr>
            <sz val="9"/>
            <color indexed="81"/>
            <rFont val="MS P ゴシック"/>
            <family val="3"/>
            <charset val="128"/>
          </rPr>
          <t>要綱第2条(1)ア～エの区分</t>
        </r>
      </text>
    </comment>
    <comment ref="V32" authorId="0" shapeId="0" xr:uid="{5768A85B-7C90-47B1-8297-C2F92CE77DCB}">
      <text>
        <r>
          <rPr>
            <sz val="9"/>
            <color indexed="10"/>
            <rFont val="MS P ゴシック"/>
            <family val="3"/>
            <charset val="128"/>
          </rPr>
          <t>Ａ、Ｂ、Ｃが一致しない場合“ERROR”が表示されるので再度確認してください。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D14" authorId="0" shapeId="0" xr:uid="{00000000-0006-0000-1100-000001000000}">
      <text>
        <r>
          <rPr>
            <b/>
            <sz val="9"/>
            <color indexed="81"/>
            <rFont val="ＭＳ Ｐゴシック"/>
            <family val="3"/>
            <charset val="128"/>
          </rPr>
          <t>経費内訳書（第７－２号様式）を入力すると表示されます。</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<sst xmlns="http://schemas.openxmlformats.org/spreadsheetml/2006/main" count="1329" uniqueCount="196">
  <si>
    <t>年</t>
    <rPh sb="0" eb="1">
      <t>ネン</t>
    </rPh>
    <phoneticPr fontId="4"/>
  </si>
  <si>
    <t>人</t>
    <rPh sb="0" eb="1">
      <t>ニン</t>
    </rPh>
    <phoneticPr fontId="4"/>
  </si>
  <si>
    <t>円</t>
    <rPh sb="0" eb="1">
      <t>エン</t>
    </rPh>
    <phoneticPr fontId="4"/>
  </si>
  <si>
    <t>小計</t>
    <rPh sb="0" eb="2">
      <t>ショウケイ</t>
    </rPh>
    <phoneticPr fontId="4"/>
  </si>
  <si>
    <t>年度</t>
    <rPh sb="0" eb="2">
      <t>ネンド</t>
    </rPh>
    <phoneticPr fontId="4"/>
  </si>
  <si>
    <t>曜日</t>
    <rPh sb="0" eb="2">
      <t>ヨウビ</t>
    </rPh>
    <phoneticPr fontId="4"/>
  </si>
  <si>
    <t>日</t>
    <rPh sb="0" eb="1">
      <t>ヒ</t>
    </rPh>
    <phoneticPr fontId="4"/>
  </si>
  <si>
    <t>合計</t>
    <rPh sb="0" eb="2">
      <t>ゴウケイ</t>
    </rPh>
    <phoneticPr fontId="4"/>
  </si>
  <si>
    <t>区分</t>
    <rPh sb="0" eb="2">
      <t>クブン</t>
    </rPh>
    <phoneticPr fontId="4"/>
  </si>
  <si>
    <t>非定型</t>
    <rPh sb="0" eb="3">
      <t>ヒテイケイ</t>
    </rPh>
    <phoneticPr fontId="4"/>
  </si>
  <si>
    <t>緊急</t>
    <rPh sb="0" eb="2">
      <t>キンキュウ</t>
    </rPh>
    <phoneticPr fontId="4"/>
  </si>
  <si>
    <t>私的理由</t>
    <rPh sb="0" eb="2">
      <t>シテキ</t>
    </rPh>
    <rPh sb="2" eb="4">
      <t>リユウ</t>
    </rPh>
    <phoneticPr fontId="4"/>
  </si>
  <si>
    <t>延べ利用児童数</t>
    <rPh sb="0" eb="1">
      <t>ノ</t>
    </rPh>
    <rPh sb="2" eb="4">
      <t>リヨウ</t>
    </rPh>
    <rPh sb="4" eb="6">
      <t>ジドウ</t>
    </rPh>
    <rPh sb="6" eb="7">
      <t>スウ</t>
    </rPh>
    <phoneticPr fontId="4"/>
  </si>
  <si>
    <t>〈　区分別　〉</t>
    <rPh sb="2" eb="4">
      <t>クブン</t>
    </rPh>
    <rPh sb="4" eb="5">
      <t>ベツ</t>
    </rPh>
    <phoneticPr fontId="4"/>
  </si>
  <si>
    <t>3歳未満児</t>
    <rPh sb="1" eb="4">
      <t>サイミマン</t>
    </rPh>
    <rPh sb="4" eb="5">
      <t>ジ</t>
    </rPh>
    <phoneticPr fontId="4"/>
  </si>
  <si>
    <t>3歳以上児</t>
    <rPh sb="1" eb="4">
      <t>サイイジョウ</t>
    </rPh>
    <rPh sb="4" eb="5">
      <t>ジ</t>
    </rPh>
    <phoneticPr fontId="4"/>
  </si>
  <si>
    <t>日</t>
    <rPh sb="0" eb="1">
      <t>ニチ</t>
    </rPh>
    <phoneticPr fontId="4"/>
  </si>
  <si>
    <t>市民税非課税世帯</t>
    <rPh sb="0" eb="3">
      <t>シミンゼイ</t>
    </rPh>
    <rPh sb="3" eb="6">
      <t>ヒカゼイ</t>
    </rPh>
    <rPh sb="6" eb="8">
      <t>セタイ</t>
    </rPh>
    <phoneticPr fontId="4"/>
  </si>
  <si>
    <t>上記以外の世帯</t>
    <rPh sb="0" eb="2">
      <t>ジョウキ</t>
    </rPh>
    <rPh sb="2" eb="4">
      <t>イガイ</t>
    </rPh>
    <rPh sb="5" eb="7">
      <t>セタイ</t>
    </rPh>
    <phoneticPr fontId="4"/>
  </si>
  <si>
    <t>…A</t>
    <phoneticPr fontId="4"/>
  </si>
  <si>
    <t>…B</t>
    <phoneticPr fontId="4"/>
  </si>
  <si>
    <t>…C</t>
    <phoneticPr fontId="4"/>
  </si>
  <si>
    <t>（第６－１号様式）</t>
    <rPh sb="1" eb="2">
      <t>ダイ</t>
    </rPh>
    <rPh sb="5" eb="6">
      <t>ゴウ</t>
    </rPh>
    <rPh sb="6" eb="8">
      <t>ヨウシキ</t>
    </rPh>
    <phoneticPr fontId="4"/>
  </si>
  <si>
    <t>月分</t>
    <rPh sb="0" eb="1">
      <t>ガツ</t>
    </rPh>
    <rPh sb="1" eb="2">
      <t>ブン</t>
    </rPh>
    <phoneticPr fontId="4"/>
  </si>
  <si>
    <t>　（施設所在地）</t>
    <rPh sb="2" eb="4">
      <t>シセツ</t>
    </rPh>
    <rPh sb="4" eb="7">
      <t>ショザイチ</t>
    </rPh>
    <phoneticPr fontId="4"/>
  </si>
  <si>
    <t>年　　　月　　　日</t>
    <rPh sb="0" eb="1">
      <t>ネン</t>
    </rPh>
    <rPh sb="4" eb="5">
      <t>ガツ</t>
    </rPh>
    <rPh sb="8" eb="9">
      <t>ヒ</t>
    </rPh>
    <phoneticPr fontId="4"/>
  </si>
  <si>
    <t>　（施設名）</t>
    <rPh sb="2" eb="4">
      <t>シセツ</t>
    </rPh>
    <rPh sb="4" eb="5">
      <t>メイ</t>
    </rPh>
    <phoneticPr fontId="4"/>
  </si>
  <si>
    <t>利用理由別</t>
    <rPh sb="0" eb="2">
      <t>リヨウ</t>
    </rPh>
    <rPh sb="2" eb="4">
      <t>リユウ</t>
    </rPh>
    <rPh sb="4" eb="5">
      <t>ベツ</t>
    </rPh>
    <phoneticPr fontId="8"/>
  </si>
  <si>
    <t>非定型</t>
    <rPh sb="0" eb="3">
      <t>ヒテイケイ</t>
    </rPh>
    <phoneticPr fontId="8"/>
  </si>
  <si>
    <t>緊急</t>
    <rPh sb="0" eb="2">
      <t>キンキュウ</t>
    </rPh>
    <phoneticPr fontId="8"/>
  </si>
  <si>
    <t>私的理由</t>
    <rPh sb="0" eb="2">
      <t>シテキ</t>
    </rPh>
    <rPh sb="2" eb="4">
      <t>リユウ</t>
    </rPh>
    <phoneticPr fontId="8"/>
  </si>
  <si>
    <t>３歳未満</t>
    <rPh sb="1" eb="4">
      <t>サイミマン</t>
    </rPh>
    <phoneticPr fontId="8"/>
  </si>
  <si>
    <t>３歳以上</t>
    <rPh sb="1" eb="4">
      <t>サイイジョウ</t>
    </rPh>
    <phoneticPr fontId="8"/>
  </si>
  <si>
    <t>合計</t>
    <rPh sb="0" eb="2">
      <t>ゴウケイ</t>
    </rPh>
    <phoneticPr fontId="8"/>
  </si>
  <si>
    <t>上半期計</t>
    <rPh sb="0" eb="3">
      <t>カミハンキ</t>
    </rPh>
    <rPh sb="3" eb="4">
      <t>ケイ</t>
    </rPh>
    <phoneticPr fontId="8"/>
  </si>
  <si>
    <t>下半期計</t>
    <rPh sb="0" eb="1">
      <t>シモ</t>
    </rPh>
    <rPh sb="1" eb="3">
      <t>ハンキ</t>
    </rPh>
    <rPh sb="3" eb="4">
      <t>ケイ</t>
    </rPh>
    <phoneticPr fontId="8"/>
  </si>
  <si>
    <t>年間計</t>
    <rPh sb="0" eb="2">
      <t>ネンカン</t>
    </rPh>
    <rPh sb="2" eb="3">
      <t>ケイ</t>
    </rPh>
    <phoneticPr fontId="8"/>
  </si>
  <si>
    <t>保育園名</t>
    <rPh sb="0" eb="3">
      <t>ホイクエン</t>
    </rPh>
    <rPh sb="3" eb="4">
      <t>メイ</t>
    </rPh>
    <phoneticPr fontId="8"/>
  </si>
  <si>
    <t>　（施設長名）</t>
    <rPh sb="2" eb="4">
      <t>シセツ</t>
    </rPh>
    <rPh sb="4" eb="5">
      <t>チョウ</t>
    </rPh>
    <rPh sb="5" eb="6">
      <t>メイ</t>
    </rPh>
    <phoneticPr fontId="4"/>
  </si>
  <si>
    <t>（電話番号）</t>
    <rPh sb="1" eb="3">
      <t>デンワ</t>
    </rPh>
    <rPh sb="3" eb="5">
      <t>バンゴウ</t>
    </rPh>
    <phoneticPr fontId="4"/>
  </si>
  <si>
    <t>年</t>
    <rPh sb="0" eb="1">
      <t>ネン</t>
    </rPh>
    <phoneticPr fontId="4"/>
  </si>
  <si>
    <t>月</t>
    <rPh sb="0" eb="1">
      <t>ガツ</t>
    </rPh>
    <phoneticPr fontId="4"/>
  </si>
  <si>
    <t>日</t>
    <rPh sb="0" eb="1">
      <t>ヒ</t>
    </rPh>
    <phoneticPr fontId="4"/>
  </si>
  <si>
    <t>（施設所在地）</t>
    <rPh sb="1" eb="3">
      <t>シセツ</t>
    </rPh>
    <rPh sb="3" eb="6">
      <t>ショザイチ</t>
    </rPh>
    <phoneticPr fontId="4"/>
  </si>
  <si>
    <t>（施設名）</t>
    <rPh sb="1" eb="3">
      <t>シセツ</t>
    </rPh>
    <rPh sb="3" eb="4">
      <t>メイ</t>
    </rPh>
    <phoneticPr fontId="4"/>
  </si>
  <si>
    <t>（施設長名）</t>
    <rPh sb="1" eb="4">
      <t>シセツチョウ</t>
    </rPh>
    <rPh sb="4" eb="5">
      <t>メイ</t>
    </rPh>
    <phoneticPr fontId="4"/>
  </si>
  <si>
    <t>（電話番号）</t>
    <rPh sb="1" eb="3">
      <t>デンワ</t>
    </rPh>
    <rPh sb="3" eb="5">
      <t>バンゴウ</t>
    </rPh>
    <phoneticPr fontId="4"/>
  </si>
  <si>
    <t>記</t>
    <rPh sb="0" eb="1">
      <t>キ</t>
    </rPh>
    <phoneticPr fontId="4"/>
  </si>
  <si>
    <t>円</t>
    <rPh sb="0" eb="1">
      <t>エン</t>
    </rPh>
    <phoneticPr fontId="4"/>
  </si>
  <si>
    <t>（備考）</t>
    <phoneticPr fontId="4"/>
  </si>
  <si>
    <t>（第５－１号様式）</t>
    <rPh sb="1" eb="2">
      <t>ダイ</t>
    </rPh>
    <rPh sb="5" eb="6">
      <t>ゴウ</t>
    </rPh>
    <rPh sb="6" eb="8">
      <t>ヨウシキ</t>
    </rPh>
    <phoneticPr fontId="4"/>
  </si>
  <si>
    <t>〈　利用理由別　〉</t>
    <rPh sb="2" eb="4">
      <t>リヨウ</t>
    </rPh>
    <rPh sb="4" eb="6">
      <t>リユウ</t>
    </rPh>
    <rPh sb="6" eb="7">
      <t>ベツ</t>
    </rPh>
    <phoneticPr fontId="4"/>
  </si>
  <si>
    <t>○△□</t>
    <phoneticPr fontId="4"/>
  </si>
  <si>
    <t>○○園</t>
    <rPh sb="2" eb="3">
      <t>エン</t>
    </rPh>
    <phoneticPr fontId="4"/>
  </si>
  <si>
    <t>●●　●●</t>
    <phoneticPr fontId="4"/>
  </si>
  <si>
    <t>△△△－▲▲▲</t>
    <phoneticPr fontId="4"/>
  </si>
  <si>
    <t>利用児童数</t>
    <rPh sb="0" eb="2">
      <t>リヨウ</t>
    </rPh>
    <rPh sb="2" eb="4">
      <t>ジドウ</t>
    </rPh>
    <rPh sb="4" eb="5">
      <t>スウ</t>
    </rPh>
    <phoneticPr fontId="4"/>
  </si>
  <si>
    <t>事業実施日数</t>
    <rPh sb="0" eb="2">
      <t>ジギョウ</t>
    </rPh>
    <rPh sb="2" eb="4">
      <t>ジッシ</t>
    </rPh>
    <rPh sb="4" eb="6">
      <t>ニッスウ</t>
    </rPh>
    <phoneticPr fontId="4"/>
  </si>
  <si>
    <t>区分</t>
    <rPh sb="0" eb="2">
      <t>クブン</t>
    </rPh>
    <phoneticPr fontId="12"/>
  </si>
  <si>
    <t>事業に要した経費の額（実支出額）</t>
    <rPh sb="0" eb="2">
      <t>ジギョウ</t>
    </rPh>
    <rPh sb="3" eb="4">
      <t>ヨウ</t>
    </rPh>
    <rPh sb="6" eb="8">
      <t>ケイヒ</t>
    </rPh>
    <rPh sb="9" eb="10">
      <t>ガク</t>
    </rPh>
    <rPh sb="11" eb="14">
      <t>ジツシシュツ</t>
    </rPh>
    <rPh sb="14" eb="15">
      <t>ガク</t>
    </rPh>
    <phoneticPr fontId="12"/>
  </si>
  <si>
    <t>差引額</t>
    <rPh sb="0" eb="2">
      <t>サシヒ</t>
    </rPh>
    <rPh sb="2" eb="3">
      <t>ガク</t>
    </rPh>
    <phoneticPr fontId="12"/>
  </si>
  <si>
    <t>Ａ</t>
    <phoneticPr fontId="12"/>
  </si>
  <si>
    <t>Ｂ</t>
    <phoneticPr fontId="12"/>
  </si>
  <si>
    <t>Ｃ （Ａ－Ｂ）</t>
    <phoneticPr fontId="12"/>
  </si>
  <si>
    <t>円</t>
    <rPh sb="0" eb="1">
      <t>エン</t>
    </rPh>
    <phoneticPr fontId="12"/>
  </si>
  <si>
    <t>経費の区分</t>
    <rPh sb="0" eb="2">
      <t>ケイヒ</t>
    </rPh>
    <rPh sb="3" eb="5">
      <t>クブン</t>
    </rPh>
    <phoneticPr fontId="12"/>
  </si>
  <si>
    <t>事業に要した経費の額</t>
    <rPh sb="0" eb="2">
      <t>ジギョウ</t>
    </rPh>
    <rPh sb="3" eb="4">
      <t>ヨウ</t>
    </rPh>
    <rPh sb="6" eb="8">
      <t>ケイヒ</t>
    </rPh>
    <rPh sb="9" eb="10">
      <t>ガク</t>
    </rPh>
    <phoneticPr fontId="12"/>
  </si>
  <si>
    <t>経費の内訳（計算式等）</t>
    <rPh sb="0" eb="2">
      <t>ケイヒ</t>
    </rPh>
    <rPh sb="3" eb="5">
      <t>ウチワケ</t>
    </rPh>
    <rPh sb="6" eb="8">
      <t>ケイサン</t>
    </rPh>
    <rPh sb="8" eb="9">
      <t>シキ</t>
    </rPh>
    <rPh sb="9" eb="10">
      <t>トウ</t>
    </rPh>
    <phoneticPr fontId="12"/>
  </si>
  <si>
    <t>人件費支出</t>
    <rPh sb="0" eb="3">
      <t>ジンケンヒ</t>
    </rPh>
    <rPh sb="3" eb="5">
      <t>シシュツ</t>
    </rPh>
    <phoneticPr fontId="12"/>
  </si>
  <si>
    <t>もっぱら一時預かり事業に従事する保育士等（※）</t>
    <rPh sb="4" eb="6">
      <t>イチジ</t>
    </rPh>
    <rPh sb="6" eb="7">
      <t>アズ</t>
    </rPh>
    <rPh sb="9" eb="11">
      <t>ジギョウ</t>
    </rPh>
    <rPh sb="12" eb="14">
      <t>ジュウジ</t>
    </rPh>
    <rPh sb="16" eb="18">
      <t>ホイク</t>
    </rPh>
    <rPh sb="18" eb="20">
      <t>シトウ</t>
    </rPh>
    <phoneticPr fontId="12"/>
  </si>
  <si>
    <t>（対象保育士名　　　　　　　　　　　　　）</t>
    <rPh sb="1" eb="3">
      <t>タイショウ</t>
    </rPh>
    <rPh sb="3" eb="5">
      <t>ホイク</t>
    </rPh>
    <rPh sb="5" eb="6">
      <t>シ</t>
    </rPh>
    <rPh sb="6" eb="7">
      <t>メイ</t>
    </rPh>
    <phoneticPr fontId="12"/>
  </si>
  <si>
    <t>交替勤務により従事する保育士等</t>
    <rPh sb="0" eb="2">
      <t>コウタイ</t>
    </rPh>
    <rPh sb="2" eb="4">
      <t>キンム</t>
    </rPh>
    <rPh sb="7" eb="9">
      <t>ジュウジ</t>
    </rPh>
    <rPh sb="11" eb="13">
      <t>ホイク</t>
    </rPh>
    <rPh sb="13" eb="15">
      <t>シトウ</t>
    </rPh>
    <phoneticPr fontId="12"/>
  </si>
  <si>
    <t>（小計）</t>
    <rPh sb="1" eb="3">
      <t>ショウケイ</t>
    </rPh>
    <phoneticPr fontId="12"/>
  </si>
  <si>
    <t>事業費・事務費支出</t>
    <rPh sb="0" eb="3">
      <t>ジギョウヒ</t>
    </rPh>
    <rPh sb="4" eb="7">
      <t>ジムヒ</t>
    </rPh>
    <rPh sb="7" eb="9">
      <t>シシュツ</t>
    </rPh>
    <phoneticPr fontId="12"/>
  </si>
  <si>
    <t>事業に要した経費の額（合計）</t>
    <rPh sb="0" eb="2">
      <t>ジギョウ</t>
    </rPh>
    <rPh sb="11" eb="13">
      <t>ゴウケイ</t>
    </rPh>
    <phoneticPr fontId="12"/>
  </si>
  <si>
    <t>利用児童総数</t>
    <rPh sb="0" eb="2">
      <t>リヨウ</t>
    </rPh>
    <rPh sb="2" eb="4">
      <t>ジドウ</t>
    </rPh>
    <rPh sb="4" eb="6">
      <t>ソウスウ</t>
    </rPh>
    <phoneticPr fontId="4"/>
  </si>
  <si>
    <t>〈　利用状況　〉</t>
    <rPh sb="2" eb="4">
      <t>リヨウ</t>
    </rPh>
    <rPh sb="4" eb="6">
      <t>ジョウキョウ</t>
    </rPh>
    <phoneticPr fontId="4"/>
  </si>
  <si>
    <t>申 請 金 額</t>
    <rPh sb="0" eb="1">
      <t>サル</t>
    </rPh>
    <rPh sb="2" eb="3">
      <t>ショウ</t>
    </rPh>
    <rPh sb="4" eb="5">
      <t>カネ</t>
    </rPh>
    <rPh sb="6" eb="7">
      <t>ガク</t>
    </rPh>
    <phoneticPr fontId="4"/>
  </si>
  <si>
    <t>金額</t>
    <rPh sb="0" eb="2">
      <t>キンガク</t>
    </rPh>
    <phoneticPr fontId="4"/>
  </si>
  <si>
    <t>対象項目</t>
    <rPh sb="0" eb="2">
      <t>タイショウ</t>
    </rPh>
    <rPh sb="2" eb="4">
      <t>コウモク</t>
    </rPh>
    <phoneticPr fontId="4"/>
  </si>
  <si>
    <t>基本分経費</t>
    <rPh sb="0" eb="2">
      <t>キホン</t>
    </rPh>
    <rPh sb="2" eb="3">
      <t>ブン</t>
    </rPh>
    <rPh sb="3" eb="5">
      <t>ケイヒ</t>
    </rPh>
    <phoneticPr fontId="4"/>
  </si>
  <si>
    <t>箇所</t>
    <rPh sb="0" eb="2">
      <t>カショ</t>
    </rPh>
    <phoneticPr fontId="4"/>
  </si>
  <si>
    <t>×</t>
    <phoneticPr fontId="4"/>
  </si>
  <si>
    <t>人</t>
    <rPh sb="0" eb="1">
      <t>ニン</t>
    </rPh>
    <phoneticPr fontId="4"/>
  </si>
  <si>
    <t>円</t>
    <rPh sb="0" eb="1">
      <t>エン</t>
    </rPh>
    <phoneticPr fontId="4"/>
  </si>
  <si>
    <t>単価及び数量・単位</t>
    <rPh sb="0" eb="2">
      <t>タンカ</t>
    </rPh>
    <rPh sb="2" eb="3">
      <t>オヨ</t>
    </rPh>
    <rPh sb="4" eb="6">
      <t>スウリョウ</t>
    </rPh>
    <rPh sb="7" eb="9">
      <t>タンイ</t>
    </rPh>
    <phoneticPr fontId="4"/>
  </si>
  <si>
    <t>(1)</t>
    <phoneticPr fontId="4"/>
  </si>
  <si>
    <t>(2)</t>
    <phoneticPr fontId="4"/>
  </si>
  <si>
    <t>当該年度の基本分経費の対象となる利用実績</t>
    <rPh sb="0" eb="2">
      <t>トウガイ</t>
    </rPh>
    <rPh sb="2" eb="4">
      <t>ネンド</t>
    </rPh>
    <rPh sb="5" eb="7">
      <t>キホン</t>
    </rPh>
    <rPh sb="7" eb="8">
      <t>ブン</t>
    </rPh>
    <rPh sb="8" eb="10">
      <t>ケイヒ</t>
    </rPh>
    <rPh sb="11" eb="13">
      <t>タイショウ</t>
    </rPh>
    <rPh sb="16" eb="18">
      <t>リヨウ</t>
    </rPh>
    <rPh sb="18" eb="20">
      <t>ジッセキ</t>
    </rPh>
    <phoneticPr fontId="4"/>
  </si>
  <si>
    <t>人（</t>
    <rPh sb="0" eb="1">
      <t>ニン</t>
    </rPh>
    <phoneticPr fontId="4"/>
  </si>
  <si>
    <t>月～</t>
    <rPh sb="0" eb="1">
      <t>ガツ</t>
    </rPh>
    <phoneticPr fontId="4"/>
  </si>
  <si>
    <t>概算払額（Ａ）</t>
    <rPh sb="0" eb="3">
      <t>ガイサンバラ</t>
    </rPh>
    <rPh sb="3" eb="4">
      <t>ガク</t>
    </rPh>
    <phoneticPr fontId="4"/>
  </si>
  <si>
    <t>過不足額（Ｂ）－（Ａ）</t>
    <rPh sb="0" eb="3">
      <t>カブソク</t>
    </rPh>
    <rPh sb="3" eb="4">
      <t>ガク</t>
    </rPh>
    <phoneticPr fontId="4"/>
  </si>
  <si>
    <t>実際の基本分経費額（Ｂ）</t>
    <rPh sb="0" eb="2">
      <t>ジッサイ</t>
    </rPh>
    <rPh sb="3" eb="5">
      <t>キホン</t>
    </rPh>
    <rPh sb="5" eb="6">
      <t>ブン</t>
    </rPh>
    <rPh sb="6" eb="8">
      <t>ケイヒ</t>
    </rPh>
    <rPh sb="8" eb="9">
      <t>ガク</t>
    </rPh>
    <phoneticPr fontId="4"/>
  </si>
  <si>
    <t>（第５－２号様式）</t>
    <rPh sb="1" eb="2">
      <t>ダイ</t>
    </rPh>
    <rPh sb="5" eb="6">
      <t>ゴウ</t>
    </rPh>
    <rPh sb="6" eb="8">
      <t>ヨウシキ</t>
    </rPh>
    <phoneticPr fontId="4"/>
  </si>
  <si>
    <t>月分）</t>
    <rPh sb="0" eb="1">
      <t>ガツ</t>
    </rPh>
    <rPh sb="1" eb="2">
      <t>ブン</t>
    </rPh>
    <phoneticPr fontId="4"/>
  </si>
  <si>
    <t>算出根拠</t>
    <rPh sb="0" eb="1">
      <t>サン</t>
    </rPh>
    <rPh sb="1" eb="2">
      <t>デ</t>
    </rPh>
    <rPh sb="2" eb="3">
      <t>ネ</t>
    </rPh>
    <rPh sb="3" eb="4">
      <t>キョ</t>
    </rPh>
    <phoneticPr fontId="4"/>
  </si>
  <si>
    <t>利用状況</t>
    <rPh sb="0" eb="2">
      <t>リヨウ</t>
    </rPh>
    <rPh sb="2" eb="4">
      <t>ジョウキョウ</t>
    </rPh>
    <phoneticPr fontId="8"/>
  </si>
  <si>
    <t>利用児童総数</t>
    <rPh sb="0" eb="2">
      <t>リヨウ</t>
    </rPh>
    <rPh sb="2" eb="4">
      <t>ジドウ</t>
    </rPh>
    <rPh sb="4" eb="6">
      <t>ソウスウ</t>
    </rPh>
    <phoneticPr fontId="8"/>
  </si>
  <si>
    <t>支給率</t>
    <rPh sb="0" eb="3">
      <t>シキュウリツ</t>
    </rPh>
    <phoneticPr fontId="4"/>
  </si>
  <si>
    <t>(3)</t>
    <phoneticPr fontId="4"/>
  </si>
  <si>
    <t>円</t>
    <rPh sb="0" eb="1">
      <t>エン</t>
    </rPh>
    <phoneticPr fontId="4"/>
  </si>
  <si>
    <t>上記（1）から想定される当該年度の延べ利用児童数</t>
    <rPh sb="0" eb="2">
      <t>ジョウキ</t>
    </rPh>
    <rPh sb="7" eb="9">
      <t>ソウテイ</t>
    </rPh>
    <rPh sb="12" eb="14">
      <t>トウガイ</t>
    </rPh>
    <rPh sb="14" eb="16">
      <t>ネンド</t>
    </rPh>
    <rPh sb="17" eb="18">
      <t>ノ</t>
    </rPh>
    <rPh sb="19" eb="21">
      <t>リヨウ</t>
    </rPh>
    <rPh sb="21" eb="23">
      <t>ジドウ</t>
    </rPh>
    <rPh sb="23" eb="24">
      <t>スウ</t>
    </rPh>
    <phoneticPr fontId="4"/>
  </si>
  <si>
    <t>上記(2)の当該年度の想定延べ利用児童数により区分される単価</t>
    <rPh sb="0" eb="2">
      <t>ジョウキ</t>
    </rPh>
    <rPh sb="6" eb="8">
      <t>トウガイ</t>
    </rPh>
    <rPh sb="8" eb="10">
      <t>ネンド</t>
    </rPh>
    <rPh sb="11" eb="13">
      <t>ソウテイ</t>
    </rPh>
    <rPh sb="13" eb="14">
      <t>ノ</t>
    </rPh>
    <rPh sb="15" eb="17">
      <t>リヨウ</t>
    </rPh>
    <rPh sb="17" eb="19">
      <t>ジドウ</t>
    </rPh>
    <rPh sb="19" eb="20">
      <t>スウ</t>
    </rPh>
    <rPh sb="23" eb="25">
      <t>クブン</t>
    </rPh>
    <rPh sb="28" eb="30">
      <t>タンカ</t>
    </rPh>
    <phoneticPr fontId="4"/>
  </si>
  <si>
    <t>年間延べ利用児童数</t>
    <rPh sb="0" eb="2">
      <t>ネンカン</t>
    </rPh>
    <rPh sb="2" eb="3">
      <t>ノ</t>
    </rPh>
    <rPh sb="4" eb="6">
      <t>リヨウ</t>
    </rPh>
    <rPh sb="6" eb="8">
      <t>ジドウ</t>
    </rPh>
    <rPh sb="8" eb="9">
      <t>スウ</t>
    </rPh>
    <phoneticPr fontId="4"/>
  </si>
  <si>
    <t>基準額</t>
    <rPh sb="0" eb="2">
      <t>キジュン</t>
    </rPh>
    <rPh sb="2" eb="3">
      <t>ガク</t>
    </rPh>
    <phoneticPr fontId="4"/>
  </si>
  <si>
    <t>利用児童数（障害多胎，保育認定除く）</t>
    <rPh sb="0" eb="2">
      <t>リヨウ</t>
    </rPh>
    <rPh sb="2" eb="4">
      <t>ジドウ</t>
    </rPh>
    <rPh sb="4" eb="5">
      <t>スウ</t>
    </rPh>
    <rPh sb="6" eb="8">
      <t>ショウガイ</t>
    </rPh>
    <rPh sb="8" eb="10">
      <t>タタイ</t>
    </rPh>
    <rPh sb="11" eb="13">
      <t>ホイク</t>
    </rPh>
    <rPh sb="13" eb="15">
      <t>ニンテイ</t>
    </rPh>
    <rPh sb="15" eb="16">
      <t>ノゾ</t>
    </rPh>
    <phoneticPr fontId="4"/>
  </si>
  <si>
    <t>教育・保育認定</t>
    <rPh sb="0" eb="2">
      <t>キョウイク</t>
    </rPh>
    <rPh sb="3" eb="5">
      <t>ホイク</t>
    </rPh>
    <rPh sb="5" eb="7">
      <t>ニンテイ</t>
    </rPh>
    <phoneticPr fontId="4"/>
  </si>
  <si>
    <t>特別支援児童</t>
    <rPh sb="0" eb="2">
      <t>トクベツ</t>
    </rPh>
    <rPh sb="2" eb="4">
      <t>シエン</t>
    </rPh>
    <rPh sb="4" eb="6">
      <t>ジドウ</t>
    </rPh>
    <phoneticPr fontId="4"/>
  </si>
  <si>
    <t>内訳</t>
    <rPh sb="0" eb="1">
      <t>ウチ</t>
    </rPh>
    <rPh sb="1" eb="2">
      <t>ヤク</t>
    </rPh>
    <phoneticPr fontId="4"/>
  </si>
  <si>
    <t>生保世帯等</t>
    <rPh sb="0" eb="2">
      <t>セイホ</t>
    </rPh>
    <rPh sb="2" eb="4">
      <t>セタイ</t>
    </rPh>
    <rPh sb="4" eb="5">
      <t>トウ</t>
    </rPh>
    <phoneticPr fontId="4"/>
  </si>
  <si>
    <t>市民税非課税世帯</t>
    <rPh sb="0" eb="8">
      <t>シミンゼイヒカゼイセタイ</t>
    </rPh>
    <phoneticPr fontId="4"/>
  </si>
  <si>
    <t>減算分経費</t>
    <rPh sb="0" eb="2">
      <t>ゲンサン</t>
    </rPh>
    <rPh sb="2" eb="3">
      <t>ブン</t>
    </rPh>
    <rPh sb="3" eb="5">
      <t>ケイヒ</t>
    </rPh>
    <phoneticPr fontId="4"/>
  </si>
  <si>
    <t>3歳未満児</t>
    <rPh sb="1" eb="4">
      <t>サイミマン</t>
    </rPh>
    <rPh sb="4" eb="5">
      <t>ジ</t>
    </rPh>
    <phoneticPr fontId="4"/>
  </si>
  <si>
    <t>3歳以上児</t>
    <rPh sb="1" eb="2">
      <t>サイ</t>
    </rPh>
    <rPh sb="2" eb="4">
      <t>イジョウ</t>
    </rPh>
    <rPh sb="4" eb="5">
      <t>ジ</t>
    </rPh>
    <phoneticPr fontId="4"/>
  </si>
  <si>
    <t>3歳未満児</t>
    <rPh sb="1" eb="2">
      <t>サイ</t>
    </rPh>
    <rPh sb="2" eb="4">
      <t>ミマン</t>
    </rPh>
    <rPh sb="4" eb="5">
      <t>ジ</t>
    </rPh>
    <phoneticPr fontId="4"/>
  </si>
  <si>
    <t>概算払いの希望有無は別途照会します。</t>
    <rPh sb="0" eb="2">
      <t>ガイサン</t>
    </rPh>
    <rPh sb="2" eb="3">
      <t>バラ</t>
    </rPh>
    <rPh sb="5" eb="7">
      <t>キボウ</t>
    </rPh>
    <rPh sb="7" eb="9">
      <t>ウム</t>
    </rPh>
    <rPh sb="10" eb="12">
      <t>ベット</t>
    </rPh>
    <rPh sb="12" eb="14">
      <t>ショウカイ</t>
    </rPh>
    <phoneticPr fontId="4"/>
  </si>
  <si>
    <t>うち、教育・保育給付認定児童</t>
    <phoneticPr fontId="4"/>
  </si>
  <si>
    <t>※　利用児童総数欄には、当該日に事業を利用した園児の総数を記載すること。</t>
    <rPh sb="2" eb="4">
      <t>リヨウ</t>
    </rPh>
    <rPh sb="4" eb="6">
      <t>ジドウ</t>
    </rPh>
    <rPh sb="6" eb="8">
      <t>ソウスウ</t>
    </rPh>
    <rPh sb="8" eb="9">
      <t>ラン</t>
    </rPh>
    <rPh sb="12" eb="14">
      <t>トウガイ</t>
    </rPh>
    <rPh sb="14" eb="15">
      <t>ビ</t>
    </rPh>
    <rPh sb="16" eb="18">
      <t>ジギョウ</t>
    </rPh>
    <rPh sb="19" eb="21">
      <t>リヨウ</t>
    </rPh>
    <rPh sb="23" eb="25">
      <t>エンジ</t>
    </rPh>
    <rPh sb="26" eb="28">
      <t>ソウスウ</t>
    </rPh>
    <rPh sb="29" eb="31">
      <t>キサイ</t>
    </rPh>
    <phoneticPr fontId="4"/>
  </si>
  <si>
    <t>※各合計欄については、A=B=Cとなるようにしてください。　</t>
    <rPh sb="1" eb="2">
      <t>カク</t>
    </rPh>
    <rPh sb="2" eb="4">
      <t>ゴウケイ</t>
    </rPh>
    <rPh sb="4" eb="5">
      <t>ラン</t>
    </rPh>
    <phoneticPr fontId="4"/>
  </si>
  <si>
    <t>上記の経費について、下記のとおり申請します。</t>
    <phoneticPr fontId="4"/>
  </si>
  <si>
    <t>(2)による単価を適用できる児童数は、教育・保育給付認定該当児童のうち、延べ利用児童数（(1)～(3)の合計）の半数を上限とする。</t>
    <rPh sb="6" eb="8">
      <t>タンカ</t>
    </rPh>
    <rPh sb="9" eb="11">
      <t>テキヨウ</t>
    </rPh>
    <rPh sb="14" eb="16">
      <t>ジドウ</t>
    </rPh>
    <rPh sb="16" eb="17">
      <t>スウ</t>
    </rPh>
    <rPh sb="19" eb="21">
      <t>キョウイク</t>
    </rPh>
    <rPh sb="22" eb="24">
      <t>ホイク</t>
    </rPh>
    <rPh sb="24" eb="26">
      <t>キュウフ</t>
    </rPh>
    <rPh sb="26" eb="28">
      <t>ニンテイ</t>
    </rPh>
    <rPh sb="28" eb="30">
      <t>ガイトウ</t>
    </rPh>
    <rPh sb="30" eb="32">
      <t>ジドウ</t>
    </rPh>
    <rPh sb="36" eb="37">
      <t>ノ</t>
    </rPh>
    <rPh sb="38" eb="40">
      <t>リヨウ</t>
    </rPh>
    <rPh sb="40" eb="42">
      <t>ジドウ</t>
    </rPh>
    <rPh sb="42" eb="43">
      <t>スウ</t>
    </rPh>
    <rPh sb="52" eb="54">
      <t>ゴウケイ</t>
    </rPh>
    <rPh sb="56" eb="58">
      <t>ハンスウ</t>
    </rPh>
    <rPh sb="59" eb="61">
      <t>ジョウゲン</t>
    </rPh>
    <phoneticPr fontId="4"/>
  </si>
  <si>
    <t>　京都市一時預かり事業（一般型）実施要綱第７条第２項の規定により、以下のとおり、基本分経費の概算払を請求します。</t>
    <phoneticPr fontId="4"/>
  </si>
  <si>
    <t>　京都市一時預かり事業（一般型）実施要綱第７条第２項の規定により、以下のとおり、基本分経費の精算報告書を提出します。</t>
    <phoneticPr fontId="4"/>
  </si>
  <si>
    <t>利用料収入（一時預かりに係る分）、その他の収入の額</t>
    <rPh sb="0" eb="2">
      <t>リヨウ</t>
    </rPh>
    <rPh sb="2" eb="3">
      <t>リョウ</t>
    </rPh>
    <rPh sb="3" eb="5">
      <t>シュウニュウ</t>
    </rPh>
    <rPh sb="6" eb="8">
      <t>イチジ</t>
    </rPh>
    <rPh sb="8" eb="9">
      <t>アズ</t>
    </rPh>
    <rPh sb="12" eb="13">
      <t>カカ</t>
    </rPh>
    <rPh sb="14" eb="15">
      <t>ブン</t>
    </rPh>
    <rPh sb="19" eb="20">
      <t>タ</t>
    </rPh>
    <rPh sb="21" eb="23">
      <t>シュウニュウ</t>
    </rPh>
    <rPh sb="24" eb="25">
      <t>ガク</t>
    </rPh>
    <phoneticPr fontId="12"/>
  </si>
  <si>
    <t>（※）「もっぱら一時預かり事業に従事する保育士等」には、一時預かり事業に専従する保育士等の人件費を計上すること。（配置基準上の保育士数と合致すること。）</t>
    <rPh sb="8" eb="10">
      <t>イチジ</t>
    </rPh>
    <rPh sb="10" eb="11">
      <t>アズ</t>
    </rPh>
    <rPh sb="13" eb="15">
      <t>ジギョウ</t>
    </rPh>
    <rPh sb="16" eb="18">
      <t>ジュウジ</t>
    </rPh>
    <rPh sb="20" eb="22">
      <t>ホイク</t>
    </rPh>
    <rPh sb="22" eb="24">
      <t>シトウ</t>
    </rPh>
    <rPh sb="28" eb="30">
      <t>イチジ</t>
    </rPh>
    <rPh sb="30" eb="31">
      <t>アズ</t>
    </rPh>
    <rPh sb="33" eb="35">
      <t>ジギョウ</t>
    </rPh>
    <rPh sb="36" eb="38">
      <t>センジュウ</t>
    </rPh>
    <rPh sb="40" eb="42">
      <t>ホイク</t>
    </rPh>
    <rPh sb="42" eb="43">
      <t>シ</t>
    </rPh>
    <rPh sb="43" eb="44">
      <t>トウ</t>
    </rPh>
    <rPh sb="45" eb="48">
      <t>ジンケンヒ</t>
    </rPh>
    <rPh sb="49" eb="51">
      <t>ケイジョウ</t>
    </rPh>
    <rPh sb="57" eb="59">
      <t>ハイチ</t>
    </rPh>
    <rPh sb="59" eb="61">
      <t>キジュン</t>
    </rPh>
    <rPh sb="61" eb="62">
      <t>ジョウ</t>
    </rPh>
    <rPh sb="63" eb="66">
      <t>ホイクシ</t>
    </rPh>
    <rPh sb="66" eb="67">
      <t>スウ</t>
    </rPh>
    <rPh sb="68" eb="70">
      <t>ガッチ</t>
    </rPh>
    <phoneticPr fontId="12"/>
  </si>
  <si>
    <t>・交替勤務により従事する保育士等の人件費には、按分により算出した給与・諸手当等のほか、一時預かり事業のために支給した超過勤務手当を含む。</t>
    <rPh sb="1" eb="3">
      <t>コウタイ</t>
    </rPh>
    <rPh sb="3" eb="5">
      <t>キンム</t>
    </rPh>
    <rPh sb="8" eb="10">
      <t>ジュウジ</t>
    </rPh>
    <rPh sb="12" eb="14">
      <t>ホイク</t>
    </rPh>
    <rPh sb="14" eb="15">
      <t>シ</t>
    </rPh>
    <rPh sb="15" eb="16">
      <t>トウ</t>
    </rPh>
    <rPh sb="17" eb="20">
      <t>ジンケンヒ</t>
    </rPh>
    <rPh sb="23" eb="25">
      <t>アンブン</t>
    </rPh>
    <rPh sb="28" eb="30">
      <t>サンシュツ</t>
    </rPh>
    <rPh sb="32" eb="34">
      <t>キュウヨ</t>
    </rPh>
    <rPh sb="35" eb="38">
      <t>ショテアテ</t>
    </rPh>
    <rPh sb="38" eb="39">
      <t>トウ</t>
    </rPh>
    <rPh sb="43" eb="45">
      <t>イチジ</t>
    </rPh>
    <rPh sb="45" eb="46">
      <t>アズ</t>
    </rPh>
    <rPh sb="48" eb="50">
      <t>ジギョウ</t>
    </rPh>
    <rPh sb="54" eb="56">
      <t>シキュウ</t>
    </rPh>
    <rPh sb="58" eb="60">
      <t>チョウカ</t>
    </rPh>
    <rPh sb="60" eb="62">
      <t>キンム</t>
    </rPh>
    <rPh sb="62" eb="64">
      <t>テアテ</t>
    </rPh>
    <rPh sb="65" eb="66">
      <t>フク</t>
    </rPh>
    <phoneticPr fontId="12"/>
  </si>
  <si>
    <t>・時間内保育との共通経費については、「1日当たりの利用時間×児童数」や「対象時間別の職員配置数」等の合理的な係数により按分した額を計上すること。</t>
    <rPh sb="1" eb="3">
      <t>ジカン</t>
    </rPh>
    <rPh sb="3" eb="4">
      <t>ナイ</t>
    </rPh>
    <rPh sb="4" eb="6">
      <t>ホイク</t>
    </rPh>
    <rPh sb="8" eb="10">
      <t>キョウツウ</t>
    </rPh>
    <rPh sb="10" eb="12">
      <t>ケイヒ</t>
    </rPh>
    <rPh sb="20" eb="21">
      <t>ニチ</t>
    </rPh>
    <rPh sb="21" eb="22">
      <t>ア</t>
    </rPh>
    <rPh sb="25" eb="27">
      <t>リヨウ</t>
    </rPh>
    <rPh sb="27" eb="29">
      <t>ジカン</t>
    </rPh>
    <rPh sb="30" eb="32">
      <t>ジドウ</t>
    </rPh>
    <rPh sb="32" eb="33">
      <t>スウ</t>
    </rPh>
    <rPh sb="36" eb="38">
      <t>タイショウ</t>
    </rPh>
    <rPh sb="38" eb="40">
      <t>ジカン</t>
    </rPh>
    <rPh sb="40" eb="41">
      <t>ベツ</t>
    </rPh>
    <rPh sb="42" eb="44">
      <t>ショクイン</t>
    </rPh>
    <rPh sb="44" eb="46">
      <t>ハイチ</t>
    </rPh>
    <rPh sb="46" eb="47">
      <t>スウ</t>
    </rPh>
    <rPh sb="48" eb="49">
      <t>ナド</t>
    </rPh>
    <rPh sb="50" eb="53">
      <t>ゴウリテキ</t>
    </rPh>
    <rPh sb="54" eb="56">
      <t>ケイスウ</t>
    </rPh>
    <rPh sb="59" eb="61">
      <t>アンブン</t>
    </rPh>
    <rPh sb="63" eb="64">
      <t>ガク</t>
    </rPh>
    <rPh sb="65" eb="67">
      <t>ケイジョウ</t>
    </rPh>
    <phoneticPr fontId="12"/>
  </si>
  <si>
    <t>・減価償却に係る経費、借入金の元本償還に係る経費については計上しないこと。</t>
    <rPh sb="1" eb="3">
      <t>ゲンカ</t>
    </rPh>
    <rPh sb="3" eb="5">
      <t>ショウキャク</t>
    </rPh>
    <rPh sb="6" eb="7">
      <t>カカ</t>
    </rPh>
    <rPh sb="8" eb="10">
      <t>ケイヒ</t>
    </rPh>
    <rPh sb="11" eb="13">
      <t>カリイレ</t>
    </rPh>
    <rPh sb="13" eb="14">
      <t>キン</t>
    </rPh>
    <rPh sb="15" eb="17">
      <t>ガンポン</t>
    </rPh>
    <rPh sb="17" eb="19">
      <t>ショウカン</t>
    </rPh>
    <rPh sb="20" eb="21">
      <t>カカ</t>
    </rPh>
    <rPh sb="22" eb="24">
      <t>ケイヒ</t>
    </rPh>
    <rPh sb="29" eb="31">
      <t>ケイジョウ</t>
    </rPh>
    <phoneticPr fontId="12"/>
  </si>
  <si>
    <t>うち、被災世帯</t>
    <rPh sb="3" eb="5">
      <t>ヒサイ</t>
    </rPh>
    <rPh sb="5" eb="7">
      <t>セタイ</t>
    </rPh>
    <phoneticPr fontId="4"/>
  </si>
  <si>
    <t>　一時預かり事業（一般型）に係る経費内訳は、以下のとおりです。</t>
    <rPh sb="1" eb="3">
      <t>イチジ</t>
    </rPh>
    <rPh sb="3" eb="4">
      <t>アズ</t>
    </rPh>
    <rPh sb="6" eb="8">
      <t>ジギョウ</t>
    </rPh>
    <rPh sb="9" eb="12">
      <t>イッパンガタ</t>
    </rPh>
    <rPh sb="14" eb="15">
      <t>カカ</t>
    </rPh>
    <rPh sb="16" eb="18">
      <t>ケイヒ</t>
    </rPh>
    <rPh sb="18" eb="20">
      <t>ウチワケ</t>
    </rPh>
    <rPh sb="22" eb="24">
      <t>イカ</t>
    </rPh>
    <phoneticPr fontId="12"/>
  </si>
  <si>
    <t>（参考）移住検討世帯の利用状況</t>
    <rPh sb="1" eb="3">
      <t>サンコウ</t>
    </rPh>
    <rPh sb="4" eb="6">
      <t>イジュウ</t>
    </rPh>
    <rPh sb="6" eb="8">
      <t>ケントウ</t>
    </rPh>
    <rPh sb="8" eb="10">
      <t>セタイ</t>
    </rPh>
    <rPh sb="11" eb="13">
      <t>リヨウ</t>
    </rPh>
    <rPh sb="13" eb="15">
      <t>ジョウキョウ</t>
    </rPh>
    <phoneticPr fontId="4"/>
  </si>
  <si>
    <t>4月</t>
    <rPh sb="1" eb="2">
      <t>ガツ</t>
    </rPh>
    <phoneticPr fontId="8"/>
  </si>
  <si>
    <t>5月</t>
  </si>
  <si>
    <t>6月</t>
  </si>
  <si>
    <t>7月</t>
  </si>
  <si>
    <t>8月</t>
  </si>
  <si>
    <t>9月</t>
  </si>
  <si>
    <t>10月</t>
  </si>
  <si>
    <t>11月</t>
  </si>
  <si>
    <t>12月</t>
  </si>
  <si>
    <t>1月</t>
  </si>
  <si>
    <t>2月</t>
  </si>
  <si>
    <t>3月</t>
  </si>
  <si>
    <t>（うち、市内への移住を検討している世帯の児童）</t>
    <rPh sb="4" eb="6">
      <t>シナイ</t>
    </rPh>
    <rPh sb="8" eb="10">
      <t>イジュウ</t>
    </rPh>
    <rPh sb="11" eb="13">
      <t>ケントウ</t>
    </rPh>
    <rPh sb="17" eb="19">
      <t>セタイ</t>
    </rPh>
    <rPh sb="20" eb="22">
      <t>ジドウ</t>
    </rPh>
    <phoneticPr fontId="4"/>
  </si>
  <si>
    <t>うち、障害児</t>
    <phoneticPr fontId="4"/>
  </si>
  <si>
    <t>うち、多胎児</t>
    <rPh sb="3" eb="6">
      <t>タタイジ</t>
    </rPh>
    <phoneticPr fontId="4"/>
  </si>
  <si>
    <t>　うち、障害児</t>
    <rPh sb="4" eb="6">
      <t>ショウガイ</t>
    </rPh>
    <rPh sb="6" eb="7">
      <t>ジ</t>
    </rPh>
    <phoneticPr fontId="4"/>
  </si>
  <si>
    <t>　うち、多胎児</t>
    <rPh sb="4" eb="7">
      <t>タタイジ</t>
    </rPh>
    <phoneticPr fontId="10"/>
  </si>
  <si>
    <t>　うち、教育・保育認定児童</t>
    <rPh sb="4" eb="6">
      <t>キョウイク</t>
    </rPh>
    <rPh sb="7" eb="9">
      <t>ホイク</t>
    </rPh>
    <rPh sb="9" eb="11">
      <t>ニンテイ</t>
    </rPh>
    <rPh sb="11" eb="13">
      <t>ジドウ</t>
    </rPh>
    <phoneticPr fontId="8"/>
  </si>
  <si>
    <t>裁判員制度</t>
    <rPh sb="0" eb="5">
      <t>サイバンインセイド</t>
    </rPh>
    <phoneticPr fontId="4"/>
  </si>
  <si>
    <t>　うち市外在住</t>
    <rPh sb="3" eb="4">
      <t>シ</t>
    </rPh>
    <rPh sb="4" eb="5">
      <t>ガイ</t>
    </rPh>
    <rPh sb="5" eb="7">
      <t>ザイジュウ</t>
    </rPh>
    <phoneticPr fontId="4"/>
  </si>
  <si>
    <t>うち、市外在住</t>
    <rPh sb="3" eb="5">
      <t>シガイ</t>
    </rPh>
    <rPh sb="5" eb="7">
      <t>ザイジュウ</t>
    </rPh>
    <phoneticPr fontId="4"/>
  </si>
  <si>
    <t>　一時預かり事業（一般型）実績報告書【休日以外実施分】</t>
    <rPh sb="1" eb="3">
      <t>イチジ</t>
    </rPh>
    <rPh sb="3" eb="4">
      <t>アズ</t>
    </rPh>
    <rPh sb="6" eb="8">
      <t>ジギョウ</t>
    </rPh>
    <rPh sb="9" eb="12">
      <t>イッパンガタ</t>
    </rPh>
    <rPh sb="13" eb="15">
      <t>ジッセキ</t>
    </rPh>
    <rPh sb="15" eb="18">
      <t>ホウコクショ</t>
    </rPh>
    <rPh sb="19" eb="21">
      <t>キュウジツ</t>
    </rPh>
    <rPh sb="21" eb="23">
      <t>イガイ</t>
    </rPh>
    <rPh sb="23" eb="25">
      <t>ジッシ</t>
    </rPh>
    <rPh sb="25" eb="26">
      <t>ブン</t>
    </rPh>
    <phoneticPr fontId="4"/>
  </si>
  <si>
    <t>※　教育・保育給付認定児童を受け入れた場合は、第６－２号様式を作成のうえ、併せて提出すること。</t>
    <rPh sb="13" eb="14">
      <t>ジドウ</t>
    </rPh>
    <rPh sb="14" eb="15">
      <t>ウ</t>
    </rPh>
    <rPh sb="16" eb="17">
      <t>イ</t>
    </rPh>
    <rPh sb="19" eb="21">
      <t>バアイ</t>
    </rPh>
    <rPh sb="23" eb="24">
      <t>ダイ</t>
    </rPh>
    <rPh sb="27" eb="28">
      <t>ゴウ</t>
    </rPh>
    <rPh sb="28" eb="30">
      <t>ヨウシキ</t>
    </rPh>
    <rPh sb="31" eb="33">
      <t>サクセイ</t>
    </rPh>
    <rPh sb="37" eb="38">
      <t>アワ</t>
    </rPh>
    <rPh sb="40" eb="42">
      <t>テイシュツ</t>
    </rPh>
    <phoneticPr fontId="4"/>
  </si>
  <si>
    <t>※　障害児・多胎児を受け入れ、かつ支給要件を満たす場合は、受け入れた日ごとに第６－３号様式を作成のうえ、併せて提出すること。</t>
    <rPh sb="2" eb="4">
      <t>ショウガイ</t>
    </rPh>
    <rPh sb="4" eb="5">
      <t>ジ</t>
    </rPh>
    <rPh sb="6" eb="9">
      <t>タタイジ</t>
    </rPh>
    <rPh sb="10" eb="11">
      <t>ウ</t>
    </rPh>
    <rPh sb="12" eb="13">
      <t>イ</t>
    </rPh>
    <rPh sb="17" eb="19">
      <t>シキュウ</t>
    </rPh>
    <rPh sb="19" eb="21">
      <t>ヨウケン</t>
    </rPh>
    <rPh sb="22" eb="23">
      <t>ミ</t>
    </rPh>
    <rPh sb="25" eb="27">
      <t>バアイ</t>
    </rPh>
    <rPh sb="29" eb="30">
      <t>ウ</t>
    </rPh>
    <rPh sb="31" eb="32">
      <t>イ</t>
    </rPh>
    <rPh sb="34" eb="35">
      <t>ヒ</t>
    </rPh>
    <rPh sb="38" eb="39">
      <t>ダイ</t>
    </rPh>
    <rPh sb="42" eb="43">
      <t>ゴウ</t>
    </rPh>
    <rPh sb="43" eb="45">
      <t>ヨウシキ</t>
    </rPh>
    <rPh sb="46" eb="48">
      <t>サクセイ</t>
    </rPh>
    <rPh sb="52" eb="53">
      <t>アワ</t>
    </rPh>
    <rPh sb="55" eb="57">
      <t>テイシュツ</t>
    </rPh>
    <phoneticPr fontId="4"/>
  </si>
  <si>
    <t>市確認欄</t>
    <rPh sb="0" eb="1">
      <t>シ</t>
    </rPh>
    <rPh sb="1" eb="3">
      <t>カクニン</t>
    </rPh>
    <rPh sb="3" eb="4">
      <t>ラン</t>
    </rPh>
    <phoneticPr fontId="4"/>
  </si>
  <si>
    <t>市民税均等割減免制度廃止に伴う経過措置対象世帯</t>
    <rPh sb="0" eb="3">
      <t>シミンゼイ</t>
    </rPh>
    <rPh sb="3" eb="8">
      <t>キントウワリゲンメン</t>
    </rPh>
    <rPh sb="8" eb="10">
      <t>セイド</t>
    </rPh>
    <rPh sb="10" eb="12">
      <t>ハイシ</t>
    </rPh>
    <rPh sb="13" eb="14">
      <t>トモナ</t>
    </rPh>
    <rPh sb="15" eb="19">
      <t>ケイカソチ</t>
    </rPh>
    <rPh sb="19" eb="21">
      <t>タイショウ</t>
    </rPh>
    <rPh sb="21" eb="23">
      <t>セタイ</t>
    </rPh>
    <phoneticPr fontId="4"/>
  </si>
  <si>
    <t>災害による被災世帯、生活保護受給世帯等</t>
    <rPh sb="0" eb="2">
      <t>サイガイ</t>
    </rPh>
    <rPh sb="5" eb="7">
      <t>ヒサイ</t>
    </rPh>
    <rPh sb="7" eb="9">
      <t>セタイ</t>
    </rPh>
    <rPh sb="10" eb="12">
      <t>セイカツ</t>
    </rPh>
    <rPh sb="12" eb="14">
      <t>ホゴ</t>
    </rPh>
    <rPh sb="14" eb="16">
      <t>ジュキュウ</t>
    </rPh>
    <rPh sb="16" eb="18">
      <t>セタイ</t>
    </rPh>
    <rPh sb="18" eb="19">
      <t>トウ</t>
    </rPh>
    <phoneticPr fontId="8"/>
  </si>
  <si>
    <t>市民税非課税世帯</t>
    <rPh sb="0" eb="3">
      <t>シミンゼイ</t>
    </rPh>
    <rPh sb="3" eb="6">
      <t>ヒカゼイ</t>
    </rPh>
    <rPh sb="6" eb="8">
      <t>セタイ</t>
    </rPh>
    <phoneticPr fontId="8"/>
  </si>
  <si>
    <t>上記以外の世帯</t>
    <rPh sb="0" eb="2">
      <t>ジョウキ</t>
    </rPh>
    <rPh sb="2" eb="4">
      <t>イガイ</t>
    </rPh>
    <rPh sb="5" eb="7">
      <t>セタイ</t>
    </rPh>
    <phoneticPr fontId="8"/>
  </si>
  <si>
    <t>市民税均等割減免制度廃止に伴う経過措置対象世帯</t>
    <phoneticPr fontId="4"/>
  </si>
  <si>
    <t>経過措置対象世帯</t>
    <rPh sb="0" eb="2">
      <t>ケイカ</t>
    </rPh>
    <rPh sb="2" eb="4">
      <t>ソチ</t>
    </rPh>
    <rPh sb="4" eb="6">
      <t>タイショウ</t>
    </rPh>
    <rPh sb="6" eb="8">
      <t>セタイ</t>
    </rPh>
    <phoneticPr fontId="4"/>
  </si>
  <si>
    <t>区分別</t>
    <rPh sb="0" eb="2">
      <t>クブン</t>
    </rPh>
    <rPh sb="2" eb="3">
      <t>ベツ</t>
    </rPh>
    <phoneticPr fontId="8"/>
  </si>
  <si>
    <t>（6月まで）</t>
    <rPh sb="2" eb="3">
      <t>ガツ</t>
    </rPh>
    <phoneticPr fontId="4"/>
  </si>
  <si>
    <t>（7月以降）</t>
    <rPh sb="2" eb="5">
      <t>ガツイコウ</t>
    </rPh>
    <phoneticPr fontId="4"/>
  </si>
  <si>
    <t>利用料等減免分経費単価</t>
    <rPh sb="0" eb="3">
      <t>リヨウリョウ</t>
    </rPh>
    <rPh sb="3" eb="4">
      <t>トウ</t>
    </rPh>
    <rPh sb="4" eb="6">
      <t>ゲンメン</t>
    </rPh>
    <rPh sb="6" eb="7">
      <t>ブン</t>
    </rPh>
    <rPh sb="7" eb="9">
      <t>ケイヒ</t>
    </rPh>
    <rPh sb="9" eb="11">
      <t>タンカ</t>
    </rPh>
    <phoneticPr fontId="4"/>
  </si>
  <si>
    <t>6月まで</t>
    <rPh sb="1" eb="2">
      <t>ガツ</t>
    </rPh>
    <phoneticPr fontId="4"/>
  </si>
  <si>
    <t>7月以降</t>
    <rPh sb="1" eb="4">
      <t>ガツイコウ</t>
    </rPh>
    <phoneticPr fontId="4"/>
  </si>
  <si>
    <t>-</t>
    <phoneticPr fontId="4"/>
  </si>
  <si>
    <t>3歳未満児</t>
    <rPh sb="1" eb="4">
      <t>サイミマン</t>
    </rPh>
    <rPh sb="4" eb="5">
      <t>ジ</t>
    </rPh>
    <phoneticPr fontId="4"/>
  </si>
  <si>
    <t>年</t>
    <rPh sb="0" eb="1">
      <t>ネン</t>
    </rPh>
    <phoneticPr fontId="4"/>
  </si>
  <si>
    <t>人</t>
    <rPh sb="0" eb="1">
      <t>ヒト</t>
    </rPh>
    <phoneticPr fontId="4"/>
  </si>
  <si>
    <t>人</t>
    <phoneticPr fontId="4"/>
  </si>
  <si>
    <t>一時預かり事業（一般型）</t>
    <rPh sb="0" eb="2">
      <t>イチジ</t>
    </rPh>
    <rPh sb="2" eb="3">
      <t>アズ</t>
    </rPh>
    <rPh sb="5" eb="7">
      <t>ジギョウ</t>
    </rPh>
    <rPh sb="8" eb="10">
      <t>イッパン</t>
    </rPh>
    <rPh sb="10" eb="11">
      <t>ガタ</t>
    </rPh>
    <phoneticPr fontId="12"/>
  </si>
  <si>
    <t>（宛先）　京都市長</t>
    <rPh sb="1" eb="3">
      <t>アテサキ</t>
    </rPh>
    <rPh sb="5" eb="9">
      <t>キョウトシチョウ</t>
    </rPh>
    <phoneticPr fontId="4"/>
  </si>
  <si>
    <t>（宛先）　京都市長</t>
    <rPh sb="1" eb="2">
      <t>アテ</t>
    </rPh>
    <rPh sb="2" eb="3">
      <t>サキ</t>
    </rPh>
    <rPh sb="5" eb="9">
      <t>キョウトシチョウ</t>
    </rPh>
    <phoneticPr fontId="4"/>
  </si>
  <si>
    <t>ＣとＤを比較して少ないほうの額</t>
    <phoneticPr fontId="4"/>
  </si>
  <si>
    <t>円</t>
    <phoneticPr fontId="4"/>
  </si>
  <si>
    <t>選定額</t>
    <phoneticPr fontId="4"/>
  </si>
  <si>
    <t>基準額</t>
    <phoneticPr fontId="4"/>
  </si>
  <si>
    <t>Ｄ</t>
    <phoneticPr fontId="4"/>
  </si>
  <si>
    <t>（第６－５号様式）</t>
    <rPh sb="1" eb="2">
      <t>ダイ</t>
    </rPh>
    <rPh sb="5" eb="6">
      <t>ゴウ</t>
    </rPh>
    <rPh sb="6" eb="8">
      <t>ヨウシキ</t>
    </rPh>
    <phoneticPr fontId="4"/>
  </si>
  <si>
    <t>（宛先）　京都市長</t>
    <rPh sb="2" eb="3">
      <t>サキ</t>
    </rPh>
    <rPh sb="5" eb="9">
      <t>キョウトシチョウ</t>
    </rPh>
    <phoneticPr fontId="4"/>
  </si>
  <si>
    <t>（第４－３号様式）</t>
    <rPh sb="1" eb="2">
      <t>ダイ</t>
    </rPh>
    <rPh sb="5" eb="6">
      <t>ゴウ</t>
    </rPh>
    <rPh sb="6" eb="8">
      <t>ヨウシキ</t>
    </rPh>
    <phoneticPr fontId="4"/>
  </si>
  <si>
    <t>教育・保育給付認定
該当児童分経費</t>
    <rPh sb="15" eb="17">
      <t>ケイヒ</t>
    </rPh>
    <phoneticPr fontId="4"/>
  </si>
  <si>
    <t>特別支援児童分経費</t>
    <phoneticPr fontId="4"/>
  </si>
  <si>
    <t>利用料減免分経費</t>
    <rPh sb="0" eb="3">
      <t>リヨウリョウ</t>
    </rPh>
    <rPh sb="3" eb="5">
      <t>ゲンメン</t>
    </rPh>
    <rPh sb="5" eb="6">
      <t>ブン</t>
    </rPh>
    <rPh sb="6" eb="8">
      <t>ケイヒ</t>
    </rPh>
    <phoneticPr fontId="4"/>
  </si>
  <si>
    <t>一時預かり事業（一般型）実績報告書【休日以外実施分】【月別集計】</t>
    <rPh sb="0" eb="2">
      <t>イチジ</t>
    </rPh>
    <rPh sb="2" eb="3">
      <t>アズ</t>
    </rPh>
    <rPh sb="5" eb="7">
      <t>ジギョウ</t>
    </rPh>
    <rPh sb="8" eb="10">
      <t>イッパン</t>
    </rPh>
    <rPh sb="10" eb="11">
      <t>ガタ</t>
    </rPh>
    <rPh sb="12" eb="14">
      <t>ジッセキ</t>
    </rPh>
    <rPh sb="14" eb="16">
      <t>ホウコク</t>
    </rPh>
    <rPh sb="16" eb="17">
      <t>ショ</t>
    </rPh>
    <rPh sb="18" eb="25">
      <t>キュウジツイガイジッシブン</t>
    </rPh>
    <rPh sb="27" eb="29">
      <t>ツキベツ</t>
    </rPh>
    <rPh sb="29" eb="31">
      <t>シュウケイ</t>
    </rPh>
    <phoneticPr fontId="4"/>
  </si>
  <si>
    <t>（第７－１号様式）</t>
    <rPh sb="1" eb="2">
      <t>ダイ</t>
    </rPh>
    <rPh sb="5" eb="6">
      <t>ゴウ</t>
    </rPh>
    <rPh sb="6" eb="8">
      <t>ヨウシキ</t>
    </rPh>
    <phoneticPr fontId="12"/>
  </si>
  <si>
    <t>（第７－２号様式）</t>
    <rPh sb="1" eb="2">
      <t>ダイ</t>
    </rPh>
    <rPh sb="5" eb="6">
      <t>ゴウ</t>
    </rPh>
    <rPh sb="6" eb="8">
      <t>ヨウシキ</t>
    </rPh>
    <phoneticPr fontId="12"/>
  </si>
  <si>
    <t>1時間当たり人件費　　　　　　　円×　　　　時間×　　　　日(日数)</t>
    <rPh sb="1" eb="3">
      <t>ジカン</t>
    </rPh>
    <rPh sb="3" eb="4">
      <t>ア</t>
    </rPh>
    <rPh sb="6" eb="9">
      <t>ジンケンヒ</t>
    </rPh>
    <rPh sb="16" eb="17">
      <t>エン</t>
    </rPh>
    <rPh sb="22" eb="24">
      <t>ジカン</t>
    </rPh>
    <rPh sb="29" eb="30">
      <t>ヒ</t>
    </rPh>
    <rPh sb="31" eb="33">
      <t>ニッスウ</t>
    </rPh>
    <phoneticPr fontId="12"/>
  </si>
  <si>
    <t>様式５－１は、概算払いを希望する際に、提出が必要です。</t>
    <rPh sb="0" eb="2">
      <t>ヨウシキ</t>
    </rPh>
    <rPh sb="7" eb="9">
      <t>ガイサン</t>
    </rPh>
    <rPh sb="9" eb="10">
      <t>バラ</t>
    </rPh>
    <rPh sb="12" eb="14">
      <t>キボウ</t>
    </rPh>
    <rPh sb="16" eb="17">
      <t>サイ</t>
    </rPh>
    <rPh sb="19" eb="21">
      <t>テイシュツ</t>
    </rPh>
    <rPh sb="22" eb="24">
      <t>ヒツヨウ</t>
    </rPh>
    <phoneticPr fontId="4"/>
  </si>
  <si>
    <t>※概算払いを受けた場合は、後日精算報告書の提出が必要です。</t>
    <rPh sb="1" eb="3">
      <t>ガイサン</t>
    </rPh>
    <rPh sb="3" eb="4">
      <t>バラ</t>
    </rPh>
    <rPh sb="6" eb="7">
      <t>ウ</t>
    </rPh>
    <rPh sb="9" eb="11">
      <t>バアイ</t>
    </rPh>
    <rPh sb="13" eb="15">
      <t>ゴジツ</t>
    </rPh>
    <rPh sb="15" eb="17">
      <t>セイサン</t>
    </rPh>
    <rPh sb="17" eb="20">
      <t>ホウコクショ</t>
    </rPh>
    <rPh sb="21" eb="23">
      <t>テイシュツ</t>
    </rPh>
    <rPh sb="24" eb="26">
      <t>ヒツヨウ</t>
    </rPh>
    <phoneticPr fontId="4"/>
  </si>
  <si>
    <t>また、年間実績が確定した結果、過払いとなった場合は、後日過払いとなった金額を返金する必要があります。</t>
    <rPh sb="3" eb="5">
      <t>ネンカン</t>
    </rPh>
    <rPh sb="5" eb="7">
      <t>ジッセキ</t>
    </rPh>
    <rPh sb="8" eb="10">
      <t>カクテイ</t>
    </rPh>
    <rPh sb="12" eb="14">
      <t>ケッカ</t>
    </rPh>
    <rPh sb="26" eb="28">
      <t>ゴジツ</t>
    </rPh>
    <rPh sb="28" eb="30">
      <t>カバラ</t>
    </rPh>
    <rPh sb="42" eb="44">
      <t>ヒツヨウ</t>
    </rPh>
    <phoneticPr fontId="4"/>
  </si>
  <si>
    <t>災害による被災世帯、生活保護法による保護世帯、中国残留邦人等の円滑な帰国の促進及び永住帰国後の自立の支援に関する法律による支援給付受給世帯及び措置による利用世帯</t>
    <rPh sb="0" eb="2">
      <t>サイガイ</t>
    </rPh>
    <rPh sb="5" eb="7">
      <t>ヒサイ</t>
    </rPh>
    <rPh sb="7" eb="9">
      <t>セタイ</t>
    </rPh>
    <rPh sb="10" eb="12">
      <t>セイカツ</t>
    </rPh>
    <rPh sb="12" eb="15">
      <t>ホゴホウ</t>
    </rPh>
    <rPh sb="18" eb="20">
      <t>ホゴ</t>
    </rPh>
    <rPh sb="20" eb="22">
      <t>セタイ</t>
    </rPh>
    <rPh sb="23" eb="25">
      <t>チュウゴク</t>
    </rPh>
    <rPh sb="25" eb="27">
      <t>ザンリュウ</t>
    </rPh>
    <rPh sb="27" eb="29">
      <t>ホウジン</t>
    </rPh>
    <rPh sb="29" eb="30">
      <t>トウ</t>
    </rPh>
    <rPh sb="31" eb="33">
      <t>エンカツ</t>
    </rPh>
    <rPh sb="34" eb="36">
      <t>キコク</t>
    </rPh>
    <rPh sb="37" eb="39">
      <t>ソクシン</t>
    </rPh>
    <rPh sb="39" eb="40">
      <t>オヨ</t>
    </rPh>
    <rPh sb="41" eb="43">
      <t>エイジュウ</t>
    </rPh>
    <rPh sb="43" eb="45">
      <t>キコク</t>
    </rPh>
    <rPh sb="45" eb="46">
      <t>ゴ</t>
    </rPh>
    <rPh sb="47" eb="49">
      <t>ジリツ</t>
    </rPh>
    <rPh sb="50" eb="52">
      <t>シエン</t>
    </rPh>
    <rPh sb="53" eb="54">
      <t>カン</t>
    </rPh>
    <rPh sb="56" eb="58">
      <t>ホウリツ</t>
    </rPh>
    <rPh sb="61" eb="63">
      <t>シエン</t>
    </rPh>
    <rPh sb="63" eb="65">
      <t>キュウフ</t>
    </rPh>
    <rPh sb="65" eb="67">
      <t>ジュキュウ</t>
    </rPh>
    <rPh sb="67" eb="69">
      <t>セタイ</t>
    </rPh>
    <rPh sb="69" eb="70">
      <t>オヨ</t>
    </rPh>
    <rPh sb="71" eb="73">
      <t>ソチ</t>
    </rPh>
    <rPh sb="76" eb="78">
      <t>リヨウ</t>
    </rPh>
    <rPh sb="78" eb="80">
      <t>セタイ</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</si>
</sst>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76" formatCode="d"/>
    <numFmt numFmtId="177" formatCode="0_ "/>
    <numFmt numFmtId="178" formatCode="0_);[Red]\(0\)"/>
    <numFmt numFmtId="179" formatCode="#,##0_ "/>
    <numFmt numFmtId="180" formatCode="0_);\(0\)"/>
  </numFmts>
  <fonts count="40">
    <font>
      <sz val="11"/>
      <color theme="1"/>
      <name val="ＭＳ Ｐゴシック"/>
      <family val="2"/>
      <scheme val="minor"/>
    </font>
    <font>
      <sz val="11"/>
      <color theme="1"/>
      <name val="ＭＳ Ｐゴシック"/>
      <family val="2"/>
      <charset val="128"/>
      <scheme val="minor"/>
    </font>
    <font>
      <sz val="9"/>
      <color theme="1"/>
      <name val="ＭＳ 明朝"/>
      <family val="1"/>
      <charset val="128"/>
    </font>
    <font>
      <sz val="14"/>
      <color theme="1"/>
      <name val="ＭＳ 明朝"/>
      <family val="1"/>
      <charset val="128"/>
    </font>
    <font>
      <sz val="6"/>
      <name val="ＭＳ Ｐゴシック"/>
      <family val="3"/>
      <charset val="128"/>
      <scheme val="minor"/>
    </font>
    <font>
      <sz val="14"/>
      <name val="HG丸ｺﾞｼｯｸM-PRO"/>
      <family val="3"/>
      <charset val="128"/>
    </font>
    <font>
      <sz val="11"/>
      <color theme="1"/>
      <name val="ＭＳ Ｐゴシック"/>
      <family val="2"/>
      <scheme val="minor"/>
    </font>
    <font>
      <sz val="14"/>
      <name val="MS UI Gothic"/>
      <family val="3"/>
      <charset val="128"/>
    </font>
    <font>
      <sz val="6"/>
      <name val="MS UI Gothic"/>
      <family val="3"/>
      <charset val="128"/>
    </font>
    <font>
      <b/>
      <sz val="14"/>
      <name val="MS UI Gothic"/>
      <family val="3"/>
      <charset val="128"/>
    </font>
    <font>
      <sz val="6"/>
      <name val="ＭＳ ゴシック"/>
      <family val="3"/>
      <charset val="128"/>
    </font>
    <font>
      <b/>
      <sz val="9"/>
      <color indexed="81"/>
      <name val="ＭＳ Ｐゴシック"/>
      <family val="3"/>
      <charset val="128"/>
    </font>
    <font>
      <sz val="6"/>
      <name val="ＭＳ Ｐゴシック"/>
      <family val="2"/>
      <charset val="128"/>
      <scheme val="minor"/>
    </font>
    <font>
      <sz val="11"/>
      <name val="ＭＳ Ｐゴシック"/>
      <family val="3"/>
      <charset val="128"/>
      <scheme val="minor"/>
    </font>
    <font>
      <sz val="11"/>
      <color theme="1"/>
      <name val="ＭＳ 明朝"/>
      <family val="1"/>
      <charset val="128"/>
    </font>
    <font>
      <sz val="12"/>
      <color theme="1"/>
      <name val="ＭＳ ゴシック"/>
      <family val="3"/>
      <charset val="128"/>
    </font>
    <font>
      <sz val="12"/>
      <color theme="1"/>
      <name val="ＭＳ 明朝"/>
      <family val="1"/>
      <charset val="128"/>
    </font>
    <font>
      <sz val="10"/>
      <color theme="1"/>
      <name val="ＭＳ 明朝"/>
      <family val="1"/>
      <charset val="128"/>
    </font>
    <font>
      <sz val="8"/>
      <name val="ＭＳ Ｐゴシック"/>
      <family val="3"/>
      <charset val="128"/>
      <scheme val="minor"/>
    </font>
    <font>
      <sz val="9"/>
      <color indexed="81"/>
      <name val="MS P ゴシック"/>
      <family val="3"/>
      <charset val="128"/>
    </font>
    <font>
      <sz val="9"/>
      <color indexed="10"/>
      <name val="MS P ゴシック"/>
      <family val="3"/>
      <charset val="128"/>
    </font>
    <font>
      <sz val="10"/>
      <name val="ＭＳ Ｐゴシック"/>
      <family val="3"/>
      <charset val="128"/>
      <scheme val="minor"/>
    </font>
    <font>
      <sz val="9"/>
      <color theme="1"/>
      <name val="ＭＳ Ｐゴシック"/>
      <family val="3"/>
      <charset val="128"/>
      <scheme val="minor"/>
    </font>
    <font>
      <sz val="11"/>
      <name val="ＭＳ 明朝"/>
      <family val="1"/>
      <charset val="128"/>
    </font>
    <font>
      <sz val="12"/>
      <name val="ＭＳ ゴシック"/>
      <family val="3"/>
      <charset val="128"/>
    </font>
    <font>
      <sz val="12"/>
      <name val="ＭＳ 明朝"/>
      <family val="1"/>
      <charset val="128"/>
    </font>
    <font>
      <sz val="14"/>
      <name val="ＭＳ 明朝"/>
      <family val="1"/>
      <charset val="128"/>
    </font>
    <font>
      <sz val="9"/>
      <name val="ＭＳ 明朝"/>
      <family val="1"/>
      <charset val="128"/>
    </font>
    <font>
      <sz val="10"/>
      <name val="ＭＳ 明朝"/>
      <family val="1"/>
      <charset val="128"/>
    </font>
    <font>
      <sz val="8"/>
      <name val="ＭＳ 明朝"/>
      <family val="1"/>
      <charset val="128"/>
    </font>
    <font>
      <sz val="11"/>
      <name val="ＭＳ Ｐゴシック"/>
      <family val="2"/>
      <scheme val="minor"/>
    </font>
    <font>
      <u/>
      <sz val="14"/>
      <name val="ＭＳ 明朝"/>
      <family val="1"/>
      <charset val="128"/>
    </font>
    <font>
      <sz val="11"/>
      <name val="ＭＳ Ｐ明朝"/>
      <family val="1"/>
      <charset val="128"/>
    </font>
    <font>
      <sz val="14"/>
      <name val="ＭＳ Ｐ明朝"/>
      <family val="1"/>
      <charset val="128"/>
    </font>
    <font>
      <sz val="12"/>
      <name val="ＭＳ Ｐ明朝"/>
      <family val="1"/>
      <charset val="128"/>
    </font>
    <font>
      <sz val="8"/>
      <name val="ＭＳ Ｐ明朝"/>
      <family val="1"/>
      <charset val="128"/>
    </font>
    <font>
      <sz val="9"/>
      <name val="ＭＳ Ｐ明朝"/>
      <family val="1"/>
      <charset val="128"/>
    </font>
    <font>
      <sz val="10"/>
      <name val="ＭＳ Ｐ明朝"/>
      <family val="1"/>
      <charset val="128"/>
    </font>
    <font>
      <sz val="16"/>
      <name val="ＭＳ Ｐ明朝"/>
      <family val="1"/>
      <charset val="128"/>
    </font>
    <font>
      <sz val="10.5"/>
      <name val="ＭＳ Ｐ明朝"/>
      <family val="1"/>
      <charset val="128"/>
    </font>
  </fonts>
  <fills count="16">
    <fill>
      <patternFill patternType="none"/>
    </fill>
    <fill>
      <patternFill patternType="gray125"/>
    </fill>
    <fill>
      <patternFill patternType="solid">
        <fgColor theme="8" tint="0.79998168889431442"/>
        <bgColor indexed="64"/>
      </patternFill>
    </fill>
    <fill>
      <patternFill patternType="solid">
        <fgColor theme="9" tint="0.79998168889431442"/>
        <bgColor indexed="64"/>
      </patternFill>
    </fill>
    <fill>
      <patternFill patternType="solid">
        <fgColor indexed="47"/>
        <bgColor indexed="64"/>
      </patternFill>
    </fill>
    <fill>
      <patternFill patternType="solid">
        <fgColor rgb="FFFFCC99"/>
        <bgColor indexed="64"/>
      </patternFill>
    </fill>
    <fill>
      <patternFill patternType="solid">
        <fgColor indexed="43"/>
        <bgColor indexed="64"/>
      </patternFill>
    </fill>
    <fill>
      <patternFill patternType="solid">
        <fgColor theme="9" tint="0.59999389629810485"/>
        <bgColor indexed="64"/>
      </patternFill>
    </fill>
    <fill>
      <patternFill patternType="solid">
        <fgColor rgb="FFFFFF99"/>
        <bgColor indexed="64"/>
      </patternFill>
    </fill>
    <fill>
      <patternFill patternType="solid">
        <fgColor theme="3" tint="0.59999389629810485"/>
        <bgColor indexed="64"/>
      </patternFill>
    </fill>
    <fill>
      <patternFill patternType="solid">
        <fgColor theme="0"/>
        <bgColor indexed="64"/>
      </patternFill>
    </fill>
    <fill>
      <patternFill patternType="solid">
        <fgColor theme="4" tint="0.79998168889431442"/>
        <bgColor indexed="64"/>
      </patternFill>
    </fill>
    <fill>
      <patternFill patternType="solid">
        <fgColor rgb="FF92D050"/>
        <bgColor indexed="64"/>
      </patternFill>
    </fill>
    <fill>
      <patternFill patternType="solid">
        <fgColor rgb="FFD4ECBA"/>
        <bgColor indexed="64"/>
      </patternFill>
    </fill>
    <fill>
      <patternFill patternType="solid">
        <fgColor theme="3" tint="0.79998168889431442"/>
        <bgColor indexed="64"/>
      </patternFill>
    </fill>
    <fill>
      <patternFill patternType="solid">
        <fgColor theme="1"/>
        <bgColor indexed="64"/>
      </patternFill>
    </fill>
  </fills>
  <borders count="69">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diagonal/>
    </border>
    <border>
      <left style="thin">
        <color indexed="64"/>
      </left>
      <right/>
      <top/>
      <bottom/>
      <diagonal/>
    </border>
    <border>
      <left/>
      <right style="thin">
        <color indexed="64"/>
      </right>
      <top/>
      <bottom/>
      <diagonal/>
    </border>
    <border>
      <left/>
      <right/>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style="hair">
        <color indexed="64"/>
      </top>
      <bottom/>
      <diagonal/>
    </border>
    <border>
      <left style="thin">
        <color indexed="64"/>
      </left>
      <right style="thin">
        <color indexed="64"/>
      </right>
      <top/>
      <bottom/>
      <diagonal/>
    </border>
    <border>
      <left style="thin">
        <color indexed="64"/>
      </left>
      <right style="thin">
        <color indexed="64"/>
      </right>
      <top/>
      <bottom style="hair">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style="thick">
        <color indexed="64"/>
      </left>
      <right/>
      <top style="thick">
        <color indexed="64"/>
      </top>
      <bottom style="thin">
        <color indexed="64"/>
      </bottom>
      <diagonal/>
    </border>
    <border>
      <left/>
      <right/>
      <top style="thick">
        <color indexed="64"/>
      </top>
      <bottom style="thin">
        <color indexed="64"/>
      </bottom>
      <diagonal/>
    </border>
    <border>
      <left/>
      <right style="thick">
        <color indexed="64"/>
      </right>
      <top style="thick">
        <color indexed="64"/>
      </top>
      <bottom style="thin">
        <color indexed="64"/>
      </bottom>
      <diagonal/>
    </border>
    <border>
      <left style="thick">
        <color indexed="64"/>
      </left>
      <right/>
      <top style="thin">
        <color indexed="64"/>
      </top>
      <bottom style="thin">
        <color indexed="64"/>
      </bottom>
      <diagonal/>
    </border>
    <border>
      <left/>
      <right style="thick">
        <color indexed="64"/>
      </right>
      <top style="thin">
        <color indexed="64"/>
      </top>
      <bottom style="thin">
        <color indexed="64"/>
      </bottom>
      <diagonal/>
    </border>
    <border>
      <left style="thick">
        <color indexed="64"/>
      </left>
      <right style="thin">
        <color indexed="64"/>
      </right>
      <top style="thick">
        <color indexed="64"/>
      </top>
      <bottom style="thin">
        <color indexed="64"/>
      </bottom>
      <diagonal/>
    </border>
    <border>
      <left style="thin">
        <color indexed="64"/>
      </left>
      <right style="thin">
        <color indexed="64"/>
      </right>
      <top style="thick">
        <color indexed="64"/>
      </top>
      <bottom style="thin">
        <color indexed="64"/>
      </bottom>
      <diagonal/>
    </border>
    <border>
      <left style="thin">
        <color indexed="64"/>
      </left>
      <right style="thick">
        <color indexed="64"/>
      </right>
      <top style="thick">
        <color indexed="64"/>
      </top>
      <bottom style="thin">
        <color indexed="64"/>
      </bottom>
      <diagonal/>
    </border>
    <border>
      <left style="thick">
        <color indexed="64"/>
      </left>
      <right style="thin">
        <color indexed="64"/>
      </right>
      <top style="thin">
        <color indexed="64"/>
      </top>
      <bottom style="thin">
        <color indexed="64"/>
      </bottom>
      <diagonal/>
    </border>
    <border>
      <left style="thin">
        <color indexed="64"/>
      </left>
      <right style="thick">
        <color indexed="64"/>
      </right>
      <top style="thin">
        <color indexed="64"/>
      </top>
      <bottom style="thin">
        <color indexed="64"/>
      </bottom>
      <diagonal/>
    </border>
    <border>
      <left style="thick">
        <color indexed="64"/>
      </left>
      <right style="thin">
        <color indexed="64"/>
      </right>
      <top style="thin">
        <color indexed="64"/>
      </top>
      <bottom style="thick">
        <color indexed="64"/>
      </bottom>
      <diagonal/>
    </border>
    <border>
      <left style="thin">
        <color indexed="64"/>
      </left>
      <right style="thin">
        <color indexed="64"/>
      </right>
      <top style="thin">
        <color indexed="64"/>
      </top>
      <bottom style="thick">
        <color indexed="64"/>
      </bottom>
      <diagonal/>
    </border>
    <border>
      <left style="thin">
        <color indexed="64"/>
      </left>
      <right style="thick">
        <color indexed="64"/>
      </right>
      <top style="thin">
        <color indexed="64"/>
      </top>
      <bottom style="thick">
        <color indexed="64"/>
      </bottom>
      <diagonal/>
    </border>
    <border>
      <left style="thick">
        <color indexed="64"/>
      </left>
      <right/>
      <top/>
      <bottom style="thick">
        <color indexed="64"/>
      </bottom>
      <diagonal/>
    </border>
    <border>
      <left/>
      <right/>
      <top/>
      <bottom style="thick">
        <color indexed="64"/>
      </bottom>
      <diagonal/>
    </border>
    <border>
      <left/>
      <right style="thick">
        <color indexed="64"/>
      </right>
      <top/>
      <bottom style="thick">
        <color indexed="64"/>
      </bottom>
      <diagonal/>
    </border>
    <border>
      <left style="thick">
        <color indexed="64"/>
      </left>
      <right/>
      <top/>
      <bottom style="thin">
        <color indexed="64"/>
      </bottom>
      <diagonal/>
    </border>
    <border>
      <left/>
      <right style="thick">
        <color indexed="64"/>
      </right>
      <top/>
      <bottom style="thin">
        <color indexed="64"/>
      </bottom>
      <diagonal/>
    </border>
    <border>
      <left style="thick">
        <color indexed="64"/>
      </left>
      <right style="thin">
        <color auto="1"/>
      </right>
      <top style="thick">
        <color indexed="64"/>
      </top>
      <bottom/>
      <diagonal/>
    </border>
    <border>
      <left style="thin">
        <color auto="1"/>
      </left>
      <right style="thin">
        <color auto="1"/>
      </right>
      <top style="thick">
        <color indexed="64"/>
      </top>
      <bottom/>
      <diagonal/>
    </border>
    <border>
      <left style="thin">
        <color auto="1"/>
      </left>
      <right style="thick">
        <color indexed="64"/>
      </right>
      <top style="thick">
        <color indexed="64"/>
      </top>
      <bottom/>
      <diagonal/>
    </border>
  </borders>
  <cellStyleXfs count="3">
    <xf numFmtId="0" fontId="0" fillId="0" borderId="0"/>
    <xf numFmtId="38" fontId="6" fillId="0" borderId="0" applyFont="0" applyFill="0" applyBorder="0" applyAlignment="0" applyProtection="0">
      <alignment vertical="center"/>
    </xf>
    <xf numFmtId="0" fontId="1" fillId="0" borderId="0">
      <alignment vertical="center"/>
    </xf>
  </cellStyleXfs>
  <cellXfs count="555">
    <xf numFmtId="0" fontId="0" fillId="0" borderId="0" xfId="0"/>
    <xf numFmtId="0" fontId="0" fillId="0" borderId="1" xfId="0" applyBorder="1"/>
    <xf numFmtId="0" fontId="7" fillId="4" borderId="6" xfId="0" applyFont="1" applyFill="1" applyBorder="1" applyAlignment="1">
      <alignment horizontal="center" vertical="center"/>
    </xf>
    <xf numFmtId="0" fontId="7" fillId="4" borderId="15" xfId="0" applyFont="1" applyFill="1" applyBorder="1" applyAlignment="1">
      <alignment vertical="center"/>
    </xf>
    <xf numFmtId="0" fontId="7" fillId="0" borderId="0" xfId="0" applyFont="1" applyAlignment="1">
      <alignment vertical="center"/>
    </xf>
    <xf numFmtId="0" fontId="7" fillId="4" borderId="19" xfId="0" applyFont="1" applyFill="1" applyBorder="1" applyAlignment="1">
      <alignment horizontal="center" vertical="center"/>
    </xf>
    <xf numFmtId="0" fontId="7" fillId="4" borderId="18" xfId="0" applyFont="1" applyFill="1" applyBorder="1" applyAlignment="1">
      <alignment vertical="center"/>
    </xf>
    <xf numFmtId="0" fontId="7" fillId="0" borderId="19" xfId="0" applyFont="1" applyFill="1" applyBorder="1" applyAlignment="1">
      <alignment vertical="center"/>
    </xf>
    <xf numFmtId="0" fontId="7" fillId="4" borderId="7" xfId="0" applyFont="1" applyFill="1" applyBorder="1" applyAlignment="1">
      <alignment horizontal="center" vertical="center"/>
    </xf>
    <xf numFmtId="0" fontId="7" fillId="4" borderId="17" xfId="0" applyFont="1" applyFill="1" applyBorder="1" applyAlignment="1">
      <alignment vertical="center"/>
    </xf>
    <xf numFmtId="0" fontId="7" fillId="4" borderId="16" xfId="0" applyFont="1" applyFill="1" applyBorder="1" applyAlignment="1">
      <alignment vertical="center"/>
    </xf>
    <xf numFmtId="0" fontId="7" fillId="5" borderId="8" xfId="0" applyFont="1" applyFill="1" applyBorder="1" applyAlignment="1">
      <alignment vertical="center"/>
    </xf>
    <xf numFmtId="0" fontId="7" fillId="4" borderId="5" xfId="0" applyFont="1" applyFill="1" applyBorder="1" applyAlignment="1">
      <alignment horizontal="center" vertical="center"/>
    </xf>
    <xf numFmtId="0" fontId="7" fillId="6" borderId="7" xfId="0" applyFont="1" applyFill="1" applyBorder="1" applyAlignment="1">
      <alignment vertical="center"/>
    </xf>
    <xf numFmtId="38" fontId="9" fillId="6" borderId="7" xfId="1" applyFont="1" applyFill="1" applyBorder="1">
      <alignment vertical="center"/>
    </xf>
    <xf numFmtId="38" fontId="7" fillId="6" borderId="7" xfId="1" applyFont="1" applyFill="1" applyBorder="1">
      <alignment vertical="center"/>
    </xf>
    <xf numFmtId="0" fontId="7" fillId="4" borderId="1" xfId="0" applyFont="1" applyFill="1" applyBorder="1" applyAlignment="1">
      <alignment horizontal="center" vertical="center"/>
    </xf>
    <xf numFmtId="0" fontId="7" fillId="4" borderId="1" xfId="0" applyFont="1" applyFill="1" applyBorder="1" applyAlignment="1">
      <alignment vertical="center"/>
    </xf>
    <xf numFmtId="0" fontId="7" fillId="0" borderId="19" xfId="0" applyFont="1" applyFill="1" applyBorder="1" applyAlignment="1">
      <alignment horizontal="center" vertical="center"/>
    </xf>
    <xf numFmtId="0" fontId="7" fillId="4" borderId="1" xfId="0" applyFont="1" applyFill="1" applyBorder="1" applyAlignment="1">
      <alignment horizontal="center" vertical="center" shrinkToFit="1"/>
    </xf>
    <xf numFmtId="0" fontId="5" fillId="0" borderId="0" xfId="0" applyFont="1" applyFill="1" applyAlignment="1">
      <alignment horizontal="left" vertical="center"/>
    </xf>
    <xf numFmtId="0" fontId="7" fillId="2" borderId="15" xfId="0" applyFont="1" applyFill="1" applyBorder="1" applyAlignment="1">
      <alignment vertical="center"/>
    </xf>
    <xf numFmtId="38" fontId="9" fillId="2" borderId="15" xfId="1" applyFont="1" applyFill="1" applyBorder="1">
      <alignment vertical="center"/>
    </xf>
    <xf numFmtId="0" fontId="7" fillId="2" borderId="16" xfId="0" applyFont="1" applyFill="1" applyBorder="1" applyAlignment="1">
      <alignment vertical="center"/>
    </xf>
    <xf numFmtId="38" fontId="9" fillId="2" borderId="18" xfId="1" applyFont="1" applyFill="1" applyBorder="1">
      <alignment vertical="center"/>
    </xf>
    <xf numFmtId="0" fontId="7" fillId="2" borderId="17" xfId="0" applyFont="1" applyFill="1" applyBorder="1" applyAlignment="1">
      <alignment vertical="center"/>
    </xf>
    <xf numFmtId="38" fontId="9" fillId="2" borderId="16" xfId="1" applyFont="1" applyFill="1" applyBorder="1">
      <alignment vertical="center"/>
    </xf>
    <xf numFmtId="38" fontId="9" fillId="2" borderId="17" xfId="1" applyFont="1" applyFill="1" applyBorder="1">
      <alignment vertical="center"/>
    </xf>
    <xf numFmtId="38" fontId="7" fillId="2" borderId="15" xfId="1" applyFont="1" applyFill="1" applyBorder="1">
      <alignment vertical="center"/>
    </xf>
    <xf numFmtId="38" fontId="7" fillId="2" borderId="18" xfId="1" applyFont="1" applyFill="1" applyBorder="1">
      <alignment vertical="center"/>
    </xf>
    <xf numFmtId="38" fontId="7" fillId="2" borderId="17" xfId="1" applyFont="1" applyFill="1" applyBorder="1">
      <alignment vertical="center"/>
    </xf>
    <xf numFmtId="38" fontId="7" fillId="2" borderId="17" xfId="1" applyFont="1" applyFill="1" applyBorder="1" applyAlignment="1">
      <alignment horizontal="right" vertical="center"/>
    </xf>
    <xf numFmtId="38" fontId="7" fillId="2" borderId="16" xfId="1" applyFont="1" applyFill="1" applyBorder="1">
      <alignment vertical="center"/>
    </xf>
    <xf numFmtId="38" fontId="7" fillId="2" borderId="16" xfId="1" applyFont="1" applyFill="1" applyBorder="1" applyAlignment="1">
      <alignment horizontal="right" vertical="center"/>
    </xf>
    <xf numFmtId="38" fontId="7" fillId="2" borderId="6" xfId="1" applyFont="1" applyFill="1" applyBorder="1" applyAlignment="1">
      <alignment horizontal="right" vertical="center"/>
    </xf>
    <xf numFmtId="38" fontId="7" fillId="2" borderId="20" xfId="1" applyFont="1" applyFill="1" applyBorder="1" applyAlignment="1">
      <alignment horizontal="right" vertical="center"/>
    </xf>
    <xf numFmtId="0" fontId="13" fillId="0" borderId="0" xfId="0" applyFont="1"/>
    <xf numFmtId="0" fontId="13" fillId="0" borderId="0" xfId="0" applyFont="1" applyProtection="1">
      <protection locked="0"/>
    </xf>
    <xf numFmtId="0" fontId="13" fillId="0" borderId="0" xfId="0" applyFont="1" applyAlignment="1"/>
    <xf numFmtId="0" fontId="13" fillId="0" borderId="9" xfId="0" applyFont="1" applyBorder="1" applyAlignment="1"/>
    <xf numFmtId="0" fontId="7" fillId="4" borderId="15" xfId="0" applyFont="1" applyFill="1" applyBorder="1" applyAlignment="1">
      <alignment vertical="center" shrinkToFit="1"/>
    </xf>
    <xf numFmtId="0" fontId="7" fillId="4" borderId="18" xfId="0" applyFont="1" applyFill="1" applyBorder="1" applyAlignment="1">
      <alignment vertical="center" shrinkToFit="1"/>
    </xf>
    <xf numFmtId="0" fontId="7" fillId="4" borderId="17" xfId="0" applyFont="1" applyFill="1" applyBorder="1" applyAlignment="1">
      <alignment vertical="center" shrinkToFit="1"/>
    </xf>
    <xf numFmtId="177" fontId="14" fillId="0" borderId="0" xfId="0" applyNumberFormat="1" applyFont="1" applyAlignment="1">
      <alignment vertical="center"/>
    </xf>
    <xf numFmtId="177" fontId="14" fillId="0" borderId="0" xfId="0" applyNumberFormat="1" applyFont="1" applyAlignment="1" applyProtection="1">
      <alignment vertical="center"/>
      <protection locked="0"/>
    </xf>
    <xf numFmtId="177" fontId="14" fillId="0" borderId="0" xfId="0" applyNumberFormat="1" applyFont="1" applyAlignment="1">
      <alignment horizontal="center" vertical="center"/>
    </xf>
    <xf numFmtId="177" fontId="14" fillId="0" borderId="0" xfId="0" applyNumberFormat="1" applyFont="1" applyFill="1" applyAlignment="1">
      <alignment vertical="center"/>
    </xf>
    <xf numFmtId="177" fontId="15" fillId="0" borderId="0" xfId="0" applyNumberFormat="1" applyFont="1" applyAlignment="1" applyProtection="1">
      <alignment vertical="center"/>
      <protection locked="0"/>
    </xf>
    <xf numFmtId="38" fontId="14" fillId="0" borderId="0" xfId="1" applyFont="1" applyFill="1" applyBorder="1" applyAlignment="1">
      <alignment vertical="center"/>
    </xf>
    <xf numFmtId="177" fontId="14" fillId="0" borderId="0" xfId="0" applyNumberFormat="1" applyFont="1" applyFill="1" applyBorder="1" applyAlignment="1">
      <alignment vertical="center"/>
    </xf>
    <xf numFmtId="177" fontId="14" fillId="0" borderId="0" xfId="0" applyNumberFormat="1" applyFont="1" applyAlignment="1">
      <alignment vertical="center" wrapText="1"/>
    </xf>
    <xf numFmtId="177" fontId="14" fillId="0" borderId="0" xfId="0" applyNumberFormat="1" applyFont="1" applyBorder="1" applyAlignment="1">
      <alignment vertical="center" textRotation="255"/>
    </xf>
    <xf numFmtId="49" fontId="14" fillId="0" borderId="0" xfId="0" applyNumberFormat="1" applyFont="1" applyBorder="1" applyAlignment="1">
      <alignment vertical="center"/>
    </xf>
    <xf numFmtId="177" fontId="14" fillId="0" borderId="0" xfId="0" applyNumberFormat="1" applyFont="1" applyBorder="1" applyAlignment="1">
      <alignment vertical="center" wrapText="1"/>
    </xf>
    <xf numFmtId="177" fontId="14" fillId="0" borderId="0" xfId="0" applyNumberFormat="1" applyFont="1" applyBorder="1" applyAlignment="1">
      <alignment vertical="center"/>
    </xf>
    <xf numFmtId="0" fontId="14" fillId="0" borderId="0" xfId="0" applyNumberFormat="1" applyFont="1" applyFill="1" applyBorder="1" applyAlignment="1">
      <alignment vertical="center" shrinkToFit="1"/>
    </xf>
    <xf numFmtId="38" fontId="14" fillId="0" borderId="0" xfId="1" applyFont="1" applyBorder="1" applyAlignment="1">
      <alignment vertical="center"/>
    </xf>
    <xf numFmtId="0" fontId="14" fillId="0" borderId="0" xfId="0" applyNumberFormat="1" applyFont="1" applyFill="1" applyAlignment="1">
      <alignment vertical="center" shrinkToFit="1"/>
    </xf>
    <xf numFmtId="0" fontId="14" fillId="0" borderId="0" xfId="0" applyNumberFormat="1" applyFont="1" applyFill="1" applyBorder="1" applyAlignment="1">
      <alignment vertical="center"/>
    </xf>
    <xf numFmtId="180" fontId="14" fillId="0" borderId="0" xfId="0" applyNumberFormat="1" applyFont="1" applyFill="1" applyBorder="1" applyAlignment="1">
      <alignment vertical="center"/>
    </xf>
    <xf numFmtId="177" fontId="14" fillId="0" borderId="0" xfId="0" applyNumberFormat="1" applyFont="1" applyFill="1" applyBorder="1" applyAlignment="1">
      <alignment vertical="center" textRotation="255"/>
    </xf>
    <xf numFmtId="177" fontId="2" fillId="0" borderId="0" xfId="0" applyNumberFormat="1" applyFont="1" applyFill="1" applyBorder="1" applyAlignment="1">
      <alignment vertical="center" textRotation="255" wrapText="1"/>
    </xf>
    <xf numFmtId="177" fontId="17" fillId="0" borderId="0" xfId="0" applyNumberFormat="1" applyFont="1" applyFill="1" applyBorder="1" applyAlignment="1">
      <alignment vertical="center"/>
    </xf>
    <xf numFmtId="177" fontId="14" fillId="0" borderId="0" xfId="0" applyNumberFormat="1" applyFont="1" applyFill="1" applyBorder="1" applyAlignment="1"/>
    <xf numFmtId="177" fontId="14" fillId="0" borderId="0" xfId="0" applyNumberFormat="1" applyFont="1" applyFill="1" applyBorder="1" applyAlignment="1">
      <alignment horizontal="left" vertical="top"/>
    </xf>
    <xf numFmtId="178" fontId="14" fillId="0" borderId="0" xfId="0" applyNumberFormat="1" applyFont="1" applyFill="1" applyBorder="1" applyAlignment="1">
      <alignment vertical="center"/>
    </xf>
    <xf numFmtId="177" fontId="14" fillId="0" borderId="0" xfId="0" applyNumberFormat="1" applyFont="1" applyFill="1" applyAlignment="1"/>
    <xf numFmtId="177" fontId="14" fillId="0" borderId="0" xfId="0" applyNumberFormat="1" applyFont="1" applyFill="1" applyAlignment="1">
      <alignment horizontal="center"/>
    </xf>
    <xf numFmtId="178" fontId="14" fillId="0" borderId="0" xfId="0" applyNumberFormat="1" applyFont="1" applyAlignment="1">
      <alignment vertical="center"/>
    </xf>
    <xf numFmtId="0" fontId="0" fillId="0" borderId="1" xfId="0" applyBorder="1" applyAlignment="1">
      <alignment horizontal="right"/>
    </xf>
    <xf numFmtId="179" fontId="0" fillId="0" borderId="1" xfId="0" applyNumberFormat="1" applyBorder="1"/>
    <xf numFmtId="177" fontId="14" fillId="0" borderId="0" xfId="0" applyNumberFormat="1" applyFont="1" applyAlignment="1">
      <alignment vertical="center"/>
    </xf>
    <xf numFmtId="0" fontId="13" fillId="0" borderId="30" xfId="0" applyFont="1" applyBorder="1" applyAlignment="1"/>
    <xf numFmtId="0" fontId="13" fillId="7" borderId="5" xfId="0" applyFont="1" applyFill="1" applyBorder="1" applyAlignment="1"/>
    <xf numFmtId="0" fontId="13" fillId="3" borderId="5" xfId="0" applyFont="1" applyFill="1" applyBorder="1" applyAlignment="1"/>
    <xf numFmtId="0" fontId="13" fillId="13" borderId="1" xfId="0" applyFont="1" applyFill="1" applyBorder="1"/>
    <xf numFmtId="0" fontId="7" fillId="12" borderId="1" xfId="0" applyFont="1" applyFill="1" applyBorder="1" applyAlignment="1">
      <alignment horizontal="center" vertical="center"/>
    </xf>
    <xf numFmtId="0" fontId="7" fillId="12" borderId="1" xfId="0" applyFont="1" applyFill="1" applyBorder="1" applyAlignment="1">
      <alignment vertical="center"/>
    </xf>
    <xf numFmtId="0" fontId="7" fillId="12" borderId="1" xfId="0" applyFont="1" applyFill="1" applyBorder="1" applyAlignment="1">
      <alignment horizontal="center" vertical="center" shrinkToFit="1"/>
    </xf>
    <xf numFmtId="0" fontId="7" fillId="12" borderId="15" xfId="0" applyFont="1" applyFill="1" applyBorder="1" applyAlignment="1">
      <alignment vertical="center"/>
    </xf>
    <xf numFmtId="0" fontId="7" fillId="12" borderId="19" xfId="0" applyFont="1" applyFill="1" applyBorder="1" applyAlignment="1">
      <alignment horizontal="center" vertical="center"/>
    </xf>
    <xf numFmtId="0" fontId="7" fillId="12" borderId="16" xfId="0" applyFont="1" applyFill="1" applyBorder="1" applyAlignment="1">
      <alignment vertical="center"/>
    </xf>
    <xf numFmtId="0" fontId="7" fillId="12" borderId="7" xfId="0" applyFont="1" applyFill="1" applyBorder="1" applyAlignment="1">
      <alignment horizontal="center" vertical="center"/>
    </xf>
    <xf numFmtId="0" fontId="7" fillId="12" borderId="17" xfId="0" applyFont="1" applyFill="1" applyBorder="1" applyAlignment="1">
      <alignment vertical="center"/>
    </xf>
    <xf numFmtId="0" fontId="7" fillId="12" borderId="8" xfId="0" applyFont="1" applyFill="1" applyBorder="1" applyAlignment="1">
      <alignment vertical="center"/>
    </xf>
    <xf numFmtId="0" fontId="7" fillId="12" borderId="5" xfId="0" applyFont="1" applyFill="1" applyBorder="1" applyAlignment="1">
      <alignment horizontal="center" vertical="center"/>
    </xf>
    <xf numFmtId="0" fontId="7" fillId="13" borderId="15" xfId="0" quotePrefix="1" applyFont="1" applyFill="1" applyBorder="1" applyAlignment="1">
      <alignment vertical="center"/>
    </xf>
    <xf numFmtId="38" fontId="9" fillId="13" borderId="15" xfId="1" applyFont="1" applyFill="1" applyBorder="1">
      <alignment vertical="center"/>
    </xf>
    <xf numFmtId="0" fontId="7" fillId="13" borderId="16" xfId="0" applyFont="1" applyFill="1" applyBorder="1" applyAlignment="1">
      <alignment vertical="center"/>
    </xf>
    <xf numFmtId="38" fontId="9" fillId="13" borderId="16" xfId="1" applyFont="1" applyFill="1" applyBorder="1">
      <alignment vertical="center"/>
    </xf>
    <xf numFmtId="0" fontId="7" fillId="13" borderId="17" xfId="0" applyFont="1" applyFill="1" applyBorder="1" applyAlignment="1">
      <alignment vertical="center"/>
    </xf>
    <xf numFmtId="38" fontId="9" fillId="13" borderId="17" xfId="1" applyFont="1" applyFill="1" applyBorder="1">
      <alignment vertical="center"/>
    </xf>
    <xf numFmtId="38" fontId="7" fillId="13" borderId="15" xfId="1" applyFont="1" applyFill="1" applyBorder="1">
      <alignment vertical="center"/>
    </xf>
    <xf numFmtId="38" fontId="7" fillId="13" borderId="16" xfId="1" applyFont="1" applyFill="1" applyBorder="1">
      <alignment vertical="center"/>
    </xf>
    <xf numFmtId="38" fontId="7" fillId="13" borderId="17" xfId="1" applyFont="1" applyFill="1" applyBorder="1">
      <alignment vertical="center"/>
    </xf>
    <xf numFmtId="0" fontId="13" fillId="0" borderId="54" xfId="0" applyFont="1" applyFill="1" applyBorder="1" applyAlignment="1"/>
    <xf numFmtId="0" fontId="13" fillId="0" borderId="1" xfId="0" applyFont="1" applyFill="1" applyBorder="1"/>
    <xf numFmtId="0" fontId="13" fillId="0" borderId="1" xfId="0" applyFont="1" applyFill="1" applyBorder="1" applyAlignment="1"/>
    <xf numFmtId="0" fontId="13" fillId="0" borderId="59" xfId="0" applyFont="1" applyFill="1" applyBorder="1" applyAlignment="1"/>
    <xf numFmtId="0" fontId="13" fillId="13" borderId="57" xfId="0" applyFont="1" applyFill="1" applyBorder="1" applyAlignment="1"/>
    <xf numFmtId="0" fontId="13" fillId="3" borderId="13" xfId="0" applyFont="1" applyFill="1" applyBorder="1" applyAlignment="1"/>
    <xf numFmtId="0" fontId="7" fillId="4" borderId="19" xfId="0" applyFont="1" applyFill="1" applyBorder="1" applyAlignment="1">
      <alignment vertical="center"/>
    </xf>
    <xf numFmtId="0" fontId="7" fillId="2" borderId="19" xfId="0" applyFont="1" applyFill="1" applyBorder="1" applyAlignment="1">
      <alignment vertical="center"/>
    </xf>
    <xf numFmtId="38" fontId="9" fillId="2" borderId="19" xfId="1" applyFont="1" applyFill="1" applyBorder="1">
      <alignment vertical="center"/>
    </xf>
    <xf numFmtId="38" fontId="7" fillId="2" borderId="19" xfId="1" applyFont="1" applyFill="1" applyBorder="1">
      <alignment vertical="center"/>
    </xf>
    <xf numFmtId="0" fontId="13" fillId="10" borderId="0" xfId="0" applyFont="1" applyFill="1"/>
    <xf numFmtId="0" fontId="13" fillId="0" borderId="0" xfId="0" applyFont="1" applyBorder="1" applyAlignment="1">
      <alignment horizontal="left" vertical="top"/>
    </xf>
    <xf numFmtId="176" fontId="13" fillId="8" borderId="1" xfId="0" applyNumberFormat="1" applyFont="1" applyFill="1" applyBorder="1" applyAlignment="1">
      <alignment horizontal="center" vertical="center"/>
    </xf>
    <xf numFmtId="0" fontId="13" fillId="0" borderId="53" xfId="0" applyFont="1" applyBorder="1" applyAlignment="1" applyProtection="1">
      <alignment vertical="center"/>
      <protection locked="0"/>
    </xf>
    <xf numFmtId="0" fontId="13" fillId="0" borderId="54" xfId="0" applyFont="1" applyBorder="1" applyAlignment="1" applyProtection="1">
      <alignment vertical="center"/>
      <protection locked="0"/>
    </xf>
    <xf numFmtId="0" fontId="13" fillId="0" borderId="55" xfId="0" applyFont="1" applyBorder="1" applyAlignment="1" applyProtection="1">
      <alignment vertical="center"/>
      <protection locked="0"/>
    </xf>
    <xf numFmtId="0" fontId="13" fillId="3" borderId="9" xfId="0" applyFont="1" applyFill="1" applyBorder="1" applyAlignment="1">
      <alignment vertical="center"/>
    </xf>
    <xf numFmtId="0" fontId="13" fillId="0" borderId="19" xfId="0" applyFont="1" applyBorder="1" applyAlignment="1">
      <alignment horizontal="left" vertical="center"/>
    </xf>
    <xf numFmtId="0" fontId="13" fillId="0" borderId="56" xfId="0" applyFont="1" applyBorder="1" applyAlignment="1" applyProtection="1">
      <alignment vertical="center"/>
      <protection locked="0"/>
    </xf>
    <xf numFmtId="0" fontId="13" fillId="0" borderId="1" xfId="0" applyFont="1" applyBorder="1" applyAlignment="1" applyProtection="1">
      <alignment vertical="center"/>
      <protection locked="0"/>
    </xf>
    <xf numFmtId="0" fontId="13" fillId="0" borderId="57" xfId="0" applyFont="1" applyBorder="1" applyAlignment="1" applyProtection="1">
      <alignment vertical="center"/>
      <protection locked="0"/>
    </xf>
    <xf numFmtId="0" fontId="13" fillId="0" borderId="0" xfId="0" applyFont="1" applyAlignment="1">
      <alignment horizontal="left"/>
    </xf>
    <xf numFmtId="0" fontId="13" fillId="0" borderId="7" xfId="0" applyFont="1" applyFill="1" applyBorder="1" applyAlignment="1">
      <alignment horizontal="left" vertical="center"/>
    </xf>
    <xf numFmtId="0" fontId="13" fillId="0" borderId="58" xfId="0" applyFont="1" applyBorder="1" applyAlignment="1" applyProtection="1">
      <alignment vertical="center"/>
      <protection locked="0"/>
    </xf>
    <xf numFmtId="0" fontId="13" fillId="0" borderId="59" xfId="0" applyFont="1" applyBorder="1" applyAlignment="1" applyProtection="1">
      <alignment vertical="center"/>
      <protection locked="0"/>
    </xf>
    <xf numFmtId="0" fontId="13" fillId="0" borderId="60" xfId="0" applyFont="1" applyBorder="1" applyAlignment="1" applyProtection="1">
      <alignment vertical="center"/>
      <protection locked="0"/>
    </xf>
    <xf numFmtId="0" fontId="13" fillId="0" borderId="0" xfId="0" applyFont="1" applyFill="1" applyBorder="1" applyAlignment="1">
      <alignment horizontal="center" vertical="center"/>
    </xf>
    <xf numFmtId="0" fontId="13" fillId="0" borderId="0" xfId="0" applyFont="1" applyAlignment="1">
      <alignment vertical="center"/>
    </xf>
    <xf numFmtId="0" fontId="13" fillId="0" borderId="0" xfId="0" applyFont="1" applyFill="1" applyBorder="1" applyAlignment="1">
      <alignment vertical="center"/>
    </xf>
    <xf numFmtId="0" fontId="13" fillId="0" borderId="0" xfId="0" applyFont="1" applyFill="1" applyAlignment="1">
      <alignment vertical="center"/>
    </xf>
    <xf numFmtId="0" fontId="13" fillId="0" borderId="0" xfId="0" applyFont="1" applyAlignment="1">
      <alignment vertical="top"/>
    </xf>
    <xf numFmtId="0" fontId="13" fillId="0" borderId="0" xfId="0" applyFont="1" applyBorder="1"/>
    <xf numFmtId="0" fontId="13" fillId="0" borderId="7" xfId="0" applyFont="1" applyBorder="1" applyAlignment="1"/>
    <xf numFmtId="0" fontId="13" fillId="0" borderId="0" xfId="0" applyFont="1" applyFill="1" applyBorder="1" applyAlignment="1"/>
    <xf numFmtId="0" fontId="7" fillId="4" borderId="6" xfId="0" applyFont="1" applyFill="1" applyBorder="1" applyAlignment="1">
      <alignment horizontal="center" vertical="center" shrinkToFit="1"/>
    </xf>
    <xf numFmtId="0" fontId="7" fillId="12" borderId="6" xfId="0" applyFont="1" applyFill="1" applyBorder="1" applyAlignment="1">
      <alignment horizontal="center" vertical="center" shrinkToFit="1"/>
    </xf>
    <xf numFmtId="0" fontId="13" fillId="3" borderId="1" xfId="0" applyFont="1" applyFill="1" applyBorder="1" applyAlignment="1">
      <alignment horizontal="center"/>
    </xf>
    <xf numFmtId="0" fontId="13" fillId="8" borderId="6" xfId="0" applyFont="1" applyFill="1" applyBorder="1" applyAlignment="1">
      <alignment horizontal="center" vertical="center"/>
    </xf>
    <xf numFmtId="0" fontId="13" fillId="0" borderId="55" xfId="0" applyFont="1" applyFill="1" applyBorder="1" applyAlignment="1"/>
    <xf numFmtId="0" fontId="13" fillId="0" borderId="57" xfId="0" applyFont="1" applyFill="1" applyBorder="1"/>
    <xf numFmtId="0" fontId="13" fillId="0" borderId="57" xfId="0" applyFont="1" applyFill="1" applyBorder="1" applyAlignment="1"/>
    <xf numFmtId="0" fontId="13" fillId="0" borderId="60" xfId="0" applyFont="1" applyFill="1" applyBorder="1" applyAlignment="1"/>
    <xf numFmtId="0" fontId="13" fillId="15" borderId="9" xfId="0" applyFont="1" applyFill="1" applyBorder="1" applyAlignment="1"/>
    <xf numFmtId="0" fontId="13" fillId="15" borderId="52" xfId="0" applyFont="1" applyFill="1" applyBorder="1" applyAlignment="1"/>
    <xf numFmtId="0" fontId="13" fillId="3" borderId="7" xfId="0" applyFont="1" applyFill="1" applyBorder="1" applyAlignment="1">
      <alignment vertical="center"/>
    </xf>
    <xf numFmtId="0" fontId="13" fillId="3" borderId="1" xfId="0" applyFont="1" applyFill="1" applyBorder="1" applyAlignment="1">
      <alignment vertical="center"/>
    </xf>
    <xf numFmtId="176" fontId="13" fillId="8" borderId="1" xfId="0" applyNumberFormat="1" applyFont="1" applyFill="1" applyBorder="1"/>
    <xf numFmtId="0" fontId="13" fillId="8" borderId="6" xfId="0" applyFont="1" applyFill="1" applyBorder="1"/>
    <xf numFmtId="0" fontId="13" fillId="0" borderId="53" xfId="0" applyFont="1" applyBorder="1" applyAlignment="1">
      <alignment vertical="center"/>
    </xf>
    <xf numFmtId="0" fontId="13" fillId="0" borderId="54" xfId="0" applyFont="1" applyBorder="1" applyAlignment="1">
      <alignment vertical="center"/>
    </xf>
    <xf numFmtId="0" fontId="13" fillId="0" borderId="55" xfId="0" applyFont="1" applyBorder="1" applyAlignment="1">
      <alignment vertical="center"/>
    </xf>
    <xf numFmtId="177" fontId="14" fillId="0" borderId="0" xfId="0" applyNumberFormat="1" applyFont="1" applyFill="1" applyAlignment="1" applyProtection="1">
      <alignment vertical="center"/>
      <protection locked="0"/>
    </xf>
    <xf numFmtId="177" fontId="14" fillId="0" borderId="0" xfId="0" applyNumberFormat="1" applyFont="1" applyFill="1" applyAlignment="1">
      <alignment horizontal="center" vertical="center"/>
    </xf>
    <xf numFmtId="177" fontId="15" fillId="0" borderId="0" xfId="0" applyNumberFormat="1" applyFont="1" applyFill="1" applyAlignment="1" applyProtection="1">
      <alignment vertical="center"/>
      <protection locked="0"/>
    </xf>
    <xf numFmtId="177" fontId="14" fillId="0" borderId="0" xfId="0" applyNumberFormat="1" applyFont="1" applyFill="1" applyAlignment="1">
      <alignment vertical="center" wrapText="1"/>
    </xf>
    <xf numFmtId="177" fontId="17" fillId="0" borderId="0" xfId="0" applyNumberFormat="1" applyFont="1" applyFill="1" applyAlignment="1">
      <alignment vertical="center"/>
    </xf>
    <xf numFmtId="177" fontId="14" fillId="0" borderId="0" xfId="0" applyNumberFormat="1" applyFont="1" applyFill="1" applyBorder="1" applyAlignment="1">
      <alignment vertical="top"/>
    </xf>
    <xf numFmtId="178" fontId="14" fillId="0" borderId="0" xfId="0" applyNumberFormat="1" applyFont="1" applyFill="1" applyAlignment="1">
      <alignment vertical="center"/>
    </xf>
    <xf numFmtId="0" fontId="13" fillId="3" borderId="1" xfId="0" applyFont="1" applyFill="1" applyBorder="1" applyAlignment="1">
      <alignment horizontal="center"/>
    </xf>
    <xf numFmtId="0" fontId="13" fillId="8" borderId="6" xfId="0" applyFont="1" applyFill="1" applyBorder="1" applyAlignment="1">
      <alignment horizontal="center" vertical="center"/>
    </xf>
    <xf numFmtId="177" fontId="23" fillId="0" borderId="0" xfId="0" applyNumberFormat="1" applyFont="1" applyAlignment="1">
      <alignment vertical="center"/>
    </xf>
    <xf numFmtId="177" fontId="23" fillId="0" borderId="0" xfId="0" applyNumberFormat="1" applyFont="1" applyAlignment="1" applyProtection="1">
      <alignment vertical="center"/>
      <protection locked="0"/>
    </xf>
    <xf numFmtId="177" fontId="23" fillId="2" borderId="0" xfId="0" applyNumberFormat="1" applyFont="1" applyFill="1" applyAlignment="1">
      <alignment vertical="center"/>
    </xf>
    <xf numFmtId="177" fontId="23" fillId="0" borderId="0" xfId="0" applyNumberFormat="1" applyFont="1" applyAlignment="1">
      <alignment horizontal="center" vertical="center"/>
    </xf>
    <xf numFmtId="177" fontId="24" fillId="0" borderId="0" xfId="0" applyNumberFormat="1" applyFont="1" applyAlignment="1" applyProtection="1">
      <alignment vertical="center"/>
      <protection locked="0"/>
    </xf>
    <xf numFmtId="177" fontId="24" fillId="0" borderId="0" xfId="0" applyNumberFormat="1" applyFont="1" applyAlignment="1" applyProtection="1">
      <alignment horizontal="center" vertical="center"/>
      <protection locked="0"/>
    </xf>
    <xf numFmtId="177" fontId="23" fillId="0" borderId="0" xfId="0" applyNumberFormat="1" applyFont="1" applyAlignment="1">
      <alignment horizontal="left" vertical="center"/>
    </xf>
    <xf numFmtId="177" fontId="23" fillId="0" borderId="0" xfId="0" applyNumberFormat="1" applyFont="1" applyBorder="1" applyAlignment="1"/>
    <xf numFmtId="177" fontId="23" fillId="0" borderId="1" xfId="0" applyNumberFormat="1" applyFont="1" applyBorder="1" applyAlignment="1">
      <alignment vertical="center"/>
    </xf>
    <xf numFmtId="38" fontId="23" fillId="0" borderId="9" xfId="1" applyFont="1" applyBorder="1" applyAlignment="1">
      <alignment horizontal="center" vertical="center"/>
    </xf>
    <xf numFmtId="0" fontId="23" fillId="0" borderId="0" xfId="0" applyNumberFormat="1" applyFont="1" applyFill="1" applyAlignment="1">
      <alignment horizontal="left" vertical="center" shrinkToFit="1"/>
    </xf>
    <xf numFmtId="177" fontId="23" fillId="0" borderId="0" xfId="0" applyNumberFormat="1" applyFont="1" applyFill="1" applyAlignment="1">
      <alignment vertical="center"/>
    </xf>
    <xf numFmtId="177" fontId="23" fillId="0" borderId="1" xfId="0" applyNumberFormat="1" applyFont="1" applyBorder="1" applyAlignment="1">
      <alignment horizontal="center" vertical="center" shrinkToFit="1"/>
    </xf>
    <xf numFmtId="177" fontId="23" fillId="0" borderId="1" xfId="0" applyNumberFormat="1" applyFont="1" applyBorder="1" applyAlignment="1">
      <alignment horizontal="center" vertical="center"/>
    </xf>
    <xf numFmtId="38" fontId="23" fillId="0" borderId="1" xfId="1" applyFont="1" applyBorder="1" applyAlignment="1">
      <alignment horizontal="center" vertical="center"/>
    </xf>
    <xf numFmtId="38" fontId="23" fillId="0" borderId="1" xfId="1" applyFont="1" applyBorder="1" applyAlignment="1">
      <alignment vertical="center"/>
    </xf>
    <xf numFmtId="177" fontId="23" fillId="0" borderId="0" xfId="0" applyNumberFormat="1" applyFont="1" applyAlignment="1">
      <alignment vertical="center" wrapText="1"/>
    </xf>
    <xf numFmtId="38" fontId="23" fillId="0" borderId="1" xfId="1" applyFont="1" applyBorder="1" applyAlignment="1">
      <alignment vertical="center" wrapText="1"/>
    </xf>
    <xf numFmtId="177" fontId="23" fillId="0" borderId="0" xfId="0" applyNumberFormat="1" applyFont="1" applyFill="1" applyAlignment="1">
      <alignment horizontal="left" vertical="center" wrapText="1"/>
    </xf>
    <xf numFmtId="38" fontId="30" fillId="0" borderId="1" xfId="1" applyFont="1" applyBorder="1" applyAlignment="1">
      <alignment horizontal="center" vertical="center" wrapText="1"/>
    </xf>
    <xf numFmtId="38" fontId="30" fillId="0" borderId="1" xfId="1" applyFont="1" applyBorder="1" applyAlignment="1">
      <alignment horizontal="center" vertical="center"/>
    </xf>
    <xf numFmtId="38" fontId="30" fillId="0" borderId="1" xfId="1" applyFont="1" applyBorder="1" applyAlignment="1"/>
    <xf numFmtId="0" fontId="27" fillId="0" borderId="0" xfId="0" applyFont="1" applyAlignment="1">
      <alignment vertical="center"/>
    </xf>
    <xf numFmtId="0" fontId="5" fillId="2" borderId="0" xfId="0" applyFont="1" applyFill="1" applyAlignment="1">
      <alignment horizontal="center" vertical="center"/>
    </xf>
    <xf numFmtId="0" fontId="26" fillId="0" borderId="0" xfId="0" applyFont="1" applyAlignment="1">
      <alignment vertical="center"/>
    </xf>
    <xf numFmtId="0" fontId="27" fillId="0" borderId="0" xfId="0" applyFont="1" applyFill="1" applyAlignment="1">
      <alignment vertical="center"/>
    </xf>
    <xf numFmtId="0" fontId="27" fillId="0" borderId="0" xfId="0" applyFont="1"/>
    <xf numFmtId="38" fontId="9" fillId="0" borderId="19" xfId="1" applyFont="1" applyFill="1" applyBorder="1">
      <alignment vertical="center"/>
    </xf>
    <xf numFmtId="0" fontId="30" fillId="5" borderId="9" xfId="0" applyFont="1" applyFill="1" applyBorder="1" applyAlignment="1">
      <alignment vertical="center"/>
    </xf>
    <xf numFmtId="0" fontId="7" fillId="12" borderId="6" xfId="0" applyFont="1" applyFill="1" applyBorder="1" applyAlignment="1">
      <alignment horizontal="center" vertical="center"/>
    </xf>
    <xf numFmtId="0" fontId="30" fillId="12" borderId="9" xfId="0" applyFont="1" applyFill="1" applyBorder="1" applyAlignment="1">
      <alignment vertical="center"/>
    </xf>
    <xf numFmtId="0" fontId="32" fillId="0" borderId="0" xfId="2" applyFont="1">
      <alignment vertical="center"/>
    </xf>
    <xf numFmtId="0" fontId="33" fillId="0" borderId="0" xfId="2" applyFont="1">
      <alignment vertical="center"/>
    </xf>
    <xf numFmtId="0" fontId="32" fillId="0" borderId="0" xfId="2" applyFont="1" applyFill="1">
      <alignment vertical="center"/>
    </xf>
    <xf numFmtId="0" fontId="32" fillId="0" borderId="1" xfId="2" applyFont="1" applyBorder="1" applyAlignment="1">
      <alignment horizontal="center" vertical="center"/>
    </xf>
    <xf numFmtId="0" fontId="34" fillId="0" borderId="6" xfId="2" applyFont="1" applyFill="1" applyBorder="1" applyAlignment="1">
      <alignment horizontal="center" vertical="center" wrapText="1"/>
    </xf>
    <xf numFmtId="0" fontId="34" fillId="0" borderId="6" xfId="2" applyFont="1" applyFill="1" applyBorder="1" applyAlignment="1">
      <alignment vertical="center" wrapText="1"/>
    </xf>
    <xf numFmtId="0" fontId="34" fillId="0" borderId="7" xfId="2" applyFont="1" applyFill="1" applyBorder="1" applyAlignment="1">
      <alignment horizontal="center" vertical="center" wrapText="1"/>
    </xf>
    <xf numFmtId="0" fontId="35" fillId="0" borderId="7" xfId="2" applyFont="1" applyFill="1" applyBorder="1" applyAlignment="1">
      <alignment vertical="center" wrapText="1"/>
    </xf>
    <xf numFmtId="0" fontId="36" fillId="0" borderId="6" xfId="2" applyFont="1" applyFill="1" applyBorder="1" applyAlignment="1">
      <alignment horizontal="right" vertical="center"/>
    </xf>
    <xf numFmtId="0" fontId="36" fillId="0" borderId="6" xfId="2" applyFont="1" applyFill="1" applyBorder="1" applyAlignment="1" applyProtection="1">
      <alignment horizontal="right" vertical="center"/>
      <protection locked="0"/>
    </xf>
    <xf numFmtId="0" fontId="37" fillId="0" borderId="7" xfId="2" applyFont="1" applyFill="1" applyBorder="1" applyAlignment="1">
      <alignment horizontal="left" vertical="center" wrapText="1"/>
    </xf>
    <xf numFmtId="3" fontId="38" fillId="3" borderId="7" xfId="2" applyNumberFormat="1" applyFont="1" applyFill="1" applyBorder="1" applyAlignment="1">
      <alignment horizontal="right" vertical="center" indent="1"/>
    </xf>
    <xf numFmtId="3" fontId="38" fillId="10" borderId="7" xfId="2" applyNumberFormat="1" applyFont="1" applyFill="1" applyBorder="1" applyAlignment="1" applyProtection="1">
      <alignment horizontal="right" vertical="center" indent="1"/>
      <protection locked="0"/>
    </xf>
    <xf numFmtId="0" fontId="33" fillId="0" borderId="0" xfId="2" applyFont="1" applyAlignment="1">
      <alignment horizontal="right" vertical="center"/>
    </xf>
    <xf numFmtId="0" fontId="33" fillId="0" borderId="0" xfId="2" applyFont="1" applyFill="1">
      <alignment vertical="center"/>
    </xf>
    <xf numFmtId="0" fontId="33" fillId="0" borderId="0" xfId="2" applyFont="1" applyAlignment="1" applyProtection="1">
      <alignment horizontal="center" vertical="center"/>
      <protection locked="0"/>
    </xf>
    <xf numFmtId="0" fontId="32" fillId="0" borderId="2" xfId="2" applyFont="1" applyFill="1" applyBorder="1" applyAlignment="1" applyProtection="1">
      <alignment horizontal="center" vertical="center" wrapText="1"/>
      <protection locked="0"/>
    </xf>
    <xf numFmtId="0" fontId="32" fillId="0" borderId="3" xfId="2" applyFont="1" applyFill="1" applyBorder="1" applyAlignment="1" applyProtection="1">
      <alignment horizontal="center" vertical="center" wrapText="1"/>
      <protection locked="0"/>
    </xf>
    <xf numFmtId="0" fontId="32" fillId="0" borderId="6" xfId="2" applyFont="1" applyFill="1" applyBorder="1" applyAlignment="1" applyProtection="1">
      <alignment horizontal="center" vertical="center" wrapText="1"/>
      <protection locked="0"/>
    </xf>
    <xf numFmtId="0" fontId="32" fillId="0" borderId="4" xfId="2" applyFont="1" applyFill="1" applyBorder="1" applyAlignment="1" applyProtection="1">
      <alignment horizontal="center" vertical="center" wrapText="1"/>
      <protection locked="0"/>
    </xf>
    <xf numFmtId="0" fontId="32" fillId="0" borderId="5" xfId="2" applyFont="1" applyFill="1" applyBorder="1" applyAlignment="1" applyProtection="1">
      <alignment horizontal="center" vertical="center" wrapText="1"/>
      <protection locked="0"/>
    </xf>
    <xf numFmtId="0" fontId="32" fillId="0" borderId="7" xfId="2" applyFont="1" applyFill="1" applyBorder="1" applyAlignment="1" applyProtection="1">
      <alignment vertical="center" wrapText="1"/>
      <protection locked="0"/>
    </xf>
    <xf numFmtId="0" fontId="39" fillId="0" borderId="0" xfId="2" applyFont="1" applyFill="1">
      <alignment vertical="center"/>
    </xf>
    <xf numFmtId="0" fontId="13" fillId="3" borderId="1" xfId="0" applyFont="1" applyFill="1" applyBorder="1" applyAlignment="1">
      <alignment horizontal="center"/>
    </xf>
    <xf numFmtId="0" fontId="13" fillId="8" borderId="6" xfId="0" applyFont="1" applyFill="1" applyBorder="1" applyAlignment="1">
      <alignment horizontal="center" vertical="center"/>
    </xf>
    <xf numFmtId="177" fontId="23" fillId="0" borderId="0" xfId="0" applyNumberFormat="1" applyFont="1" applyAlignment="1">
      <alignment vertical="center"/>
    </xf>
    <xf numFmtId="0" fontId="13" fillId="13" borderId="67" xfId="0" applyFont="1" applyFill="1" applyBorder="1" applyAlignment="1"/>
    <xf numFmtId="0" fontId="13" fillId="13" borderId="68" xfId="0" applyFont="1" applyFill="1" applyBorder="1" applyAlignment="1"/>
    <xf numFmtId="0" fontId="13" fillId="13" borderId="1" xfId="0" applyFont="1" applyFill="1" applyBorder="1" applyAlignment="1"/>
    <xf numFmtId="0" fontId="13" fillId="13" borderId="59" xfId="0" applyFont="1" applyFill="1" applyBorder="1" applyAlignment="1"/>
    <xf numFmtId="0" fontId="13" fillId="13" borderId="60" xfId="0" applyFont="1" applyFill="1" applyBorder="1" applyAlignment="1"/>
    <xf numFmtId="0" fontId="33" fillId="0" borderId="0" xfId="2" applyFont="1" applyFill="1" applyProtection="1">
      <alignment vertical="center"/>
    </xf>
    <xf numFmtId="177" fontId="23" fillId="0" borderId="0" xfId="0" applyNumberFormat="1" applyFont="1" applyAlignment="1" applyProtection="1">
      <alignment vertical="center"/>
    </xf>
    <xf numFmtId="0" fontId="32" fillId="0" borderId="0" xfId="2" applyFont="1" applyFill="1" applyProtection="1">
      <alignment vertical="center"/>
    </xf>
    <xf numFmtId="0" fontId="32" fillId="0" borderId="0" xfId="2" applyFont="1" applyProtection="1">
      <alignment vertical="center"/>
    </xf>
    <xf numFmtId="0" fontId="13" fillId="15" borderId="1" xfId="0" applyFont="1" applyFill="1" applyBorder="1" applyAlignment="1"/>
    <xf numFmtId="0" fontId="13" fillId="15" borderId="57" xfId="0" applyFont="1" applyFill="1" applyBorder="1" applyAlignment="1"/>
    <xf numFmtId="0" fontId="13" fillId="7" borderId="1" xfId="0" applyFont="1" applyFill="1" applyBorder="1" applyAlignment="1">
      <alignment horizontal="center"/>
    </xf>
    <xf numFmtId="0" fontId="13" fillId="7" borderId="13" xfId="0" applyFont="1" applyFill="1" applyBorder="1" applyAlignment="1">
      <alignment horizontal="center"/>
    </xf>
    <xf numFmtId="0" fontId="13" fillId="8" borderId="10" xfId="0" applyFont="1" applyFill="1" applyBorder="1" applyAlignment="1">
      <alignment horizontal="center" vertical="center"/>
    </xf>
    <xf numFmtId="0" fontId="13" fillId="8" borderId="13" xfId="0" applyFont="1" applyFill="1" applyBorder="1" applyAlignment="1">
      <alignment horizontal="center" vertical="center"/>
    </xf>
    <xf numFmtId="0" fontId="13" fillId="8" borderId="6" xfId="0" applyFont="1" applyFill="1" applyBorder="1" applyAlignment="1">
      <alignment horizontal="center" vertical="center"/>
    </xf>
    <xf numFmtId="0" fontId="13" fillId="8" borderId="2" xfId="0" applyFont="1" applyFill="1" applyBorder="1" applyAlignment="1">
      <alignment horizontal="center" vertical="center"/>
    </xf>
    <xf numFmtId="0" fontId="13" fillId="8" borderId="3" xfId="0" applyFont="1" applyFill="1" applyBorder="1" applyAlignment="1">
      <alignment horizontal="center" vertical="center"/>
    </xf>
    <xf numFmtId="0" fontId="13" fillId="3" borderId="1" xfId="0" applyFont="1" applyFill="1" applyBorder="1" applyAlignment="1">
      <alignment horizontal="center"/>
    </xf>
    <xf numFmtId="0" fontId="13" fillId="3" borderId="13" xfId="0" applyFont="1" applyFill="1" applyBorder="1" applyAlignment="1">
      <alignment horizontal="center"/>
    </xf>
    <xf numFmtId="0" fontId="13" fillId="8" borderId="1" xfId="0" applyFont="1" applyFill="1" applyBorder="1" applyAlignment="1">
      <alignment horizontal="center" vertical="center"/>
    </xf>
    <xf numFmtId="0" fontId="18" fillId="0" borderId="56" xfId="0" applyFont="1" applyFill="1" applyBorder="1" applyAlignment="1">
      <alignment horizontal="center"/>
    </xf>
    <xf numFmtId="0" fontId="18" fillId="0" borderId="1" xfId="0" applyFont="1" applyFill="1" applyBorder="1" applyAlignment="1">
      <alignment horizontal="center"/>
    </xf>
    <xf numFmtId="0" fontId="13" fillId="0" borderId="54" xfId="0" applyFont="1" applyFill="1" applyBorder="1" applyAlignment="1">
      <alignment horizontal="center"/>
    </xf>
    <xf numFmtId="0" fontId="13" fillId="0" borderId="1" xfId="0" applyFont="1" applyBorder="1" applyAlignment="1">
      <alignment horizontal="center"/>
    </xf>
    <xf numFmtId="0" fontId="13" fillId="0" borderId="8" xfId="0" applyFont="1" applyBorder="1" applyAlignment="1">
      <alignment horizontal="center"/>
    </xf>
    <xf numFmtId="0" fontId="13" fillId="0" borderId="1" xfId="0" applyFont="1" applyBorder="1" applyAlignment="1">
      <alignment horizontal="center" shrinkToFit="1"/>
    </xf>
    <xf numFmtId="0" fontId="13" fillId="0" borderId="8" xfId="0" applyFont="1" applyBorder="1" applyAlignment="1">
      <alignment horizontal="center" shrinkToFit="1"/>
    </xf>
    <xf numFmtId="0" fontId="13" fillId="0" borderId="53" xfId="0" applyFont="1" applyFill="1" applyBorder="1" applyAlignment="1">
      <alignment horizontal="center"/>
    </xf>
    <xf numFmtId="0" fontId="13" fillId="8" borderId="14" xfId="0" applyFont="1" applyFill="1" applyBorder="1" applyAlignment="1">
      <alignment horizontal="center" shrinkToFit="1"/>
    </xf>
    <xf numFmtId="0" fontId="13" fillId="8" borderId="9" xfId="0" applyFont="1" applyFill="1" applyBorder="1" applyAlignment="1">
      <alignment horizontal="center" shrinkToFit="1"/>
    </xf>
    <xf numFmtId="0" fontId="13" fillId="12" borderId="1" xfId="0" applyFont="1" applyFill="1" applyBorder="1" applyAlignment="1">
      <alignment horizontal="center" shrinkToFit="1"/>
    </xf>
    <xf numFmtId="0" fontId="13" fillId="12" borderId="6" xfId="0" applyFont="1" applyFill="1" applyBorder="1" applyAlignment="1">
      <alignment horizontal="center"/>
    </xf>
    <xf numFmtId="0" fontId="13" fillId="13" borderId="66" xfId="0" applyFont="1" applyFill="1" applyBorder="1" applyAlignment="1">
      <alignment horizontal="center"/>
    </xf>
    <xf numFmtId="0" fontId="13" fillId="13" borderId="67" xfId="0" applyFont="1" applyFill="1" applyBorder="1" applyAlignment="1">
      <alignment horizontal="center"/>
    </xf>
    <xf numFmtId="0" fontId="13" fillId="3" borderId="4" xfId="0" applyFont="1" applyFill="1" applyBorder="1" applyAlignment="1">
      <alignment horizontal="center"/>
    </xf>
    <xf numFmtId="0" fontId="13" fillId="0" borderId="58" xfId="0" applyFont="1" applyFill="1" applyBorder="1" applyAlignment="1">
      <alignment horizontal="center"/>
    </xf>
    <xf numFmtId="0" fontId="13" fillId="0" borderId="59" xfId="0" applyFont="1" applyFill="1" applyBorder="1" applyAlignment="1">
      <alignment horizontal="center"/>
    </xf>
    <xf numFmtId="0" fontId="13" fillId="0" borderId="56" xfId="0" applyFont="1" applyFill="1" applyBorder="1" applyAlignment="1">
      <alignment horizontal="center"/>
    </xf>
    <xf numFmtId="0" fontId="13" fillId="0" borderId="1" xfId="0" applyFont="1" applyFill="1" applyBorder="1" applyAlignment="1">
      <alignment horizontal="center"/>
    </xf>
    <xf numFmtId="0" fontId="13" fillId="13" borderId="58" xfId="0" applyFont="1" applyFill="1" applyBorder="1" applyAlignment="1">
      <alignment horizontal="center"/>
    </xf>
    <xf numFmtId="0" fontId="13" fillId="13" borderId="59" xfId="0" applyFont="1" applyFill="1" applyBorder="1" applyAlignment="1">
      <alignment horizontal="center"/>
    </xf>
    <xf numFmtId="0" fontId="13" fillId="15" borderId="56" xfId="0" applyFont="1" applyFill="1" applyBorder="1" applyAlignment="1">
      <alignment horizontal="center"/>
    </xf>
    <xf numFmtId="0" fontId="13" fillId="15" borderId="1" xfId="0" applyFont="1" applyFill="1" applyBorder="1" applyAlignment="1">
      <alignment horizontal="center"/>
    </xf>
    <xf numFmtId="0" fontId="13" fillId="0" borderId="6" xfId="0" applyFont="1" applyBorder="1" applyAlignment="1">
      <alignment horizontal="center" vertical="center"/>
    </xf>
    <xf numFmtId="0" fontId="13" fillId="0" borderId="1" xfId="0" applyFont="1" applyBorder="1" applyAlignment="1">
      <alignment horizontal="center" vertical="center"/>
    </xf>
    <xf numFmtId="0" fontId="13" fillId="0" borderId="8" xfId="0" applyFont="1" applyBorder="1" applyAlignment="1">
      <alignment horizontal="center" vertical="center"/>
    </xf>
    <xf numFmtId="0" fontId="21" fillId="0" borderId="8" xfId="0" applyFont="1" applyBorder="1" applyAlignment="1">
      <alignment horizontal="left" vertical="center" wrapText="1"/>
    </xf>
    <xf numFmtId="0" fontId="21" fillId="0" borderId="14" xfId="0" applyFont="1" applyBorder="1" applyAlignment="1">
      <alignment horizontal="left" vertical="center" wrapText="1"/>
    </xf>
    <xf numFmtId="0" fontId="13" fillId="9" borderId="0" xfId="0" applyFont="1" applyFill="1" applyAlignment="1" applyProtection="1">
      <alignment horizontal="center"/>
      <protection locked="0"/>
    </xf>
    <xf numFmtId="0" fontId="13" fillId="0" borderId="1" xfId="0" applyFont="1" applyBorder="1" applyAlignment="1">
      <alignment horizontal="left" vertical="center"/>
    </xf>
    <xf numFmtId="0" fontId="13" fillId="0" borderId="2" xfId="0" applyFont="1" applyBorder="1" applyAlignment="1">
      <alignment horizontal="left" vertical="top"/>
    </xf>
    <xf numFmtId="0" fontId="13" fillId="0" borderId="10" xfId="0" applyFont="1" applyBorder="1" applyAlignment="1">
      <alignment horizontal="left" vertical="top"/>
    </xf>
    <xf numFmtId="0" fontId="13" fillId="0" borderId="3" xfId="0" applyFont="1" applyBorder="1" applyAlignment="1">
      <alignment horizontal="left" vertical="top"/>
    </xf>
    <xf numFmtId="0" fontId="13" fillId="0" borderId="6" xfId="0" applyFont="1" applyBorder="1" applyAlignment="1">
      <alignment horizontal="left" vertical="center"/>
    </xf>
    <xf numFmtId="0" fontId="13" fillId="0" borderId="0" xfId="0" applyFont="1" applyAlignment="1">
      <alignment horizontal="left" shrinkToFit="1"/>
    </xf>
    <xf numFmtId="0" fontId="13" fillId="2" borderId="31" xfId="0" applyFont="1" applyFill="1" applyBorder="1" applyAlignment="1">
      <alignment horizontal="left" vertical="top"/>
    </xf>
    <xf numFmtId="0" fontId="13" fillId="2" borderId="32" xfId="0" applyFont="1" applyFill="1" applyBorder="1" applyAlignment="1">
      <alignment horizontal="left" vertical="top"/>
    </xf>
    <xf numFmtId="0" fontId="13" fillId="2" borderId="34" xfId="0" applyFont="1" applyFill="1" applyBorder="1" applyAlignment="1">
      <alignment horizontal="left" vertical="top"/>
    </xf>
    <xf numFmtId="0" fontId="13" fillId="2" borderId="0" xfId="0" applyFont="1" applyFill="1" applyBorder="1" applyAlignment="1">
      <alignment horizontal="left" vertical="top"/>
    </xf>
    <xf numFmtId="0" fontId="13" fillId="2" borderId="35" xfId="0" applyFont="1" applyFill="1" applyBorder="1" applyAlignment="1">
      <alignment horizontal="left" vertical="top"/>
    </xf>
    <xf numFmtId="0" fontId="13" fillId="2" borderId="36" xfId="0" applyFont="1" applyFill="1" applyBorder="1" applyAlignment="1">
      <alignment horizontal="left" vertical="top"/>
    </xf>
    <xf numFmtId="0" fontId="13" fillId="2" borderId="37" xfId="0" applyFont="1" applyFill="1" applyBorder="1" applyAlignment="1">
      <alignment horizontal="left" vertical="top"/>
    </xf>
    <xf numFmtId="0" fontId="13" fillId="2" borderId="38" xfId="0" applyFont="1" applyFill="1" applyBorder="1" applyAlignment="1">
      <alignment horizontal="left" vertical="top"/>
    </xf>
    <xf numFmtId="0" fontId="13" fillId="2" borderId="39" xfId="0" applyFont="1" applyFill="1" applyBorder="1" applyAlignment="1">
      <alignment horizontal="center" vertical="top"/>
    </xf>
    <xf numFmtId="0" fontId="13" fillId="2" borderId="40" xfId="0" applyFont="1" applyFill="1" applyBorder="1" applyAlignment="1">
      <alignment horizontal="center" vertical="top"/>
    </xf>
    <xf numFmtId="0" fontId="13" fillId="2" borderId="41" xfId="0" applyFont="1" applyFill="1" applyBorder="1" applyAlignment="1">
      <alignment horizontal="center" vertical="top"/>
    </xf>
    <xf numFmtId="0" fontId="13" fillId="0" borderId="13" xfId="0" applyFont="1" applyBorder="1" applyAlignment="1">
      <alignment horizontal="center" vertical="center" wrapText="1"/>
    </xf>
    <xf numFmtId="0" fontId="13" fillId="2" borderId="43" xfId="0" applyFont="1" applyFill="1" applyBorder="1" applyAlignment="1">
      <alignment horizontal="left" vertical="center"/>
    </xf>
    <xf numFmtId="0" fontId="13" fillId="2" borderId="44" xfId="0" applyFont="1" applyFill="1" applyBorder="1" applyAlignment="1">
      <alignment horizontal="left" vertical="center"/>
    </xf>
    <xf numFmtId="0" fontId="13" fillId="2" borderId="45" xfId="0" applyFont="1" applyFill="1" applyBorder="1" applyAlignment="1">
      <alignment horizontal="left" vertical="center"/>
    </xf>
    <xf numFmtId="0" fontId="13" fillId="0" borderId="14" xfId="0" applyFont="1" applyBorder="1" applyAlignment="1">
      <alignment horizontal="center" vertical="center"/>
    </xf>
    <xf numFmtId="0" fontId="18" fillId="13" borderId="56" xfId="0" applyFont="1" applyFill="1" applyBorder="1" applyAlignment="1">
      <alignment horizontal="center"/>
    </xf>
    <xf numFmtId="0" fontId="18" fillId="13" borderId="1" xfId="0" applyFont="1" applyFill="1" applyBorder="1" applyAlignment="1">
      <alignment horizontal="center"/>
    </xf>
    <xf numFmtId="0" fontId="13" fillId="13" borderId="56" xfId="0" applyFont="1" applyFill="1" applyBorder="1" applyAlignment="1">
      <alignment horizontal="center"/>
    </xf>
    <xf numFmtId="0" fontId="13" fillId="13" borderId="1" xfId="0" applyFont="1" applyFill="1" applyBorder="1" applyAlignment="1">
      <alignment horizontal="center"/>
    </xf>
    <xf numFmtId="0" fontId="13" fillId="0" borderId="0" xfId="0" applyFont="1" applyBorder="1" applyAlignment="1">
      <alignment horizontal="center"/>
    </xf>
    <xf numFmtId="0" fontId="13" fillId="8" borderId="1" xfId="0" applyFont="1" applyFill="1" applyBorder="1" applyAlignment="1">
      <alignment horizontal="center"/>
    </xf>
    <xf numFmtId="0" fontId="18" fillId="0" borderId="1" xfId="0" applyFont="1" applyBorder="1" applyAlignment="1">
      <alignment horizontal="center" vertical="center" wrapText="1" shrinkToFit="1"/>
    </xf>
    <xf numFmtId="0" fontId="18" fillId="0" borderId="8" xfId="0" applyFont="1" applyBorder="1" applyAlignment="1">
      <alignment horizontal="center" vertical="center" wrapText="1" shrinkToFit="1"/>
    </xf>
    <xf numFmtId="0" fontId="13" fillId="0" borderId="2" xfId="0" applyFont="1" applyBorder="1" applyAlignment="1">
      <alignment horizontal="center"/>
    </xf>
    <xf numFmtId="0" fontId="13" fillId="0" borderId="14" xfId="0" applyFont="1" applyBorder="1" applyAlignment="1">
      <alignment horizontal="center"/>
    </xf>
    <xf numFmtId="0" fontId="13" fillId="0" borderId="52" xfId="0" applyFont="1" applyBorder="1" applyAlignment="1">
      <alignment horizontal="center"/>
    </xf>
    <xf numFmtId="0" fontId="13" fillId="0" borderId="64" xfId="0" applyFont="1" applyFill="1" applyBorder="1" applyAlignment="1" applyProtection="1">
      <alignment horizontal="center"/>
      <protection locked="0"/>
    </xf>
    <xf numFmtId="0" fontId="13" fillId="0" borderId="13" xfId="0" applyFont="1" applyFill="1" applyBorder="1" applyAlignment="1" applyProtection="1">
      <alignment horizontal="center"/>
      <protection locked="0"/>
    </xf>
    <xf numFmtId="0" fontId="13" fillId="0" borderId="65" xfId="0" applyFont="1" applyFill="1" applyBorder="1" applyAlignment="1" applyProtection="1">
      <alignment horizontal="center"/>
      <protection locked="0"/>
    </xf>
    <xf numFmtId="0" fontId="13" fillId="3" borderId="7" xfId="0" applyFont="1" applyFill="1" applyBorder="1" applyAlignment="1">
      <alignment horizontal="center"/>
    </xf>
    <xf numFmtId="0" fontId="13" fillId="8" borderId="1" xfId="0" applyFont="1" applyFill="1" applyBorder="1" applyAlignment="1">
      <alignment horizontal="center" vertical="center" shrinkToFit="1"/>
    </xf>
    <xf numFmtId="0" fontId="13" fillId="0" borderId="7" xfId="0" applyFont="1" applyBorder="1" applyAlignment="1">
      <alignment horizontal="center"/>
    </xf>
    <xf numFmtId="0" fontId="13" fillId="0" borderId="4" xfId="0" applyFont="1" applyBorder="1" applyAlignment="1">
      <alignment horizontal="center"/>
    </xf>
    <xf numFmtId="0" fontId="13" fillId="0" borderId="48" xfId="0" applyFont="1" applyBorder="1" applyAlignment="1" applyProtection="1">
      <alignment horizontal="center"/>
      <protection locked="0"/>
    </xf>
    <xf numFmtId="0" fontId="13" fillId="0" borderId="49" xfId="0" applyFont="1" applyBorder="1" applyAlignment="1" applyProtection="1">
      <alignment horizontal="center"/>
      <protection locked="0"/>
    </xf>
    <xf numFmtId="0" fontId="13" fillId="0" borderId="50" xfId="0" applyFont="1" applyBorder="1" applyAlignment="1" applyProtection="1">
      <alignment horizontal="center"/>
      <protection locked="0"/>
    </xf>
    <xf numFmtId="0" fontId="13" fillId="0" borderId="61" xfId="0" applyFont="1" applyFill="1" applyBorder="1" applyAlignment="1" applyProtection="1">
      <alignment horizontal="center"/>
      <protection locked="0"/>
    </xf>
    <xf numFmtId="0" fontId="13" fillId="0" borderId="62" xfId="0" applyFont="1" applyFill="1" applyBorder="1" applyAlignment="1" applyProtection="1">
      <alignment horizontal="center"/>
      <protection locked="0"/>
    </xf>
    <xf numFmtId="0" fontId="13" fillId="0" borderId="63" xfId="0" applyFont="1" applyFill="1" applyBorder="1" applyAlignment="1" applyProtection="1">
      <alignment horizontal="center"/>
      <protection locked="0"/>
    </xf>
    <xf numFmtId="0" fontId="13" fillId="0" borderId="51" xfId="0" applyFont="1" applyBorder="1" applyAlignment="1" applyProtection="1">
      <alignment horizontal="center"/>
      <protection locked="0"/>
    </xf>
    <xf numFmtId="0" fontId="13" fillId="0" borderId="14" xfId="0" applyFont="1" applyBorder="1" applyAlignment="1" applyProtection="1">
      <alignment horizontal="center"/>
      <protection locked="0"/>
    </xf>
    <xf numFmtId="0" fontId="13" fillId="0" borderId="52" xfId="0" applyFont="1" applyBorder="1" applyAlignment="1" applyProtection="1">
      <alignment horizontal="center"/>
      <protection locked="0"/>
    </xf>
    <xf numFmtId="0" fontId="13" fillId="15" borderId="51" xfId="0" applyFont="1" applyFill="1" applyBorder="1" applyAlignment="1">
      <alignment horizontal="center"/>
    </xf>
    <xf numFmtId="0" fontId="13" fillId="15" borderId="14" xfId="0" applyFont="1" applyFill="1" applyBorder="1" applyAlignment="1">
      <alignment horizontal="center"/>
    </xf>
    <xf numFmtId="0" fontId="13" fillId="15" borderId="8" xfId="0" applyFont="1" applyFill="1" applyBorder="1" applyAlignment="1">
      <alignment horizontal="center"/>
    </xf>
    <xf numFmtId="0" fontId="13" fillId="0" borderId="56" xfId="0" applyFont="1" applyFill="1" applyBorder="1" applyAlignment="1" applyProtection="1">
      <alignment horizontal="center"/>
      <protection locked="0"/>
    </xf>
    <xf numFmtId="0" fontId="13" fillId="0" borderId="1" xfId="0" applyFont="1" applyFill="1" applyBorder="1" applyAlignment="1" applyProtection="1">
      <alignment horizontal="center"/>
      <protection locked="0"/>
    </xf>
    <xf numFmtId="0" fontId="13" fillId="8" borderId="6" xfId="0" applyFont="1" applyFill="1" applyBorder="1" applyAlignment="1">
      <alignment horizontal="center" vertical="center" shrinkToFit="1"/>
    </xf>
    <xf numFmtId="0" fontId="13" fillId="0" borderId="51" xfId="0" applyFont="1" applyFill="1" applyBorder="1" applyAlignment="1" applyProtection="1">
      <alignment horizontal="center"/>
      <protection locked="0"/>
    </xf>
    <xf numFmtId="0" fontId="13" fillId="0" borderId="14" xfId="0" applyFont="1" applyFill="1" applyBorder="1" applyAlignment="1" applyProtection="1">
      <alignment horizontal="center"/>
      <protection locked="0"/>
    </xf>
    <xf numFmtId="0" fontId="13" fillId="0" borderId="52" xfId="0" applyFont="1" applyFill="1" applyBorder="1" applyAlignment="1" applyProtection="1">
      <alignment horizontal="center"/>
      <protection locked="0"/>
    </xf>
    <xf numFmtId="0" fontId="13" fillId="0" borderId="48" xfId="0" applyFont="1" applyFill="1" applyBorder="1" applyAlignment="1" applyProtection="1">
      <alignment horizontal="center"/>
      <protection locked="0"/>
    </xf>
    <xf numFmtId="0" fontId="13" fillId="0" borderId="49" xfId="0" applyFont="1" applyFill="1" applyBorder="1" applyAlignment="1" applyProtection="1">
      <alignment horizontal="center"/>
      <protection locked="0"/>
    </xf>
    <xf numFmtId="0" fontId="13" fillId="0" borderId="50" xfId="0" applyFont="1" applyFill="1" applyBorder="1" applyAlignment="1" applyProtection="1">
      <alignment horizontal="center"/>
      <protection locked="0"/>
    </xf>
    <xf numFmtId="0" fontId="13" fillId="2" borderId="43" xfId="0" applyFont="1" applyFill="1" applyBorder="1" applyAlignment="1" applyProtection="1">
      <alignment horizontal="center" vertical="top" shrinkToFit="1"/>
      <protection locked="0"/>
    </xf>
    <xf numFmtId="0" fontId="13" fillId="2" borderId="44" xfId="0" applyFont="1" applyFill="1" applyBorder="1" applyAlignment="1" applyProtection="1">
      <alignment horizontal="center" vertical="top" shrinkToFit="1"/>
      <protection locked="0"/>
    </xf>
    <xf numFmtId="0" fontId="13" fillId="2" borderId="45" xfId="0" applyFont="1" applyFill="1" applyBorder="1" applyAlignment="1" applyProtection="1">
      <alignment horizontal="center" vertical="top" shrinkToFit="1"/>
      <protection locked="0"/>
    </xf>
    <xf numFmtId="0" fontId="21" fillId="0" borderId="8" xfId="0" applyFont="1" applyBorder="1" applyAlignment="1">
      <alignment horizontal="left" vertical="center" shrinkToFit="1"/>
    </xf>
    <xf numFmtId="0" fontId="21" fillId="0" borderId="14" xfId="0" applyFont="1" applyBorder="1" applyAlignment="1">
      <alignment horizontal="left" vertical="center" shrinkToFit="1"/>
    </xf>
    <xf numFmtId="0" fontId="13" fillId="14" borderId="0" xfId="0" applyFont="1" applyFill="1" applyAlignment="1" applyProtection="1">
      <alignment horizontal="center"/>
      <protection locked="0"/>
    </xf>
    <xf numFmtId="0" fontId="13" fillId="0" borderId="8" xfId="0" applyFont="1" applyBorder="1" applyAlignment="1" applyProtection="1">
      <alignment horizontal="left" vertical="center"/>
      <protection locked="0"/>
    </xf>
    <xf numFmtId="0" fontId="13" fillId="0" borderId="14" xfId="0" applyFont="1" applyBorder="1" applyAlignment="1" applyProtection="1">
      <alignment horizontal="left" vertical="center"/>
      <protection locked="0"/>
    </xf>
    <xf numFmtId="0" fontId="13" fillId="0" borderId="9" xfId="0" applyFont="1" applyBorder="1" applyAlignment="1" applyProtection="1">
      <alignment horizontal="left" vertical="center"/>
      <protection locked="0"/>
    </xf>
    <xf numFmtId="0" fontId="13" fillId="0" borderId="8" xfId="0" applyFont="1" applyBorder="1" applyAlignment="1" applyProtection="1">
      <alignment horizontal="center"/>
      <protection locked="0"/>
    </xf>
    <xf numFmtId="0" fontId="13" fillId="0" borderId="9" xfId="0" applyFont="1" applyBorder="1" applyAlignment="1" applyProtection="1">
      <alignment horizontal="center"/>
      <protection locked="0"/>
    </xf>
    <xf numFmtId="0" fontId="13" fillId="0" borderId="46" xfId="0" applyFont="1" applyBorder="1" applyAlignment="1" applyProtection="1">
      <alignment horizontal="left" vertical="top"/>
      <protection locked="0"/>
    </xf>
    <xf numFmtId="0" fontId="13" fillId="0" borderId="29" xfId="0" applyFont="1" applyBorder="1" applyAlignment="1" applyProtection="1">
      <alignment horizontal="left" vertical="top"/>
      <protection locked="0"/>
    </xf>
    <xf numFmtId="0" fontId="13" fillId="0" borderId="47" xfId="0" applyFont="1" applyBorder="1" applyAlignment="1" applyProtection="1">
      <alignment horizontal="left" vertical="top"/>
      <protection locked="0"/>
    </xf>
    <xf numFmtId="0" fontId="13" fillId="2" borderId="31" xfId="0" applyFont="1" applyFill="1" applyBorder="1" applyAlignment="1" applyProtection="1">
      <alignment horizontal="left" vertical="top" wrapText="1"/>
      <protection locked="0"/>
    </xf>
    <xf numFmtId="0" fontId="13" fillId="2" borderId="32" xfId="0" applyFont="1" applyFill="1" applyBorder="1" applyAlignment="1" applyProtection="1">
      <alignment horizontal="left" vertical="top" wrapText="1"/>
      <protection locked="0"/>
    </xf>
    <xf numFmtId="0" fontId="13" fillId="2" borderId="33" xfId="0" applyFont="1" applyFill="1" applyBorder="1" applyAlignment="1" applyProtection="1">
      <alignment horizontal="left" vertical="top" wrapText="1"/>
      <protection locked="0"/>
    </xf>
    <xf numFmtId="0" fontId="13" fillId="2" borderId="34" xfId="0" applyFont="1" applyFill="1" applyBorder="1" applyAlignment="1" applyProtection="1">
      <alignment horizontal="left" vertical="top" wrapText="1"/>
      <protection locked="0"/>
    </xf>
    <xf numFmtId="0" fontId="13" fillId="2" borderId="0" xfId="0" applyFont="1" applyFill="1" applyBorder="1" applyAlignment="1" applyProtection="1">
      <alignment horizontal="left" vertical="top" wrapText="1"/>
      <protection locked="0"/>
    </xf>
    <xf numFmtId="0" fontId="13" fillId="2" borderId="35" xfId="0" applyFont="1" applyFill="1" applyBorder="1" applyAlignment="1" applyProtection="1">
      <alignment horizontal="left" vertical="top" wrapText="1"/>
      <protection locked="0"/>
    </xf>
    <xf numFmtId="0" fontId="13" fillId="2" borderId="36" xfId="0" applyFont="1" applyFill="1" applyBorder="1" applyAlignment="1" applyProtection="1">
      <alignment horizontal="left" vertical="top" wrapText="1"/>
      <protection locked="0"/>
    </xf>
    <xf numFmtId="0" fontId="13" fillId="2" borderId="37" xfId="0" applyFont="1" applyFill="1" applyBorder="1" applyAlignment="1" applyProtection="1">
      <alignment horizontal="left" vertical="top" wrapText="1"/>
      <protection locked="0"/>
    </xf>
    <xf numFmtId="0" fontId="13" fillId="2" borderId="38" xfId="0" applyFont="1" applyFill="1" applyBorder="1" applyAlignment="1" applyProtection="1">
      <alignment horizontal="left" vertical="top" wrapText="1"/>
      <protection locked="0"/>
    </xf>
    <xf numFmtId="0" fontId="13" fillId="0" borderId="46" xfId="0" applyFont="1" applyBorder="1" applyAlignment="1" applyProtection="1">
      <alignment horizontal="left" vertical="center"/>
      <protection locked="0"/>
    </xf>
    <xf numFmtId="0" fontId="13" fillId="0" borderId="29" xfId="0" applyFont="1" applyBorder="1" applyAlignment="1" applyProtection="1">
      <alignment horizontal="left" vertical="center"/>
      <protection locked="0"/>
    </xf>
    <xf numFmtId="0" fontId="13" fillId="0" borderId="47" xfId="0" applyFont="1" applyBorder="1" applyAlignment="1" applyProtection="1">
      <alignment horizontal="left" vertical="center"/>
      <protection locked="0"/>
    </xf>
    <xf numFmtId="0" fontId="13" fillId="0" borderId="42" xfId="0" applyFont="1" applyFill="1" applyBorder="1" applyAlignment="1" applyProtection="1">
      <alignment horizontal="center" vertical="center" wrapText="1"/>
      <protection locked="0"/>
    </xf>
    <xf numFmtId="0" fontId="13" fillId="0" borderId="26" xfId="0" applyFont="1" applyFill="1" applyBorder="1" applyAlignment="1" applyProtection="1">
      <alignment horizontal="center" vertical="center" wrapText="1"/>
      <protection locked="0"/>
    </xf>
    <xf numFmtId="0" fontId="13" fillId="0" borderId="27" xfId="0" applyFont="1" applyFill="1" applyBorder="1" applyAlignment="1" applyProtection="1">
      <alignment horizontal="center" vertical="center" wrapText="1"/>
      <protection locked="0"/>
    </xf>
    <xf numFmtId="0" fontId="13" fillId="0" borderId="24" xfId="0" applyFont="1" applyFill="1" applyBorder="1" applyAlignment="1" applyProtection="1">
      <alignment horizontal="center" vertical="center"/>
      <protection locked="0"/>
    </xf>
    <xf numFmtId="0" fontId="13" fillId="0" borderId="14" xfId="0" applyFont="1" applyFill="1" applyBorder="1" applyAlignment="1" applyProtection="1">
      <alignment horizontal="center" vertical="center"/>
      <protection locked="0"/>
    </xf>
    <xf numFmtId="0" fontId="13" fillId="0" borderId="25" xfId="0" applyFont="1" applyFill="1" applyBorder="1" applyAlignment="1" applyProtection="1">
      <alignment horizontal="center" vertical="center"/>
      <protection locked="0"/>
    </xf>
    <xf numFmtId="0" fontId="13" fillId="2" borderId="42" xfId="0" applyFont="1" applyFill="1" applyBorder="1" applyAlignment="1" applyProtection="1">
      <alignment horizontal="left" vertical="center" shrinkToFit="1"/>
      <protection locked="0"/>
    </xf>
    <xf numFmtId="0" fontId="13" fillId="2" borderId="26" xfId="0" applyFont="1" applyFill="1" applyBorder="1" applyAlignment="1" applyProtection="1">
      <alignment horizontal="left" vertical="center" shrinkToFit="1"/>
      <protection locked="0"/>
    </xf>
    <xf numFmtId="0" fontId="13" fillId="2" borderId="27" xfId="0" applyFont="1" applyFill="1" applyBorder="1" applyAlignment="1" applyProtection="1">
      <alignment horizontal="left" vertical="center" shrinkToFit="1"/>
      <protection locked="0"/>
    </xf>
    <xf numFmtId="0" fontId="13" fillId="2" borderId="28" xfId="0" applyFont="1" applyFill="1" applyBorder="1" applyAlignment="1" applyProtection="1">
      <alignment horizontal="left" vertical="center" shrinkToFit="1"/>
      <protection locked="0"/>
    </xf>
    <xf numFmtId="0" fontId="13" fillId="2" borderId="29" xfId="0" applyFont="1" applyFill="1" applyBorder="1" applyAlignment="1" applyProtection="1">
      <alignment horizontal="left" vertical="center" shrinkToFit="1"/>
      <protection locked="0"/>
    </xf>
    <xf numFmtId="0" fontId="13" fillId="2" borderId="30" xfId="0" applyFont="1" applyFill="1" applyBorder="1" applyAlignment="1" applyProtection="1">
      <alignment horizontal="left" vertical="center" shrinkToFit="1"/>
      <protection locked="0"/>
    </xf>
    <xf numFmtId="0" fontId="13" fillId="0" borderId="58" xfId="0" applyFont="1" applyFill="1" applyBorder="1" applyAlignment="1" applyProtection="1">
      <alignment horizontal="center"/>
      <protection locked="0"/>
    </xf>
    <xf numFmtId="0" fontId="13" fillId="0" borderId="59" xfId="0" applyFont="1" applyFill="1" applyBorder="1" applyAlignment="1" applyProtection="1">
      <alignment horizontal="center"/>
      <protection locked="0"/>
    </xf>
    <xf numFmtId="0" fontId="13" fillId="0" borderId="53" xfId="0" applyFont="1" applyFill="1" applyBorder="1" applyAlignment="1" applyProtection="1">
      <alignment horizontal="center"/>
      <protection locked="0"/>
    </xf>
    <xf numFmtId="0" fontId="13" fillId="0" borderId="54" xfId="0" applyFont="1" applyFill="1" applyBorder="1" applyAlignment="1" applyProtection="1">
      <alignment horizontal="center"/>
      <protection locked="0"/>
    </xf>
    <xf numFmtId="0" fontId="13" fillId="13" borderId="67" xfId="0" applyFont="1" applyFill="1" applyBorder="1" applyAlignment="1" applyProtection="1">
      <alignment horizontal="center"/>
      <protection locked="0"/>
    </xf>
    <xf numFmtId="0" fontId="13" fillId="0" borderId="21" xfId="0" applyFont="1" applyBorder="1" applyAlignment="1">
      <alignment horizontal="center"/>
    </xf>
    <xf numFmtId="0" fontId="13" fillId="0" borderId="22" xfId="0" applyFont="1" applyBorder="1" applyAlignment="1">
      <alignment horizontal="center"/>
    </xf>
    <xf numFmtId="0" fontId="13" fillId="0" borderId="23" xfId="0" applyFont="1" applyBorder="1" applyAlignment="1">
      <alignment horizontal="center"/>
    </xf>
    <xf numFmtId="0" fontId="13" fillId="0" borderId="9" xfId="0" applyFont="1" applyBorder="1" applyAlignment="1">
      <alignment horizontal="center"/>
    </xf>
    <xf numFmtId="0" fontId="13" fillId="0" borderId="28" xfId="0" applyFont="1" applyBorder="1" applyAlignment="1" applyProtection="1">
      <alignment horizontal="center"/>
      <protection locked="0"/>
    </xf>
    <xf numFmtId="0" fontId="13" fillId="0" borderId="29" xfId="0" applyFont="1" applyBorder="1" applyAlignment="1" applyProtection="1">
      <alignment horizontal="center"/>
      <protection locked="0"/>
    </xf>
    <xf numFmtId="0" fontId="13" fillId="3" borderId="14" xfId="0" applyFont="1" applyFill="1" applyBorder="1" applyAlignment="1">
      <alignment horizontal="center"/>
    </xf>
    <xf numFmtId="0" fontId="18" fillId="13" borderId="51" xfId="0" applyFont="1" applyFill="1" applyBorder="1" applyAlignment="1">
      <alignment horizontal="center"/>
    </xf>
    <xf numFmtId="0" fontId="18" fillId="13" borderId="14" xfId="0" applyFont="1" applyFill="1" applyBorder="1" applyAlignment="1">
      <alignment horizontal="center"/>
    </xf>
    <xf numFmtId="0" fontId="18" fillId="13" borderId="8" xfId="0" applyFont="1" applyFill="1" applyBorder="1" applyAlignment="1">
      <alignment horizontal="center"/>
    </xf>
    <xf numFmtId="0" fontId="13" fillId="13" borderId="56" xfId="0" applyFont="1" applyFill="1" applyBorder="1" applyAlignment="1" applyProtection="1">
      <alignment horizontal="center"/>
      <protection locked="0"/>
    </xf>
    <xf numFmtId="0" fontId="13" fillId="13" borderId="1" xfId="0" applyFont="1" applyFill="1" applyBorder="1" applyAlignment="1" applyProtection="1">
      <alignment horizontal="center"/>
      <protection locked="0"/>
    </xf>
    <xf numFmtId="0" fontId="13" fillId="13" borderId="58" xfId="0" applyFont="1" applyFill="1" applyBorder="1" applyAlignment="1" applyProtection="1">
      <alignment horizontal="center"/>
      <protection locked="0"/>
    </xf>
    <xf numFmtId="0" fontId="13" fillId="13" borderId="59" xfId="0" applyFont="1" applyFill="1" applyBorder="1" applyAlignment="1" applyProtection="1">
      <alignment horizontal="center"/>
      <protection locked="0"/>
    </xf>
    <xf numFmtId="0" fontId="13" fillId="13" borderId="66" xfId="0" applyFont="1" applyFill="1" applyBorder="1" applyAlignment="1" applyProtection="1">
      <alignment horizontal="center"/>
      <protection locked="0"/>
    </xf>
    <xf numFmtId="0" fontId="13" fillId="0" borderId="0" xfId="0" applyFont="1" applyFill="1" applyAlignment="1">
      <alignment horizontal="center"/>
    </xf>
    <xf numFmtId="0" fontId="13" fillId="0" borderId="1" xfId="0" applyFont="1" applyBorder="1" applyAlignment="1" applyProtection="1">
      <alignment horizontal="left" vertical="center"/>
      <protection locked="0"/>
    </xf>
    <xf numFmtId="0" fontId="13" fillId="0" borderId="1" xfId="0" applyFont="1" applyBorder="1" applyAlignment="1" applyProtection="1">
      <alignment horizontal="center"/>
      <protection locked="0"/>
    </xf>
    <xf numFmtId="0" fontId="13" fillId="0" borderId="2" xfId="0" applyFont="1" applyBorder="1" applyAlignment="1" applyProtection="1">
      <alignment horizontal="left" vertical="top"/>
      <protection locked="0"/>
    </xf>
    <xf numFmtId="0" fontId="13" fillId="0" borderId="10" xfId="0" applyFont="1" applyBorder="1" applyAlignment="1" applyProtection="1">
      <alignment horizontal="left" vertical="top"/>
      <protection locked="0"/>
    </xf>
    <xf numFmtId="0" fontId="13" fillId="0" borderId="3" xfId="0" applyFont="1" applyBorder="1" applyAlignment="1" applyProtection="1">
      <alignment horizontal="left" vertical="top"/>
      <protection locked="0"/>
    </xf>
    <xf numFmtId="0" fontId="13" fillId="0" borderId="6" xfId="0" applyFont="1" applyBorder="1" applyAlignment="1" applyProtection="1">
      <alignment horizontal="left" vertical="center"/>
      <protection locked="0"/>
    </xf>
    <xf numFmtId="0" fontId="13" fillId="2" borderId="39" xfId="0" applyFont="1" applyFill="1" applyBorder="1" applyAlignment="1" applyProtection="1">
      <alignment horizontal="center" vertical="top" shrinkToFit="1"/>
      <protection locked="0"/>
    </xf>
    <xf numFmtId="0" fontId="13" fillId="2" borderId="40" xfId="0" applyFont="1" applyFill="1" applyBorder="1" applyAlignment="1" applyProtection="1">
      <alignment horizontal="center" vertical="top" shrinkToFit="1"/>
      <protection locked="0"/>
    </xf>
    <xf numFmtId="0" fontId="13" fillId="2" borderId="41" xfId="0" applyFont="1" applyFill="1" applyBorder="1" applyAlignment="1" applyProtection="1">
      <alignment horizontal="center" vertical="top" shrinkToFit="1"/>
      <protection locked="0"/>
    </xf>
    <xf numFmtId="0" fontId="13" fillId="0" borderId="13" xfId="0" applyFont="1" applyFill="1" applyBorder="1" applyAlignment="1" applyProtection="1">
      <alignment horizontal="center" vertical="center" wrapText="1"/>
      <protection locked="0"/>
    </xf>
    <xf numFmtId="0" fontId="13" fillId="0" borderId="13" xfId="0" applyFont="1" applyBorder="1" applyAlignment="1">
      <alignment horizontal="center"/>
    </xf>
    <xf numFmtId="0" fontId="13" fillId="0" borderId="42" xfId="0" applyFont="1" applyBorder="1" applyAlignment="1">
      <alignment horizontal="center"/>
    </xf>
    <xf numFmtId="0" fontId="13" fillId="0" borderId="26" xfId="0" applyFont="1" applyBorder="1" applyAlignment="1">
      <alignment horizontal="center"/>
    </xf>
    <xf numFmtId="0" fontId="13" fillId="0" borderId="27" xfId="0" applyFont="1" applyBorder="1" applyAlignment="1">
      <alignment horizontal="center"/>
    </xf>
    <xf numFmtId="0" fontId="13" fillId="0" borderId="24" xfId="0" applyFont="1" applyBorder="1" applyAlignment="1">
      <alignment horizontal="center"/>
    </xf>
    <xf numFmtId="0" fontId="13" fillId="3" borderId="24" xfId="0" applyFont="1" applyFill="1" applyBorder="1" applyAlignment="1">
      <alignment horizontal="center"/>
    </xf>
    <xf numFmtId="0" fontId="13" fillId="8" borderId="8" xfId="0" applyFont="1" applyFill="1" applyBorder="1" applyAlignment="1">
      <alignment horizontal="center" vertical="center"/>
    </xf>
    <xf numFmtId="0" fontId="13" fillId="8" borderId="14" xfId="0" applyFont="1" applyFill="1" applyBorder="1" applyAlignment="1">
      <alignment horizontal="center" vertical="center"/>
    </xf>
    <xf numFmtId="0" fontId="13" fillId="8" borderId="9" xfId="0" applyFont="1" applyFill="1" applyBorder="1" applyAlignment="1">
      <alignment horizontal="center" vertical="center"/>
    </xf>
    <xf numFmtId="0" fontId="7" fillId="12" borderId="18" xfId="0" applyFont="1" applyFill="1" applyBorder="1" applyAlignment="1">
      <alignment horizontal="left" vertical="center" wrapText="1"/>
    </xf>
    <xf numFmtId="0" fontId="7" fillId="12" borderId="7" xfId="0" applyFont="1" applyFill="1" applyBorder="1" applyAlignment="1">
      <alignment horizontal="left" vertical="center" wrapText="1"/>
    </xf>
    <xf numFmtId="0" fontId="7" fillId="12" borderId="20" xfId="0" applyFont="1" applyFill="1" applyBorder="1" applyAlignment="1">
      <alignment horizontal="left" vertical="center" wrapText="1"/>
    </xf>
    <xf numFmtId="0" fontId="7" fillId="12" borderId="6" xfId="0" applyFont="1" applyFill="1" applyBorder="1" applyAlignment="1">
      <alignment horizontal="left" vertical="center" wrapText="1"/>
    </xf>
    <xf numFmtId="0" fontId="31" fillId="0" borderId="0" xfId="0" applyFont="1" applyAlignment="1">
      <alignment horizontal="right" vertical="center"/>
    </xf>
    <xf numFmtId="0" fontId="7" fillId="4" borderId="6" xfId="0" applyFont="1" applyFill="1" applyBorder="1" applyAlignment="1">
      <alignment horizontal="left" vertical="center" wrapText="1"/>
    </xf>
    <xf numFmtId="0" fontId="7" fillId="4" borderId="20" xfId="0" applyFont="1" applyFill="1" applyBorder="1" applyAlignment="1">
      <alignment horizontal="left" vertical="center" wrapText="1"/>
    </xf>
    <xf numFmtId="0" fontId="7" fillId="4" borderId="18" xfId="0" applyFont="1" applyFill="1" applyBorder="1" applyAlignment="1">
      <alignment horizontal="left" vertical="center"/>
    </xf>
    <xf numFmtId="0" fontId="7" fillId="4" borderId="20" xfId="0" applyFont="1" applyFill="1" applyBorder="1" applyAlignment="1">
      <alignment horizontal="left" vertical="center"/>
    </xf>
    <xf numFmtId="0" fontId="7" fillId="4" borderId="7" xfId="0" applyFont="1" applyFill="1" applyBorder="1" applyAlignment="1">
      <alignment horizontal="left" vertical="center"/>
    </xf>
    <xf numFmtId="0" fontId="7" fillId="4" borderId="18" xfId="0" applyFont="1" applyFill="1" applyBorder="1" applyAlignment="1">
      <alignment horizontal="left" vertical="center" wrapText="1"/>
    </xf>
    <xf numFmtId="177" fontId="23" fillId="0" borderId="1" xfId="0" applyNumberFormat="1" applyFont="1" applyBorder="1" applyAlignment="1">
      <alignment horizontal="left" vertical="center" wrapText="1"/>
    </xf>
    <xf numFmtId="177" fontId="27" fillId="0" borderId="1" xfId="0" applyNumberFormat="1" applyFont="1" applyBorder="1" applyAlignment="1">
      <alignment horizontal="left" vertical="center" wrapText="1"/>
    </xf>
    <xf numFmtId="177" fontId="23" fillId="0" borderId="1" xfId="0" applyNumberFormat="1" applyFont="1" applyBorder="1" applyAlignment="1">
      <alignment horizontal="center" vertical="center"/>
    </xf>
    <xf numFmtId="177" fontId="23" fillId="11" borderId="14" xfId="0" applyNumberFormat="1" applyFont="1" applyFill="1" applyBorder="1" applyAlignment="1">
      <alignment horizontal="center" vertical="center"/>
    </xf>
    <xf numFmtId="177" fontId="23" fillId="11" borderId="9" xfId="0" applyNumberFormat="1" applyFont="1" applyFill="1" applyBorder="1" applyAlignment="1">
      <alignment horizontal="center" vertical="center"/>
    </xf>
    <xf numFmtId="38" fontId="23" fillId="0" borderId="8" xfId="1" applyFont="1" applyBorder="1" applyAlignment="1">
      <alignment horizontal="center" vertical="center"/>
    </xf>
    <xf numFmtId="38" fontId="23" fillId="0" borderId="14" xfId="1" applyFont="1" applyBorder="1" applyAlignment="1">
      <alignment horizontal="center" vertical="center"/>
    </xf>
    <xf numFmtId="177" fontId="23" fillId="0" borderId="8" xfId="0" applyNumberFormat="1" applyFont="1" applyBorder="1" applyAlignment="1">
      <alignment horizontal="center" vertical="center"/>
    </xf>
    <xf numFmtId="177" fontId="23" fillId="0" borderId="14" xfId="0" applyNumberFormat="1" applyFont="1" applyBorder="1" applyAlignment="1">
      <alignment horizontal="center" vertical="center"/>
    </xf>
    <xf numFmtId="177" fontId="28" fillId="0" borderId="8" xfId="0" applyNumberFormat="1" applyFont="1" applyBorder="1" applyAlignment="1">
      <alignment horizontal="center" vertical="center"/>
    </xf>
    <xf numFmtId="177" fontId="28" fillId="0" borderId="9" xfId="0" applyNumberFormat="1" applyFont="1" applyBorder="1" applyAlignment="1">
      <alignment horizontal="center" vertical="center"/>
    </xf>
    <xf numFmtId="38" fontId="23" fillId="0" borderId="1" xfId="1" applyFont="1" applyBorder="1" applyAlignment="1">
      <alignment horizontal="center" vertical="center"/>
    </xf>
    <xf numFmtId="180" fontId="23" fillId="0" borderId="1" xfId="0" applyNumberFormat="1" applyFont="1" applyBorder="1" applyAlignment="1">
      <alignment horizontal="center" vertical="center"/>
    </xf>
    <xf numFmtId="177" fontId="23" fillId="0" borderId="8" xfId="0" applyNumberFormat="1" applyFont="1" applyBorder="1" applyAlignment="1">
      <alignment horizontal="center" vertical="center" shrinkToFit="1"/>
    </xf>
    <xf numFmtId="177" fontId="23" fillId="0" borderId="14" xfId="0" applyNumberFormat="1" applyFont="1" applyBorder="1" applyAlignment="1">
      <alignment horizontal="center" vertical="center" shrinkToFit="1"/>
    </xf>
    <xf numFmtId="177" fontId="23" fillId="0" borderId="9" xfId="0" applyNumberFormat="1" applyFont="1" applyBorder="1" applyAlignment="1">
      <alignment horizontal="center" vertical="center" shrinkToFit="1"/>
    </xf>
    <xf numFmtId="177" fontId="23" fillId="0" borderId="9" xfId="0" applyNumberFormat="1" applyFont="1" applyBorder="1" applyAlignment="1">
      <alignment horizontal="center" vertical="center"/>
    </xf>
    <xf numFmtId="180" fontId="23" fillId="0" borderId="2" xfId="0" applyNumberFormat="1" applyFont="1" applyBorder="1" applyAlignment="1">
      <alignment horizontal="center" vertical="center"/>
    </xf>
    <xf numFmtId="180" fontId="23" fillId="0" borderId="3" xfId="0" applyNumberFormat="1" applyFont="1" applyBorder="1" applyAlignment="1">
      <alignment horizontal="center" vertical="center"/>
    </xf>
    <xf numFmtId="180" fontId="23" fillId="0" borderId="11" xfId="0" applyNumberFormat="1" applyFont="1" applyBorder="1" applyAlignment="1">
      <alignment horizontal="center" vertical="center"/>
    </xf>
    <xf numFmtId="180" fontId="23" fillId="0" borderId="12" xfId="0" applyNumberFormat="1" applyFont="1" applyBorder="1" applyAlignment="1">
      <alignment horizontal="center" vertical="center"/>
    </xf>
    <xf numFmtId="180" fontId="23" fillId="0" borderId="4" xfId="0" applyNumberFormat="1" applyFont="1" applyBorder="1" applyAlignment="1">
      <alignment horizontal="center" vertical="center"/>
    </xf>
    <xf numFmtId="180" fontId="23" fillId="0" borderId="5" xfId="0" applyNumberFormat="1" applyFont="1" applyBorder="1" applyAlignment="1">
      <alignment horizontal="center" vertical="center"/>
    </xf>
    <xf numFmtId="177" fontId="23" fillId="0" borderId="1" xfId="0" applyNumberFormat="1" applyFont="1" applyBorder="1" applyAlignment="1">
      <alignment horizontal="center" vertical="center" textRotation="255"/>
    </xf>
    <xf numFmtId="177" fontId="23" fillId="0" borderId="1" xfId="0" applyNumberFormat="1" applyFont="1" applyBorder="1" applyAlignment="1">
      <alignment horizontal="center" vertical="center" textRotation="255" shrinkToFit="1"/>
    </xf>
    <xf numFmtId="177" fontId="29" fillId="0" borderId="1" xfId="0" applyNumberFormat="1" applyFont="1" applyBorder="1" applyAlignment="1">
      <alignment horizontal="center" vertical="center" textRotation="255" wrapText="1"/>
    </xf>
    <xf numFmtId="177" fontId="23" fillId="0" borderId="2" xfId="0" applyNumberFormat="1" applyFont="1" applyBorder="1" applyAlignment="1">
      <alignment horizontal="center" vertical="center"/>
    </xf>
    <xf numFmtId="177" fontId="23" fillId="0" borderId="10" xfId="0" applyNumberFormat="1" applyFont="1" applyBorder="1" applyAlignment="1">
      <alignment horizontal="center" vertical="center"/>
    </xf>
    <xf numFmtId="177" fontId="23" fillId="0" borderId="3" xfId="0" applyNumberFormat="1" applyFont="1" applyBorder="1" applyAlignment="1">
      <alignment horizontal="center" vertical="center"/>
    </xf>
    <xf numFmtId="177" fontId="23" fillId="0" borderId="4" xfId="0" applyNumberFormat="1" applyFont="1" applyBorder="1" applyAlignment="1">
      <alignment horizontal="center" vertical="center"/>
    </xf>
    <xf numFmtId="177" fontId="23" fillId="0" borderId="13" xfId="0" applyNumberFormat="1" applyFont="1" applyBorder="1" applyAlignment="1">
      <alignment horizontal="center" vertical="center"/>
    </xf>
    <xf numFmtId="177" fontId="23" fillId="0" borderId="5" xfId="0" applyNumberFormat="1" applyFont="1" applyBorder="1" applyAlignment="1">
      <alignment horizontal="center" vertical="center"/>
    </xf>
    <xf numFmtId="177" fontId="23" fillId="0" borderId="0" xfId="0" applyNumberFormat="1" applyFont="1" applyFill="1" applyAlignment="1">
      <alignment horizontal="left" vertical="center" wrapText="1"/>
    </xf>
    <xf numFmtId="177" fontId="24" fillId="0" borderId="0" xfId="0" applyNumberFormat="1" applyFont="1" applyAlignment="1" applyProtection="1">
      <alignment horizontal="center" vertical="center"/>
      <protection locked="0"/>
    </xf>
    <xf numFmtId="177" fontId="23" fillId="0" borderId="0" xfId="0" applyNumberFormat="1" applyFont="1" applyAlignment="1">
      <alignment horizontal="left" vertical="center"/>
    </xf>
    <xf numFmtId="38" fontId="26" fillId="11" borderId="13" xfId="1" applyFont="1" applyFill="1" applyBorder="1" applyAlignment="1">
      <alignment horizontal="center" vertical="center"/>
    </xf>
    <xf numFmtId="177" fontId="28" fillId="0" borderId="8" xfId="0" applyNumberFormat="1" applyFont="1" applyBorder="1" applyAlignment="1">
      <alignment horizontal="center" vertical="center" wrapText="1"/>
    </xf>
    <xf numFmtId="177" fontId="28" fillId="0" borderId="14" xfId="0" applyNumberFormat="1" applyFont="1" applyBorder="1" applyAlignment="1">
      <alignment horizontal="center" vertical="center" wrapText="1"/>
    </xf>
    <xf numFmtId="177" fontId="28" fillId="0" borderId="9" xfId="0" applyNumberFormat="1" applyFont="1" applyBorder="1" applyAlignment="1">
      <alignment horizontal="center" vertical="center" wrapText="1"/>
    </xf>
    <xf numFmtId="177" fontId="25" fillId="0" borderId="0" xfId="0" applyNumberFormat="1" applyFont="1" applyAlignment="1">
      <alignment horizontal="center" vertical="center"/>
    </xf>
    <xf numFmtId="177" fontId="27" fillId="0" borderId="8" xfId="0" applyNumberFormat="1" applyFont="1" applyBorder="1" applyAlignment="1">
      <alignment horizontal="center" vertical="center"/>
    </xf>
    <xf numFmtId="177" fontId="27" fillId="0" borderId="9" xfId="0" applyNumberFormat="1" applyFont="1" applyBorder="1" applyAlignment="1">
      <alignment horizontal="center" vertical="center"/>
    </xf>
    <xf numFmtId="179" fontId="23" fillId="11" borderId="8" xfId="0" applyNumberFormat="1" applyFont="1" applyFill="1" applyBorder="1" applyAlignment="1">
      <alignment horizontal="center" vertical="center" shrinkToFit="1"/>
    </xf>
    <xf numFmtId="179" fontId="23" fillId="11" borderId="14" xfId="0" applyNumberFormat="1" applyFont="1" applyFill="1" applyBorder="1" applyAlignment="1">
      <alignment horizontal="center" vertical="center" shrinkToFit="1"/>
    </xf>
    <xf numFmtId="177" fontId="23" fillId="2" borderId="0" xfId="0" applyNumberFormat="1" applyFont="1" applyFill="1" applyAlignment="1">
      <alignment horizontal="center" vertical="center"/>
    </xf>
    <xf numFmtId="177" fontId="23" fillId="0" borderId="0" xfId="0" applyNumberFormat="1" applyFont="1" applyAlignment="1" applyProtection="1">
      <alignment vertical="center"/>
      <protection locked="0"/>
    </xf>
    <xf numFmtId="177" fontId="23" fillId="0" borderId="0" xfId="0" applyNumberFormat="1" applyFont="1" applyAlignment="1">
      <alignment vertical="center"/>
    </xf>
    <xf numFmtId="9" fontId="14" fillId="0" borderId="1" xfId="1" applyNumberFormat="1" applyFont="1" applyFill="1" applyBorder="1" applyAlignment="1">
      <alignment horizontal="center" vertical="center"/>
    </xf>
    <xf numFmtId="49" fontId="14" fillId="0" borderId="1" xfId="0" applyNumberFormat="1" applyFont="1" applyFill="1" applyBorder="1" applyAlignment="1">
      <alignment horizontal="center" vertical="center"/>
    </xf>
    <xf numFmtId="177" fontId="14" fillId="0" borderId="0" xfId="0" applyNumberFormat="1" applyFont="1" applyFill="1" applyAlignment="1">
      <alignment horizontal="left" vertical="center" wrapText="1"/>
    </xf>
    <xf numFmtId="177" fontId="15" fillId="0" borderId="0" xfId="0" applyNumberFormat="1" applyFont="1" applyFill="1" applyAlignment="1" applyProtection="1">
      <alignment horizontal="center" vertical="center"/>
      <protection locked="0"/>
    </xf>
    <xf numFmtId="38" fontId="17" fillId="0" borderId="0" xfId="1" applyFont="1" applyFill="1" applyBorder="1" applyAlignment="1">
      <alignment horizontal="center" vertical="center"/>
    </xf>
    <xf numFmtId="177" fontId="17" fillId="0" borderId="0" xfId="0" applyNumberFormat="1" applyFont="1" applyFill="1" applyAlignment="1">
      <alignment horizontal="center" vertical="center"/>
    </xf>
    <xf numFmtId="38" fontId="3" fillId="0" borderId="13" xfId="1" applyFont="1" applyFill="1" applyBorder="1" applyAlignment="1">
      <alignment horizontal="center" vertical="center"/>
    </xf>
    <xf numFmtId="177" fontId="16" fillId="0" borderId="0" xfId="0" applyNumberFormat="1" applyFont="1" applyFill="1" applyAlignment="1">
      <alignment horizontal="center" vertical="center"/>
    </xf>
    <xf numFmtId="177" fontId="14" fillId="0" borderId="13" xfId="0" applyNumberFormat="1" applyFont="1" applyFill="1" applyBorder="1" applyAlignment="1">
      <alignment horizontal="center" vertical="center"/>
    </xf>
    <xf numFmtId="177" fontId="14" fillId="0" borderId="2" xfId="0" applyNumberFormat="1" applyFont="1" applyFill="1" applyBorder="1" applyAlignment="1">
      <alignment horizontal="center" vertical="center" textRotation="255"/>
    </xf>
    <xf numFmtId="177" fontId="14" fillId="0" borderId="10" xfId="0" applyNumberFormat="1" applyFont="1" applyFill="1" applyBorder="1" applyAlignment="1">
      <alignment horizontal="center" vertical="center" textRotation="255"/>
    </xf>
    <xf numFmtId="177" fontId="14" fillId="0" borderId="3" xfId="0" applyNumberFormat="1" applyFont="1" applyFill="1" applyBorder="1" applyAlignment="1">
      <alignment horizontal="center" vertical="center" textRotation="255"/>
    </xf>
    <xf numFmtId="177" fontId="14" fillId="0" borderId="11" xfId="0" applyNumberFormat="1" applyFont="1" applyFill="1" applyBorder="1" applyAlignment="1">
      <alignment horizontal="center" vertical="center" textRotation="255"/>
    </xf>
    <xf numFmtId="177" fontId="14" fillId="0" borderId="0" xfId="0" applyNumberFormat="1" applyFont="1" applyFill="1" applyBorder="1" applyAlignment="1">
      <alignment horizontal="center" vertical="center" textRotation="255"/>
    </xf>
    <xf numFmtId="177" fontId="14" fillId="0" borderId="12" xfId="0" applyNumberFormat="1" applyFont="1" applyFill="1" applyBorder="1" applyAlignment="1">
      <alignment horizontal="center" vertical="center" textRotation="255"/>
    </xf>
    <xf numFmtId="177" fontId="14" fillId="0" borderId="4" xfId="0" applyNumberFormat="1" applyFont="1" applyFill="1" applyBorder="1" applyAlignment="1">
      <alignment horizontal="center" vertical="center" textRotation="255"/>
    </xf>
    <xf numFmtId="177" fontId="14" fillId="0" borderId="13" xfId="0" applyNumberFormat="1" applyFont="1" applyFill="1" applyBorder="1" applyAlignment="1">
      <alignment horizontal="center" vertical="center" textRotation="255"/>
    </xf>
    <xf numFmtId="177" fontId="14" fillId="0" borderId="5" xfId="0" applyNumberFormat="1" applyFont="1" applyFill="1" applyBorder="1" applyAlignment="1">
      <alignment horizontal="center" vertical="center" textRotation="255"/>
    </xf>
    <xf numFmtId="49" fontId="14" fillId="0" borderId="8" xfId="0" applyNumberFormat="1" applyFont="1" applyFill="1" applyBorder="1" applyAlignment="1">
      <alignment horizontal="center" vertical="center"/>
    </xf>
    <xf numFmtId="49" fontId="14" fillId="0" borderId="14" xfId="0" applyNumberFormat="1" applyFont="1" applyFill="1" applyBorder="1" applyAlignment="1">
      <alignment horizontal="center" vertical="center"/>
    </xf>
    <xf numFmtId="49" fontId="14" fillId="0" borderId="9" xfId="0" applyNumberFormat="1" applyFont="1" applyFill="1" applyBorder="1" applyAlignment="1">
      <alignment horizontal="center" vertical="center"/>
    </xf>
    <xf numFmtId="177" fontId="17" fillId="0" borderId="8" xfId="0" applyNumberFormat="1" applyFont="1" applyFill="1" applyBorder="1" applyAlignment="1">
      <alignment horizontal="left" vertical="center" wrapText="1"/>
    </xf>
    <xf numFmtId="177" fontId="17" fillId="0" borderId="14" xfId="0" applyNumberFormat="1" applyFont="1" applyFill="1" applyBorder="1" applyAlignment="1">
      <alignment horizontal="left" vertical="center" wrapText="1"/>
    </xf>
    <xf numFmtId="38" fontId="14" fillId="0" borderId="1" xfId="1" applyFont="1" applyFill="1" applyBorder="1" applyAlignment="1">
      <alignment horizontal="center" vertical="center"/>
    </xf>
    <xf numFmtId="0" fontId="17" fillId="0" borderId="0" xfId="0" applyNumberFormat="1" applyFont="1" applyFill="1" applyAlignment="1">
      <alignment horizontal="center" vertical="center" shrinkToFit="1"/>
    </xf>
    <xf numFmtId="177" fontId="14" fillId="0" borderId="8" xfId="0" applyNumberFormat="1" applyFont="1" applyFill="1" applyBorder="1" applyAlignment="1">
      <alignment horizontal="left" vertical="center" wrapText="1"/>
    </xf>
    <xf numFmtId="177" fontId="14" fillId="0" borderId="14" xfId="0" applyNumberFormat="1" applyFont="1" applyFill="1" applyBorder="1" applyAlignment="1">
      <alignment horizontal="left" vertical="center" wrapText="1"/>
    </xf>
    <xf numFmtId="0" fontId="14" fillId="0" borderId="11" xfId="0" applyNumberFormat="1" applyFont="1" applyFill="1" applyBorder="1" applyAlignment="1">
      <alignment horizontal="center" vertical="center" shrinkToFit="1"/>
    </xf>
    <xf numFmtId="0" fontId="14" fillId="0" borderId="0" xfId="0" applyNumberFormat="1" applyFont="1" applyFill="1" applyBorder="1" applyAlignment="1">
      <alignment horizontal="center" vertical="center" shrinkToFit="1"/>
    </xf>
    <xf numFmtId="177" fontId="14" fillId="2" borderId="0" xfId="0" applyNumberFormat="1" applyFont="1" applyFill="1" applyAlignment="1">
      <alignment horizontal="center" vertical="center"/>
    </xf>
    <xf numFmtId="177" fontId="14" fillId="0" borderId="0" xfId="0" applyNumberFormat="1" applyFont="1" applyFill="1" applyAlignment="1" applyProtection="1">
      <alignment horizontal="right" vertical="center"/>
      <protection locked="0"/>
    </xf>
    <xf numFmtId="177" fontId="14" fillId="0" borderId="0" xfId="0" applyNumberFormat="1" applyFont="1" applyFill="1" applyAlignment="1">
      <alignment vertical="center"/>
    </xf>
    <xf numFmtId="177" fontId="14" fillId="0" borderId="0" xfId="0" applyNumberFormat="1" applyFont="1" applyFill="1" applyAlignment="1">
      <alignment horizontal="left" vertical="center"/>
    </xf>
    <xf numFmtId="177" fontId="14" fillId="0" borderId="1" xfId="0" applyNumberFormat="1" applyFont="1" applyBorder="1" applyAlignment="1">
      <alignment horizontal="center" vertical="center"/>
    </xf>
    <xf numFmtId="177" fontId="14" fillId="0" borderId="1" xfId="0" applyNumberFormat="1" applyFont="1" applyBorder="1" applyAlignment="1">
      <alignment horizontal="center" vertical="center" wrapText="1"/>
    </xf>
    <xf numFmtId="177" fontId="15" fillId="0" borderId="0" xfId="0" applyNumberFormat="1" applyFont="1" applyAlignment="1" applyProtection="1">
      <alignment horizontal="center" vertical="center"/>
      <protection locked="0"/>
    </xf>
    <xf numFmtId="177" fontId="14" fillId="0" borderId="0" xfId="0" applyNumberFormat="1" applyFont="1" applyAlignment="1">
      <alignment horizontal="left" vertical="center" wrapText="1"/>
    </xf>
    <xf numFmtId="38" fontId="14" fillId="0" borderId="0" xfId="1" applyFont="1" applyBorder="1" applyAlignment="1">
      <alignment horizontal="center" vertical="center"/>
    </xf>
    <xf numFmtId="177" fontId="14" fillId="0" borderId="0" xfId="0" applyNumberFormat="1" applyFont="1" applyAlignment="1" applyProtection="1">
      <alignment horizontal="right" vertical="center"/>
      <protection locked="0"/>
    </xf>
    <xf numFmtId="177" fontId="14" fillId="0" borderId="0" xfId="0" applyNumberFormat="1" applyFont="1" applyAlignment="1">
      <alignment vertical="center"/>
    </xf>
    <xf numFmtId="177" fontId="14" fillId="0" borderId="0" xfId="0" applyNumberFormat="1" applyFont="1" applyAlignment="1">
      <alignment horizontal="left" vertical="center"/>
    </xf>
    <xf numFmtId="0" fontId="33" fillId="0" borderId="0" xfId="2" applyFont="1" applyAlignment="1" applyProtection="1">
      <alignment horizontal="center" vertical="center"/>
      <protection locked="0"/>
    </xf>
    <xf numFmtId="177" fontId="23" fillId="0" borderId="0" xfId="0" applyNumberFormat="1" applyFont="1" applyAlignment="1" applyProtection="1">
      <alignment vertical="center"/>
    </xf>
    <xf numFmtId="177" fontId="23" fillId="0" borderId="0" xfId="0" applyNumberFormat="1" applyFont="1" applyAlignment="1" applyProtection="1">
      <alignment horizontal="center" vertical="center"/>
    </xf>
    <xf numFmtId="0" fontId="32" fillId="0" borderId="2" xfId="2" applyFont="1" applyBorder="1" applyAlignment="1">
      <alignment horizontal="center" vertical="center"/>
    </xf>
    <xf numFmtId="0" fontId="32" fillId="0" borderId="10" xfId="2" applyFont="1" applyBorder="1" applyAlignment="1">
      <alignment horizontal="center" vertical="center"/>
    </xf>
    <xf numFmtId="177" fontId="23" fillId="0" borderId="0" xfId="0" applyNumberFormat="1" applyFont="1" applyAlignment="1" applyProtection="1">
      <alignment horizontal="left" vertical="center"/>
    </xf>
    <xf numFmtId="177" fontId="23" fillId="2" borderId="0" xfId="0" applyNumberFormat="1" applyFont="1" applyFill="1" applyAlignment="1" applyProtection="1">
      <alignment horizontal="center" vertical="center" shrinkToFit="1"/>
    </xf>
    <xf numFmtId="0" fontId="32" fillId="0" borderId="4" xfId="2" applyFont="1" applyBorder="1" applyAlignment="1">
      <alignment horizontal="left" vertical="center"/>
    </xf>
    <xf numFmtId="0" fontId="32" fillId="0" borderId="13" xfId="2" applyFont="1" applyBorder="1" applyAlignment="1">
      <alignment horizontal="left" vertical="center"/>
    </xf>
    <xf numFmtId="0" fontId="32" fillId="0" borderId="2" xfId="2" applyFont="1" applyBorder="1" applyAlignment="1">
      <alignment horizontal="right" vertical="center"/>
    </xf>
    <xf numFmtId="0" fontId="32" fillId="0" borderId="10" xfId="2" applyFont="1" applyBorder="1" applyAlignment="1">
      <alignment horizontal="right" vertical="center"/>
    </xf>
    <xf numFmtId="38" fontId="38" fillId="3" borderId="4" xfId="2" applyNumberFormat="1" applyFont="1" applyFill="1" applyBorder="1" applyAlignment="1">
      <alignment horizontal="right" vertical="center"/>
    </xf>
    <xf numFmtId="0" fontId="38" fillId="3" borderId="13" xfId="2" applyFont="1" applyFill="1" applyBorder="1" applyAlignment="1">
      <alignment horizontal="right" vertical="center"/>
    </xf>
    <xf numFmtId="0" fontId="32" fillId="0" borderId="3" xfId="2" applyFont="1" applyBorder="1" applyAlignment="1">
      <alignment horizontal="center" vertical="center"/>
    </xf>
    <xf numFmtId="0" fontId="32" fillId="0" borderId="4" xfId="2" applyFont="1" applyBorder="1" applyAlignment="1">
      <alignment horizontal="left" vertical="center" shrinkToFit="1"/>
    </xf>
    <xf numFmtId="0" fontId="32" fillId="0" borderId="13" xfId="2" applyFont="1" applyBorder="1" applyAlignment="1">
      <alignment horizontal="left" vertical="center" shrinkToFit="1"/>
    </xf>
    <xf numFmtId="0" fontId="32" fillId="0" borderId="5" xfId="2" applyFont="1" applyBorder="1" applyAlignment="1">
      <alignment horizontal="left" vertical="center" shrinkToFit="1"/>
    </xf>
    <xf numFmtId="0" fontId="32" fillId="0" borderId="3" xfId="2" applyFont="1" applyBorder="1" applyAlignment="1">
      <alignment horizontal="right" vertical="center"/>
    </xf>
    <xf numFmtId="0" fontId="38" fillId="3" borderId="4" xfId="2" applyFont="1" applyFill="1" applyBorder="1" applyAlignment="1">
      <alignment horizontal="right" vertical="center"/>
    </xf>
    <xf numFmtId="0" fontId="38" fillId="3" borderId="5" xfId="2" applyFont="1" applyFill="1" applyBorder="1" applyAlignment="1">
      <alignment horizontal="right" vertical="center"/>
    </xf>
    <xf numFmtId="0" fontId="32" fillId="0" borderId="2" xfId="2" applyFont="1" applyFill="1" applyBorder="1" applyAlignment="1" applyProtection="1">
      <alignment horizontal="center" vertical="center" wrapText="1"/>
      <protection locked="0"/>
    </xf>
    <xf numFmtId="0" fontId="32" fillId="0" borderId="3" xfId="2" applyFont="1" applyFill="1" applyBorder="1" applyAlignment="1" applyProtection="1">
      <alignment horizontal="center" vertical="center" wrapText="1"/>
      <protection locked="0"/>
    </xf>
    <xf numFmtId="0" fontId="32" fillId="0" borderId="4" xfId="2" applyFont="1" applyFill="1" applyBorder="1" applyAlignment="1" applyProtection="1">
      <alignment horizontal="center" vertical="center" wrapText="1"/>
      <protection locked="0"/>
    </xf>
    <xf numFmtId="0" fontId="32" fillId="0" borderId="5" xfId="2" applyFont="1" applyFill="1" applyBorder="1" applyAlignment="1" applyProtection="1">
      <alignment horizontal="center" vertical="center" wrapText="1"/>
      <protection locked="0"/>
    </xf>
    <xf numFmtId="179" fontId="33" fillId="7" borderId="6" xfId="2" applyNumberFormat="1" applyFont="1" applyFill="1" applyBorder="1" applyAlignment="1" applyProtection="1">
      <alignment horizontal="right" vertical="center" indent="1"/>
    </xf>
    <xf numFmtId="179" fontId="33" fillId="7" borderId="7" xfId="2" applyNumberFormat="1" applyFont="1" applyFill="1" applyBorder="1" applyAlignment="1" applyProtection="1">
      <alignment horizontal="right" vertical="center" indent="1"/>
    </xf>
    <xf numFmtId="0" fontId="32" fillId="0" borderId="19" xfId="2" applyFont="1" applyFill="1" applyBorder="1" applyAlignment="1" applyProtection="1">
      <alignment horizontal="center" vertical="center" wrapText="1"/>
      <protection locked="0"/>
    </xf>
    <xf numFmtId="0" fontId="32" fillId="0" borderId="6" xfId="2" applyFont="1" applyFill="1" applyBorder="1" applyAlignment="1" applyProtection="1">
      <alignment horizontal="center" vertical="center" wrapText="1"/>
      <protection locked="0"/>
    </xf>
    <xf numFmtId="0" fontId="32" fillId="0" borderId="7" xfId="2" applyFont="1" applyFill="1" applyBorder="1" applyAlignment="1" applyProtection="1">
      <alignment horizontal="center" vertical="center" wrapText="1"/>
      <protection locked="0"/>
    </xf>
    <xf numFmtId="179" fontId="33" fillId="0" borderId="6" xfId="2" applyNumberFormat="1" applyFont="1" applyFill="1" applyBorder="1" applyAlignment="1" applyProtection="1">
      <alignment horizontal="right" vertical="center" indent="1"/>
      <protection locked="0"/>
    </xf>
    <xf numFmtId="179" fontId="33" fillId="0" borderId="7" xfId="2" applyNumberFormat="1" applyFont="1" applyFill="1" applyBorder="1" applyAlignment="1" applyProtection="1">
      <alignment horizontal="right" vertical="center" indent="1"/>
      <protection locked="0"/>
    </xf>
    <xf numFmtId="0" fontId="32" fillId="0" borderId="11" xfId="2" applyFont="1" applyFill="1" applyBorder="1" applyAlignment="1" applyProtection="1">
      <alignment horizontal="center" vertical="center" wrapText="1"/>
      <protection locked="0"/>
    </xf>
    <xf numFmtId="179" fontId="33" fillId="3" borderId="6" xfId="2" applyNumberFormat="1" applyFont="1" applyFill="1" applyBorder="1" applyAlignment="1" applyProtection="1">
      <alignment horizontal="right" vertical="center" indent="1"/>
    </xf>
    <xf numFmtId="179" fontId="33" fillId="3" borderId="7" xfId="2" applyNumberFormat="1" applyFont="1" applyFill="1" applyBorder="1" applyAlignment="1" applyProtection="1">
      <alignment horizontal="right" vertical="center" indent="1"/>
    </xf>
    <xf numFmtId="0" fontId="32" fillId="0" borderId="6" xfId="2" applyFont="1" applyFill="1" applyBorder="1" applyAlignment="1" applyProtection="1">
      <alignment horizontal="left" vertical="center" wrapText="1"/>
      <protection locked="0"/>
    </xf>
    <xf numFmtId="0" fontId="32" fillId="0" borderId="7" xfId="2" applyFont="1" applyFill="1" applyBorder="1" applyAlignment="1" applyProtection="1">
      <alignment horizontal="left" vertical="center" wrapText="1"/>
      <protection locked="0"/>
    </xf>
    <xf numFmtId="0" fontId="32" fillId="0" borderId="10" xfId="2" applyFont="1" applyFill="1" applyBorder="1" applyAlignment="1" applyProtection="1">
      <alignment horizontal="center" vertical="center" wrapText="1"/>
      <protection locked="0"/>
    </xf>
    <xf numFmtId="3" fontId="32" fillId="0" borderId="4" xfId="2" applyNumberFormat="1" applyFont="1" applyFill="1" applyBorder="1" applyAlignment="1" applyProtection="1">
      <alignment vertical="center"/>
      <protection locked="0"/>
    </xf>
    <xf numFmtId="3" fontId="32" fillId="0" borderId="13" xfId="2" applyNumberFormat="1" applyFont="1" applyFill="1" applyBorder="1" applyAlignment="1" applyProtection="1">
      <alignment vertical="center"/>
      <protection locked="0"/>
    </xf>
    <xf numFmtId="3" fontId="32" fillId="0" borderId="5" xfId="2" applyNumberFormat="1" applyFont="1" applyFill="1" applyBorder="1" applyAlignment="1" applyProtection="1">
      <alignment vertical="center"/>
      <protection locked="0"/>
    </xf>
    <xf numFmtId="0" fontId="32" fillId="0" borderId="4" xfId="2" applyFont="1" applyFill="1" applyBorder="1" applyAlignment="1" applyProtection="1">
      <alignment horizontal="left" vertical="center"/>
      <protection locked="0"/>
    </xf>
    <xf numFmtId="0" fontId="32" fillId="0" borderId="13" xfId="2" applyFont="1" applyFill="1" applyBorder="1" applyAlignment="1" applyProtection="1">
      <alignment horizontal="left" vertical="center"/>
      <protection locked="0"/>
    </xf>
    <xf numFmtId="0" fontId="32" fillId="0" borderId="5" xfId="2" applyFont="1" applyFill="1" applyBorder="1" applyAlignment="1" applyProtection="1">
      <alignment horizontal="left" vertical="center"/>
      <protection locked="0"/>
    </xf>
    <xf numFmtId="0" fontId="32" fillId="0" borderId="19" xfId="2" applyFont="1" applyFill="1" applyBorder="1" applyAlignment="1" applyProtection="1">
      <alignment horizontal="left" vertical="center" wrapText="1"/>
      <protection locked="0"/>
    </xf>
    <xf numFmtId="177" fontId="23" fillId="0" borderId="0" xfId="0" applyNumberFormat="1" applyFont="1" applyAlignment="1" applyProtection="1">
      <alignment horizontal="right" vertical="center"/>
    </xf>
    <xf numFmtId="0" fontId="32" fillId="0" borderId="4" xfId="2" applyFont="1" applyFill="1" applyBorder="1" applyAlignment="1" applyProtection="1">
      <alignment horizontal="left" vertical="center" wrapText="1"/>
      <protection locked="0"/>
    </xf>
    <xf numFmtId="0" fontId="32" fillId="0" borderId="13" xfId="2" applyFont="1" applyFill="1" applyBorder="1" applyAlignment="1" applyProtection="1">
      <alignment horizontal="left" vertical="center" wrapText="1"/>
      <protection locked="0"/>
    </xf>
    <xf numFmtId="0" fontId="32" fillId="0" borderId="5" xfId="2" applyFont="1" applyFill="1" applyBorder="1" applyAlignment="1" applyProtection="1">
      <alignment horizontal="left" vertical="center" wrapText="1"/>
      <protection locked="0"/>
    </xf>
    <xf numFmtId="0" fontId="32" fillId="0" borderId="2" xfId="2" applyFont="1" applyFill="1" applyBorder="1" applyAlignment="1" applyProtection="1">
      <alignment horizontal="left" vertical="center"/>
      <protection locked="0"/>
    </xf>
    <xf numFmtId="0" fontId="32" fillId="0" borderId="10" xfId="2" applyFont="1" applyFill="1" applyBorder="1" applyAlignment="1" applyProtection="1">
      <alignment horizontal="left" vertical="center"/>
      <protection locked="0"/>
    </xf>
    <xf numFmtId="0" fontId="32" fillId="0" borderId="3" xfId="2" applyFont="1" applyFill="1" applyBorder="1" applyAlignment="1" applyProtection="1">
      <alignment horizontal="left" vertical="center"/>
      <protection locked="0"/>
    </xf>
    <xf numFmtId="177" fontId="23" fillId="0" borderId="0" xfId="0" applyNumberFormat="1" applyFont="1" applyAlignment="1" applyProtection="1">
      <alignment horizontal="left" vertical="center" shrinkToFit="1"/>
    </xf>
    <xf numFmtId="0" fontId="32" fillId="0" borderId="11" xfId="2" applyFont="1" applyFill="1" applyBorder="1" applyAlignment="1" applyProtection="1">
      <alignment horizontal="left" vertical="center"/>
      <protection locked="0"/>
    </xf>
    <xf numFmtId="0" fontId="32" fillId="0" borderId="0" xfId="2" applyFont="1" applyFill="1" applyBorder="1" applyAlignment="1" applyProtection="1">
      <alignment horizontal="left" vertical="center"/>
      <protection locked="0"/>
    </xf>
    <xf numFmtId="0" fontId="32" fillId="0" borderId="12" xfId="2" applyFont="1" applyFill="1" applyBorder="1" applyAlignment="1" applyProtection="1">
      <alignment horizontal="left" vertical="center"/>
      <protection locked="0"/>
    </xf>
  </cellXfs>
  <cellStyles count="3">
    <cellStyle name="桁区切り" xfId="1" builtinId="6"/>
    <cellStyle name="標準" xfId="0" builtinId="0"/>
    <cellStyle name="標準 2" xfId="2" xr:uid="{00000000-0005-0000-0000-000002000000}"/>
  </cellStyles>
  <dxfs count="3">
    <dxf>
      <fill>
        <patternFill>
          <bgColor theme="3" tint="0.79998168889431442"/>
        </patternFill>
      </fill>
    </dxf>
    <dxf>
      <fill>
        <patternFill>
          <bgColor theme="3" tint="0.79998168889431442"/>
        </patternFill>
      </fill>
    </dxf>
    <dxf>
      <fill>
        <patternFill>
          <bgColor theme="3" tint="0.79998168889431442"/>
        </patternFill>
      </fill>
    </dxf>
  </dxfs>
  <tableStyles count="0" defaultTableStyle="TableStyleMedium2" defaultPivotStyle="PivotStyleMedium9"/>
  <colors>
    <mruColors>
      <color rgb="FFD4ECBA"/>
      <color rgb="FFFFFF99"/>
      <color rgb="FFFFFF6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heetMetadata" Target="metadata.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21</xdr:col>
      <xdr:colOff>136072</xdr:colOff>
      <xdr:row>0</xdr:row>
      <xdr:rowOff>230275</xdr:rowOff>
    </xdr:from>
    <xdr:to>
      <xdr:col>37</xdr:col>
      <xdr:colOff>62802</xdr:colOff>
      <xdr:row>7</xdr:row>
      <xdr:rowOff>104670</xdr:rowOff>
    </xdr:to>
    <xdr:sp macro="" textlink="">
      <xdr:nvSpPr>
        <xdr:cNvPr id="2" name="テキスト ボックス 1">
          <a:extLst>
            <a:ext uri="{FF2B5EF4-FFF2-40B4-BE49-F238E27FC236}">
              <a16:creationId xmlns:a16="http://schemas.microsoft.com/office/drawing/2014/main" id="{00000000-0008-0000-0000-000002000000}"/>
            </a:ext>
          </a:extLst>
        </xdr:cNvPr>
        <xdr:cNvSpPr txBox="1"/>
      </xdr:nvSpPr>
      <xdr:spPr>
        <a:xfrm>
          <a:off x="6301154" y="230275"/>
          <a:ext cx="4919505" cy="1632857"/>
        </a:xfrm>
        <a:prstGeom prst="rect">
          <a:avLst/>
        </a:prstGeom>
        <a:solidFill>
          <a:schemeClr val="lt1"/>
        </a:solidFill>
        <a:ln w="28575" cmpd="sng">
          <a:solidFill>
            <a:schemeClr val="accent6"/>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a:t>
          </a:r>
          <a:r>
            <a:rPr kumimoji="1" lang="en-US" altLang="ja-JP" sz="1100" u="sng"/>
            <a:t>『</a:t>
          </a:r>
          <a:r>
            <a:rPr kumimoji="1" lang="ja-JP" altLang="en-US" sz="1100" b="1" u="sng"/>
            <a:t>４月</a:t>
          </a:r>
          <a:r>
            <a:rPr kumimoji="1" lang="en-US" altLang="ja-JP" sz="1100" u="sng"/>
            <a:t>』</a:t>
          </a:r>
          <a:r>
            <a:rPr kumimoji="1" lang="ja-JP" altLang="en-US" sz="1100"/>
            <a:t>のシートに「施設所在地」、「施設名」、「施設長名」、「電話番号」を入力してください。（他のシートの水色のセルに表示されます。）</a:t>
          </a:r>
          <a:endParaRPr kumimoji="1" lang="en-US" altLang="ja-JP" sz="1100"/>
        </a:p>
        <a:p>
          <a:r>
            <a:rPr kumimoji="1" lang="ja-JP" altLang="en-US" sz="1100"/>
            <a:t>・</a:t>
          </a:r>
          <a:r>
            <a:rPr kumimoji="1" lang="ja-JP" altLang="en-US" sz="1100" b="1" u="sng"/>
            <a:t>太枠セル内に入力してください</a:t>
          </a:r>
          <a:r>
            <a:rPr kumimoji="1" lang="ja-JP" altLang="en-US" sz="1100"/>
            <a:t>。</a:t>
          </a:r>
          <a:endParaRPr kumimoji="1" lang="en-US" altLang="ja-JP" sz="1100"/>
        </a:p>
        <a:p>
          <a:r>
            <a:rPr kumimoji="1" lang="ja-JP" altLang="en-US" sz="1100"/>
            <a:t>・Ａ</a:t>
          </a:r>
          <a:r>
            <a:rPr kumimoji="1" lang="en-US" altLang="ja-JP" sz="1100"/>
            <a:t>=</a:t>
          </a:r>
          <a:r>
            <a:rPr kumimoji="1" lang="ja-JP" altLang="en-US" sz="1100"/>
            <a:t>Ｂ</a:t>
          </a:r>
          <a:r>
            <a:rPr kumimoji="1" lang="en-US" altLang="ja-JP" sz="1100"/>
            <a:t>=</a:t>
          </a:r>
          <a:r>
            <a:rPr kumimoji="1" lang="ja-JP" altLang="en-US" sz="1100"/>
            <a:t>Ｃになっていない場合は、Ｃの合計欄に“</a:t>
          </a:r>
          <a:r>
            <a:rPr kumimoji="1" lang="en-US" altLang="ja-JP" sz="1100"/>
            <a:t>ERROR</a:t>
          </a:r>
          <a:r>
            <a:rPr kumimoji="1" lang="ja-JP" altLang="en-US" sz="1100"/>
            <a:t>”が出ますので、再度入力した数字に間違いがないか確認してください。</a:t>
          </a:r>
          <a:endParaRPr kumimoji="1" lang="en-US" altLang="ja-JP" sz="1100"/>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t>・</a:t>
          </a:r>
          <a:r>
            <a:rPr kumimoji="1" lang="ja-JP" altLang="en-US" sz="1100" b="1"/>
            <a:t>年度を更新する</a:t>
          </a:r>
          <a:r>
            <a:rPr kumimoji="1" lang="ja-JP" altLang="en-US" sz="1100"/>
            <a:t>時は、</a:t>
          </a:r>
          <a:r>
            <a:rPr kumimoji="1" lang="en-US" altLang="ja-JP" sz="1100"/>
            <a:t>『</a:t>
          </a:r>
          <a:r>
            <a:rPr kumimoji="1" lang="ja-JP" altLang="en-US" sz="1100"/>
            <a:t>４月</a:t>
          </a:r>
          <a:r>
            <a:rPr kumimoji="1" lang="en-US" altLang="ja-JP" sz="1100"/>
            <a:t>』</a:t>
          </a:r>
          <a:r>
            <a:rPr kumimoji="1" lang="ja-JP" altLang="en-US" sz="1100"/>
            <a:t>のシート上部、青色のセルの年数を変更してください。必ず西暦で入力してください。</a:t>
          </a:r>
          <a:r>
            <a:rPr kumimoji="1" lang="ja-JP" altLang="ja-JP" sz="1100">
              <a:solidFill>
                <a:schemeClr val="dk1"/>
              </a:solidFill>
              <a:effectLst/>
              <a:latin typeface="+mn-lt"/>
              <a:ea typeface="+mn-ea"/>
              <a:cs typeface="+mn-cs"/>
            </a:rPr>
            <a:t>（他のシートに</a:t>
          </a:r>
          <a:r>
            <a:rPr kumimoji="1" lang="ja-JP" altLang="en-US" sz="1100">
              <a:solidFill>
                <a:schemeClr val="dk1"/>
              </a:solidFill>
              <a:effectLst/>
              <a:latin typeface="+mn-lt"/>
              <a:ea typeface="+mn-ea"/>
              <a:cs typeface="+mn-cs"/>
            </a:rPr>
            <a:t>も反映</a:t>
          </a:r>
          <a:r>
            <a:rPr kumimoji="1" lang="ja-JP" altLang="ja-JP" sz="1100">
              <a:solidFill>
                <a:schemeClr val="dk1"/>
              </a:solidFill>
              <a:effectLst/>
              <a:latin typeface="+mn-lt"/>
              <a:ea typeface="+mn-ea"/>
              <a:cs typeface="+mn-cs"/>
            </a:rPr>
            <a:t>されます。）</a:t>
          </a:r>
          <a:endParaRPr kumimoji="1" lang="en-US" altLang="ja-JP" sz="1100"/>
        </a:p>
        <a:p>
          <a:r>
            <a:rPr kumimoji="1" lang="ja-JP" altLang="en-US" sz="1100"/>
            <a:t>・ピンク色のセルは自動計算です。</a:t>
          </a:r>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AL36"/>
  <sheetViews>
    <sheetView view="pageBreakPreview" topLeftCell="A7" zoomScale="91" zoomScaleNormal="100" zoomScaleSheetLayoutView="91" workbookViewId="0">
      <selection activeCell="M26" sqref="M26:U27"/>
    </sheetView>
  </sheetViews>
  <sheetFormatPr defaultRowHeight="13.5"/>
  <cols>
    <col min="1" max="5" width="3.5" style="36" customWidth="1"/>
    <col min="6" max="36" width="4" style="36" customWidth="1"/>
    <col min="37" max="38" width="5.75" style="36" customWidth="1"/>
    <col min="39" max="16384" width="9" style="36"/>
  </cols>
  <sheetData>
    <row r="1" spans="1:37" ht="30" customHeight="1"/>
    <row r="2" spans="1:37" ht="18" customHeight="1">
      <c r="A2" s="36" t="s">
        <v>22</v>
      </c>
    </row>
    <row r="3" spans="1:37" ht="18" customHeight="1">
      <c r="A3" s="267" t="s">
        <v>153</v>
      </c>
      <c r="B3" s="267"/>
      <c r="C3" s="267"/>
      <c r="D3" s="267"/>
      <c r="E3" s="267"/>
      <c r="F3" s="267"/>
      <c r="G3" s="267"/>
      <c r="H3" s="267"/>
      <c r="I3" s="267"/>
      <c r="J3" s="267"/>
      <c r="K3" s="267"/>
      <c r="L3" s="267"/>
      <c r="M3" s="261"/>
      <c r="N3" s="261"/>
      <c r="O3" s="36" t="s">
        <v>0</v>
      </c>
      <c r="P3" s="36">
        <v>4</v>
      </c>
      <c r="Q3" s="36" t="s">
        <v>23</v>
      </c>
    </row>
    <row r="4" spans="1:37" ht="18" customHeight="1"/>
    <row r="5" spans="1:37" ht="18" customHeight="1">
      <c r="A5" s="262" t="s">
        <v>183</v>
      </c>
      <c r="B5" s="262"/>
      <c r="C5" s="262"/>
      <c r="D5" s="262"/>
      <c r="E5" s="262"/>
      <c r="F5" s="262"/>
      <c r="G5" s="262"/>
      <c r="H5" s="262"/>
      <c r="I5" s="262"/>
      <c r="J5" s="262"/>
      <c r="K5" s="262"/>
      <c r="L5" s="236" t="s">
        <v>25</v>
      </c>
      <c r="M5" s="236"/>
      <c r="N5" s="236"/>
      <c r="O5" s="236"/>
      <c r="P5" s="236"/>
      <c r="Q5" s="236"/>
      <c r="R5" s="236"/>
      <c r="S5" s="236"/>
      <c r="T5" s="236"/>
      <c r="U5" s="236"/>
      <c r="V5" s="38"/>
      <c r="W5" s="38"/>
      <c r="X5" s="38"/>
    </row>
    <row r="6" spans="1:37" ht="18" customHeight="1" thickBot="1">
      <c r="A6" s="263" t="s">
        <v>24</v>
      </c>
      <c r="B6" s="264"/>
      <c r="C6" s="264"/>
      <c r="D6" s="264"/>
      <c r="E6" s="264"/>
      <c r="F6" s="264"/>
      <c r="G6" s="264"/>
      <c r="H6" s="264"/>
      <c r="I6" s="264"/>
      <c r="J6" s="264"/>
      <c r="K6" s="265"/>
      <c r="L6" s="266" t="s">
        <v>26</v>
      </c>
      <c r="M6" s="266"/>
      <c r="N6" s="266"/>
      <c r="O6" s="266"/>
      <c r="P6" s="266"/>
      <c r="Q6" s="266"/>
      <c r="R6" s="266"/>
      <c r="S6" s="266"/>
      <c r="T6" s="266"/>
      <c r="U6" s="266"/>
      <c r="V6" s="38"/>
      <c r="W6" s="38"/>
      <c r="X6" s="38"/>
    </row>
    <row r="7" spans="1:37" ht="18" customHeight="1" thickBot="1">
      <c r="A7" s="268" t="s">
        <v>52</v>
      </c>
      <c r="B7" s="269"/>
      <c r="C7" s="269"/>
      <c r="D7" s="269"/>
      <c r="E7" s="269"/>
      <c r="F7" s="269"/>
      <c r="G7" s="269"/>
      <c r="H7" s="269"/>
      <c r="I7" s="269"/>
      <c r="J7" s="269"/>
      <c r="K7" s="269"/>
      <c r="L7" s="276" t="s">
        <v>53</v>
      </c>
      <c r="M7" s="277"/>
      <c r="N7" s="277"/>
      <c r="O7" s="277"/>
      <c r="P7" s="277"/>
      <c r="Q7" s="277"/>
      <c r="R7" s="277"/>
      <c r="S7" s="277"/>
      <c r="T7" s="277"/>
      <c r="U7" s="278"/>
      <c r="V7" s="38"/>
      <c r="W7" s="38"/>
      <c r="X7" s="38"/>
    </row>
    <row r="8" spans="1:37" ht="18" customHeight="1" thickBot="1">
      <c r="A8" s="270"/>
      <c r="B8" s="271"/>
      <c r="C8" s="271"/>
      <c r="D8" s="271"/>
      <c r="E8" s="271"/>
      <c r="F8" s="271"/>
      <c r="G8" s="271"/>
      <c r="H8" s="271"/>
      <c r="I8" s="271"/>
      <c r="J8" s="271"/>
      <c r="K8" s="272"/>
      <c r="L8" s="279" t="s">
        <v>38</v>
      </c>
      <c r="M8" s="279"/>
      <c r="N8" s="279"/>
      <c r="O8" s="280" t="s">
        <v>54</v>
      </c>
      <c r="P8" s="281"/>
      <c r="Q8" s="281"/>
      <c r="R8" s="281"/>
      <c r="S8" s="281"/>
      <c r="T8" s="281"/>
      <c r="U8" s="282"/>
      <c r="V8" s="38"/>
      <c r="W8" s="38"/>
      <c r="X8" s="38"/>
    </row>
    <row r="9" spans="1:37" ht="18" customHeight="1" thickBot="1">
      <c r="A9" s="273"/>
      <c r="B9" s="274"/>
      <c r="C9" s="274"/>
      <c r="D9" s="274"/>
      <c r="E9" s="274"/>
      <c r="F9" s="274"/>
      <c r="G9" s="274"/>
      <c r="H9" s="274"/>
      <c r="I9" s="274"/>
      <c r="J9" s="274"/>
      <c r="K9" s="275"/>
      <c r="L9" s="283" t="s">
        <v>39</v>
      </c>
      <c r="M9" s="283"/>
      <c r="N9" s="283"/>
      <c r="O9" s="280" t="s">
        <v>55</v>
      </c>
      <c r="P9" s="281"/>
      <c r="Q9" s="281"/>
      <c r="R9" s="281"/>
      <c r="S9" s="281"/>
      <c r="T9" s="281"/>
      <c r="U9" s="282"/>
      <c r="V9" s="38"/>
      <c r="W9" s="38"/>
      <c r="X9" s="38"/>
    </row>
    <row r="10" spans="1:37" ht="18" customHeight="1">
      <c r="A10" s="106"/>
      <c r="B10" s="106"/>
      <c r="C10" s="106"/>
      <c r="D10" s="106"/>
      <c r="E10" s="106"/>
      <c r="F10" s="106"/>
      <c r="G10" s="106"/>
      <c r="H10" s="106"/>
      <c r="I10" s="106"/>
      <c r="J10" s="106"/>
      <c r="K10" s="106"/>
      <c r="L10" s="106"/>
      <c r="M10" s="106"/>
      <c r="N10" s="106"/>
      <c r="O10" s="106"/>
      <c r="P10" s="106"/>
      <c r="Q10" s="106"/>
      <c r="R10" s="106"/>
      <c r="S10" s="106"/>
      <c r="T10" s="106"/>
      <c r="U10" s="106"/>
      <c r="V10" s="38"/>
      <c r="W10" s="38"/>
      <c r="X10" s="38"/>
    </row>
    <row r="11" spans="1:37" ht="18" customHeight="1">
      <c r="A11" s="288" t="s">
        <v>76</v>
      </c>
      <c r="B11" s="288"/>
      <c r="C11" s="288"/>
      <c r="D11" s="288"/>
    </row>
    <row r="12" spans="1:37" ht="21" customHeight="1">
      <c r="A12" s="289" t="s">
        <v>6</v>
      </c>
      <c r="B12" s="289"/>
      <c r="C12" s="289"/>
      <c r="D12" s="289"/>
      <c r="E12" s="289"/>
      <c r="F12" s="107">
        <f>DATE(M3,P3,1)</f>
        <v>92</v>
      </c>
      <c r="G12" s="107">
        <f>F12+1</f>
        <v>93</v>
      </c>
      <c r="H12" s="107">
        <f t="shared" ref="H12:AI12" si="0">G12+1</f>
        <v>94</v>
      </c>
      <c r="I12" s="107">
        <f t="shared" si="0"/>
        <v>95</v>
      </c>
      <c r="J12" s="107">
        <f t="shared" si="0"/>
        <v>96</v>
      </c>
      <c r="K12" s="107">
        <f t="shared" si="0"/>
        <v>97</v>
      </c>
      <c r="L12" s="107">
        <f t="shared" si="0"/>
        <v>98</v>
      </c>
      <c r="M12" s="107">
        <f t="shared" si="0"/>
        <v>99</v>
      </c>
      <c r="N12" s="107">
        <f t="shared" si="0"/>
        <v>100</v>
      </c>
      <c r="O12" s="107">
        <f t="shared" si="0"/>
        <v>101</v>
      </c>
      <c r="P12" s="107">
        <f t="shared" si="0"/>
        <v>102</v>
      </c>
      <c r="Q12" s="107">
        <f t="shared" si="0"/>
        <v>103</v>
      </c>
      <c r="R12" s="107">
        <f t="shared" si="0"/>
        <v>104</v>
      </c>
      <c r="S12" s="107">
        <f t="shared" si="0"/>
        <v>105</v>
      </c>
      <c r="T12" s="107">
        <f t="shared" si="0"/>
        <v>106</v>
      </c>
      <c r="U12" s="107">
        <f t="shared" si="0"/>
        <v>107</v>
      </c>
      <c r="V12" s="107">
        <f t="shared" si="0"/>
        <v>108</v>
      </c>
      <c r="W12" s="107">
        <f t="shared" si="0"/>
        <v>109</v>
      </c>
      <c r="X12" s="107">
        <f t="shared" si="0"/>
        <v>110</v>
      </c>
      <c r="Y12" s="107">
        <f t="shared" si="0"/>
        <v>111</v>
      </c>
      <c r="Z12" s="107">
        <f t="shared" si="0"/>
        <v>112</v>
      </c>
      <c r="AA12" s="107">
        <f t="shared" si="0"/>
        <v>113</v>
      </c>
      <c r="AB12" s="107">
        <f t="shared" si="0"/>
        <v>114</v>
      </c>
      <c r="AC12" s="107">
        <f t="shared" si="0"/>
        <v>115</v>
      </c>
      <c r="AD12" s="107">
        <f>AC12+1</f>
        <v>116</v>
      </c>
      <c r="AE12" s="107">
        <f t="shared" si="0"/>
        <v>117</v>
      </c>
      <c r="AF12" s="107">
        <f t="shared" si="0"/>
        <v>118</v>
      </c>
      <c r="AG12" s="107">
        <f t="shared" si="0"/>
        <v>119</v>
      </c>
      <c r="AH12" s="107">
        <f t="shared" si="0"/>
        <v>120</v>
      </c>
      <c r="AI12" s="107">
        <f t="shared" si="0"/>
        <v>121</v>
      </c>
      <c r="AJ12" s="141"/>
      <c r="AK12" s="131" t="s">
        <v>7</v>
      </c>
    </row>
    <row r="13" spans="1:37" ht="21" customHeight="1" thickBot="1">
      <c r="A13" s="289" t="s">
        <v>5</v>
      </c>
      <c r="B13" s="289"/>
      <c r="C13" s="289"/>
      <c r="D13" s="289"/>
      <c r="E13" s="289"/>
      <c r="F13" s="132" t="str">
        <f>TEXT(F12,"aaa")</f>
        <v>日</v>
      </c>
      <c r="G13" s="132" t="str">
        <f t="shared" ref="G13:AI13" si="1">TEXT(G12,"aaa")</f>
        <v>月</v>
      </c>
      <c r="H13" s="132" t="str">
        <f t="shared" si="1"/>
        <v>火</v>
      </c>
      <c r="I13" s="132" t="str">
        <f t="shared" si="1"/>
        <v>水</v>
      </c>
      <c r="J13" s="132" t="str">
        <f t="shared" si="1"/>
        <v>木</v>
      </c>
      <c r="K13" s="132" t="str">
        <f t="shared" si="1"/>
        <v>金</v>
      </c>
      <c r="L13" s="132" t="str">
        <f t="shared" si="1"/>
        <v>土</v>
      </c>
      <c r="M13" s="132" t="str">
        <f t="shared" si="1"/>
        <v>日</v>
      </c>
      <c r="N13" s="132" t="str">
        <f t="shared" si="1"/>
        <v>月</v>
      </c>
      <c r="O13" s="132" t="str">
        <f t="shared" si="1"/>
        <v>火</v>
      </c>
      <c r="P13" s="132" t="str">
        <f t="shared" si="1"/>
        <v>水</v>
      </c>
      <c r="Q13" s="132" t="str">
        <f t="shared" si="1"/>
        <v>木</v>
      </c>
      <c r="R13" s="132" t="str">
        <f t="shared" si="1"/>
        <v>金</v>
      </c>
      <c r="S13" s="132" t="str">
        <f t="shared" si="1"/>
        <v>土</v>
      </c>
      <c r="T13" s="132" t="str">
        <f t="shared" si="1"/>
        <v>日</v>
      </c>
      <c r="U13" s="132" t="str">
        <f t="shared" si="1"/>
        <v>月</v>
      </c>
      <c r="V13" s="132" t="str">
        <f t="shared" si="1"/>
        <v>火</v>
      </c>
      <c r="W13" s="132" t="str">
        <f t="shared" si="1"/>
        <v>水</v>
      </c>
      <c r="X13" s="132" t="str">
        <f t="shared" si="1"/>
        <v>木</v>
      </c>
      <c r="Y13" s="132" t="str">
        <f t="shared" si="1"/>
        <v>金</v>
      </c>
      <c r="Z13" s="132" t="str">
        <f t="shared" si="1"/>
        <v>土</v>
      </c>
      <c r="AA13" s="132" t="str">
        <f t="shared" si="1"/>
        <v>日</v>
      </c>
      <c r="AB13" s="132" t="str">
        <f t="shared" si="1"/>
        <v>月</v>
      </c>
      <c r="AC13" s="132" t="str">
        <f t="shared" si="1"/>
        <v>火</v>
      </c>
      <c r="AD13" s="132" t="str">
        <f t="shared" si="1"/>
        <v>水</v>
      </c>
      <c r="AE13" s="132" t="str">
        <f t="shared" si="1"/>
        <v>木</v>
      </c>
      <c r="AF13" s="132" t="str">
        <f t="shared" si="1"/>
        <v>金</v>
      </c>
      <c r="AG13" s="132" t="str">
        <f t="shared" si="1"/>
        <v>土</v>
      </c>
      <c r="AH13" s="132" t="str">
        <f t="shared" si="1"/>
        <v>日</v>
      </c>
      <c r="AI13" s="132" t="str">
        <f t="shared" si="1"/>
        <v>月</v>
      </c>
      <c r="AJ13" s="142"/>
      <c r="AK13" s="131"/>
    </row>
    <row r="14" spans="1:37" ht="26.25" customHeight="1" thickTop="1">
      <c r="A14" s="256" t="s">
        <v>75</v>
      </c>
      <c r="B14" s="257"/>
      <c r="C14" s="257"/>
      <c r="D14" s="257"/>
      <c r="E14" s="258"/>
      <c r="F14" s="143"/>
      <c r="G14" s="144"/>
      <c r="H14" s="144"/>
      <c r="I14" s="144"/>
      <c r="J14" s="144"/>
      <c r="K14" s="144"/>
      <c r="L14" s="144"/>
      <c r="M14" s="144"/>
      <c r="N14" s="144"/>
      <c r="O14" s="144"/>
      <c r="P14" s="144"/>
      <c r="Q14" s="144"/>
      <c r="R14" s="144"/>
      <c r="S14" s="144"/>
      <c r="T14" s="144"/>
      <c r="U14" s="144"/>
      <c r="V14" s="144"/>
      <c r="W14" s="144"/>
      <c r="X14" s="144"/>
      <c r="Y14" s="144"/>
      <c r="Z14" s="144"/>
      <c r="AA14" s="144"/>
      <c r="AB14" s="144"/>
      <c r="AC14" s="144"/>
      <c r="AD14" s="144"/>
      <c r="AE14" s="144"/>
      <c r="AF14" s="144"/>
      <c r="AG14" s="144"/>
      <c r="AH14" s="144"/>
      <c r="AI14" s="144"/>
      <c r="AJ14" s="145"/>
      <c r="AK14" s="111">
        <f>IF(SUM(F14:AJ14)&gt;=SUM(AK15:AK17),SUM(F14:AJ14),"ERROR")</f>
        <v>0</v>
      </c>
    </row>
    <row r="15" spans="1:37" s="116" customFormat="1" ht="26.25" customHeight="1">
      <c r="A15" s="112"/>
      <c r="B15" s="259" t="s">
        <v>117</v>
      </c>
      <c r="C15" s="260"/>
      <c r="D15" s="260"/>
      <c r="E15" s="260"/>
      <c r="F15" s="113"/>
      <c r="G15" s="114"/>
      <c r="H15" s="114"/>
      <c r="I15" s="114"/>
      <c r="J15" s="114"/>
      <c r="K15" s="114"/>
      <c r="L15" s="114"/>
      <c r="M15" s="114"/>
      <c r="N15" s="114"/>
      <c r="O15" s="114"/>
      <c r="P15" s="114"/>
      <c r="Q15" s="114"/>
      <c r="R15" s="114"/>
      <c r="S15" s="114"/>
      <c r="T15" s="114"/>
      <c r="U15" s="114"/>
      <c r="V15" s="114"/>
      <c r="W15" s="114"/>
      <c r="X15" s="114"/>
      <c r="Y15" s="114"/>
      <c r="Z15" s="114"/>
      <c r="AA15" s="114"/>
      <c r="AB15" s="114"/>
      <c r="AC15" s="114"/>
      <c r="AD15" s="114"/>
      <c r="AE15" s="114"/>
      <c r="AF15" s="114"/>
      <c r="AG15" s="114"/>
      <c r="AH15" s="114"/>
      <c r="AI15" s="114"/>
      <c r="AJ15" s="115"/>
      <c r="AK15" s="111">
        <f t="shared" ref="AK15:AK16" si="2">SUM(F15:AJ15)</f>
        <v>0</v>
      </c>
    </row>
    <row r="16" spans="1:37" s="116" customFormat="1" ht="26.25" customHeight="1">
      <c r="A16" s="112"/>
      <c r="B16" s="259" t="s">
        <v>145</v>
      </c>
      <c r="C16" s="260"/>
      <c r="D16" s="260"/>
      <c r="E16" s="260"/>
      <c r="F16" s="113"/>
      <c r="G16" s="114"/>
      <c r="H16" s="114"/>
      <c r="I16" s="114"/>
      <c r="J16" s="114"/>
      <c r="K16" s="114"/>
      <c r="L16" s="114"/>
      <c r="M16" s="114"/>
      <c r="N16" s="114"/>
      <c r="O16" s="114"/>
      <c r="P16" s="114"/>
      <c r="Q16" s="114"/>
      <c r="R16" s="114"/>
      <c r="S16" s="114"/>
      <c r="T16" s="114"/>
      <c r="U16" s="114"/>
      <c r="V16" s="114"/>
      <c r="W16" s="114"/>
      <c r="X16" s="114"/>
      <c r="Y16" s="114"/>
      <c r="Z16" s="114"/>
      <c r="AA16" s="114"/>
      <c r="AB16" s="114"/>
      <c r="AC16" s="114"/>
      <c r="AD16" s="114"/>
      <c r="AE16" s="114"/>
      <c r="AF16" s="114"/>
      <c r="AG16" s="114"/>
      <c r="AH16" s="114"/>
      <c r="AI16" s="114"/>
      <c r="AJ16" s="115"/>
      <c r="AK16" s="111">
        <f t="shared" si="2"/>
        <v>0</v>
      </c>
    </row>
    <row r="17" spans="1:38" s="116" customFormat="1" ht="26.25" customHeight="1" thickBot="1">
      <c r="A17" s="117"/>
      <c r="B17" s="259" t="s">
        <v>146</v>
      </c>
      <c r="C17" s="260"/>
      <c r="D17" s="260"/>
      <c r="E17" s="260"/>
      <c r="F17" s="118"/>
      <c r="G17" s="119"/>
      <c r="H17" s="119"/>
      <c r="I17" s="119"/>
      <c r="J17" s="119"/>
      <c r="K17" s="119"/>
      <c r="L17" s="119"/>
      <c r="M17" s="119"/>
      <c r="N17" s="119"/>
      <c r="O17" s="119"/>
      <c r="P17" s="119"/>
      <c r="Q17" s="119"/>
      <c r="R17" s="119"/>
      <c r="S17" s="119"/>
      <c r="T17" s="119"/>
      <c r="U17" s="119"/>
      <c r="V17" s="119"/>
      <c r="W17" s="119"/>
      <c r="X17" s="119"/>
      <c r="Y17" s="119"/>
      <c r="Z17" s="119"/>
      <c r="AA17" s="119"/>
      <c r="AB17" s="119"/>
      <c r="AC17" s="119"/>
      <c r="AD17" s="119"/>
      <c r="AE17" s="119"/>
      <c r="AF17" s="119"/>
      <c r="AG17" s="119"/>
      <c r="AH17" s="119"/>
      <c r="AI17" s="119"/>
      <c r="AJ17" s="120"/>
      <c r="AK17" s="111">
        <f>SUM(F17:AJ17)</f>
        <v>0</v>
      </c>
    </row>
    <row r="18" spans="1:38" ht="21" customHeight="1" thickTop="1">
      <c r="A18" s="230" t="s">
        <v>7</v>
      </c>
      <c r="B18" s="230"/>
      <c r="C18" s="230"/>
      <c r="D18" s="230"/>
      <c r="E18" s="230"/>
      <c r="F18" s="139">
        <f>F14</f>
        <v>0</v>
      </c>
      <c r="G18" s="139">
        <f t="shared" ref="G18:AK18" si="3">G14</f>
        <v>0</v>
      </c>
      <c r="H18" s="139">
        <f t="shared" si="3"/>
        <v>0</v>
      </c>
      <c r="I18" s="139">
        <f t="shared" si="3"/>
        <v>0</v>
      </c>
      <c r="J18" s="139">
        <f t="shared" si="3"/>
        <v>0</v>
      </c>
      <c r="K18" s="139">
        <f t="shared" si="3"/>
        <v>0</v>
      </c>
      <c r="L18" s="139">
        <f t="shared" si="3"/>
        <v>0</v>
      </c>
      <c r="M18" s="139">
        <f t="shared" si="3"/>
        <v>0</v>
      </c>
      <c r="N18" s="139">
        <f t="shared" si="3"/>
        <v>0</v>
      </c>
      <c r="O18" s="139">
        <f t="shared" si="3"/>
        <v>0</v>
      </c>
      <c r="P18" s="139">
        <f t="shared" si="3"/>
        <v>0</v>
      </c>
      <c r="Q18" s="139">
        <f t="shared" si="3"/>
        <v>0</v>
      </c>
      <c r="R18" s="139">
        <f t="shared" si="3"/>
        <v>0</v>
      </c>
      <c r="S18" s="139">
        <f t="shared" si="3"/>
        <v>0</v>
      </c>
      <c r="T18" s="139">
        <f t="shared" si="3"/>
        <v>0</v>
      </c>
      <c r="U18" s="139">
        <f t="shared" si="3"/>
        <v>0</v>
      </c>
      <c r="V18" s="139">
        <f t="shared" si="3"/>
        <v>0</v>
      </c>
      <c r="W18" s="139">
        <f t="shared" si="3"/>
        <v>0</v>
      </c>
      <c r="X18" s="139">
        <f t="shared" si="3"/>
        <v>0</v>
      </c>
      <c r="Y18" s="139">
        <f t="shared" si="3"/>
        <v>0</v>
      </c>
      <c r="Z18" s="139">
        <f t="shared" si="3"/>
        <v>0</v>
      </c>
      <c r="AA18" s="139">
        <f t="shared" si="3"/>
        <v>0</v>
      </c>
      <c r="AB18" s="139">
        <f t="shared" si="3"/>
        <v>0</v>
      </c>
      <c r="AC18" s="139">
        <f t="shared" si="3"/>
        <v>0</v>
      </c>
      <c r="AD18" s="139">
        <f t="shared" si="3"/>
        <v>0</v>
      </c>
      <c r="AE18" s="139">
        <f t="shared" si="3"/>
        <v>0</v>
      </c>
      <c r="AF18" s="139">
        <f t="shared" si="3"/>
        <v>0</v>
      </c>
      <c r="AG18" s="139">
        <f t="shared" si="3"/>
        <v>0</v>
      </c>
      <c r="AH18" s="139">
        <f t="shared" si="3"/>
        <v>0</v>
      </c>
      <c r="AI18" s="139">
        <f t="shared" si="3"/>
        <v>0</v>
      </c>
      <c r="AJ18" s="139">
        <f t="shared" si="3"/>
        <v>0</v>
      </c>
      <c r="AK18" s="140">
        <f t="shared" si="3"/>
        <v>0</v>
      </c>
      <c r="AL18" s="36" t="s">
        <v>19</v>
      </c>
    </row>
    <row r="19" spans="1:38" s="124" customFormat="1" ht="18" customHeight="1">
      <c r="A19" s="121"/>
      <c r="B19" s="122" t="s">
        <v>118</v>
      </c>
      <c r="C19" s="121"/>
      <c r="D19" s="121"/>
      <c r="E19" s="121"/>
      <c r="F19" s="123"/>
      <c r="G19" s="123"/>
      <c r="H19" s="123"/>
      <c r="I19" s="123"/>
      <c r="J19" s="123"/>
      <c r="K19" s="123"/>
      <c r="L19" s="123"/>
      <c r="M19" s="123"/>
      <c r="N19" s="123"/>
      <c r="O19" s="123"/>
      <c r="P19" s="123"/>
      <c r="Q19" s="123"/>
      <c r="R19" s="123"/>
      <c r="S19" s="123"/>
      <c r="T19" s="123"/>
      <c r="U19" s="123"/>
      <c r="V19" s="123"/>
      <c r="W19" s="123"/>
      <c r="X19" s="123"/>
      <c r="Y19" s="123"/>
      <c r="Z19" s="123"/>
      <c r="AA19" s="123"/>
      <c r="AB19" s="123"/>
      <c r="AC19" s="123"/>
      <c r="AD19" s="123"/>
      <c r="AE19" s="123"/>
      <c r="AF19" s="123"/>
      <c r="AG19" s="123"/>
      <c r="AH19" s="123"/>
      <c r="AI19" s="123"/>
      <c r="AJ19" s="123"/>
      <c r="AK19" s="121"/>
    </row>
    <row r="20" spans="1:38" s="122" customFormat="1" ht="18" customHeight="1">
      <c r="B20" s="122" t="s">
        <v>154</v>
      </c>
    </row>
    <row r="21" spans="1:38" s="125" customFormat="1" ht="18" customHeight="1">
      <c r="B21" s="122" t="s">
        <v>155</v>
      </c>
    </row>
    <row r="22" spans="1:38" ht="18.75" customHeight="1">
      <c r="A22" s="288" t="s">
        <v>51</v>
      </c>
      <c r="B22" s="288"/>
      <c r="C22" s="288"/>
      <c r="D22" s="288"/>
      <c r="M22" s="36" t="s">
        <v>13</v>
      </c>
    </row>
    <row r="23" spans="1:38" ht="18" customHeight="1">
      <c r="A23" s="232" t="s">
        <v>8</v>
      </c>
      <c r="B23" s="232"/>
      <c r="C23" s="232"/>
      <c r="D23" s="232"/>
      <c r="E23" s="232"/>
      <c r="F23" s="299" t="s">
        <v>12</v>
      </c>
      <c r="G23" s="299"/>
      <c r="H23" s="299"/>
      <c r="I23" s="299"/>
      <c r="M23" s="232" t="s">
        <v>8</v>
      </c>
      <c r="N23" s="232"/>
      <c r="O23" s="232"/>
      <c r="P23" s="232"/>
      <c r="Q23" s="232"/>
      <c r="R23" s="232"/>
      <c r="S23" s="232"/>
      <c r="T23" s="232"/>
      <c r="U23" s="232"/>
      <c r="V23" s="225" t="s">
        <v>12</v>
      </c>
      <c r="W23" s="225"/>
      <c r="X23" s="225"/>
      <c r="Y23" s="225"/>
      <c r="Z23" s="225"/>
      <c r="AA23" s="225"/>
      <c r="AB23" s="225"/>
      <c r="AC23" s="225"/>
      <c r="AD23" s="241"/>
      <c r="AE23" s="241"/>
      <c r="AF23" s="241"/>
      <c r="AG23" s="241"/>
      <c r="AH23" s="241"/>
      <c r="AI23" s="241"/>
      <c r="AJ23" s="241"/>
      <c r="AK23" s="242"/>
    </row>
    <row r="24" spans="1:38" ht="21" customHeight="1" thickBot="1">
      <c r="A24" s="232"/>
      <c r="B24" s="232"/>
      <c r="C24" s="232"/>
      <c r="D24" s="232"/>
      <c r="E24" s="232"/>
      <c r="F24" s="299"/>
      <c r="G24" s="299"/>
      <c r="H24" s="299"/>
      <c r="I24" s="299"/>
      <c r="J24" s="126"/>
      <c r="K24" s="126"/>
      <c r="L24" s="126"/>
      <c r="M24" s="232"/>
      <c r="N24" s="232"/>
      <c r="O24" s="232"/>
      <c r="P24" s="232"/>
      <c r="Q24" s="232"/>
      <c r="R24" s="232"/>
      <c r="S24" s="232"/>
      <c r="T24" s="232"/>
      <c r="U24" s="232"/>
      <c r="V24" s="226"/>
      <c r="W24" s="226"/>
      <c r="X24" s="226"/>
      <c r="Y24" s="226"/>
      <c r="Z24" s="226"/>
      <c r="AA24" s="226"/>
      <c r="AB24" s="226"/>
      <c r="AC24" s="226"/>
      <c r="AD24" s="243" t="s">
        <v>144</v>
      </c>
      <c r="AE24" s="243"/>
      <c r="AF24" s="243"/>
      <c r="AG24" s="243"/>
      <c r="AH24" s="243"/>
      <c r="AI24" s="243"/>
      <c r="AJ24" s="243"/>
      <c r="AK24" s="243"/>
    </row>
    <row r="25" spans="1:38" ht="21" customHeight="1" thickTop="1" thickBot="1">
      <c r="A25" s="300" t="s">
        <v>9</v>
      </c>
      <c r="B25" s="300"/>
      <c r="C25" s="300"/>
      <c r="D25" s="300"/>
      <c r="E25" s="301"/>
      <c r="F25" s="302"/>
      <c r="G25" s="303"/>
      <c r="H25" s="304"/>
      <c r="I25" s="39" t="s">
        <v>172</v>
      </c>
      <c r="J25" s="126"/>
      <c r="K25" s="126"/>
      <c r="L25" s="126"/>
      <c r="M25" s="232"/>
      <c r="N25" s="232"/>
      <c r="O25" s="232"/>
      <c r="P25" s="232"/>
      <c r="Q25" s="232"/>
      <c r="R25" s="232"/>
      <c r="S25" s="232"/>
      <c r="T25" s="232"/>
      <c r="U25" s="232"/>
      <c r="V25" s="229" t="s">
        <v>14</v>
      </c>
      <c r="W25" s="227"/>
      <c r="X25" s="227"/>
      <c r="Y25" s="227"/>
      <c r="Z25" s="227" t="s">
        <v>15</v>
      </c>
      <c r="AA25" s="227"/>
      <c r="AB25" s="227"/>
      <c r="AC25" s="228"/>
      <c r="AD25" s="244" t="s">
        <v>14</v>
      </c>
      <c r="AE25" s="244"/>
      <c r="AF25" s="244"/>
      <c r="AG25" s="244"/>
      <c r="AH25" s="244" t="s">
        <v>15</v>
      </c>
      <c r="AI25" s="244"/>
      <c r="AJ25" s="244"/>
      <c r="AK25" s="244"/>
    </row>
    <row r="26" spans="1:38" ht="21" customHeight="1" thickTop="1">
      <c r="A26" s="236" t="s">
        <v>10</v>
      </c>
      <c r="B26" s="236"/>
      <c r="C26" s="236"/>
      <c r="D26" s="236"/>
      <c r="E26" s="237"/>
      <c r="F26" s="308"/>
      <c r="G26" s="309"/>
      <c r="H26" s="310"/>
      <c r="I26" s="39" t="s">
        <v>172</v>
      </c>
      <c r="J26" s="126"/>
      <c r="K26" s="126"/>
      <c r="L26" s="126"/>
      <c r="M26" s="290" t="s">
        <v>195</v>
      </c>
      <c r="N26" s="290"/>
      <c r="O26" s="290"/>
      <c r="P26" s="290"/>
      <c r="Q26" s="290"/>
      <c r="R26" s="290"/>
      <c r="S26" s="290"/>
      <c r="T26" s="290"/>
      <c r="U26" s="291"/>
      <c r="V26" s="240"/>
      <c r="W26" s="235"/>
      <c r="X26" s="235"/>
      <c r="Y26" s="95" t="s">
        <v>1</v>
      </c>
      <c r="Z26" s="235"/>
      <c r="AA26" s="235"/>
      <c r="AB26" s="235"/>
      <c r="AC26" s="133" t="s">
        <v>173</v>
      </c>
      <c r="AD26" s="245"/>
      <c r="AE26" s="246"/>
      <c r="AF26" s="246"/>
      <c r="AG26" s="212" t="s">
        <v>173</v>
      </c>
      <c r="AH26" s="246"/>
      <c r="AI26" s="246"/>
      <c r="AJ26" s="246"/>
      <c r="AK26" s="213" t="s">
        <v>173</v>
      </c>
    </row>
    <row r="27" spans="1:38" ht="21" customHeight="1">
      <c r="A27" s="236" t="s">
        <v>11</v>
      </c>
      <c r="B27" s="236"/>
      <c r="C27" s="236"/>
      <c r="D27" s="236"/>
      <c r="E27" s="237"/>
      <c r="F27" s="308"/>
      <c r="G27" s="309"/>
      <c r="H27" s="310"/>
      <c r="I27" s="39" t="s">
        <v>172</v>
      </c>
      <c r="J27" s="126"/>
      <c r="K27" s="126"/>
      <c r="L27" s="126"/>
      <c r="M27" s="290"/>
      <c r="N27" s="290"/>
      <c r="O27" s="290"/>
      <c r="P27" s="290"/>
      <c r="Q27" s="290"/>
      <c r="R27" s="290"/>
      <c r="S27" s="290"/>
      <c r="T27" s="290"/>
      <c r="U27" s="291"/>
      <c r="V27" s="233" t="s">
        <v>129</v>
      </c>
      <c r="W27" s="234"/>
      <c r="X27" s="234"/>
      <c r="Y27" s="96"/>
      <c r="Z27" s="234" t="s">
        <v>129</v>
      </c>
      <c r="AA27" s="234"/>
      <c r="AB27" s="234"/>
      <c r="AC27" s="134"/>
      <c r="AD27" s="284" t="s">
        <v>129</v>
      </c>
      <c r="AE27" s="285"/>
      <c r="AF27" s="285"/>
      <c r="AG27" s="75"/>
      <c r="AH27" s="285" t="s">
        <v>129</v>
      </c>
      <c r="AI27" s="285"/>
      <c r="AJ27" s="285"/>
      <c r="AK27" s="99"/>
    </row>
    <row r="28" spans="1:38" ht="21" customHeight="1">
      <c r="A28" s="292" t="s">
        <v>150</v>
      </c>
      <c r="B28" s="293"/>
      <c r="C28" s="293"/>
      <c r="D28" s="293"/>
      <c r="E28" s="294"/>
      <c r="F28" s="295"/>
      <c r="G28" s="296"/>
      <c r="H28" s="297"/>
      <c r="I28" s="39" t="s">
        <v>172</v>
      </c>
      <c r="J28" s="126"/>
      <c r="K28" s="126"/>
      <c r="L28" s="126"/>
      <c r="M28" s="236" t="s">
        <v>17</v>
      </c>
      <c r="N28" s="236"/>
      <c r="O28" s="236"/>
      <c r="P28" s="236"/>
      <c r="Q28" s="236"/>
      <c r="R28" s="236"/>
      <c r="S28" s="236"/>
      <c r="T28" s="236"/>
      <c r="U28" s="237"/>
      <c r="V28" s="250"/>
      <c r="W28" s="251"/>
      <c r="X28" s="251"/>
      <c r="Y28" s="97" t="s">
        <v>173</v>
      </c>
      <c r="Z28" s="251"/>
      <c r="AA28" s="251"/>
      <c r="AB28" s="251"/>
      <c r="AC28" s="135" t="s">
        <v>173</v>
      </c>
      <c r="AD28" s="286"/>
      <c r="AE28" s="287"/>
      <c r="AF28" s="287"/>
      <c r="AG28" s="214" t="s">
        <v>173</v>
      </c>
      <c r="AH28" s="287"/>
      <c r="AI28" s="287"/>
      <c r="AJ28" s="287"/>
      <c r="AK28" s="99" t="s">
        <v>173</v>
      </c>
    </row>
    <row r="29" spans="1:38" ht="21" customHeight="1" thickBot="1">
      <c r="A29" s="127"/>
      <c r="B29" s="237" t="s">
        <v>152</v>
      </c>
      <c r="C29" s="293"/>
      <c r="D29" s="293"/>
      <c r="E29" s="294"/>
      <c r="F29" s="305"/>
      <c r="G29" s="306"/>
      <c r="H29" s="307"/>
      <c r="I29" s="39" t="s">
        <v>172</v>
      </c>
      <c r="J29" s="126"/>
      <c r="K29" s="126"/>
      <c r="L29" s="126"/>
      <c r="M29" s="238" t="s">
        <v>157</v>
      </c>
      <c r="N29" s="238"/>
      <c r="O29" s="238"/>
      <c r="P29" s="238"/>
      <c r="Q29" s="238"/>
      <c r="R29" s="238"/>
      <c r="S29" s="238"/>
      <c r="T29" s="238"/>
      <c r="U29" s="239"/>
      <c r="V29" s="250"/>
      <c r="W29" s="251"/>
      <c r="X29" s="251"/>
      <c r="Y29" s="97" t="s">
        <v>173</v>
      </c>
      <c r="Z29" s="251"/>
      <c r="AA29" s="251"/>
      <c r="AB29" s="251"/>
      <c r="AC29" s="135" t="s">
        <v>173</v>
      </c>
      <c r="AD29" s="254"/>
      <c r="AE29" s="255"/>
      <c r="AF29" s="255"/>
      <c r="AG29" s="221"/>
      <c r="AH29" s="255"/>
      <c r="AI29" s="255"/>
      <c r="AJ29" s="255"/>
      <c r="AK29" s="222"/>
    </row>
    <row r="30" spans="1:38" ht="21" customHeight="1" thickTop="1" thickBot="1">
      <c r="A30" s="298" t="s">
        <v>7</v>
      </c>
      <c r="B30" s="298"/>
      <c r="C30" s="298"/>
      <c r="D30" s="298"/>
      <c r="E30" s="298"/>
      <c r="F30" s="247">
        <f>SUM(F25:H28)</f>
        <v>0</v>
      </c>
      <c r="G30" s="231"/>
      <c r="H30" s="231"/>
      <c r="I30" s="74" t="s">
        <v>173</v>
      </c>
      <c r="J30" s="126" t="s">
        <v>20</v>
      </c>
      <c r="K30" s="126"/>
      <c r="L30" s="126"/>
      <c r="M30" s="236" t="s">
        <v>18</v>
      </c>
      <c r="N30" s="236"/>
      <c r="O30" s="236"/>
      <c r="P30" s="236"/>
      <c r="Q30" s="236"/>
      <c r="R30" s="236"/>
      <c r="S30" s="236"/>
      <c r="T30" s="236"/>
      <c r="U30" s="237"/>
      <c r="V30" s="248"/>
      <c r="W30" s="249"/>
      <c r="X30" s="249"/>
      <c r="Y30" s="98" t="s">
        <v>173</v>
      </c>
      <c r="Z30" s="249"/>
      <c r="AA30" s="249"/>
      <c r="AB30" s="249"/>
      <c r="AC30" s="136" t="s">
        <v>173</v>
      </c>
      <c r="AD30" s="252"/>
      <c r="AE30" s="253"/>
      <c r="AF30" s="253"/>
      <c r="AG30" s="215" t="s">
        <v>173</v>
      </c>
      <c r="AH30" s="253"/>
      <c r="AI30" s="253"/>
      <c r="AJ30" s="253"/>
      <c r="AK30" s="216" t="s">
        <v>173</v>
      </c>
    </row>
    <row r="31" spans="1:38" ht="21" customHeight="1" thickTop="1">
      <c r="M31" s="230" t="s">
        <v>3</v>
      </c>
      <c r="N31" s="230"/>
      <c r="O31" s="230"/>
      <c r="P31" s="230"/>
      <c r="Q31" s="230"/>
      <c r="R31" s="230"/>
      <c r="S31" s="230"/>
      <c r="T31" s="230"/>
      <c r="U31" s="230"/>
      <c r="V31" s="231">
        <f>SUM(V26,V28,V30)</f>
        <v>0</v>
      </c>
      <c r="W31" s="231"/>
      <c r="X31" s="231"/>
      <c r="Y31" s="74" t="s">
        <v>173</v>
      </c>
      <c r="Z31" s="247">
        <f>SUM(Z26,Z28,Z30)</f>
        <v>0</v>
      </c>
      <c r="AA31" s="231"/>
      <c r="AB31" s="231"/>
      <c r="AC31" s="100" t="s">
        <v>173</v>
      </c>
      <c r="AD31" s="247">
        <f>SUM(AD26,AD28,AD30)</f>
        <v>0</v>
      </c>
      <c r="AE31" s="231"/>
      <c r="AF31" s="231"/>
      <c r="AG31" s="74" t="s">
        <v>173</v>
      </c>
      <c r="AH31" s="247">
        <f>SUM(AH26,AH28,AH30)</f>
        <v>0</v>
      </c>
      <c r="AI31" s="231"/>
      <c r="AJ31" s="231"/>
      <c r="AK31" s="74" t="s">
        <v>173</v>
      </c>
      <c r="AL31" s="128"/>
    </row>
    <row r="32" spans="1:38" ht="21" customHeight="1">
      <c r="M32" s="223" t="s">
        <v>7</v>
      </c>
      <c r="N32" s="223"/>
      <c r="O32" s="223"/>
      <c r="P32" s="223"/>
      <c r="Q32" s="223"/>
      <c r="R32" s="223"/>
      <c r="S32" s="223"/>
      <c r="T32" s="223"/>
      <c r="U32" s="223"/>
      <c r="V32" s="224">
        <f>IF(AK18=F30,IF(AK18=SUM(V31,Z31),AK18,"ERROR"),"ERROR")</f>
        <v>0</v>
      </c>
      <c r="W32" s="224"/>
      <c r="X32" s="224"/>
      <c r="Y32" s="224"/>
      <c r="Z32" s="224"/>
      <c r="AA32" s="224"/>
      <c r="AB32" s="224"/>
      <c r="AC32" s="73" t="s">
        <v>173</v>
      </c>
      <c r="AD32" s="36" t="s">
        <v>21</v>
      </c>
      <c r="AE32" s="128"/>
      <c r="AF32" s="128"/>
      <c r="AG32" s="128"/>
      <c r="AH32" s="128"/>
      <c r="AI32" s="128"/>
      <c r="AJ32" s="128"/>
      <c r="AK32" s="128"/>
      <c r="AL32" s="128"/>
    </row>
    <row r="33" spans="2:37" ht="21" customHeight="1">
      <c r="B33" s="36" t="s">
        <v>119</v>
      </c>
      <c r="M33" s="122"/>
      <c r="N33" s="38"/>
      <c r="O33" s="38"/>
      <c r="P33" s="38"/>
      <c r="AE33" s="128"/>
      <c r="AF33" s="128"/>
      <c r="AG33" s="128"/>
      <c r="AH33" s="128"/>
      <c r="AI33" s="128"/>
      <c r="AJ33" s="128"/>
      <c r="AK33" s="128"/>
    </row>
    <row r="34" spans="2:37" ht="21" customHeight="1"/>
    <row r="35" spans="2:37" ht="21" customHeight="1"/>
    <row r="36" spans="2:37" ht="21" customHeight="1"/>
  </sheetData>
  <sheetProtection algorithmName="SHA-512" hashValue="O11S1b9QtRA3KYQ6/PB3dbBlMLpc+bfCw7xBGE2DuSIjU2Vwa2Z1iEpba3U3XvKCzOoOAdD/HchZ2Dfyja6n+w==" saltValue="0WTEBM+vMauRlqGJKB1Ybg==" spinCount="100000" sheet="1" objects="1" scenarios="1"/>
  <mergeCells count="74">
    <mergeCell ref="A30:E30"/>
    <mergeCell ref="F30:H30"/>
    <mergeCell ref="B16:E16"/>
    <mergeCell ref="F23:I24"/>
    <mergeCell ref="A25:E25"/>
    <mergeCell ref="F25:H25"/>
    <mergeCell ref="B29:E29"/>
    <mergeCell ref="F29:H29"/>
    <mergeCell ref="A22:D22"/>
    <mergeCell ref="A23:E24"/>
    <mergeCell ref="F26:H26"/>
    <mergeCell ref="A27:E27"/>
    <mergeCell ref="F27:H27"/>
    <mergeCell ref="AD27:AF27"/>
    <mergeCell ref="AH27:AJ27"/>
    <mergeCell ref="AD28:AF28"/>
    <mergeCell ref="AH28:AJ28"/>
    <mergeCell ref="A11:D11"/>
    <mergeCell ref="A12:E12"/>
    <mergeCell ref="A13:E13"/>
    <mergeCell ref="Z28:AB28"/>
    <mergeCell ref="Z27:AB27"/>
    <mergeCell ref="M26:U27"/>
    <mergeCell ref="B17:E17"/>
    <mergeCell ref="A28:E28"/>
    <mergeCell ref="F28:H28"/>
    <mergeCell ref="V28:X28"/>
    <mergeCell ref="A18:E18"/>
    <mergeCell ref="A26:E26"/>
    <mergeCell ref="A14:E14"/>
    <mergeCell ref="B15:E15"/>
    <mergeCell ref="M3:N3"/>
    <mergeCell ref="A5:K5"/>
    <mergeCell ref="L5:U5"/>
    <mergeCell ref="A6:K6"/>
    <mergeCell ref="L6:U6"/>
    <mergeCell ref="A3:L3"/>
    <mergeCell ref="A7:K9"/>
    <mergeCell ref="L7:U7"/>
    <mergeCell ref="L8:N8"/>
    <mergeCell ref="O8:U8"/>
    <mergeCell ref="L9:N9"/>
    <mergeCell ref="O9:U9"/>
    <mergeCell ref="AH31:AJ31"/>
    <mergeCell ref="V30:X30"/>
    <mergeCell ref="Z30:AB30"/>
    <mergeCell ref="V29:X29"/>
    <mergeCell ref="Z29:AB29"/>
    <mergeCell ref="AD30:AF30"/>
    <mergeCell ref="AH30:AJ30"/>
    <mergeCell ref="Z31:AB31"/>
    <mergeCell ref="AD31:AF31"/>
    <mergeCell ref="AD29:AF29"/>
    <mergeCell ref="AH29:AJ29"/>
    <mergeCell ref="AD23:AK23"/>
    <mergeCell ref="AD24:AK24"/>
    <mergeCell ref="AD25:AG25"/>
    <mergeCell ref="AH25:AK25"/>
    <mergeCell ref="AD26:AF26"/>
    <mergeCell ref="AH26:AJ26"/>
    <mergeCell ref="M32:U32"/>
    <mergeCell ref="V32:AB32"/>
    <mergeCell ref="V23:AC24"/>
    <mergeCell ref="Z25:AC25"/>
    <mergeCell ref="V25:Y25"/>
    <mergeCell ref="M31:U31"/>
    <mergeCell ref="V31:X31"/>
    <mergeCell ref="M23:U25"/>
    <mergeCell ref="V27:X27"/>
    <mergeCell ref="Z26:AB26"/>
    <mergeCell ref="M28:U28"/>
    <mergeCell ref="M29:U29"/>
    <mergeCell ref="M30:U30"/>
    <mergeCell ref="V26:X26"/>
  </mergeCells>
  <phoneticPr fontId="4"/>
  <pageMargins left="0.7" right="0.7" top="0.75" bottom="0.75" header="0.3" footer="0.3"/>
  <pageSetup paperSize="9" scale="79" orientation="landscape" r:id="rId1"/>
  <drawing r:id="rId2"/>
  <legacyDrawing r:id="rId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6761BD0-D9F9-44BD-AD78-CAB67CCF89CC}">
  <sheetPr codeName="Sheet11">
    <tabColor theme="8" tint="0.59999389629810485"/>
  </sheetPr>
  <dimension ref="A1:AL36"/>
  <sheetViews>
    <sheetView view="pageBreakPreview" zoomScale="90" zoomScaleNormal="100" zoomScaleSheetLayoutView="90" workbookViewId="0">
      <selection activeCell="M26" sqref="M26:U27"/>
    </sheetView>
  </sheetViews>
  <sheetFormatPr defaultRowHeight="13.5"/>
  <cols>
    <col min="1" max="38" width="4.625" style="36" customWidth="1"/>
    <col min="39" max="16384" width="9" style="36"/>
  </cols>
  <sheetData>
    <row r="1" spans="1:37" ht="19.5" customHeight="1"/>
    <row r="2" spans="1:37" ht="19.5" customHeight="1">
      <c r="A2" s="36" t="s">
        <v>182</v>
      </c>
      <c r="Y2" s="105"/>
    </row>
    <row r="3" spans="1:37" ht="19.5" customHeight="1">
      <c r="A3" s="267" t="s">
        <v>153</v>
      </c>
      <c r="B3" s="267"/>
      <c r="C3" s="267"/>
      <c r="D3" s="267"/>
      <c r="E3" s="267"/>
      <c r="F3" s="267"/>
      <c r="G3" s="267"/>
      <c r="H3" s="267"/>
      <c r="I3" s="267"/>
      <c r="J3" s="267"/>
      <c r="K3" s="267"/>
      <c r="L3" s="267"/>
      <c r="M3" s="381">
        <f>'4月'!M3</f>
        <v>2026</v>
      </c>
      <c r="N3" s="381"/>
      <c r="O3" s="36" t="s">
        <v>0</v>
      </c>
      <c r="P3" s="37">
        <v>12</v>
      </c>
      <c r="Q3" s="36" t="s">
        <v>23</v>
      </c>
    </row>
    <row r="4" spans="1:37" ht="19.5" customHeight="1"/>
    <row r="5" spans="1:37" ht="19.5" customHeight="1" thickBot="1">
      <c r="A5" s="382" t="s">
        <v>183</v>
      </c>
      <c r="B5" s="382"/>
      <c r="C5" s="382"/>
      <c r="D5" s="382"/>
      <c r="E5" s="382"/>
      <c r="F5" s="382"/>
      <c r="G5" s="382"/>
      <c r="H5" s="382"/>
      <c r="I5" s="382"/>
      <c r="J5" s="382"/>
      <c r="K5" s="382"/>
      <c r="L5" s="383" t="s">
        <v>25</v>
      </c>
      <c r="M5" s="383"/>
      <c r="N5" s="383"/>
      <c r="O5" s="383"/>
      <c r="P5" s="383"/>
      <c r="Q5" s="383"/>
      <c r="R5" s="383"/>
      <c r="S5" s="383"/>
      <c r="T5" s="383"/>
      <c r="U5" s="383"/>
      <c r="V5" s="38"/>
      <c r="W5" s="38"/>
      <c r="X5" s="38"/>
    </row>
    <row r="6" spans="1:37" ht="19.5" customHeight="1" thickBot="1">
      <c r="A6" s="384" t="s">
        <v>24</v>
      </c>
      <c r="B6" s="385"/>
      <c r="C6" s="385"/>
      <c r="D6" s="385"/>
      <c r="E6" s="385"/>
      <c r="F6" s="385"/>
      <c r="G6" s="385"/>
      <c r="H6" s="385"/>
      <c r="I6" s="385"/>
      <c r="J6" s="385"/>
      <c r="K6" s="386"/>
      <c r="L6" s="387" t="s">
        <v>26</v>
      </c>
      <c r="M6" s="387"/>
      <c r="N6" s="387"/>
      <c r="O6" s="387"/>
      <c r="P6" s="387"/>
      <c r="Q6" s="387"/>
      <c r="R6" s="387"/>
      <c r="S6" s="387"/>
      <c r="T6" s="387"/>
      <c r="U6" s="387"/>
      <c r="V6" s="38"/>
      <c r="W6" s="38"/>
      <c r="X6" s="366" t="s">
        <v>56</v>
      </c>
      <c r="Y6" s="367"/>
      <c r="Z6" s="367"/>
      <c r="AA6" s="367"/>
      <c r="AB6" s="368"/>
      <c r="AC6" s="369" t="s">
        <v>57</v>
      </c>
      <c r="AD6" s="236"/>
      <c r="AE6" s="236"/>
      <c r="AF6" s="236"/>
      <c r="AG6" s="236"/>
    </row>
    <row r="7" spans="1:37" ht="19.5" customHeight="1" thickBot="1">
      <c r="A7" s="337">
        <f>'4月'!A7:K9</f>
        <v>0</v>
      </c>
      <c r="B7" s="338"/>
      <c r="C7" s="338"/>
      <c r="D7" s="338"/>
      <c r="E7" s="338"/>
      <c r="F7" s="338"/>
      <c r="G7" s="338"/>
      <c r="H7" s="338"/>
      <c r="I7" s="338"/>
      <c r="J7" s="338"/>
      <c r="K7" s="339"/>
      <c r="L7" s="388">
        <f>'4月'!L7:U7</f>
        <v>0</v>
      </c>
      <c r="M7" s="389"/>
      <c r="N7" s="389"/>
      <c r="O7" s="389"/>
      <c r="P7" s="389"/>
      <c r="Q7" s="389"/>
      <c r="R7" s="389"/>
      <c r="S7" s="389"/>
      <c r="T7" s="389"/>
      <c r="U7" s="390"/>
      <c r="V7" s="38"/>
      <c r="W7" s="38"/>
      <c r="X7" s="370"/>
      <c r="Y7" s="371"/>
      <c r="Z7" s="371"/>
      <c r="AA7" s="371"/>
      <c r="AB7" s="72" t="s">
        <v>1</v>
      </c>
      <c r="AC7" s="372">
        <f>COUNTIF(F18:AJ18,"&lt;&gt;0")</f>
        <v>0</v>
      </c>
      <c r="AD7" s="372"/>
      <c r="AE7" s="372"/>
      <c r="AF7" s="372"/>
      <c r="AG7" s="39" t="s">
        <v>16</v>
      </c>
    </row>
    <row r="8" spans="1:37" ht="19.5" customHeight="1">
      <c r="A8" s="340"/>
      <c r="B8" s="341"/>
      <c r="C8" s="341"/>
      <c r="D8" s="341"/>
      <c r="E8" s="341"/>
      <c r="F8" s="341"/>
      <c r="G8" s="341"/>
      <c r="H8" s="341"/>
      <c r="I8" s="341"/>
      <c r="J8" s="341"/>
      <c r="K8" s="342"/>
      <c r="L8" s="391" t="s">
        <v>38</v>
      </c>
      <c r="M8" s="391"/>
      <c r="N8" s="391"/>
      <c r="O8" s="355">
        <f>'4月'!O8:U8</f>
        <v>0</v>
      </c>
      <c r="P8" s="356"/>
      <c r="Q8" s="356"/>
      <c r="R8" s="356"/>
      <c r="S8" s="356"/>
      <c r="T8" s="356"/>
      <c r="U8" s="357"/>
      <c r="V8" s="38"/>
      <c r="W8" s="38"/>
      <c r="X8" s="38"/>
    </row>
    <row r="9" spans="1:37" ht="19.5" customHeight="1" thickBot="1">
      <c r="A9" s="343"/>
      <c r="B9" s="344"/>
      <c r="C9" s="344"/>
      <c r="D9" s="344"/>
      <c r="E9" s="344"/>
      <c r="F9" s="344"/>
      <c r="G9" s="344"/>
      <c r="H9" s="344"/>
      <c r="I9" s="344"/>
      <c r="J9" s="344"/>
      <c r="K9" s="345"/>
      <c r="L9" s="353" t="s">
        <v>39</v>
      </c>
      <c r="M9" s="353"/>
      <c r="N9" s="353"/>
      <c r="O9" s="358">
        <f>'4月'!O9:U9</f>
        <v>0</v>
      </c>
      <c r="P9" s="359"/>
      <c r="Q9" s="359"/>
      <c r="R9" s="359"/>
      <c r="S9" s="359"/>
      <c r="T9" s="359"/>
      <c r="U9" s="360"/>
      <c r="V9" s="38"/>
      <c r="W9" s="38"/>
      <c r="X9" s="38"/>
    </row>
    <row r="10" spans="1:37" ht="19.5" customHeight="1">
      <c r="A10" s="106"/>
      <c r="B10" s="106"/>
      <c r="C10" s="106"/>
      <c r="D10" s="106"/>
      <c r="E10" s="106"/>
      <c r="F10" s="106"/>
      <c r="G10" s="106"/>
      <c r="H10" s="106"/>
      <c r="I10" s="106"/>
      <c r="J10" s="106"/>
      <c r="K10" s="106"/>
      <c r="L10" s="106"/>
      <c r="M10" s="106"/>
      <c r="N10" s="106"/>
      <c r="O10" s="106"/>
      <c r="P10" s="106"/>
      <c r="Q10" s="106"/>
      <c r="R10" s="106"/>
      <c r="S10" s="106"/>
      <c r="T10" s="106"/>
      <c r="U10" s="106"/>
      <c r="V10" s="38"/>
      <c r="W10" s="38"/>
      <c r="X10" s="38"/>
    </row>
    <row r="11" spans="1:37" ht="19.5" customHeight="1">
      <c r="A11" s="392" t="s">
        <v>76</v>
      </c>
      <c r="B11" s="392"/>
      <c r="C11" s="392"/>
      <c r="D11" s="392"/>
    </row>
    <row r="12" spans="1:37" ht="19.5" customHeight="1">
      <c r="A12" s="232" t="s">
        <v>6</v>
      </c>
      <c r="B12" s="232"/>
      <c r="C12" s="232"/>
      <c r="D12" s="232"/>
      <c r="E12" s="232"/>
      <c r="F12" s="107">
        <f>DATE(M3,P3,1)</f>
        <v>46357</v>
      </c>
      <c r="G12" s="107">
        <f>F12+1</f>
        <v>46358</v>
      </c>
      <c r="H12" s="107">
        <f t="shared" ref="H12:AI12" si="0">G12+1</f>
        <v>46359</v>
      </c>
      <c r="I12" s="107">
        <f t="shared" si="0"/>
        <v>46360</v>
      </c>
      <c r="J12" s="107">
        <f t="shared" si="0"/>
        <v>46361</v>
      </c>
      <c r="K12" s="107">
        <f t="shared" si="0"/>
        <v>46362</v>
      </c>
      <c r="L12" s="107">
        <f t="shared" si="0"/>
        <v>46363</v>
      </c>
      <c r="M12" s="107">
        <f t="shared" si="0"/>
        <v>46364</v>
      </c>
      <c r="N12" s="107">
        <f t="shared" si="0"/>
        <v>46365</v>
      </c>
      <c r="O12" s="107">
        <f t="shared" si="0"/>
        <v>46366</v>
      </c>
      <c r="P12" s="107">
        <f t="shared" si="0"/>
        <v>46367</v>
      </c>
      <c r="Q12" s="107">
        <f t="shared" si="0"/>
        <v>46368</v>
      </c>
      <c r="R12" s="107">
        <f t="shared" si="0"/>
        <v>46369</v>
      </c>
      <c r="S12" s="107">
        <f t="shared" si="0"/>
        <v>46370</v>
      </c>
      <c r="T12" s="107">
        <f t="shared" si="0"/>
        <v>46371</v>
      </c>
      <c r="U12" s="107">
        <f t="shared" si="0"/>
        <v>46372</v>
      </c>
      <c r="V12" s="107">
        <f t="shared" si="0"/>
        <v>46373</v>
      </c>
      <c r="W12" s="107">
        <f t="shared" si="0"/>
        <v>46374</v>
      </c>
      <c r="X12" s="107">
        <f t="shared" si="0"/>
        <v>46375</v>
      </c>
      <c r="Y12" s="107">
        <f t="shared" si="0"/>
        <v>46376</v>
      </c>
      <c r="Z12" s="107">
        <f t="shared" si="0"/>
        <v>46377</v>
      </c>
      <c r="AA12" s="107">
        <f t="shared" si="0"/>
        <v>46378</v>
      </c>
      <c r="AB12" s="107">
        <f t="shared" si="0"/>
        <v>46379</v>
      </c>
      <c r="AC12" s="107">
        <f t="shared" si="0"/>
        <v>46380</v>
      </c>
      <c r="AD12" s="107">
        <f t="shared" si="0"/>
        <v>46381</v>
      </c>
      <c r="AE12" s="107">
        <f t="shared" si="0"/>
        <v>46382</v>
      </c>
      <c r="AF12" s="107">
        <f t="shared" si="0"/>
        <v>46383</v>
      </c>
      <c r="AG12" s="107">
        <f t="shared" si="0"/>
        <v>46384</v>
      </c>
      <c r="AH12" s="107">
        <f t="shared" si="0"/>
        <v>46385</v>
      </c>
      <c r="AI12" s="107">
        <f t="shared" si="0"/>
        <v>46386</v>
      </c>
      <c r="AJ12" s="107">
        <f>AI12+1</f>
        <v>46387</v>
      </c>
      <c r="AK12" s="209" t="s">
        <v>7</v>
      </c>
    </row>
    <row r="13" spans="1:37" ht="19.5" customHeight="1" thickBot="1">
      <c r="A13" s="232" t="s">
        <v>5</v>
      </c>
      <c r="B13" s="232"/>
      <c r="C13" s="232"/>
      <c r="D13" s="232"/>
      <c r="E13" s="232"/>
      <c r="F13" s="210" t="str">
        <f>TEXT(F12,"aaa")</f>
        <v>火</v>
      </c>
      <c r="G13" s="210" t="str">
        <f t="shared" ref="G13:AJ13" si="1">TEXT(G12,"aaa")</f>
        <v>水</v>
      </c>
      <c r="H13" s="210" t="str">
        <f t="shared" si="1"/>
        <v>木</v>
      </c>
      <c r="I13" s="210" t="str">
        <f t="shared" si="1"/>
        <v>金</v>
      </c>
      <c r="J13" s="210" t="str">
        <f t="shared" si="1"/>
        <v>土</v>
      </c>
      <c r="K13" s="210" t="str">
        <f t="shared" si="1"/>
        <v>日</v>
      </c>
      <c r="L13" s="210" t="str">
        <f t="shared" si="1"/>
        <v>月</v>
      </c>
      <c r="M13" s="210" t="str">
        <f t="shared" si="1"/>
        <v>火</v>
      </c>
      <c r="N13" s="210" t="str">
        <f t="shared" si="1"/>
        <v>水</v>
      </c>
      <c r="O13" s="210" t="str">
        <f t="shared" si="1"/>
        <v>木</v>
      </c>
      <c r="P13" s="210" t="str">
        <f t="shared" si="1"/>
        <v>金</v>
      </c>
      <c r="Q13" s="210" t="str">
        <f t="shared" si="1"/>
        <v>土</v>
      </c>
      <c r="R13" s="210" t="str">
        <f t="shared" si="1"/>
        <v>日</v>
      </c>
      <c r="S13" s="210" t="str">
        <f t="shared" si="1"/>
        <v>月</v>
      </c>
      <c r="T13" s="210" t="str">
        <f t="shared" si="1"/>
        <v>火</v>
      </c>
      <c r="U13" s="210" t="str">
        <f t="shared" si="1"/>
        <v>水</v>
      </c>
      <c r="V13" s="210" t="str">
        <f t="shared" si="1"/>
        <v>木</v>
      </c>
      <c r="W13" s="210" t="str">
        <f t="shared" si="1"/>
        <v>金</v>
      </c>
      <c r="X13" s="210" t="str">
        <f t="shared" si="1"/>
        <v>土</v>
      </c>
      <c r="Y13" s="210" t="str">
        <f t="shared" si="1"/>
        <v>日</v>
      </c>
      <c r="Z13" s="210" t="str">
        <f t="shared" si="1"/>
        <v>月</v>
      </c>
      <c r="AA13" s="210" t="str">
        <f t="shared" si="1"/>
        <v>火</v>
      </c>
      <c r="AB13" s="210" t="str">
        <f t="shared" si="1"/>
        <v>水</v>
      </c>
      <c r="AC13" s="210" t="str">
        <f t="shared" si="1"/>
        <v>木</v>
      </c>
      <c r="AD13" s="210" t="str">
        <f t="shared" si="1"/>
        <v>金</v>
      </c>
      <c r="AE13" s="210" t="str">
        <f t="shared" si="1"/>
        <v>土</v>
      </c>
      <c r="AF13" s="210" t="str">
        <f t="shared" si="1"/>
        <v>日</v>
      </c>
      <c r="AG13" s="210" t="str">
        <f t="shared" si="1"/>
        <v>月</v>
      </c>
      <c r="AH13" s="210" t="str">
        <f t="shared" si="1"/>
        <v>火</v>
      </c>
      <c r="AI13" s="210" t="str">
        <f t="shared" si="1"/>
        <v>水</v>
      </c>
      <c r="AJ13" s="210" t="str">
        <f t="shared" si="1"/>
        <v>木</v>
      </c>
      <c r="AK13" s="209"/>
    </row>
    <row r="14" spans="1:37" ht="19.5" customHeight="1" thickTop="1">
      <c r="A14" s="256" t="s">
        <v>75</v>
      </c>
      <c r="B14" s="257"/>
      <c r="C14" s="257"/>
      <c r="D14" s="257"/>
      <c r="E14" s="258"/>
      <c r="F14" s="108"/>
      <c r="G14" s="109"/>
      <c r="H14" s="109"/>
      <c r="I14" s="109"/>
      <c r="J14" s="109"/>
      <c r="K14" s="109"/>
      <c r="L14" s="109"/>
      <c r="M14" s="109"/>
      <c r="N14" s="109"/>
      <c r="O14" s="109"/>
      <c r="P14" s="109"/>
      <c r="Q14" s="109"/>
      <c r="R14" s="109"/>
      <c r="S14" s="109"/>
      <c r="T14" s="109"/>
      <c r="U14" s="109"/>
      <c r="V14" s="109"/>
      <c r="W14" s="109"/>
      <c r="X14" s="109"/>
      <c r="Y14" s="109"/>
      <c r="Z14" s="109"/>
      <c r="AA14" s="109"/>
      <c r="AB14" s="109"/>
      <c r="AC14" s="109"/>
      <c r="AD14" s="109"/>
      <c r="AE14" s="109"/>
      <c r="AF14" s="109"/>
      <c r="AG14" s="109"/>
      <c r="AH14" s="109"/>
      <c r="AI14" s="109"/>
      <c r="AJ14" s="110"/>
      <c r="AK14" s="111">
        <f>IF(SUM(F14:AJ14)&gt;=SUM(AK15:AK17),SUM(F14:AJ14),"ERROR")</f>
        <v>0</v>
      </c>
    </row>
    <row r="15" spans="1:37" s="116" customFormat="1" ht="19.5" customHeight="1">
      <c r="A15" s="112"/>
      <c r="B15" s="326" t="s">
        <v>117</v>
      </c>
      <c r="C15" s="327"/>
      <c r="D15" s="327"/>
      <c r="E15" s="327"/>
      <c r="F15" s="113"/>
      <c r="G15" s="114"/>
      <c r="H15" s="114"/>
      <c r="I15" s="114"/>
      <c r="J15" s="114"/>
      <c r="K15" s="114"/>
      <c r="L15" s="114"/>
      <c r="M15" s="114"/>
      <c r="N15" s="114"/>
      <c r="O15" s="114"/>
      <c r="P15" s="114"/>
      <c r="Q15" s="114"/>
      <c r="R15" s="114"/>
      <c r="S15" s="114"/>
      <c r="T15" s="114"/>
      <c r="U15" s="114"/>
      <c r="V15" s="114"/>
      <c r="W15" s="114"/>
      <c r="X15" s="114"/>
      <c r="Y15" s="114"/>
      <c r="Z15" s="114"/>
      <c r="AA15" s="114"/>
      <c r="AB15" s="114"/>
      <c r="AC15" s="114"/>
      <c r="AD15" s="114"/>
      <c r="AE15" s="114"/>
      <c r="AF15" s="114"/>
      <c r="AG15" s="114"/>
      <c r="AH15" s="114"/>
      <c r="AI15" s="114"/>
      <c r="AJ15" s="115"/>
      <c r="AK15" s="111">
        <f t="shared" ref="AK15:AK16" si="2">SUM(F15:AJ15)</f>
        <v>0</v>
      </c>
    </row>
    <row r="16" spans="1:37" s="116" customFormat="1" ht="19.5" customHeight="1">
      <c r="A16" s="112"/>
      <c r="B16" s="259" t="s">
        <v>145</v>
      </c>
      <c r="C16" s="260"/>
      <c r="D16" s="260"/>
      <c r="E16" s="260"/>
      <c r="F16" s="113"/>
      <c r="G16" s="114"/>
      <c r="H16" s="114"/>
      <c r="I16" s="114"/>
      <c r="J16" s="114"/>
      <c r="K16" s="114"/>
      <c r="L16" s="114"/>
      <c r="M16" s="114"/>
      <c r="N16" s="114"/>
      <c r="O16" s="114"/>
      <c r="P16" s="114"/>
      <c r="Q16" s="114"/>
      <c r="R16" s="114"/>
      <c r="S16" s="114"/>
      <c r="T16" s="114"/>
      <c r="U16" s="114"/>
      <c r="V16" s="114"/>
      <c r="W16" s="114"/>
      <c r="X16" s="114"/>
      <c r="Y16" s="114"/>
      <c r="Z16" s="114"/>
      <c r="AA16" s="114"/>
      <c r="AB16" s="114"/>
      <c r="AC16" s="114"/>
      <c r="AD16" s="114"/>
      <c r="AE16" s="114"/>
      <c r="AF16" s="114"/>
      <c r="AG16" s="114"/>
      <c r="AH16" s="114"/>
      <c r="AI16" s="114"/>
      <c r="AJ16" s="115"/>
      <c r="AK16" s="111">
        <f t="shared" si="2"/>
        <v>0</v>
      </c>
    </row>
    <row r="17" spans="1:38" s="116" customFormat="1" ht="19.5" customHeight="1" thickBot="1">
      <c r="A17" s="117"/>
      <c r="B17" s="259" t="s">
        <v>146</v>
      </c>
      <c r="C17" s="260"/>
      <c r="D17" s="260"/>
      <c r="E17" s="260"/>
      <c r="F17" s="118"/>
      <c r="G17" s="119"/>
      <c r="H17" s="119"/>
      <c r="I17" s="119"/>
      <c r="J17" s="119"/>
      <c r="K17" s="119"/>
      <c r="L17" s="119"/>
      <c r="M17" s="119"/>
      <c r="N17" s="119"/>
      <c r="O17" s="119"/>
      <c r="P17" s="119"/>
      <c r="Q17" s="119"/>
      <c r="R17" s="119"/>
      <c r="S17" s="119"/>
      <c r="T17" s="119"/>
      <c r="U17" s="119"/>
      <c r="V17" s="119"/>
      <c r="W17" s="119"/>
      <c r="X17" s="119"/>
      <c r="Y17" s="119"/>
      <c r="Z17" s="119"/>
      <c r="AA17" s="119"/>
      <c r="AB17" s="119"/>
      <c r="AC17" s="119"/>
      <c r="AD17" s="119"/>
      <c r="AE17" s="119"/>
      <c r="AF17" s="119"/>
      <c r="AG17" s="119"/>
      <c r="AH17" s="119"/>
      <c r="AI17" s="119"/>
      <c r="AJ17" s="120"/>
      <c r="AK17" s="111">
        <f>SUM(F17:AJ17)</f>
        <v>0</v>
      </c>
    </row>
    <row r="18" spans="1:38" ht="19.5" customHeight="1" thickTop="1">
      <c r="A18" s="230" t="s">
        <v>7</v>
      </c>
      <c r="B18" s="230"/>
      <c r="C18" s="230"/>
      <c r="D18" s="230"/>
      <c r="E18" s="230"/>
      <c r="F18" s="139">
        <f>F14</f>
        <v>0</v>
      </c>
      <c r="G18" s="139">
        <f t="shared" ref="G18:AK18" si="3">G14</f>
        <v>0</v>
      </c>
      <c r="H18" s="139">
        <f t="shared" si="3"/>
        <v>0</v>
      </c>
      <c r="I18" s="139">
        <f t="shared" si="3"/>
        <v>0</v>
      </c>
      <c r="J18" s="139">
        <f t="shared" si="3"/>
        <v>0</v>
      </c>
      <c r="K18" s="139">
        <f t="shared" si="3"/>
        <v>0</v>
      </c>
      <c r="L18" s="139">
        <f t="shared" si="3"/>
        <v>0</v>
      </c>
      <c r="M18" s="139">
        <f t="shared" si="3"/>
        <v>0</v>
      </c>
      <c r="N18" s="139">
        <f t="shared" si="3"/>
        <v>0</v>
      </c>
      <c r="O18" s="139">
        <f t="shared" si="3"/>
        <v>0</v>
      </c>
      <c r="P18" s="139">
        <f t="shared" si="3"/>
        <v>0</v>
      </c>
      <c r="Q18" s="139">
        <f t="shared" si="3"/>
        <v>0</v>
      </c>
      <c r="R18" s="139">
        <f t="shared" si="3"/>
        <v>0</v>
      </c>
      <c r="S18" s="139">
        <f t="shared" si="3"/>
        <v>0</v>
      </c>
      <c r="T18" s="139">
        <f t="shared" si="3"/>
        <v>0</v>
      </c>
      <c r="U18" s="139">
        <f t="shared" si="3"/>
        <v>0</v>
      </c>
      <c r="V18" s="139">
        <f t="shared" si="3"/>
        <v>0</v>
      </c>
      <c r="W18" s="139">
        <f t="shared" si="3"/>
        <v>0</v>
      </c>
      <c r="X18" s="139">
        <f t="shared" si="3"/>
        <v>0</v>
      </c>
      <c r="Y18" s="139">
        <f t="shared" si="3"/>
        <v>0</v>
      </c>
      <c r="Z18" s="139">
        <f t="shared" si="3"/>
        <v>0</v>
      </c>
      <c r="AA18" s="139">
        <f t="shared" si="3"/>
        <v>0</v>
      </c>
      <c r="AB18" s="139">
        <f t="shared" si="3"/>
        <v>0</v>
      </c>
      <c r="AC18" s="139">
        <f t="shared" si="3"/>
        <v>0</v>
      </c>
      <c r="AD18" s="139">
        <f t="shared" si="3"/>
        <v>0</v>
      </c>
      <c r="AE18" s="139">
        <f t="shared" si="3"/>
        <v>0</v>
      </c>
      <c r="AF18" s="139">
        <f t="shared" si="3"/>
        <v>0</v>
      </c>
      <c r="AG18" s="139">
        <f t="shared" si="3"/>
        <v>0</v>
      </c>
      <c r="AH18" s="139">
        <f t="shared" si="3"/>
        <v>0</v>
      </c>
      <c r="AI18" s="139">
        <f t="shared" si="3"/>
        <v>0</v>
      </c>
      <c r="AJ18" s="139">
        <f t="shared" si="3"/>
        <v>0</v>
      </c>
      <c r="AK18" s="140">
        <f t="shared" si="3"/>
        <v>0</v>
      </c>
      <c r="AL18" s="36" t="s">
        <v>19</v>
      </c>
    </row>
    <row r="19" spans="1:38" s="124" customFormat="1" ht="19.5" customHeight="1">
      <c r="A19" s="121"/>
      <c r="B19" s="122" t="s">
        <v>118</v>
      </c>
      <c r="C19" s="121"/>
      <c r="D19" s="121"/>
      <c r="E19" s="121"/>
      <c r="F19" s="123"/>
      <c r="G19" s="123"/>
      <c r="H19" s="123"/>
      <c r="I19" s="123"/>
      <c r="J19" s="123"/>
      <c r="K19" s="123"/>
      <c r="L19" s="123"/>
      <c r="M19" s="123"/>
      <c r="N19" s="123"/>
      <c r="O19" s="123"/>
      <c r="P19" s="123"/>
      <c r="Q19" s="123"/>
      <c r="R19" s="123"/>
      <c r="S19" s="123"/>
      <c r="T19" s="123"/>
      <c r="U19" s="123"/>
      <c r="V19" s="123"/>
      <c r="W19" s="123"/>
      <c r="X19" s="123"/>
      <c r="Y19" s="123"/>
      <c r="Z19" s="123"/>
      <c r="AA19" s="123"/>
      <c r="AB19" s="123"/>
      <c r="AC19" s="123"/>
      <c r="AD19" s="123"/>
      <c r="AE19" s="123"/>
      <c r="AF19" s="123"/>
      <c r="AG19" s="123"/>
      <c r="AH19" s="123"/>
      <c r="AI19" s="123"/>
      <c r="AJ19" s="123"/>
      <c r="AK19" s="121"/>
    </row>
    <row r="20" spans="1:38" s="122" customFormat="1" ht="19.5" customHeight="1">
      <c r="B20" s="122" t="s">
        <v>154</v>
      </c>
    </row>
    <row r="21" spans="1:38" s="125" customFormat="1" ht="19.5" customHeight="1">
      <c r="B21" s="122" t="s">
        <v>155</v>
      </c>
    </row>
    <row r="22" spans="1:38" ht="18.75" customHeight="1">
      <c r="A22" s="288" t="s">
        <v>51</v>
      </c>
      <c r="B22" s="288"/>
      <c r="C22" s="288"/>
      <c r="D22" s="288"/>
      <c r="M22" s="36" t="s">
        <v>13</v>
      </c>
    </row>
    <row r="23" spans="1:38" ht="18.75" customHeight="1">
      <c r="A23" s="232" t="s">
        <v>8</v>
      </c>
      <c r="B23" s="232"/>
      <c r="C23" s="232"/>
      <c r="D23" s="232"/>
      <c r="E23" s="232"/>
      <c r="F23" s="299" t="s">
        <v>12</v>
      </c>
      <c r="G23" s="299"/>
      <c r="H23" s="299"/>
      <c r="I23" s="299"/>
      <c r="M23" s="232" t="s">
        <v>8</v>
      </c>
      <c r="N23" s="232"/>
      <c r="O23" s="232"/>
      <c r="P23" s="232"/>
      <c r="Q23" s="232"/>
      <c r="R23" s="232"/>
      <c r="S23" s="232"/>
      <c r="T23" s="232"/>
      <c r="U23" s="232"/>
      <c r="V23" s="225" t="s">
        <v>12</v>
      </c>
      <c r="W23" s="225"/>
      <c r="X23" s="225"/>
      <c r="Y23" s="225"/>
      <c r="Z23" s="225"/>
      <c r="AA23" s="225"/>
      <c r="AB23" s="225"/>
      <c r="AC23" s="225"/>
      <c r="AD23" s="241"/>
      <c r="AE23" s="241"/>
      <c r="AF23" s="241"/>
      <c r="AG23" s="241"/>
      <c r="AH23" s="241"/>
      <c r="AI23" s="241"/>
      <c r="AJ23" s="241"/>
      <c r="AK23" s="242"/>
    </row>
    <row r="24" spans="1:38" ht="18.75" customHeight="1" thickBot="1">
      <c r="A24" s="232"/>
      <c r="B24" s="232"/>
      <c r="C24" s="232"/>
      <c r="D24" s="232"/>
      <c r="E24" s="232"/>
      <c r="F24" s="316"/>
      <c r="G24" s="316"/>
      <c r="H24" s="316"/>
      <c r="I24" s="299"/>
      <c r="J24" s="126"/>
      <c r="K24" s="126"/>
      <c r="L24" s="126"/>
      <c r="M24" s="232"/>
      <c r="N24" s="232"/>
      <c r="O24" s="232"/>
      <c r="P24" s="232"/>
      <c r="Q24" s="232"/>
      <c r="R24" s="232"/>
      <c r="S24" s="232"/>
      <c r="T24" s="232"/>
      <c r="U24" s="232"/>
      <c r="V24" s="226"/>
      <c r="W24" s="226"/>
      <c r="X24" s="226"/>
      <c r="Y24" s="226"/>
      <c r="Z24" s="226"/>
      <c r="AA24" s="226"/>
      <c r="AB24" s="226"/>
      <c r="AC24" s="226"/>
      <c r="AD24" s="243" t="s">
        <v>144</v>
      </c>
      <c r="AE24" s="243"/>
      <c r="AF24" s="243"/>
      <c r="AG24" s="243"/>
      <c r="AH24" s="243"/>
      <c r="AI24" s="243"/>
      <c r="AJ24" s="243"/>
      <c r="AK24" s="243"/>
    </row>
    <row r="25" spans="1:38" ht="18.75" customHeight="1" thickTop="1" thickBot="1">
      <c r="A25" s="237" t="s">
        <v>9</v>
      </c>
      <c r="B25" s="293"/>
      <c r="C25" s="293"/>
      <c r="D25" s="293"/>
      <c r="E25" s="294"/>
      <c r="F25" s="320"/>
      <c r="G25" s="321"/>
      <c r="H25" s="322"/>
      <c r="I25" s="39" t="s">
        <v>172</v>
      </c>
      <c r="J25" s="126"/>
      <c r="K25" s="126"/>
      <c r="L25" s="126"/>
      <c r="M25" s="232"/>
      <c r="N25" s="232"/>
      <c r="O25" s="232"/>
      <c r="P25" s="232"/>
      <c r="Q25" s="232"/>
      <c r="R25" s="232"/>
      <c r="S25" s="232"/>
      <c r="T25" s="232"/>
      <c r="U25" s="232"/>
      <c r="V25" s="229" t="s">
        <v>14</v>
      </c>
      <c r="W25" s="227"/>
      <c r="X25" s="227"/>
      <c r="Y25" s="227"/>
      <c r="Z25" s="227" t="s">
        <v>15</v>
      </c>
      <c r="AA25" s="227"/>
      <c r="AB25" s="227"/>
      <c r="AC25" s="228"/>
      <c r="AD25" s="244" t="s">
        <v>14</v>
      </c>
      <c r="AE25" s="244"/>
      <c r="AF25" s="244"/>
      <c r="AG25" s="244"/>
      <c r="AH25" s="244" t="s">
        <v>15</v>
      </c>
      <c r="AI25" s="244"/>
      <c r="AJ25" s="244"/>
      <c r="AK25" s="244"/>
    </row>
    <row r="26" spans="1:38" ht="18.75" customHeight="1" thickTop="1">
      <c r="A26" s="237" t="s">
        <v>10</v>
      </c>
      <c r="B26" s="293"/>
      <c r="C26" s="293"/>
      <c r="D26" s="293"/>
      <c r="E26" s="294"/>
      <c r="F26" s="317"/>
      <c r="G26" s="318"/>
      <c r="H26" s="319"/>
      <c r="I26" s="39" t="s">
        <v>172</v>
      </c>
      <c r="J26" s="126"/>
      <c r="K26" s="126"/>
      <c r="L26" s="126"/>
      <c r="M26" s="290" t="s">
        <v>195</v>
      </c>
      <c r="N26" s="290"/>
      <c r="O26" s="290"/>
      <c r="P26" s="290"/>
      <c r="Q26" s="290"/>
      <c r="R26" s="290"/>
      <c r="S26" s="290"/>
      <c r="T26" s="290"/>
      <c r="U26" s="291"/>
      <c r="V26" s="363"/>
      <c r="W26" s="364"/>
      <c r="X26" s="364"/>
      <c r="Y26" s="95" t="s">
        <v>1</v>
      </c>
      <c r="Z26" s="364"/>
      <c r="AA26" s="364"/>
      <c r="AB26" s="364"/>
      <c r="AC26" s="133" t="s">
        <v>173</v>
      </c>
      <c r="AD26" s="380"/>
      <c r="AE26" s="365"/>
      <c r="AF26" s="365"/>
      <c r="AG26" s="212" t="s">
        <v>173</v>
      </c>
      <c r="AH26" s="365"/>
      <c r="AI26" s="365"/>
      <c r="AJ26" s="365"/>
      <c r="AK26" s="213" t="s">
        <v>173</v>
      </c>
    </row>
    <row r="27" spans="1:38" ht="18.75" customHeight="1">
      <c r="A27" s="237" t="s">
        <v>11</v>
      </c>
      <c r="B27" s="293"/>
      <c r="C27" s="293"/>
      <c r="D27" s="293"/>
      <c r="E27" s="294"/>
      <c r="F27" s="317"/>
      <c r="G27" s="318"/>
      <c r="H27" s="319"/>
      <c r="I27" s="39" t="s">
        <v>172</v>
      </c>
      <c r="J27" s="126"/>
      <c r="K27" s="126"/>
      <c r="L27" s="126"/>
      <c r="M27" s="290"/>
      <c r="N27" s="290"/>
      <c r="O27" s="290"/>
      <c r="P27" s="290"/>
      <c r="Q27" s="290"/>
      <c r="R27" s="290"/>
      <c r="S27" s="290"/>
      <c r="T27" s="290"/>
      <c r="U27" s="291"/>
      <c r="V27" s="233" t="s">
        <v>129</v>
      </c>
      <c r="W27" s="234"/>
      <c r="X27" s="234"/>
      <c r="Y27" s="96"/>
      <c r="Z27" s="234" t="s">
        <v>129</v>
      </c>
      <c r="AA27" s="234"/>
      <c r="AB27" s="234"/>
      <c r="AC27" s="134"/>
      <c r="AD27" s="373" t="s">
        <v>129</v>
      </c>
      <c r="AE27" s="374"/>
      <c r="AF27" s="374"/>
      <c r="AG27" s="75"/>
      <c r="AH27" s="375" t="s">
        <v>129</v>
      </c>
      <c r="AI27" s="374"/>
      <c r="AJ27" s="374"/>
      <c r="AK27" s="99"/>
    </row>
    <row r="28" spans="1:38" ht="18.75" customHeight="1">
      <c r="A28" s="292" t="s">
        <v>150</v>
      </c>
      <c r="B28" s="293"/>
      <c r="C28" s="293"/>
      <c r="D28" s="293"/>
      <c r="E28" s="294"/>
      <c r="F28" s="295"/>
      <c r="G28" s="296"/>
      <c r="H28" s="297"/>
      <c r="I28" s="39" t="s">
        <v>172</v>
      </c>
      <c r="J28" s="126"/>
      <c r="K28" s="126"/>
      <c r="L28" s="126"/>
      <c r="M28" s="236" t="s">
        <v>17</v>
      </c>
      <c r="N28" s="236"/>
      <c r="O28" s="236"/>
      <c r="P28" s="236"/>
      <c r="Q28" s="236"/>
      <c r="R28" s="236"/>
      <c r="S28" s="236"/>
      <c r="T28" s="236"/>
      <c r="U28" s="237"/>
      <c r="V28" s="314"/>
      <c r="W28" s="315"/>
      <c r="X28" s="315"/>
      <c r="Y28" s="97" t="s">
        <v>173</v>
      </c>
      <c r="Z28" s="315"/>
      <c r="AA28" s="315"/>
      <c r="AB28" s="315"/>
      <c r="AC28" s="135" t="s">
        <v>173</v>
      </c>
      <c r="AD28" s="376"/>
      <c r="AE28" s="377"/>
      <c r="AF28" s="377"/>
      <c r="AG28" s="214" t="s">
        <v>173</v>
      </c>
      <c r="AH28" s="377"/>
      <c r="AI28" s="377"/>
      <c r="AJ28" s="377"/>
      <c r="AK28" s="99" t="s">
        <v>173</v>
      </c>
    </row>
    <row r="29" spans="1:38" ht="18.75" customHeight="1" thickBot="1">
      <c r="A29" s="127"/>
      <c r="B29" s="237" t="s">
        <v>152</v>
      </c>
      <c r="C29" s="293"/>
      <c r="D29" s="293"/>
      <c r="E29" s="294"/>
      <c r="F29" s="305"/>
      <c r="G29" s="306"/>
      <c r="H29" s="307"/>
      <c r="I29" s="39" t="s">
        <v>172</v>
      </c>
      <c r="J29" s="126"/>
      <c r="K29" s="126"/>
      <c r="L29" s="126"/>
      <c r="M29" s="238" t="s">
        <v>157</v>
      </c>
      <c r="N29" s="238"/>
      <c r="O29" s="238"/>
      <c r="P29" s="238"/>
      <c r="Q29" s="238"/>
      <c r="R29" s="238"/>
      <c r="S29" s="238"/>
      <c r="T29" s="238"/>
      <c r="U29" s="239"/>
      <c r="V29" s="314"/>
      <c r="W29" s="315"/>
      <c r="X29" s="315"/>
      <c r="Y29" s="97" t="s">
        <v>173</v>
      </c>
      <c r="Z29" s="315"/>
      <c r="AA29" s="315"/>
      <c r="AB29" s="315"/>
      <c r="AC29" s="135" t="s">
        <v>173</v>
      </c>
      <c r="AD29" s="311"/>
      <c r="AE29" s="312"/>
      <c r="AF29" s="312"/>
      <c r="AG29" s="137"/>
      <c r="AH29" s="313"/>
      <c r="AI29" s="312"/>
      <c r="AJ29" s="312"/>
      <c r="AK29" s="138"/>
    </row>
    <row r="30" spans="1:38" ht="18.75" customHeight="1" thickTop="1" thickBot="1">
      <c r="A30" s="298" t="s">
        <v>7</v>
      </c>
      <c r="B30" s="298"/>
      <c r="C30" s="298"/>
      <c r="D30" s="298"/>
      <c r="E30" s="298"/>
      <c r="F30" s="247">
        <f>SUM(F25:H28)</f>
        <v>0</v>
      </c>
      <c r="G30" s="231"/>
      <c r="H30" s="231"/>
      <c r="I30" s="74" t="s">
        <v>173</v>
      </c>
      <c r="J30" s="126" t="s">
        <v>20</v>
      </c>
      <c r="K30" s="126"/>
      <c r="L30" s="126"/>
      <c r="M30" s="236" t="s">
        <v>18</v>
      </c>
      <c r="N30" s="236"/>
      <c r="O30" s="236"/>
      <c r="P30" s="236"/>
      <c r="Q30" s="236"/>
      <c r="R30" s="236"/>
      <c r="S30" s="236"/>
      <c r="T30" s="236"/>
      <c r="U30" s="237"/>
      <c r="V30" s="361"/>
      <c r="W30" s="362"/>
      <c r="X30" s="362"/>
      <c r="Y30" s="98" t="s">
        <v>173</v>
      </c>
      <c r="Z30" s="362"/>
      <c r="AA30" s="362"/>
      <c r="AB30" s="362"/>
      <c r="AC30" s="136" t="s">
        <v>173</v>
      </c>
      <c r="AD30" s="378"/>
      <c r="AE30" s="379"/>
      <c r="AF30" s="379"/>
      <c r="AG30" s="215" t="s">
        <v>173</v>
      </c>
      <c r="AH30" s="379"/>
      <c r="AI30" s="379"/>
      <c r="AJ30" s="379"/>
      <c r="AK30" s="216" t="s">
        <v>173</v>
      </c>
    </row>
    <row r="31" spans="1:38" ht="18.75" customHeight="1" thickTop="1">
      <c r="M31" s="230" t="s">
        <v>3</v>
      </c>
      <c r="N31" s="230"/>
      <c r="O31" s="230"/>
      <c r="P31" s="230"/>
      <c r="Q31" s="230"/>
      <c r="R31" s="230"/>
      <c r="S31" s="230"/>
      <c r="T31" s="230"/>
      <c r="U31" s="230"/>
      <c r="V31" s="231">
        <f>SUM(V26,V28,V29,V30)</f>
        <v>0</v>
      </c>
      <c r="W31" s="231"/>
      <c r="X31" s="231"/>
      <c r="Y31" s="74" t="s">
        <v>173</v>
      </c>
      <c r="Z31" s="247">
        <f>SUM(Z26,Z28,Z29,Z30)</f>
        <v>0</v>
      </c>
      <c r="AA31" s="231"/>
      <c r="AB31" s="231"/>
      <c r="AC31" s="100" t="s">
        <v>173</v>
      </c>
      <c r="AD31" s="247">
        <f>SUM(AD26,AD28,AD30)</f>
        <v>0</v>
      </c>
      <c r="AE31" s="231"/>
      <c r="AF31" s="231"/>
      <c r="AG31" s="74" t="s">
        <v>173</v>
      </c>
      <c r="AH31" s="247">
        <f>SUM(AH26,AH28,AH30)</f>
        <v>0</v>
      </c>
      <c r="AI31" s="231"/>
      <c r="AJ31" s="231"/>
      <c r="AK31" s="74" t="s">
        <v>173</v>
      </c>
      <c r="AL31" s="128"/>
    </row>
    <row r="32" spans="1:38" ht="18.75" customHeight="1">
      <c r="M32" s="223" t="s">
        <v>7</v>
      </c>
      <c r="N32" s="223"/>
      <c r="O32" s="223"/>
      <c r="P32" s="223"/>
      <c r="Q32" s="223"/>
      <c r="R32" s="223"/>
      <c r="S32" s="223"/>
      <c r="T32" s="223"/>
      <c r="U32" s="223"/>
      <c r="V32" s="224">
        <f>IF(AK18=F30,IF(AK18=SUM(V31,Z31),AK18,"ERROR"),"ERROR")</f>
        <v>0</v>
      </c>
      <c r="W32" s="224"/>
      <c r="X32" s="224"/>
      <c r="Y32" s="224"/>
      <c r="Z32" s="224"/>
      <c r="AA32" s="224"/>
      <c r="AB32" s="224"/>
      <c r="AC32" s="73" t="s">
        <v>173</v>
      </c>
      <c r="AD32" s="36" t="s">
        <v>21</v>
      </c>
      <c r="AE32" s="128"/>
      <c r="AF32" s="128"/>
      <c r="AG32" s="128"/>
      <c r="AH32" s="128"/>
      <c r="AI32" s="128"/>
      <c r="AJ32" s="128"/>
      <c r="AK32" s="128"/>
      <c r="AL32" s="128"/>
    </row>
    <row r="33" spans="2:37" ht="18.75" customHeight="1">
      <c r="B33" s="122" t="s">
        <v>119</v>
      </c>
      <c r="C33" s="122"/>
      <c r="D33" s="122"/>
      <c r="E33" s="122"/>
      <c r="F33" s="122"/>
      <c r="G33" s="122"/>
      <c r="H33" s="122"/>
      <c r="I33" s="122"/>
      <c r="J33" s="122"/>
      <c r="K33" s="122"/>
      <c r="L33" s="122"/>
      <c r="M33" s="122"/>
      <c r="N33" s="38"/>
      <c r="O33" s="38"/>
      <c r="P33" s="38"/>
      <c r="AE33" s="128"/>
      <c r="AF33" s="128"/>
      <c r="AG33" s="128"/>
      <c r="AH33" s="128"/>
      <c r="AI33" s="128"/>
      <c r="AJ33" s="128"/>
      <c r="AK33" s="128"/>
    </row>
    <row r="34" spans="2:37" ht="21" customHeight="1"/>
    <row r="35" spans="2:37" ht="21" customHeight="1"/>
    <row r="36" spans="2:37" ht="21" customHeight="1"/>
  </sheetData>
  <sheetProtection algorithmName="SHA-512" hashValue="ocjF+IEsNcNoivonOnKFOXYy2VRUK+VnriGd/nrdxP+CgmCb/H7jev4sc6kavrN3GBHEnwO6lH8zjjQ2T6TFVQ==" saltValue="aOimltsf8R7FA9S82Kwqqg==" spinCount="100000" sheet="1" objects="1" scenarios="1"/>
  <mergeCells count="78">
    <mergeCell ref="B16:E16"/>
    <mergeCell ref="A18:E18"/>
    <mergeCell ref="A25:E25"/>
    <mergeCell ref="F25:H25"/>
    <mergeCell ref="A22:D22"/>
    <mergeCell ref="A23:E24"/>
    <mergeCell ref="F23:I24"/>
    <mergeCell ref="B17:E17"/>
    <mergeCell ref="AH26:AJ26"/>
    <mergeCell ref="B29:E29"/>
    <mergeCell ref="F29:H29"/>
    <mergeCell ref="A30:E30"/>
    <mergeCell ref="F30:H30"/>
    <mergeCell ref="A28:E28"/>
    <mergeCell ref="F28:H28"/>
    <mergeCell ref="A27:E27"/>
    <mergeCell ref="F27:H27"/>
    <mergeCell ref="V27:X27"/>
    <mergeCell ref="Z27:AB27"/>
    <mergeCell ref="Z26:AB26"/>
    <mergeCell ref="A26:E26"/>
    <mergeCell ref="F26:H26"/>
    <mergeCell ref="V26:X26"/>
    <mergeCell ref="M31:U31"/>
    <mergeCell ref="V31:X31"/>
    <mergeCell ref="Z31:AB31"/>
    <mergeCell ref="AD23:AK23"/>
    <mergeCell ref="AD30:AF30"/>
    <mergeCell ref="AH30:AJ30"/>
    <mergeCell ref="AD27:AF27"/>
    <mergeCell ref="AH27:AJ27"/>
    <mergeCell ref="AD28:AF28"/>
    <mergeCell ref="AH28:AJ28"/>
    <mergeCell ref="AD29:AF29"/>
    <mergeCell ref="AH29:AJ29"/>
    <mergeCell ref="AD24:AK24"/>
    <mergeCell ref="AD25:AG25"/>
    <mergeCell ref="AH25:AK25"/>
    <mergeCell ref="AD26:AF26"/>
    <mergeCell ref="V23:AC24"/>
    <mergeCell ref="Z25:AC25"/>
    <mergeCell ref="X6:AB6"/>
    <mergeCell ref="AC6:AG6"/>
    <mergeCell ref="A7:K9"/>
    <mergeCell ref="L7:U7"/>
    <mergeCell ref="X7:AA7"/>
    <mergeCell ref="AC7:AF7"/>
    <mergeCell ref="L8:N8"/>
    <mergeCell ref="O8:U8"/>
    <mergeCell ref="L9:N9"/>
    <mergeCell ref="O9:U9"/>
    <mergeCell ref="A11:D11"/>
    <mergeCell ref="A12:E12"/>
    <mergeCell ref="A13:E13"/>
    <mergeCell ref="A14:E14"/>
    <mergeCell ref="B15:E15"/>
    <mergeCell ref="M3:N3"/>
    <mergeCell ref="A5:K5"/>
    <mergeCell ref="L5:U5"/>
    <mergeCell ref="A6:K6"/>
    <mergeCell ref="L6:U6"/>
    <mergeCell ref="A3:L3"/>
    <mergeCell ref="AD31:AF31"/>
    <mergeCell ref="AH31:AJ31"/>
    <mergeCell ref="M32:U32"/>
    <mergeCell ref="V32:AB32"/>
    <mergeCell ref="M23:U25"/>
    <mergeCell ref="M26:U27"/>
    <mergeCell ref="M28:U28"/>
    <mergeCell ref="M29:U29"/>
    <mergeCell ref="M30:U30"/>
    <mergeCell ref="V28:X28"/>
    <mergeCell ref="Z28:AB28"/>
    <mergeCell ref="V25:Y25"/>
    <mergeCell ref="V30:X30"/>
    <mergeCell ref="Z30:AB30"/>
    <mergeCell ref="V29:X29"/>
    <mergeCell ref="Z29:AB29"/>
  </mergeCells>
  <phoneticPr fontId="4"/>
  <pageMargins left="0.7" right="0.7" top="0.75" bottom="0.75" header="0.3" footer="0.3"/>
  <pageSetup paperSize="9" scale="72" orientation="landscape"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F88DFE1-FB9E-4B89-8D1B-7E81B58ED290}">
  <sheetPr codeName="Sheet14">
    <tabColor theme="8" tint="0.59999389629810485"/>
  </sheetPr>
  <dimension ref="A1:AL36"/>
  <sheetViews>
    <sheetView view="pageBreakPreview" zoomScale="90" zoomScaleNormal="100" zoomScaleSheetLayoutView="90" workbookViewId="0">
      <selection activeCell="M26" sqref="M26:U27"/>
    </sheetView>
  </sheetViews>
  <sheetFormatPr defaultRowHeight="13.5"/>
  <cols>
    <col min="1" max="38" width="4.625" style="36" customWidth="1"/>
    <col min="39" max="16384" width="9" style="36"/>
  </cols>
  <sheetData>
    <row r="1" spans="1:37" ht="19.5" customHeight="1"/>
    <row r="2" spans="1:37" ht="19.5" customHeight="1">
      <c r="A2" s="36" t="s">
        <v>182</v>
      </c>
      <c r="Y2" s="105"/>
    </row>
    <row r="3" spans="1:37" ht="19.5" customHeight="1">
      <c r="A3" s="267" t="s">
        <v>153</v>
      </c>
      <c r="B3" s="267"/>
      <c r="C3" s="267"/>
      <c r="D3" s="267"/>
      <c r="E3" s="267"/>
      <c r="F3" s="267"/>
      <c r="G3" s="267"/>
      <c r="H3" s="267"/>
      <c r="I3" s="267"/>
      <c r="J3" s="267"/>
      <c r="K3" s="267"/>
      <c r="L3" s="267"/>
      <c r="M3" s="381">
        <f>'4月'!M3+1</f>
        <v>2027</v>
      </c>
      <c r="N3" s="381"/>
      <c r="O3" s="36" t="s">
        <v>0</v>
      </c>
      <c r="P3" s="37">
        <v>1</v>
      </c>
      <c r="Q3" s="36" t="s">
        <v>23</v>
      </c>
    </row>
    <row r="4" spans="1:37" ht="19.5" customHeight="1"/>
    <row r="5" spans="1:37" ht="19.5" customHeight="1" thickBot="1">
      <c r="A5" s="382" t="s">
        <v>183</v>
      </c>
      <c r="B5" s="382"/>
      <c r="C5" s="382"/>
      <c r="D5" s="382"/>
      <c r="E5" s="382"/>
      <c r="F5" s="382"/>
      <c r="G5" s="382"/>
      <c r="H5" s="382"/>
      <c r="I5" s="382"/>
      <c r="J5" s="382"/>
      <c r="K5" s="382"/>
      <c r="L5" s="383" t="s">
        <v>25</v>
      </c>
      <c r="M5" s="383"/>
      <c r="N5" s="383"/>
      <c r="O5" s="383"/>
      <c r="P5" s="383"/>
      <c r="Q5" s="383"/>
      <c r="R5" s="383"/>
      <c r="S5" s="383"/>
      <c r="T5" s="383"/>
      <c r="U5" s="383"/>
      <c r="V5" s="38"/>
      <c r="W5" s="38"/>
      <c r="X5" s="38"/>
    </row>
    <row r="6" spans="1:37" ht="19.5" customHeight="1" thickBot="1">
      <c r="A6" s="384" t="s">
        <v>24</v>
      </c>
      <c r="B6" s="385"/>
      <c r="C6" s="385"/>
      <c r="D6" s="385"/>
      <c r="E6" s="385"/>
      <c r="F6" s="385"/>
      <c r="G6" s="385"/>
      <c r="H6" s="385"/>
      <c r="I6" s="385"/>
      <c r="J6" s="385"/>
      <c r="K6" s="386"/>
      <c r="L6" s="387" t="s">
        <v>26</v>
      </c>
      <c r="M6" s="387"/>
      <c r="N6" s="387"/>
      <c r="O6" s="387"/>
      <c r="P6" s="387"/>
      <c r="Q6" s="387"/>
      <c r="R6" s="387"/>
      <c r="S6" s="387"/>
      <c r="T6" s="387"/>
      <c r="U6" s="387"/>
      <c r="V6" s="38"/>
      <c r="W6" s="38"/>
      <c r="X6" s="366" t="s">
        <v>56</v>
      </c>
      <c r="Y6" s="367"/>
      <c r="Z6" s="367"/>
      <c r="AA6" s="367"/>
      <c r="AB6" s="368"/>
      <c r="AC6" s="369" t="s">
        <v>57</v>
      </c>
      <c r="AD6" s="236"/>
      <c r="AE6" s="236"/>
      <c r="AF6" s="236"/>
      <c r="AG6" s="236"/>
    </row>
    <row r="7" spans="1:37" ht="19.5" customHeight="1" thickBot="1">
      <c r="A7" s="337">
        <f>'4月'!A7:K9</f>
        <v>0</v>
      </c>
      <c r="B7" s="338"/>
      <c r="C7" s="338"/>
      <c r="D7" s="338"/>
      <c r="E7" s="338"/>
      <c r="F7" s="338"/>
      <c r="G7" s="338"/>
      <c r="H7" s="338"/>
      <c r="I7" s="338"/>
      <c r="J7" s="338"/>
      <c r="K7" s="339"/>
      <c r="L7" s="388">
        <f>'4月'!L7:U7</f>
        <v>0</v>
      </c>
      <c r="M7" s="389"/>
      <c r="N7" s="389"/>
      <c r="O7" s="389"/>
      <c r="P7" s="389"/>
      <c r="Q7" s="389"/>
      <c r="R7" s="389"/>
      <c r="S7" s="389"/>
      <c r="T7" s="389"/>
      <c r="U7" s="390"/>
      <c r="V7" s="38"/>
      <c r="W7" s="38"/>
      <c r="X7" s="370"/>
      <c r="Y7" s="371"/>
      <c r="Z7" s="371"/>
      <c r="AA7" s="371"/>
      <c r="AB7" s="72" t="s">
        <v>1</v>
      </c>
      <c r="AC7" s="372">
        <f>COUNTIF(F18:AJ18,"&lt;&gt;0")</f>
        <v>0</v>
      </c>
      <c r="AD7" s="372"/>
      <c r="AE7" s="372"/>
      <c r="AF7" s="372"/>
      <c r="AG7" s="39" t="s">
        <v>16</v>
      </c>
    </row>
    <row r="8" spans="1:37" ht="19.5" customHeight="1">
      <c r="A8" s="340"/>
      <c r="B8" s="341"/>
      <c r="C8" s="341"/>
      <c r="D8" s="341"/>
      <c r="E8" s="341"/>
      <c r="F8" s="341"/>
      <c r="G8" s="341"/>
      <c r="H8" s="341"/>
      <c r="I8" s="341"/>
      <c r="J8" s="341"/>
      <c r="K8" s="342"/>
      <c r="L8" s="391" t="s">
        <v>38</v>
      </c>
      <c r="M8" s="391"/>
      <c r="N8" s="391"/>
      <c r="O8" s="355">
        <f>'4月'!O8:U8</f>
        <v>0</v>
      </c>
      <c r="P8" s="356"/>
      <c r="Q8" s="356"/>
      <c r="R8" s="356"/>
      <c r="S8" s="356"/>
      <c r="T8" s="356"/>
      <c r="U8" s="357"/>
      <c r="V8" s="38"/>
      <c r="W8" s="38"/>
      <c r="X8" s="38"/>
    </row>
    <row r="9" spans="1:37" ht="19.5" customHeight="1" thickBot="1">
      <c r="A9" s="343"/>
      <c r="B9" s="344"/>
      <c r="C9" s="344"/>
      <c r="D9" s="344"/>
      <c r="E9" s="344"/>
      <c r="F9" s="344"/>
      <c r="G9" s="344"/>
      <c r="H9" s="344"/>
      <c r="I9" s="344"/>
      <c r="J9" s="344"/>
      <c r="K9" s="345"/>
      <c r="L9" s="353" t="s">
        <v>39</v>
      </c>
      <c r="M9" s="353"/>
      <c r="N9" s="353"/>
      <c r="O9" s="358">
        <f>'4月'!O9:U9</f>
        <v>0</v>
      </c>
      <c r="P9" s="359"/>
      <c r="Q9" s="359"/>
      <c r="R9" s="359"/>
      <c r="S9" s="359"/>
      <c r="T9" s="359"/>
      <c r="U9" s="360"/>
      <c r="V9" s="38"/>
      <c r="W9" s="38"/>
      <c r="X9" s="38"/>
    </row>
    <row r="10" spans="1:37" ht="19.5" customHeight="1">
      <c r="A10" s="106"/>
      <c r="B10" s="106"/>
      <c r="C10" s="106"/>
      <c r="D10" s="106"/>
      <c r="E10" s="106"/>
      <c r="F10" s="106"/>
      <c r="G10" s="106"/>
      <c r="H10" s="106"/>
      <c r="I10" s="106"/>
      <c r="J10" s="106"/>
      <c r="K10" s="106"/>
      <c r="L10" s="106"/>
      <c r="M10" s="106"/>
      <c r="N10" s="106"/>
      <c r="O10" s="106"/>
      <c r="P10" s="106"/>
      <c r="Q10" s="106"/>
      <c r="R10" s="106"/>
      <c r="S10" s="106"/>
      <c r="T10" s="106"/>
      <c r="U10" s="106"/>
      <c r="V10" s="38"/>
      <c r="W10" s="38"/>
      <c r="X10" s="38"/>
    </row>
    <row r="11" spans="1:37" ht="19.5" customHeight="1">
      <c r="A11" s="392" t="s">
        <v>76</v>
      </c>
      <c r="B11" s="392"/>
      <c r="C11" s="392"/>
      <c r="D11" s="392"/>
    </row>
    <row r="12" spans="1:37" ht="19.5" customHeight="1">
      <c r="A12" s="232" t="s">
        <v>6</v>
      </c>
      <c r="B12" s="232"/>
      <c r="C12" s="232"/>
      <c r="D12" s="232"/>
      <c r="E12" s="232"/>
      <c r="F12" s="107">
        <f>DATE(M3,P3,1)</f>
        <v>46388</v>
      </c>
      <c r="G12" s="107">
        <f>F12+1</f>
        <v>46389</v>
      </c>
      <c r="H12" s="107">
        <f t="shared" ref="H12:AI12" si="0">G12+1</f>
        <v>46390</v>
      </c>
      <c r="I12" s="107">
        <f t="shared" si="0"/>
        <v>46391</v>
      </c>
      <c r="J12" s="107">
        <f t="shared" si="0"/>
        <v>46392</v>
      </c>
      <c r="K12" s="107">
        <f t="shared" si="0"/>
        <v>46393</v>
      </c>
      <c r="L12" s="107">
        <f t="shared" si="0"/>
        <v>46394</v>
      </c>
      <c r="M12" s="107">
        <f t="shared" si="0"/>
        <v>46395</v>
      </c>
      <c r="N12" s="107">
        <f t="shared" si="0"/>
        <v>46396</v>
      </c>
      <c r="O12" s="107">
        <f t="shared" si="0"/>
        <v>46397</v>
      </c>
      <c r="P12" s="107">
        <f t="shared" si="0"/>
        <v>46398</v>
      </c>
      <c r="Q12" s="107">
        <f t="shared" si="0"/>
        <v>46399</v>
      </c>
      <c r="R12" s="107">
        <f t="shared" si="0"/>
        <v>46400</v>
      </c>
      <c r="S12" s="107">
        <f t="shared" si="0"/>
        <v>46401</v>
      </c>
      <c r="T12" s="107">
        <f t="shared" si="0"/>
        <v>46402</v>
      </c>
      <c r="U12" s="107">
        <f t="shared" si="0"/>
        <v>46403</v>
      </c>
      <c r="V12" s="107">
        <f t="shared" si="0"/>
        <v>46404</v>
      </c>
      <c r="W12" s="107">
        <f t="shared" si="0"/>
        <v>46405</v>
      </c>
      <c r="X12" s="107">
        <f t="shared" si="0"/>
        <v>46406</v>
      </c>
      <c r="Y12" s="107">
        <f t="shared" si="0"/>
        <v>46407</v>
      </c>
      <c r="Z12" s="107">
        <f t="shared" si="0"/>
        <v>46408</v>
      </c>
      <c r="AA12" s="107">
        <f t="shared" si="0"/>
        <v>46409</v>
      </c>
      <c r="AB12" s="107">
        <f t="shared" si="0"/>
        <v>46410</v>
      </c>
      <c r="AC12" s="107">
        <f t="shared" si="0"/>
        <v>46411</v>
      </c>
      <c r="AD12" s="107">
        <f t="shared" si="0"/>
        <v>46412</v>
      </c>
      <c r="AE12" s="107">
        <f t="shared" si="0"/>
        <v>46413</v>
      </c>
      <c r="AF12" s="107">
        <f t="shared" si="0"/>
        <v>46414</v>
      </c>
      <c r="AG12" s="107">
        <f t="shared" si="0"/>
        <v>46415</v>
      </c>
      <c r="AH12" s="107">
        <f t="shared" si="0"/>
        <v>46416</v>
      </c>
      <c r="AI12" s="107">
        <f t="shared" si="0"/>
        <v>46417</v>
      </c>
      <c r="AJ12" s="107">
        <f>AI12+1</f>
        <v>46418</v>
      </c>
      <c r="AK12" s="209" t="s">
        <v>7</v>
      </c>
    </row>
    <row r="13" spans="1:37" ht="19.5" customHeight="1" thickBot="1">
      <c r="A13" s="232" t="s">
        <v>5</v>
      </c>
      <c r="B13" s="232"/>
      <c r="C13" s="232"/>
      <c r="D13" s="232"/>
      <c r="E13" s="232"/>
      <c r="F13" s="210" t="str">
        <f>TEXT(F12,"aaa")</f>
        <v>金</v>
      </c>
      <c r="G13" s="210" t="str">
        <f t="shared" ref="G13:AJ13" si="1">TEXT(G12,"aaa")</f>
        <v>土</v>
      </c>
      <c r="H13" s="210" t="str">
        <f t="shared" si="1"/>
        <v>日</v>
      </c>
      <c r="I13" s="210" t="str">
        <f t="shared" si="1"/>
        <v>月</v>
      </c>
      <c r="J13" s="210" t="str">
        <f t="shared" si="1"/>
        <v>火</v>
      </c>
      <c r="K13" s="210" t="str">
        <f t="shared" si="1"/>
        <v>水</v>
      </c>
      <c r="L13" s="210" t="str">
        <f t="shared" si="1"/>
        <v>木</v>
      </c>
      <c r="M13" s="210" t="str">
        <f t="shared" si="1"/>
        <v>金</v>
      </c>
      <c r="N13" s="210" t="str">
        <f t="shared" si="1"/>
        <v>土</v>
      </c>
      <c r="O13" s="210" t="str">
        <f t="shared" si="1"/>
        <v>日</v>
      </c>
      <c r="P13" s="210" t="str">
        <f t="shared" si="1"/>
        <v>月</v>
      </c>
      <c r="Q13" s="210" t="str">
        <f t="shared" si="1"/>
        <v>火</v>
      </c>
      <c r="R13" s="210" t="str">
        <f t="shared" si="1"/>
        <v>水</v>
      </c>
      <c r="S13" s="210" t="str">
        <f t="shared" si="1"/>
        <v>木</v>
      </c>
      <c r="T13" s="210" t="str">
        <f t="shared" si="1"/>
        <v>金</v>
      </c>
      <c r="U13" s="210" t="str">
        <f t="shared" si="1"/>
        <v>土</v>
      </c>
      <c r="V13" s="210" t="str">
        <f t="shared" si="1"/>
        <v>日</v>
      </c>
      <c r="W13" s="210" t="str">
        <f t="shared" si="1"/>
        <v>月</v>
      </c>
      <c r="X13" s="210" t="str">
        <f t="shared" si="1"/>
        <v>火</v>
      </c>
      <c r="Y13" s="210" t="str">
        <f t="shared" si="1"/>
        <v>水</v>
      </c>
      <c r="Z13" s="210" t="str">
        <f t="shared" si="1"/>
        <v>木</v>
      </c>
      <c r="AA13" s="210" t="str">
        <f t="shared" si="1"/>
        <v>金</v>
      </c>
      <c r="AB13" s="210" t="str">
        <f t="shared" si="1"/>
        <v>土</v>
      </c>
      <c r="AC13" s="210" t="str">
        <f t="shared" si="1"/>
        <v>日</v>
      </c>
      <c r="AD13" s="210" t="str">
        <f t="shared" si="1"/>
        <v>月</v>
      </c>
      <c r="AE13" s="210" t="str">
        <f t="shared" si="1"/>
        <v>火</v>
      </c>
      <c r="AF13" s="210" t="str">
        <f t="shared" si="1"/>
        <v>水</v>
      </c>
      <c r="AG13" s="210" t="str">
        <f t="shared" si="1"/>
        <v>木</v>
      </c>
      <c r="AH13" s="210" t="str">
        <f t="shared" si="1"/>
        <v>金</v>
      </c>
      <c r="AI13" s="210" t="str">
        <f t="shared" si="1"/>
        <v>土</v>
      </c>
      <c r="AJ13" s="210" t="str">
        <f t="shared" si="1"/>
        <v>日</v>
      </c>
      <c r="AK13" s="209"/>
    </row>
    <row r="14" spans="1:37" ht="19.5" customHeight="1" thickTop="1">
      <c r="A14" s="256" t="s">
        <v>75</v>
      </c>
      <c r="B14" s="257"/>
      <c r="C14" s="257"/>
      <c r="D14" s="257"/>
      <c r="E14" s="258"/>
      <c r="F14" s="108"/>
      <c r="G14" s="109"/>
      <c r="H14" s="109"/>
      <c r="I14" s="109"/>
      <c r="J14" s="109"/>
      <c r="K14" s="109"/>
      <c r="L14" s="109"/>
      <c r="M14" s="109"/>
      <c r="N14" s="109"/>
      <c r="O14" s="109"/>
      <c r="P14" s="109"/>
      <c r="Q14" s="109"/>
      <c r="R14" s="109"/>
      <c r="S14" s="109"/>
      <c r="T14" s="109"/>
      <c r="U14" s="109"/>
      <c r="V14" s="109"/>
      <c r="W14" s="109"/>
      <c r="X14" s="109"/>
      <c r="Y14" s="109"/>
      <c r="Z14" s="109"/>
      <c r="AA14" s="109"/>
      <c r="AB14" s="109"/>
      <c r="AC14" s="109"/>
      <c r="AD14" s="109"/>
      <c r="AE14" s="109"/>
      <c r="AF14" s="109"/>
      <c r="AG14" s="109"/>
      <c r="AH14" s="109"/>
      <c r="AI14" s="109"/>
      <c r="AJ14" s="110"/>
      <c r="AK14" s="111">
        <f>IF(SUM(F14:AJ14)&gt;=SUM(AK15:AK17),SUM(F14:AJ14),"ERROR")</f>
        <v>0</v>
      </c>
    </row>
    <row r="15" spans="1:37" s="116" customFormat="1" ht="19.5" customHeight="1">
      <c r="A15" s="112"/>
      <c r="B15" s="326" t="s">
        <v>117</v>
      </c>
      <c r="C15" s="327"/>
      <c r="D15" s="327"/>
      <c r="E15" s="327"/>
      <c r="F15" s="113"/>
      <c r="G15" s="114"/>
      <c r="H15" s="114"/>
      <c r="I15" s="114"/>
      <c r="J15" s="114"/>
      <c r="K15" s="114"/>
      <c r="L15" s="114"/>
      <c r="M15" s="114"/>
      <c r="N15" s="114"/>
      <c r="O15" s="114"/>
      <c r="P15" s="114"/>
      <c r="Q15" s="114"/>
      <c r="R15" s="114"/>
      <c r="S15" s="114"/>
      <c r="T15" s="114"/>
      <c r="U15" s="114"/>
      <c r="V15" s="114"/>
      <c r="W15" s="114"/>
      <c r="X15" s="114"/>
      <c r="Y15" s="114"/>
      <c r="Z15" s="114"/>
      <c r="AA15" s="114"/>
      <c r="AB15" s="114"/>
      <c r="AC15" s="114"/>
      <c r="AD15" s="114"/>
      <c r="AE15" s="114"/>
      <c r="AF15" s="114"/>
      <c r="AG15" s="114"/>
      <c r="AH15" s="114"/>
      <c r="AI15" s="114"/>
      <c r="AJ15" s="115"/>
      <c r="AK15" s="111">
        <f t="shared" ref="AK15:AK16" si="2">SUM(F15:AJ15)</f>
        <v>0</v>
      </c>
    </row>
    <row r="16" spans="1:37" s="116" customFormat="1" ht="19.5" customHeight="1">
      <c r="A16" s="112"/>
      <c r="B16" s="259" t="s">
        <v>145</v>
      </c>
      <c r="C16" s="260"/>
      <c r="D16" s="260"/>
      <c r="E16" s="260"/>
      <c r="F16" s="113"/>
      <c r="G16" s="114"/>
      <c r="H16" s="114"/>
      <c r="I16" s="114"/>
      <c r="J16" s="114"/>
      <c r="K16" s="114"/>
      <c r="L16" s="114"/>
      <c r="M16" s="114"/>
      <c r="N16" s="114"/>
      <c r="O16" s="114"/>
      <c r="P16" s="114"/>
      <c r="Q16" s="114"/>
      <c r="R16" s="114"/>
      <c r="S16" s="114"/>
      <c r="T16" s="114"/>
      <c r="U16" s="114"/>
      <c r="V16" s="114"/>
      <c r="W16" s="114"/>
      <c r="X16" s="114"/>
      <c r="Y16" s="114"/>
      <c r="Z16" s="114"/>
      <c r="AA16" s="114"/>
      <c r="AB16" s="114"/>
      <c r="AC16" s="114"/>
      <c r="AD16" s="114"/>
      <c r="AE16" s="114"/>
      <c r="AF16" s="114"/>
      <c r="AG16" s="114"/>
      <c r="AH16" s="114"/>
      <c r="AI16" s="114"/>
      <c r="AJ16" s="115"/>
      <c r="AK16" s="111">
        <f t="shared" si="2"/>
        <v>0</v>
      </c>
    </row>
    <row r="17" spans="1:38" s="116" customFormat="1" ht="19.5" customHeight="1" thickBot="1">
      <c r="A17" s="117"/>
      <c r="B17" s="259" t="s">
        <v>146</v>
      </c>
      <c r="C17" s="260"/>
      <c r="D17" s="260"/>
      <c r="E17" s="260"/>
      <c r="F17" s="118"/>
      <c r="G17" s="119"/>
      <c r="H17" s="119"/>
      <c r="I17" s="119"/>
      <c r="J17" s="119"/>
      <c r="K17" s="119"/>
      <c r="L17" s="119"/>
      <c r="M17" s="119"/>
      <c r="N17" s="119"/>
      <c r="O17" s="119"/>
      <c r="P17" s="119"/>
      <c r="Q17" s="119"/>
      <c r="R17" s="119"/>
      <c r="S17" s="119"/>
      <c r="T17" s="119"/>
      <c r="U17" s="119"/>
      <c r="V17" s="119"/>
      <c r="W17" s="119"/>
      <c r="X17" s="119"/>
      <c r="Y17" s="119"/>
      <c r="Z17" s="119"/>
      <c r="AA17" s="119"/>
      <c r="AB17" s="119"/>
      <c r="AC17" s="119"/>
      <c r="AD17" s="119"/>
      <c r="AE17" s="119"/>
      <c r="AF17" s="119"/>
      <c r="AG17" s="119"/>
      <c r="AH17" s="119"/>
      <c r="AI17" s="119"/>
      <c r="AJ17" s="120"/>
      <c r="AK17" s="111">
        <f>SUM(F17:AJ17)</f>
        <v>0</v>
      </c>
    </row>
    <row r="18" spans="1:38" ht="19.5" customHeight="1" thickTop="1">
      <c r="A18" s="230" t="s">
        <v>7</v>
      </c>
      <c r="B18" s="230"/>
      <c r="C18" s="230"/>
      <c r="D18" s="230"/>
      <c r="E18" s="230"/>
      <c r="F18" s="139">
        <f>F14</f>
        <v>0</v>
      </c>
      <c r="G18" s="139">
        <f t="shared" ref="G18:AK18" si="3">G14</f>
        <v>0</v>
      </c>
      <c r="H18" s="139">
        <f t="shared" si="3"/>
        <v>0</v>
      </c>
      <c r="I18" s="139">
        <f t="shared" si="3"/>
        <v>0</v>
      </c>
      <c r="J18" s="139">
        <f t="shared" si="3"/>
        <v>0</v>
      </c>
      <c r="K18" s="139">
        <f t="shared" si="3"/>
        <v>0</v>
      </c>
      <c r="L18" s="139">
        <f t="shared" si="3"/>
        <v>0</v>
      </c>
      <c r="M18" s="139">
        <f t="shared" si="3"/>
        <v>0</v>
      </c>
      <c r="N18" s="139">
        <f t="shared" si="3"/>
        <v>0</v>
      </c>
      <c r="O18" s="139">
        <f t="shared" si="3"/>
        <v>0</v>
      </c>
      <c r="P18" s="139">
        <f t="shared" si="3"/>
        <v>0</v>
      </c>
      <c r="Q18" s="139">
        <f t="shared" si="3"/>
        <v>0</v>
      </c>
      <c r="R18" s="139">
        <f t="shared" si="3"/>
        <v>0</v>
      </c>
      <c r="S18" s="139">
        <f t="shared" si="3"/>
        <v>0</v>
      </c>
      <c r="T18" s="139">
        <f t="shared" si="3"/>
        <v>0</v>
      </c>
      <c r="U18" s="139">
        <f t="shared" si="3"/>
        <v>0</v>
      </c>
      <c r="V18" s="139">
        <f t="shared" si="3"/>
        <v>0</v>
      </c>
      <c r="W18" s="139">
        <f t="shared" si="3"/>
        <v>0</v>
      </c>
      <c r="X18" s="139">
        <f t="shared" si="3"/>
        <v>0</v>
      </c>
      <c r="Y18" s="139">
        <f t="shared" si="3"/>
        <v>0</v>
      </c>
      <c r="Z18" s="139">
        <f t="shared" si="3"/>
        <v>0</v>
      </c>
      <c r="AA18" s="139">
        <f t="shared" si="3"/>
        <v>0</v>
      </c>
      <c r="AB18" s="139">
        <f t="shared" si="3"/>
        <v>0</v>
      </c>
      <c r="AC18" s="139">
        <f t="shared" si="3"/>
        <v>0</v>
      </c>
      <c r="AD18" s="139">
        <f t="shared" si="3"/>
        <v>0</v>
      </c>
      <c r="AE18" s="139">
        <f t="shared" si="3"/>
        <v>0</v>
      </c>
      <c r="AF18" s="139">
        <f t="shared" si="3"/>
        <v>0</v>
      </c>
      <c r="AG18" s="139">
        <f t="shared" si="3"/>
        <v>0</v>
      </c>
      <c r="AH18" s="139">
        <f t="shared" si="3"/>
        <v>0</v>
      </c>
      <c r="AI18" s="139">
        <f t="shared" si="3"/>
        <v>0</v>
      </c>
      <c r="AJ18" s="139">
        <f t="shared" si="3"/>
        <v>0</v>
      </c>
      <c r="AK18" s="140">
        <f t="shared" si="3"/>
        <v>0</v>
      </c>
      <c r="AL18" s="36" t="s">
        <v>19</v>
      </c>
    </row>
    <row r="19" spans="1:38" s="124" customFormat="1" ht="19.5" customHeight="1">
      <c r="A19" s="121"/>
      <c r="B19" s="122" t="s">
        <v>118</v>
      </c>
      <c r="C19" s="121"/>
      <c r="D19" s="121"/>
      <c r="E19" s="121"/>
      <c r="F19" s="123"/>
      <c r="G19" s="123"/>
      <c r="H19" s="123"/>
      <c r="I19" s="123"/>
      <c r="J19" s="123"/>
      <c r="K19" s="123"/>
      <c r="L19" s="123"/>
      <c r="M19" s="123"/>
      <c r="N19" s="123"/>
      <c r="O19" s="123"/>
      <c r="P19" s="123"/>
      <c r="Q19" s="123"/>
      <c r="R19" s="123"/>
      <c r="S19" s="123"/>
      <c r="T19" s="123"/>
      <c r="U19" s="123"/>
      <c r="V19" s="123"/>
      <c r="W19" s="123"/>
      <c r="X19" s="123"/>
      <c r="Y19" s="123"/>
      <c r="Z19" s="123"/>
      <c r="AA19" s="123"/>
      <c r="AB19" s="123"/>
      <c r="AC19" s="123"/>
      <c r="AD19" s="123"/>
      <c r="AE19" s="123"/>
      <c r="AF19" s="123"/>
      <c r="AG19" s="123"/>
      <c r="AH19" s="123"/>
      <c r="AI19" s="123"/>
      <c r="AJ19" s="123"/>
      <c r="AK19" s="121"/>
    </row>
    <row r="20" spans="1:38" s="122" customFormat="1" ht="19.5" customHeight="1">
      <c r="B20" s="122" t="s">
        <v>154</v>
      </c>
    </row>
    <row r="21" spans="1:38" s="125" customFormat="1" ht="19.5" customHeight="1">
      <c r="B21" s="122" t="s">
        <v>155</v>
      </c>
    </row>
    <row r="22" spans="1:38" ht="18.75" customHeight="1">
      <c r="A22" s="288" t="s">
        <v>51</v>
      </c>
      <c r="B22" s="288"/>
      <c r="C22" s="288"/>
      <c r="D22" s="288"/>
      <c r="M22" s="36" t="s">
        <v>13</v>
      </c>
    </row>
    <row r="23" spans="1:38" ht="18.75" customHeight="1">
      <c r="A23" s="232" t="s">
        <v>8</v>
      </c>
      <c r="B23" s="232"/>
      <c r="C23" s="232"/>
      <c r="D23" s="232"/>
      <c r="E23" s="232"/>
      <c r="F23" s="299" t="s">
        <v>12</v>
      </c>
      <c r="G23" s="299"/>
      <c r="H23" s="299"/>
      <c r="I23" s="299"/>
      <c r="M23" s="232" t="s">
        <v>8</v>
      </c>
      <c r="N23" s="232"/>
      <c r="O23" s="232"/>
      <c r="P23" s="232"/>
      <c r="Q23" s="232"/>
      <c r="R23" s="232"/>
      <c r="S23" s="232"/>
      <c r="T23" s="232"/>
      <c r="U23" s="232"/>
      <c r="V23" s="225" t="s">
        <v>12</v>
      </c>
      <c r="W23" s="225"/>
      <c r="X23" s="225"/>
      <c r="Y23" s="225"/>
      <c r="Z23" s="225"/>
      <c r="AA23" s="225"/>
      <c r="AB23" s="225"/>
      <c r="AC23" s="225"/>
      <c r="AD23" s="241"/>
      <c r="AE23" s="241"/>
      <c r="AF23" s="241"/>
      <c r="AG23" s="241"/>
      <c r="AH23" s="241"/>
      <c r="AI23" s="241"/>
      <c r="AJ23" s="241"/>
      <c r="AK23" s="242"/>
    </row>
    <row r="24" spans="1:38" ht="18.75" customHeight="1" thickBot="1">
      <c r="A24" s="232"/>
      <c r="B24" s="232"/>
      <c r="C24" s="232"/>
      <c r="D24" s="232"/>
      <c r="E24" s="232"/>
      <c r="F24" s="316"/>
      <c r="G24" s="316"/>
      <c r="H24" s="316"/>
      <c r="I24" s="299"/>
      <c r="J24" s="126"/>
      <c r="K24" s="126"/>
      <c r="L24" s="126"/>
      <c r="M24" s="232"/>
      <c r="N24" s="232"/>
      <c r="O24" s="232"/>
      <c r="P24" s="232"/>
      <c r="Q24" s="232"/>
      <c r="R24" s="232"/>
      <c r="S24" s="232"/>
      <c r="T24" s="232"/>
      <c r="U24" s="232"/>
      <c r="V24" s="226"/>
      <c r="W24" s="226"/>
      <c r="X24" s="226"/>
      <c r="Y24" s="226"/>
      <c r="Z24" s="226"/>
      <c r="AA24" s="226"/>
      <c r="AB24" s="226"/>
      <c r="AC24" s="226"/>
      <c r="AD24" s="243" t="s">
        <v>144</v>
      </c>
      <c r="AE24" s="243"/>
      <c r="AF24" s="243"/>
      <c r="AG24" s="243"/>
      <c r="AH24" s="243"/>
      <c r="AI24" s="243"/>
      <c r="AJ24" s="243"/>
      <c r="AK24" s="243"/>
    </row>
    <row r="25" spans="1:38" ht="18.75" customHeight="1" thickTop="1" thickBot="1">
      <c r="A25" s="237" t="s">
        <v>9</v>
      </c>
      <c r="B25" s="293"/>
      <c r="C25" s="293"/>
      <c r="D25" s="293"/>
      <c r="E25" s="294"/>
      <c r="F25" s="320"/>
      <c r="G25" s="321"/>
      <c r="H25" s="322"/>
      <c r="I25" s="39" t="s">
        <v>172</v>
      </c>
      <c r="J25" s="126"/>
      <c r="K25" s="126"/>
      <c r="L25" s="126"/>
      <c r="M25" s="232"/>
      <c r="N25" s="232"/>
      <c r="O25" s="232"/>
      <c r="P25" s="232"/>
      <c r="Q25" s="232"/>
      <c r="R25" s="232"/>
      <c r="S25" s="232"/>
      <c r="T25" s="232"/>
      <c r="U25" s="232"/>
      <c r="V25" s="229" t="s">
        <v>14</v>
      </c>
      <c r="W25" s="227"/>
      <c r="X25" s="227"/>
      <c r="Y25" s="227"/>
      <c r="Z25" s="227" t="s">
        <v>15</v>
      </c>
      <c r="AA25" s="227"/>
      <c r="AB25" s="227"/>
      <c r="AC25" s="228"/>
      <c r="AD25" s="244" t="s">
        <v>14</v>
      </c>
      <c r="AE25" s="244"/>
      <c r="AF25" s="244"/>
      <c r="AG25" s="244"/>
      <c r="AH25" s="244" t="s">
        <v>15</v>
      </c>
      <c r="AI25" s="244"/>
      <c r="AJ25" s="244"/>
      <c r="AK25" s="244"/>
    </row>
    <row r="26" spans="1:38" ht="18.75" customHeight="1" thickTop="1">
      <c r="A26" s="237" t="s">
        <v>10</v>
      </c>
      <c r="B26" s="293"/>
      <c r="C26" s="293"/>
      <c r="D26" s="293"/>
      <c r="E26" s="294"/>
      <c r="F26" s="317"/>
      <c r="G26" s="318"/>
      <c r="H26" s="319"/>
      <c r="I26" s="39" t="s">
        <v>172</v>
      </c>
      <c r="J26" s="126"/>
      <c r="K26" s="126"/>
      <c r="L26" s="126"/>
      <c r="M26" s="290" t="s">
        <v>195</v>
      </c>
      <c r="N26" s="290"/>
      <c r="O26" s="290"/>
      <c r="P26" s="290"/>
      <c r="Q26" s="290"/>
      <c r="R26" s="290"/>
      <c r="S26" s="290"/>
      <c r="T26" s="290"/>
      <c r="U26" s="291"/>
      <c r="V26" s="363"/>
      <c r="W26" s="364"/>
      <c r="X26" s="364"/>
      <c r="Y26" s="95" t="s">
        <v>1</v>
      </c>
      <c r="Z26" s="364"/>
      <c r="AA26" s="364"/>
      <c r="AB26" s="364"/>
      <c r="AC26" s="133" t="s">
        <v>173</v>
      </c>
      <c r="AD26" s="380"/>
      <c r="AE26" s="365"/>
      <c r="AF26" s="365"/>
      <c r="AG26" s="212" t="s">
        <v>173</v>
      </c>
      <c r="AH26" s="365"/>
      <c r="AI26" s="365"/>
      <c r="AJ26" s="365"/>
      <c r="AK26" s="213" t="s">
        <v>173</v>
      </c>
    </row>
    <row r="27" spans="1:38" ht="18.75" customHeight="1">
      <c r="A27" s="237" t="s">
        <v>11</v>
      </c>
      <c r="B27" s="293"/>
      <c r="C27" s="293"/>
      <c r="D27" s="293"/>
      <c r="E27" s="294"/>
      <c r="F27" s="317"/>
      <c r="G27" s="318"/>
      <c r="H27" s="319"/>
      <c r="I27" s="39" t="s">
        <v>172</v>
      </c>
      <c r="J27" s="126"/>
      <c r="K27" s="126"/>
      <c r="L27" s="126"/>
      <c r="M27" s="290"/>
      <c r="N27" s="290"/>
      <c r="O27" s="290"/>
      <c r="P27" s="290"/>
      <c r="Q27" s="290"/>
      <c r="R27" s="290"/>
      <c r="S27" s="290"/>
      <c r="T27" s="290"/>
      <c r="U27" s="291"/>
      <c r="V27" s="233" t="s">
        <v>129</v>
      </c>
      <c r="W27" s="234"/>
      <c r="X27" s="234"/>
      <c r="Y27" s="96"/>
      <c r="Z27" s="234" t="s">
        <v>129</v>
      </c>
      <c r="AA27" s="234"/>
      <c r="AB27" s="234"/>
      <c r="AC27" s="134"/>
      <c r="AD27" s="373" t="s">
        <v>129</v>
      </c>
      <c r="AE27" s="374"/>
      <c r="AF27" s="374"/>
      <c r="AG27" s="75"/>
      <c r="AH27" s="375" t="s">
        <v>129</v>
      </c>
      <c r="AI27" s="374"/>
      <c r="AJ27" s="374"/>
      <c r="AK27" s="99"/>
    </row>
    <row r="28" spans="1:38" ht="18.75" customHeight="1">
      <c r="A28" s="292" t="s">
        <v>150</v>
      </c>
      <c r="B28" s="293"/>
      <c r="C28" s="293"/>
      <c r="D28" s="293"/>
      <c r="E28" s="294"/>
      <c r="F28" s="295"/>
      <c r="G28" s="296"/>
      <c r="H28" s="297"/>
      <c r="I28" s="39" t="s">
        <v>172</v>
      </c>
      <c r="J28" s="126"/>
      <c r="K28" s="126"/>
      <c r="L28" s="126"/>
      <c r="M28" s="236" t="s">
        <v>17</v>
      </c>
      <c r="N28" s="236"/>
      <c r="O28" s="236"/>
      <c r="P28" s="236"/>
      <c r="Q28" s="236"/>
      <c r="R28" s="236"/>
      <c r="S28" s="236"/>
      <c r="T28" s="236"/>
      <c r="U28" s="237"/>
      <c r="V28" s="314"/>
      <c r="W28" s="315"/>
      <c r="X28" s="315"/>
      <c r="Y28" s="97" t="s">
        <v>173</v>
      </c>
      <c r="Z28" s="315"/>
      <c r="AA28" s="315"/>
      <c r="AB28" s="315"/>
      <c r="AC28" s="135" t="s">
        <v>173</v>
      </c>
      <c r="AD28" s="376"/>
      <c r="AE28" s="377"/>
      <c r="AF28" s="377"/>
      <c r="AG28" s="214" t="s">
        <v>173</v>
      </c>
      <c r="AH28" s="377"/>
      <c r="AI28" s="377"/>
      <c r="AJ28" s="377"/>
      <c r="AK28" s="99" t="s">
        <v>173</v>
      </c>
    </row>
    <row r="29" spans="1:38" ht="18.75" customHeight="1" thickBot="1">
      <c r="A29" s="127"/>
      <c r="B29" s="237" t="s">
        <v>152</v>
      </c>
      <c r="C29" s="293"/>
      <c r="D29" s="293"/>
      <c r="E29" s="294"/>
      <c r="F29" s="305"/>
      <c r="G29" s="306"/>
      <c r="H29" s="307"/>
      <c r="I29" s="39" t="s">
        <v>172</v>
      </c>
      <c r="J29" s="126"/>
      <c r="K29" s="126"/>
      <c r="L29" s="126"/>
      <c r="M29" s="238" t="s">
        <v>157</v>
      </c>
      <c r="N29" s="238"/>
      <c r="O29" s="238"/>
      <c r="P29" s="238"/>
      <c r="Q29" s="238"/>
      <c r="R29" s="238"/>
      <c r="S29" s="238"/>
      <c r="T29" s="238"/>
      <c r="U29" s="239"/>
      <c r="V29" s="314"/>
      <c r="W29" s="315"/>
      <c r="X29" s="315"/>
      <c r="Y29" s="97" t="s">
        <v>173</v>
      </c>
      <c r="Z29" s="315"/>
      <c r="AA29" s="315"/>
      <c r="AB29" s="315"/>
      <c r="AC29" s="135" t="s">
        <v>173</v>
      </c>
      <c r="AD29" s="311"/>
      <c r="AE29" s="312"/>
      <c r="AF29" s="312"/>
      <c r="AG29" s="137"/>
      <c r="AH29" s="313"/>
      <c r="AI29" s="312"/>
      <c r="AJ29" s="312"/>
      <c r="AK29" s="138"/>
    </row>
    <row r="30" spans="1:38" ht="18.75" customHeight="1" thickTop="1" thickBot="1">
      <c r="A30" s="298" t="s">
        <v>7</v>
      </c>
      <c r="B30" s="298"/>
      <c r="C30" s="298"/>
      <c r="D30" s="298"/>
      <c r="E30" s="298"/>
      <c r="F30" s="247">
        <f>SUM(F25:H28)</f>
        <v>0</v>
      </c>
      <c r="G30" s="231"/>
      <c r="H30" s="231"/>
      <c r="I30" s="74" t="s">
        <v>173</v>
      </c>
      <c r="J30" s="126" t="s">
        <v>20</v>
      </c>
      <c r="K30" s="126"/>
      <c r="L30" s="126"/>
      <c r="M30" s="236" t="s">
        <v>18</v>
      </c>
      <c r="N30" s="236"/>
      <c r="O30" s="236"/>
      <c r="P30" s="236"/>
      <c r="Q30" s="236"/>
      <c r="R30" s="236"/>
      <c r="S30" s="236"/>
      <c r="T30" s="236"/>
      <c r="U30" s="237"/>
      <c r="V30" s="361"/>
      <c r="W30" s="362"/>
      <c r="X30" s="362"/>
      <c r="Y30" s="98" t="s">
        <v>173</v>
      </c>
      <c r="Z30" s="362"/>
      <c r="AA30" s="362"/>
      <c r="AB30" s="362"/>
      <c r="AC30" s="136" t="s">
        <v>173</v>
      </c>
      <c r="AD30" s="378"/>
      <c r="AE30" s="379"/>
      <c r="AF30" s="379"/>
      <c r="AG30" s="215" t="s">
        <v>173</v>
      </c>
      <c r="AH30" s="379"/>
      <c r="AI30" s="379"/>
      <c r="AJ30" s="379"/>
      <c r="AK30" s="216" t="s">
        <v>173</v>
      </c>
    </row>
    <row r="31" spans="1:38" ht="18.75" customHeight="1" thickTop="1">
      <c r="M31" s="230" t="s">
        <v>3</v>
      </c>
      <c r="N31" s="230"/>
      <c r="O31" s="230"/>
      <c r="P31" s="230"/>
      <c r="Q31" s="230"/>
      <c r="R31" s="230"/>
      <c r="S31" s="230"/>
      <c r="T31" s="230"/>
      <c r="U31" s="230"/>
      <c r="V31" s="231">
        <f>SUM(V26,V28,V29,V30)</f>
        <v>0</v>
      </c>
      <c r="W31" s="231"/>
      <c r="X31" s="231"/>
      <c r="Y31" s="74" t="s">
        <v>173</v>
      </c>
      <c r="Z31" s="247">
        <f>SUM(Z26,Z28,Z29,Z30)</f>
        <v>0</v>
      </c>
      <c r="AA31" s="231"/>
      <c r="AB31" s="231"/>
      <c r="AC31" s="100" t="s">
        <v>173</v>
      </c>
      <c r="AD31" s="247">
        <f>SUM(AD26,AD28,AD30)</f>
        <v>0</v>
      </c>
      <c r="AE31" s="231"/>
      <c r="AF31" s="231"/>
      <c r="AG31" s="74" t="s">
        <v>173</v>
      </c>
      <c r="AH31" s="247">
        <f>SUM(AH26,AH28,AH30)</f>
        <v>0</v>
      </c>
      <c r="AI31" s="231"/>
      <c r="AJ31" s="231"/>
      <c r="AK31" s="74" t="s">
        <v>173</v>
      </c>
      <c r="AL31" s="128"/>
    </row>
    <row r="32" spans="1:38" ht="18.75" customHeight="1">
      <c r="M32" s="223" t="s">
        <v>7</v>
      </c>
      <c r="N32" s="223"/>
      <c r="O32" s="223"/>
      <c r="P32" s="223"/>
      <c r="Q32" s="223"/>
      <c r="R32" s="223"/>
      <c r="S32" s="223"/>
      <c r="T32" s="223"/>
      <c r="U32" s="223"/>
      <c r="V32" s="224">
        <f>IF(AK18=F30,IF(AK18=SUM(V31,Z31),AK18,"ERROR"),"ERROR")</f>
        <v>0</v>
      </c>
      <c r="W32" s="224"/>
      <c r="X32" s="224"/>
      <c r="Y32" s="224"/>
      <c r="Z32" s="224"/>
      <c r="AA32" s="224"/>
      <c r="AB32" s="224"/>
      <c r="AC32" s="73" t="s">
        <v>173</v>
      </c>
      <c r="AD32" s="36" t="s">
        <v>21</v>
      </c>
      <c r="AE32" s="128"/>
      <c r="AF32" s="128"/>
      <c r="AG32" s="128"/>
      <c r="AH32" s="128"/>
      <c r="AI32" s="128"/>
      <c r="AJ32" s="128"/>
      <c r="AK32" s="128"/>
      <c r="AL32" s="128"/>
    </row>
    <row r="33" spans="2:37" ht="18.75" customHeight="1">
      <c r="B33" s="122" t="s">
        <v>119</v>
      </c>
      <c r="C33" s="122"/>
      <c r="D33" s="122"/>
      <c r="E33" s="122"/>
      <c r="F33" s="122"/>
      <c r="G33" s="122"/>
      <c r="H33" s="122"/>
      <c r="I33" s="122"/>
      <c r="J33" s="122"/>
      <c r="K33" s="122"/>
      <c r="L33" s="122"/>
      <c r="M33" s="122"/>
      <c r="N33" s="38"/>
      <c r="O33" s="38"/>
      <c r="P33" s="38"/>
      <c r="AE33" s="128"/>
      <c r="AF33" s="128"/>
      <c r="AG33" s="128"/>
      <c r="AH33" s="128"/>
      <c r="AI33" s="128"/>
      <c r="AJ33" s="128"/>
      <c r="AK33" s="128"/>
    </row>
    <row r="34" spans="2:37" ht="21" customHeight="1"/>
    <row r="35" spans="2:37" ht="21" customHeight="1"/>
    <row r="36" spans="2:37" ht="21" customHeight="1"/>
  </sheetData>
  <sheetProtection algorithmName="SHA-512" hashValue="pPly7mlvAAfvJLoOHmUKa/+F0t2MwexEASkWZLuSNJNag4zK3/4PqZ5EME7cgqLWUXCSZHT4FRiw2q2Osgum1w==" saltValue="2gKBevRxs+CxtcRgZLaOgg==" spinCount="100000" sheet="1" objects="1" scenarios="1"/>
  <mergeCells count="78">
    <mergeCell ref="B16:E16"/>
    <mergeCell ref="A18:E18"/>
    <mergeCell ref="A25:E25"/>
    <mergeCell ref="F25:H25"/>
    <mergeCell ref="A22:D22"/>
    <mergeCell ref="A23:E24"/>
    <mergeCell ref="F23:I24"/>
    <mergeCell ref="B17:E17"/>
    <mergeCell ref="AH26:AJ26"/>
    <mergeCell ref="B29:E29"/>
    <mergeCell ref="F29:H29"/>
    <mergeCell ref="A30:E30"/>
    <mergeCell ref="F30:H30"/>
    <mergeCell ref="A28:E28"/>
    <mergeCell ref="F28:H28"/>
    <mergeCell ref="A27:E27"/>
    <mergeCell ref="F27:H27"/>
    <mergeCell ref="V27:X27"/>
    <mergeCell ref="Z27:AB27"/>
    <mergeCell ref="Z26:AB26"/>
    <mergeCell ref="A26:E26"/>
    <mergeCell ref="F26:H26"/>
    <mergeCell ref="V26:X26"/>
    <mergeCell ref="M31:U31"/>
    <mergeCell ref="V31:X31"/>
    <mergeCell ref="Z31:AB31"/>
    <mergeCell ref="AD23:AK23"/>
    <mergeCell ref="AD30:AF30"/>
    <mergeCell ref="AH30:AJ30"/>
    <mergeCell ref="AD27:AF27"/>
    <mergeCell ref="AH27:AJ27"/>
    <mergeCell ref="AD28:AF28"/>
    <mergeCell ref="AH28:AJ28"/>
    <mergeCell ref="AD29:AF29"/>
    <mergeCell ref="AH29:AJ29"/>
    <mergeCell ref="AD24:AK24"/>
    <mergeCell ref="AD25:AG25"/>
    <mergeCell ref="AH25:AK25"/>
    <mergeCell ref="AD26:AF26"/>
    <mergeCell ref="V23:AC24"/>
    <mergeCell ref="Z25:AC25"/>
    <mergeCell ref="X6:AB6"/>
    <mergeCell ref="AC6:AG6"/>
    <mergeCell ref="A7:K9"/>
    <mergeCell ref="L7:U7"/>
    <mergeCell ref="X7:AA7"/>
    <mergeCell ref="AC7:AF7"/>
    <mergeCell ref="L8:N8"/>
    <mergeCell ref="O8:U8"/>
    <mergeCell ref="L9:N9"/>
    <mergeCell ref="O9:U9"/>
    <mergeCell ref="A11:D11"/>
    <mergeCell ref="A12:E12"/>
    <mergeCell ref="A13:E13"/>
    <mergeCell ref="A14:E14"/>
    <mergeCell ref="B15:E15"/>
    <mergeCell ref="M3:N3"/>
    <mergeCell ref="A5:K5"/>
    <mergeCell ref="L5:U5"/>
    <mergeCell ref="A6:K6"/>
    <mergeCell ref="L6:U6"/>
    <mergeCell ref="A3:L3"/>
    <mergeCell ref="AD31:AF31"/>
    <mergeCell ref="AH31:AJ31"/>
    <mergeCell ref="M32:U32"/>
    <mergeCell ref="V32:AB32"/>
    <mergeCell ref="M23:U25"/>
    <mergeCell ref="M26:U27"/>
    <mergeCell ref="M28:U28"/>
    <mergeCell ref="M29:U29"/>
    <mergeCell ref="M30:U30"/>
    <mergeCell ref="V28:X28"/>
    <mergeCell ref="Z28:AB28"/>
    <mergeCell ref="V25:Y25"/>
    <mergeCell ref="V30:X30"/>
    <mergeCell ref="Z30:AB30"/>
    <mergeCell ref="V29:X29"/>
    <mergeCell ref="Z29:AB29"/>
  </mergeCells>
  <phoneticPr fontId="4"/>
  <pageMargins left="0.7" right="0.7" top="0.75" bottom="0.75" header="0.3" footer="0.3"/>
  <pageSetup paperSize="9" scale="72" orientation="landscape"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89FC2F-1423-43D2-BC14-B7982AC9087A}">
  <sheetPr codeName="Sheet15">
    <tabColor theme="8" tint="0.59999389629810485"/>
  </sheetPr>
  <dimension ref="A1:AL36"/>
  <sheetViews>
    <sheetView view="pageBreakPreview" zoomScale="90" zoomScaleNormal="100" zoomScaleSheetLayoutView="90" workbookViewId="0">
      <selection activeCell="M26" sqref="M26:U27"/>
    </sheetView>
  </sheetViews>
  <sheetFormatPr defaultRowHeight="13.5"/>
  <cols>
    <col min="1" max="38" width="4.625" style="36" customWidth="1"/>
    <col min="39" max="16384" width="9" style="36"/>
  </cols>
  <sheetData>
    <row r="1" spans="1:37" ht="19.5" customHeight="1"/>
    <row r="2" spans="1:37" ht="19.5" customHeight="1">
      <c r="A2" s="36" t="s">
        <v>182</v>
      </c>
      <c r="Y2" s="105"/>
    </row>
    <row r="3" spans="1:37" ht="19.5" customHeight="1">
      <c r="A3" s="267" t="s">
        <v>153</v>
      </c>
      <c r="B3" s="267"/>
      <c r="C3" s="267"/>
      <c r="D3" s="267"/>
      <c r="E3" s="267"/>
      <c r="F3" s="267"/>
      <c r="G3" s="267"/>
      <c r="H3" s="267"/>
      <c r="I3" s="267"/>
      <c r="J3" s="267"/>
      <c r="K3" s="267"/>
      <c r="L3" s="267"/>
      <c r="M3" s="381">
        <f>'4月'!M3+1</f>
        <v>2027</v>
      </c>
      <c r="N3" s="381"/>
      <c r="O3" s="36" t="s">
        <v>0</v>
      </c>
      <c r="P3" s="37">
        <v>2</v>
      </c>
      <c r="Q3" s="36" t="s">
        <v>23</v>
      </c>
    </row>
    <row r="4" spans="1:37" ht="19.5" customHeight="1"/>
    <row r="5" spans="1:37" ht="19.5" customHeight="1" thickBot="1">
      <c r="A5" s="382" t="s">
        <v>183</v>
      </c>
      <c r="B5" s="382"/>
      <c r="C5" s="382"/>
      <c r="D5" s="382"/>
      <c r="E5" s="382"/>
      <c r="F5" s="382"/>
      <c r="G5" s="382"/>
      <c r="H5" s="382"/>
      <c r="I5" s="382"/>
      <c r="J5" s="382"/>
      <c r="K5" s="382"/>
      <c r="L5" s="383" t="s">
        <v>25</v>
      </c>
      <c r="M5" s="383"/>
      <c r="N5" s="383"/>
      <c r="O5" s="383"/>
      <c r="P5" s="383"/>
      <c r="Q5" s="383"/>
      <c r="R5" s="383"/>
      <c r="S5" s="383"/>
      <c r="T5" s="383"/>
      <c r="U5" s="383"/>
      <c r="V5" s="38"/>
      <c r="W5" s="38"/>
      <c r="X5" s="38"/>
    </row>
    <row r="6" spans="1:37" ht="19.5" customHeight="1" thickBot="1">
      <c r="A6" s="384" t="s">
        <v>24</v>
      </c>
      <c r="B6" s="385"/>
      <c r="C6" s="385"/>
      <c r="D6" s="385"/>
      <c r="E6" s="385"/>
      <c r="F6" s="385"/>
      <c r="G6" s="385"/>
      <c r="H6" s="385"/>
      <c r="I6" s="385"/>
      <c r="J6" s="385"/>
      <c r="K6" s="386"/>
      <c r="L6" s="387" t="s">
        <v>26</v>
      </c>
      <c r="M6" s="387"/>
      <c r="N6" s="387"/>
      <c r="O6" s="387"/>
      <c r="P6" s="387"/>
      <c r="Q6" s="387"/>
      <c r="R6" s="387"/>
      <c r="S6" s="387"/>
      <c r="T6" s="387"/>
      <c r="U6" s="387"/>
      <c r="V6" s="38"/>
      <c r="W6" s="38"/>
      <c r="X6" s="366" t="s">
        <v>56</v>
      </c>
      <c r="Y6" s="367"/>
      <c r="Z6" s="367"/>
      <c r="AA6" s="367"/>
      <c r="AB6" s="368"/>
      <c r="AC6" s="369" t="s">
        <v>57</v>
      </c>
      <c r="AD6" s="236"/>
      <c r="AE6" s="236"/>
      <c r="AF6" s="236"/>
      <c r="AG6" s="236"/>
    </row>
    <row r="7" spans="1:37" ht="19.5" customHeight="1" thickBot="1">
      <c r="A7" s="337">
        <f>'4月'!A7:K9</f>
        <v>0</v>
      </c>
      <c r="B7" s="338"/>
      <c r="C7" s="338"/>
      <c r="D7" s="338"/>
      <c r="E7" s="338"/>
      <c r="F7" s="338"/>
      <c r="G7" s="338"/>
      <c r="H7" s="338"/>
      <c r="I7" s="338"/>
      <c r="J7" s="338"/>
      <c r="K7" s="339"/>
      <c r="L7" s="388">
        <f>'4月'!L7:U7</f>
        <v>0</v>
      </c>
      <c r="M7" s="389"/>
      <c r="N7" s="389"/>
      <c r="O7" s="389"/>
      <c r="P7" s="389"/>
      <c r="Q7" s="389"/>
      <c r="R7" s="389"/>
      <c r="S7" s="389"/>
      <c r="T7" s="389"/>
      <c r="U7" s="390"/>
      <c r="V7" s="38"/>
      <c r="W7" s="38"/>
      <c r="X7" s="370"/>
      <c r="Y7" s="371"/>
      <c r="Z7" s="371"/>
      <c r="AA7" s="371"/>
      <c r="AB7" s="72" t="s">
        <v>1</v>
      </c>
      <c r="AC7" s="372">
        <f>COUNTIF(F18:AJ18,"&lt;&gt;0")</f>
        <v>0</v>
      </c>
      <c r="AD7" s="372"/>
      <c r="AE7" s="372"/>
      <c r="AF7" s="372"/>
      <c r="AG7" s="39" t="s">
        <v>16</v>
      </c>
    </row>
    <row r="8" spans="1:37" ht="19.5" customHeight="1">
      <c r="A8" s="340"/>
      <c r="B8" s="341"/>
      <c r="C8" s="341"/>
      <c r="D8" s="341"/>
      <c r="E8" s="341"/>
      <c r="F8" s="341"/>
      <c r="G8" s="341"/>
      <c r="H8" s="341"/>
      <c r="I8" s="341"/>
      <c r="J8" s="341"/>
      <c r="K8" s="342"/>
      <c r="L8" s="391" t="s">
        <v>38</v>
      </c>
      <c r="M8" s="391"/>
      <c r="N8" s="391"/>
      <c r="O8" s="355">
        <f>'4月'!O8:U8</f>
        <v>0</v>
      </c>
      <c r="P8" s="356"/>
      <c r="Q8" s="356"/>
      <c r="R8" s="356"/>
      <c r="S8" s="356"/>
      <c r="T8" s="356"/>
      <c r="U8" s="357"/>
      <c r="V8" s="38"/>
      <c r="W8" s="38"/>
      <c r="X8" s="38"/>
    </row>
    <row r="9" spans="1:37" ht="19.5" customHeight="1" thickBot="1">
      <c r="A9" s="343"/>
      <c r="B9" s="344"/>
      <c r="C9" s="344"/>
      <c r="D9" s="344"/>
      <c r="E9" s="344"/>
      <c r="F9" s="344"/>
      <c r="G9" s="344"/>
      <c r="H9" s="344"/>
      <c r="I9" s="344"/>
      <c r="J9" s="344"/>
      <c r="K9" s="345"/>
      <c r="L9" s="353" t="s">
        <v>39</v>
      </c>
      <c r="M9" s="353"/>
      <c r="N9" s="353"/>
      <c r="O9" s="358">
        <f>'4月'!O9:U9</f>
        <v>0</v>
      </c>
      <c r="P9" s="359"/>
      <c r="Q9" s="359"/>
      <c r="R9" s="359"/>
      <c r="S9" s="359"/>
      <c r="T9" s="359"/>
      <c r="U9" s="360"/>
      <c r="V9" s="38"/>
      <c r="W9" s="38"/>
      <c r="X9" s="38"/>
    </row>
    <row r="10" spans="1:37" ht="19.5" customHeight="1">
      <c r="A10" s="106"/>
      <c r="B10" s="106"/>
      <c r="C10" s="106"/>
      <c r="D10" s="106"/>
      <c r="E10" s="106"/>
      <c r="F10" s="106"/>
      <c r="G10" s="106"/>
      <c r="H10" s="106"/>
      <c r="I10" s="106"/>
      <c r="J10" s="106"/>
      <c r="K10" s="106"/>
      <c r="L10" s="106"/>
      <c r="M10" s="106"/>
      <c r="N10" s="106"/>
      <c r="O10" s="106"/>
      <c r="P10" s="106"/>
      <c r="Q10" s="106"/>
      <c r="R10" s="106"/>
      <c r="S10" s="106"/>
      <c r="T10" s="106"/>
      <c r="U10" s="106"/>
      <c r="V10" s="38"/>
      <c r="W10" s="38"/>
      <c r="X10" s="38"/>
    </row>
    <row r="11" spans="1:37" ht="19.5" customHeight="1">
      <c r="A11" s="392" t="s">
        <v>76</v>
      </c>
      <c r="B11" s="392"/>
      <c r="C11" s="392"/>
      <c r="D11" s="392"/>
    </row>
    <row r="12" spans="1:37" ht="19.5" customHeight="1">
      <c r="A12" s="232" t="s">
        <v>6</v>
      </c>
      <c r="B12" s="232"/>
      <c r="C12" s="232"/>
      <c r="D12" s="232"/>
      <c r="E12" s="232"/>
      <c r="F12" s="107">
        <f>DATE(M3,P3,1)</f>
        <v>46419</v>
      </c>
      <c r="G12" s="107">
        <f>F12+1</f>
        <v>46420</v>
      </c>
      <c r="H12" s="107">
        <f t="shared" ref="H12:AI12" si="0">G12+1</f>
        <v>46421</v>
      </c>
      <c r="I12" s="107">
        <f t="shared" si="0"/>
        <v>46422</v>
      </c>
      <c r="J12" s="107">
        <f t="shared" si="0"/>
        <v>46423</v>
      </c>
      <c r="K12" s="107">
        <f t="shared" si="0"/>
        <v>46424</v>
      </c>
      <c r="L12" s="107">
        <f t="shared" si="0"/>
        <v>46425</v>
      </c>
      <c r="M12" s="107">
        <f t="shared" si="0"/>
        <v>46426</v>
      </c>
      <c r="N12" s="107">
        <f t="shared" si="0"/>
        <v>46427</v>
      </c>
      <c r="O12" s="107">
        <f t="shared" si="0"/>
        <v>46428</v>
      </c>
      <c r="P12" s="107">
        <f t="shared" si="0"/>
        <v>46429</v>
      </c>
      <c r="Q12" s="107">
        <f t="shared" si="0"/>
        <v>46430</v>
      </c>
      <c r="R12" s="107">
        <f t="shared" si="0"/>
        <v>46431</v>
      </c>
      <c r="S12" s="107">
        <f t="shared" si="0"/>
        <v>46432</v>
      </c>
      <c r="T12" s="107">
        <f t="shared" si="0"/>
        <v>46433</v>
      </c>
      <c r="U12" s="107">
        <f t="shared" si="0"/>
        <v>46434</v>
      </c>
      <c r="V12" s="107">
        <f t="shared" si="0"/>
        <v>46435</v>
      </c>
      <c r="W12" s="107">
        <f t="shared" si="0"/>
        <v>46436</v>
      </c>
      <c r="X12" s="107">
        <f t="shared" si="0"/>
        <v>46437</v>
      </c>
      <c r="Y12" s="107">
        <f t="shared" si="0"/>
        <v>46438</v>
      </c>
      <c r="Z12" s="107">
        <f t="shared" si="0"/>
        <v>46439</v>
      </c>
      <c r="AA12" s="107">
        <f t="shared" si="0"/>
        <v>46440</v>
      </c>
      <c r="AB12" s="107">
        <f t="shared" si="0"/>
        <v>46441</v>
      </c>
      <c r="AC12" s="107">
        <f t="shared" si="0"/>
        <v>46442</v>
      </c>
      <c r="AD12" s="107">
        <f t="shared" si="0"/>
        <v>46443</v>
      </c>
      <c r="AE12" s="107">
        <f t="shared" si="0"/>
        <v>46444</v>
      </c>
      <c r="AF12" s="107">
        <f t="shared" si="0"/>
        <v>46445</v>
      </c>
      <c r="AG12" s="107">
        <f t="shared" si="0"/>
        <v>46446</v>
      </c>
      <c r="AH12" s="107">
        <f t="shared" si="0"/>
        <v>46447</v>
      </c>
      <c r="AI12" s="107">
        <f t="shared" si="0"/>
        <v>46448</v>
      </c>
      <c r="AJ12" s="107">
        <f>AI12+1</f>
        <v>46449</v>
      </c>
      <c r="AK12" s="209" t="s">
        <v>7</v>
      </c>
    </row>
    <row r="13" spans="1:37" ht="19.5" customHeight="1" thickBot="1">
      <c r="A13" s="232" t="s">
        <v>5</v>
      </c>
      <c r="B13" s="232"/>
      <c r="C13" s="232"/>
      <c r="D13" s="232"/>
      <c r="E13" s="232"/>
      <c r="F13" s="210" t="str">
        <f>TEXT(F12,"aaa")</f>
        <v>月</v>
      </c>
      <c r="G13" s="210" t="str">
        <f t="shared" ref="G13:AJ13" si="1">TEXT(G12,"aaa")</f>
        <v>火</v>
      </c>
      <c r="H13" s="210" t="str">
        <f t="shared" si="1"/>
        <v>水</v>
      </c>
      <c r="I13" s="210" t="str">
        <f t="shared" si="1"/>
        <v>木</v>
      </c>
      <c r="J13" s="210" t="str">
        <f t="shared" si="1"/>
        <v>金</v>
      </c>
      <c r="K13" s="210" t="str">
        <f t="shared" si="1"/>
        <v>土</v>
      </c>
      <c r="L13" s="210" t="str">
        <f t="shared" si="1"/>
        <v>日</v>
      </c>
      <c r="M13" s="210" t="str">
        <f t="shared" si="1"/>
        <v>月</v>
      </c>
      <c r="N13" s="210" t="str">
        <f t="shared" si="1"/>
        <v>火</v>
      </c>
      <c r="O13" s="210" t="str">
        <f t="shared" si="1"/>
        <v>水</v>
      </c>
      <c r="P13" s="210" t="str">
        <f t="shared" si="1"/>
        <v>木</v>
      </c>
      <c r="Q13" s="210" t="str">
        <f t="shared" si="1"/>
        <v>金</v>
      </c>
      <c r="R13" s="210" t="str">
        <f t="shared" si="1"/>
        <v>土</v>
      </c>
      <c r="S13" s="210" t="str">
        <f t="shared" si="1"/>
        <v>日</v>
      </c>
      <c r="T13" s="210" t="str">
        <f t="shared" si="1"/>
        <v>月</v>
      </c>
      <c r="U13" s="210" t="str">
        <f t="shared" si="1"/>
        <v>火</v>
      </c>
      <c r="V13" s="210" t="str">
        <f t="shared" si="1"/>
        <v>水</v>
      </c>
      <c r="W13" s="210" t="str">
        <f t="shared" si="1"/>
        <v>木</v>
      </c>
      <c r="X13" s="210" t="str">
        <f t="shared" si="1"/>
        <v>金</v>
      </c>
      <c r="Y13" s="210" t="str">
        <f t="shared" si="1"/>
        <v>土</v>
      </c>
      <c r="Z13" s="210" t="str">
        <f t="shared" si="1"/>
        <v>日</v>
      </c>
      <c r="AA13" s="210" t="str">
        <f t="shared" si="1"/>
        <v>月</v>
      </c>
      <c r="AB13" s="210" t="str">
        <f t="shared" si="1"/>
        <v>火</v>
      </c>
      <c r="AC13" s="210" t="str">
        <f t="shared" si="1"/>
        <v>水</v>
      </c>
      <c r="AD13" s="210" t="str">
        <f t="shared" si="1"/>
        <v>木</v>
      </c>
      <c r="AE13" s="210" t="str">
        <f t="shared" si="1"/>
        <v>金</v>
      </c>
      <c r="AF13" s="210" t="str">
        <f t="shared" si="1"/>
        <v>土</v>
      </c>
      <c r="AG13" s="210" t="str">
        <f t="shared" si="1"/>
        <v>日</v>
      </c>
      <c r="AH13" s="210" t="str">
        <f t="shared" si="1"/>
        <v>月</v>
      </c>
      <c r="AI13" s="210" t="str">
        <f t="shared" si="1"/>
        <v>火</v>
      </c>
      <c r="AJ13" s="210" t="str">
        <f t="shared" si="1"/>
        <v>水</v>
      </c>
      <c r="AK13" s="209"/>
    </row>
    <row r="14" spans="1:37" ht="19.5" customHeight="1" thickTop="1">
      <c r="A14" s="256" t="s">
        <v>75</v>
      </c>
      <c r="B14" s="257"/>
      <c r="C14" s="257"/>
      <c r="D14" s="257"/>
      <c r="E14" s="258"/>
      <c r="F14" s="108"/>
      <c r="G14" s="109"/>
      <c r="H14" s="109"/>
      <c r="I14" s="109"/>
      <c r="J14" s="109"/>
      <c r="K14" s="109"/>
      <c r="L14" s="109"/>
      <c r="M14" s="109"/>
      <c r="N14" s="109"/>
      <c r="O14" s="109"/>
      <c r="P14" s="109"/>
      <c r="Q14" s="109"/>
      <c r="R14" s="109"/>
      <c r="S14" s="109"/>
      <c r="T14" s="109"/>
      <c r="U14" s="109"/>
      <c r="V14" s="109"/>
      <c r="W14" s="109"/>
      <c r="X14" s="109"/>
      <c r="Y14" s="109"/>
      <c r="Z14" s="109"/>
      <c r="AA14" s="109"/>
      <c r="AB14" s="109"/>
      <c r="AC14" s="109"/>
      <c r="AD14" s="109"/>
      <c r="AE14" s="109"/>
      <c r="AF14" s="109"/>
      <c r="AG14" s="109"/>
      <c r="AH14" s="109"/>
      <c r="AI14" s="109"/>
      <c r="AJ14" s="110"/>
      <c r="AK14" s="111">
        <f>IF(SUM(F14:AJ14)&gt;=SUM(AK15:AK17),SUM(F14:AJ14),"ERROR")</f>
        <v>0</v>
      </c>
    </row>
    <row r="15" spans="1:37" s="116" customFormat="1" ht="19.5" customHeight="1">
      <c r="A15" s="112"/>
      <c r="B15" s="326" t="s">
        <v>117</v>
      </c>
      <c r="C15" s="327"/>
      <c r="D15" s="327"/>
      <c r="E15" s="327"/>
      <c r="F15" s="113"/>
      <c r="G15" s="114"/>
      <c r="H15" s="114"/>
      <c r="I15" s="114"/>
      <c r="J15" s="114"/>
      <c r="K15" s="114"/>
      <c r="L15" s="114"/>
      <c r="M15" s="114"/>
      <c r="N15" s="114"/>
      <c r="O15" s="114"/>
      <c r="P15" s="114"/>
      <c r="Q15" s="114"/>
      <c r="R15" s="114"/>
      <c r="S15" s="114"/>
      <c r="T15" s="114"/>
      <c r="U15" s="114"/>
      <c r="V15" s="114"/>
      <c r="W15" s="114"/>
      <c r="X15" s="114"/>
      <c r="Y15" s="114"/>
      <c r="Z15" s="114"/>
      <c r="AA15" s="114"/>
      <c r="AB15" s="114"/>
      <c r="AC15" s="114"/>
      <c r="AD15" s="114"/>
      <c r="AE15" s="114"/>
      <c r="AF15" s="114"/>
      <c r="AG15" s="114"/>
      <c r="AH15" s="114"/>
      <c r="AI15" s="114"/>
      <c r="AJ15" s="115"/>
      <c r="AK15" s="111">
        <f t="shared" ref="AK15:AK16" si="2">SUM(F15:AJ15)</f>
        <v>0</v>
      </c>
    </row>
    <row r="16" spans="1:37" s="116" customFormat="1" ht="19.5" customHeight="1">
      <c r="A16" s="112"/>
      <c r="B16" s="259" t="s">
        <v>145</v>
      </c>
      <c r="C16" s="260"/>
      <c r="D16" s="260"/>
      <c r="E16" s="260"/>
      <c r="F16" s="113"/>
      <c r="G16" s="114"/>
      <c r="H16" s="114"/>
      <c r="I16" s="114"/>
      <c r="J16" s="114"/>
      <c r="K16" s="114"/>
      <c r="L16" s="114"/>
      <c r="M16" s="114"/>
      <c r="N16" s="114"/>
      <c r="O16" s="114"/>
      <c r="P16" s="114"/>
      <c r="Q16" s="114"/>
      <c r="R16" s="114"/>
      <c r="S16" s="114"/>
      <c r="T16" s="114"/>
      <c r="U16" s="114"/>
      <c r="V16" s="114"/>
      <c r="W16" s="114"/>
      <c r="X16" s="114"/>
      <c r="Y16" s="114"/>
      <c r="Z16" s="114"/>
      <c r="AA16" s="114"/>
      <c r="AB16" s="114"/>
      <c r="AC16" s="114"/>
      <c r="AD16" s="114"/>
      <c r="AE16" s="114"/>
      <c r="AF16" s="114"/>
      <c r="AG16" s="114"/>
      <c r="AH16" s="114"/>
      <c r="AI16" s="114"/>
      <c r="AJ16" s="115"/>
      <c r="AK16" s="111">
        <f t="shared" si="2"/>
        <v>0</v>
      </c>
    </row>
    <row r="17" spans="1:38" s="116" customFormat="1" ht="19.5" customHeight="1" thickBot="1">
      <c r="A17" s="117"/>
      <c r="B17" s="259" t="s">
        <v>146</v>
      </c>
      <c r="C17" s="260"/>
      <c r="D17" s="260"/>
      <c r="E17" s="260"/>
      <c r="F17" s="118"/>
      <c r="G17" s="119"/>
      <c r="H17" s="119"/>
      <c r="I17" s="119"/>
      <c r="J17" s="119"/>
      <c r="K17" s="119"/>
      <c r="L17" s="119"/>
      <c r="M17" s="119"/>
      <c r="N17" s="119"/>
      <c r="O17" s="119"/>
      <c r="P17" s="119"/>
      <c r="Q17" s="119"/>
      <c r="R17" s="119"/>
      <c r="S17" s="119"/>
      <c r="T17" s="119"/>
      <c r="U17" s="119"/>
      <c r="V17" s="119"/>
      <c r="W17" s="119"/>
      <c r="X17" s="119"/>
      <c r="Y17" s="119"/>
      <c r="Z17" s="119"/>
      <c r="AA17" s="119"/>
      <c r="AB17" s="119"/>
      <c r="AC17" s="119"/>
      <c r="AD17" s="119"/>
      <c r="AE17" s="119"/>
      <c r="AF17" s="119"/>
      <c r="AG17" s="119"/>
      <c r="AH17" s="119"/>
      <c r="AI17" s="119"/>
      <c r="AJ17" s="120"/>
      <c r="AK17" s="111">
        <f>SUM(F17:AJ17)</f>
        <v>0</v>
      </c>
    </row>
    <row r="18" spans="1:38" ht="19.5" customHeight="1" thickTop="1">
      <c r="A18" s="230" t="s">
        <v>7</v>
      </c>
      <c r="B18" s="230"/>
      <c r="C18" s="230"/>
      <c r="D18" s="230"/>
      <c r="E18" s="230"/>
      <c r="F18" s="139">
        <f>F14</f>
        <v>0</v>
      </c>
      <c r="G18" s="139">
        <f t="shared" ref="G18:AK18" si="3">G14</f>
        <v>0</v>
      </c>
      <c r="H18" s="139">
        <f t="shared" si="3"/>
        <v>0</v>
      </c>
      <c r="I18" s="139">
        <f t="shared" si="3"/>
        <v>0</v>
      </c>
      <c r="J18" s="139">
        <f t="shared" si="3"/>
        <v>0</v>
      </c>
      <c r="K18" s="139">
        <f t="shared" si="3"/>
        <v>0</v>
      </c>
      <c r="L18" s="139">
        <f t="shared" si="3"/>
        <v>0</v>
      </c>
      <c r="M18" s="139">
        <f t="shared" si="3"/>
        <v>0</v>
      </c>
      <c r="N18" s="139">
        <f t="shared" si="3"/>
        <v>0</v>
      </c>
      <c r="O18" s="139">
        <f t="shared" si="3"/>
        <v>0</v>
      </c>
      <c r="P18" s="139">
        <f t="shared" si="3"/>
        <v>0</v>
      </c>
      <c r="Q18" s="139">
        <f t="shared" si="3"/>
        <v>0</v>
      </c>
      <c r="R18" s="139">
        <f t="shared" si="3"/>
        <v>0</v>
      </c>
      <c r="S18" s="139">
        <f t="shared" si="3"/>
        <v>0</v>
      </c>
      <c r="T18" s="139">
        <f t="shared" si="3"/>
        <v>0</v>
      </c>
      <c r="U18" s="139">
        <f t="shared" si="3"/>
        <v>0</v>
      </c>
      <c r="V18" s="139">
        <f t="shared" si="3"/>
        <v>0</v>
      </c>
      <c r="W18" s="139">
        <f t="shared" si="3"/>
        <v>0</v>
      </c>
      <c r="X18" s="139">
        <f t="shared" si="3"/>
        <v>0</v>
      </c>
      <c r="Y18" s="139">
        <f t="shared" si="3"/>
        <v>0</v>
      </c>
      <c r="Z18" s="139">
        <f t="shared" si="3"/>
        <v>0</v>
      </c>
      <c r="AA18" s="139">
        <f t="shared" si="3"/>
        <v>0</v>
      </c>
      <c r="AB18" s="139">
        <f t="shared" si="3"/>
        <v>0</v>
      </c>
      <c r="AC18" s="139">
        <f t="shared" si="3"/>
        <v>0</v>
      </c>
      <c r="AD18" s="139">
        <f t="shared" si="3"/>
        <v>0</v>
      </c>
      <c r="AE18" s="139">
        <f t="shared" si="3"/>
        <v>0</v>
      </c>
      <c r="AF18" s="139">
        <f t="shared" si="3"/>
        <v>0</v>
      </c>
      <c r="AG18" s="139">
        <f t="shared" si="3"/>
        <v>0</v>
      </c>
      <c r="AH18" s="139">
        <f t="shared" si="3"/>
        <v>0</v>
      </c>
      <c r="AI18" s="139">
        <f t="shared" si="3"/>
        <v>0</v>
      </c>
      <c r="AJ18" s="139">
        <f t="shared" si="3"/>
        <v>0</v>
      </c>
      <c r="AK18" s="140">
        <f t="shared" si="3"/>
        <v>0</v>
      </c>
      <c r="AL18" s="36" t="s">
        <v>19</v>
      </c>
    </row>
    <row r="19" spans="1:38" s="124" customFormat="1" ht="19.5" customHeight="1">
      <c r="A19" s="121"/>
      <c r="B19" s="122" t="s">
        <v>118</v>
      </c>
      <c r="C19" s="121"/>
      <c r="D19" s="121"/>
      <c r="E19" s="121"/>
      <c r="F19" s="123"/>
      <c r="G19" s="123"/>
      <c r="H19" s="123"/>
      <c r="I19" s="123"/>
      <c r="J19" s="123"/>
      <c r="K19" s="123"/>
      <c r="L19" s="123"/>
      <c r="M19" s="123"/>
      <c r="N19" s="123"/>
      <c r="O19" s="123"/>
      <c r="P19" s="123"/>
      <c r="Q19" s="123"/>
      <c r="R19" s="123"/>
      <c r="S19" s="123"/>
      <c r="T19" s="123"/>
      <c r="U19" s="123"/>
      <c r="V19" s="123"/>
      <c r="W19" s="123"/>
      <c r="X19" s="123"/>
      <c r="Y19" s="123"/>
      <c r="Z19" s="123"/>
      <c r="AA19" s="123"/>
      <c r="AB19" s="123"/>
      <c r="AC19" s="123"/>
      <c r="AD19" s="123"/>
      <c r="AE19" s="123"/>
      <c r="AF19" s="123"/>
      <c r="AG19" s="123"/>
      <c r="AH19" s="123"/>
      <c r="AI19" s="123"/>
      <c r="AJ19" s="123"/>
      <c r="AK19" s="121"/>
    </row>
    <row r="20" spans="1:38" s="122" customFormat="1" ht="19.5" customHeight="1">
      <c r="B20" s="122" t="s">
        <v>154</v>
      </c>
    </row>
    <row r="21" spans="1:38" s="125" customFormat="1" ht="19.5" customHeight="1">
      <c r="B21" s="122" t="s">
        <v>155</v>
      </c>
    </row>
    <row r="22" spans="1:38" ht="18.75" customHeight="1">
      <c r="A22" s="288" t="s">
        <v>51</v>
      </c>
      <c r="B22" s="288"/>
      <c r="C22" s="288"/>
      <c r="D22" s="288"/>
      <c r="M22" s="36" t="s">
        <v>13</v>
      </c>
    </row>
    <row r="23" spans="1:38" ht="18.75" customHeight="1">
      <c r="A23" s="232" t="s">
        <v>8</v>
      </c>
      <c r="B23" s="232"/>
      <c r="C23" s="232"/>
      <c r="D23" s="232"/>
      <c r="E23" s="232"/>
      <c r="F23" s="299" t="s">
        <v>12</v>
      </c>
      <c r="G23" s="299"/>
      <c r="H23" s="299"/>
      <c r="I23" s="299"/>
      <c r="M23" s="232" t="s">
        <v>8</v>
      </c>
      <c r="N23" s="232"/>
      <c r="O23" s="232"/>
      <c r="P23" s="232"/>
      <c r="Q23" s="232"/>
      <c r="R23" s="232"/>
      <c r="S23" s="232"/>
      <c r="T23" s="232"/>
      <c r="U23" s="232"/>
      <c r="V23" s="225" t="s">
        <v>12</v>
      </c>
      <c r="W23" s="225"/>
      <c r="X23" s="225"/>
      <c r="Y23" s="225"/>
      <c r="Z23" s="225"/>
      <c r="AA23" s="225"/>
      <c r="AB23" s="225"/>
      <c r="AC23" s="225"/>
      <c r="AD23" s="241"/>
      <c r="AE23" s="241"/>
      <c r="AF23" s="241"/>
      <c r="AG23" s="241"/>
      <c r="AH23" s="241"/>
      <c r="AI23" s="241"/>
      <c r="AJ23" s="241"/>
      <c r="AK23" s="242"/>
    </row>
    <row r="24" spans="1:38" ht="18.75" customHeight="1" thickBot="1">
      <c r="A24" s="232"/>
      <c r="B24" s="232"/>
      <c r="C24" s="232"/>
      <c r="D24" s="232"/>
      <c r="E24" s="232"/>
      <c r="F24" s="316"/>
      <c r="G24" s="316"/>
      <c r="H24" s="316"/>
      <c r="I24" s="299"/>
      <c r="J24" s="126"/>
      <c r="K24" s="126"/>
      <c r="L24" s="126"/>
      <c r="M24" s="232"/>
      <c r="N24" s="232"/>
      <c r="O24" s="232"/>
      <c r="P24" s="232"/>
      <c r="Q24" s="232"/>
      <c r="R24" s="232"/>
      <c r="S24" s="232"/>
      <c r="T24" s="232"/>
      <c r="U24" s="232"/>
      <c r="V24" s="226"/>
      <c r="W24" s="226"/>
      <c r="X24" s="226"/>
      <c r="Y24" s="226"/>
      <c r="Z24" s="226"/>
      <c r="AA24" s="226"/>
      <c r="AB24" s="226"/>
      <c r="AC24" s="226"/>
      <c r="AD24" s="243" t="s">
        <v>144</v>
      </c>
      <c r="AE24" s="243"/>
      <c r="AF24" s="243"/>
      <c r="AG24" s="243"/>
      <c r="AH24" s="243"/>
      <c r="AI24" s="243"/>
      <c r="AJ24" s="243"/>
      <c r="AK24" s="243"/>
    </row>
    <row r="25" spans="1:38" ht="18.75" customHeight="1" thickTop="1" thickBot="1">
      <c r="A25" s="237" t="s">
        <v>9</v>
      </c>
      <c r="B25" s="293"/>
      <c r="C25" s="293"/>
      <c r="D25" s="293"/>
      <c r="E25" s="294"/>
      <c r="F25" s="320"/>
      <c r="G25" s="321"/>
      <c r="H25" s="322"/>
      <c r="I25" s="39" t="s">
        <v>172</v>
      </c>
      <c r="J25" s="126"/>
      <c r="K25" s="126"/>
      <c r="L25" s="126"/>
      <c r="M25" s="232"/>
      <c r="N25" s="232"/>
      <c r="O25" s="232"/>
      <c r="P25" s="232"/>
      <c r="Q25" s="232"/>
      <c r="R25" s="232"/>
      <c r="S25" s="232"/>
      <c r="T25" s="232"/>
      <c r="U25" s="232"/>
      <c r="V25" s="229" t="s">
        <v>14</v>
      </c>
      <c r="W25" s="227"/>
      <c r="X25" s="227"/>
      <c r="Y25" s="227"/>
      <c r="Z25" s="227" t="s">
        <v>15</v>
      </c>
      <c r="AA25" s="227"/>
      <c r="AB25" s="227"/>
      <c r="AC25" s="228"/>
      <c r="AD25" s="244" t="s">
        <v>14</v>
      </c>
      <c r="AE25" s="244"/>
      <c r="AF25" s="244"/>
      <c r="AG25" s="244"/>
      <c r="AH25" s="244" t="s">
        <v>15</v>
      </c>
      <c r="AI25" s="244"/>
      <c r="AJ25" s="244"/>
      <c r="AK25" s="244"/>
    </row>
    <row r="26" spans="1:38" ht="18.75" customHeight="1" thickTop="1">
      <c r="A26" s="237" t="s">
        <v>10</v>
      </c>
      <c r="B26" s="293"/>
      <c r="C26" s="293"/>
      <c r="D26" s="293"/>
      <c r="E26" s="294"/>
      <c r="F26" s="317"/>
      <c r="G26" s="318"/>
      <c r="H26" s="319"/>
      <c r="I26" s="39" t="s">
        <v>172</v>
      </c>
      <c r="J26" s="126"/>
      <c r="K26" s="126"/>
      <c r="L26" s="126"/>
      <c r="M26" s="290" t="s">
        <v>195</v>
      </c>
      <c r="N26" s="290"/>
      <c r="O26" s="290"/>
      <c r="P26" s="290"/>
      <c r="Q26" s="290"/>
      <c r="R26" s="290"/>
      <c r="S26" s="290"/>
      <c r="T26" s="290"/>
      <c r="U26" s="291"/>
      <c r="V26" s="363"/>
      <c r="W26" s="364"/>
      <c r="X26" s="364"/>
      <c r="Y26" s="95" t="s">
        <v>1</v>
      </c>
      <c r="Z26" s="364"/>
      <c r="AA26" s="364"/>
      <c r="AB26" s="364"/>
      <c r="AC26" s="133" t="s">
        <v>173</v>
      </c>
      <c r="AD26" s="380"/>
      <c r="AE26" s="365"/>
      <c r="AF26" s="365"/>
      <c r="AG26" s="212" t="s">
        <v>173</v>
      </c>
      <c r="AH26" s="365"/>
      <c r="AI26" s="365"/>
      <c r="AJ26" s="365"/>
      <c r="AK26" s="213" t="s">
        <v>173</v>
      </c>
    </row>
    <row r="27" spans="1:38" ht="18.75" customHeight="1">
      <c r="A27" s="237" t="s">
        <v>11</v>
      </c>
      <c r="B27" s="293"/>
      <c r="C27" s="293"/>
      <c r="D27" s="293"/>
      <c r="E27" s="294"/>
      <c r="F27" s="317"/>
      <c r="G27" s="318"/>
      <c r="H27" s="319"/>
      <c r="I27" s="39" t="s">
        <v>172</v>
      </c>
      <c r="J27" s="126"/>
      <c r="K27" s="126"/>
      <c r="L27" s="126"/>
      <c r="M27" s="290"/>
      <c r="N27" s="290"/>
      <c r="O27" s="290"/>
      <c r="P27" s="290"/>
      <c r="Q27" s="290"/>
      <c r="R27" s="290"/>
      <c r="S27" s="290"/>
      <c r="T27" s="290"/>
      <c r="U27" s="291"/>
      <c r="V27" s="233" t="s">
        <v>129</v>
      </c>
      <c r="W27" s="234"/>
      <c r="X27" s="234"/>
      <c r="Y27" s="96"/>
      <c r="Z27" s="234" t="s">
        <v>129</v>
      </c>
      <c r="AA27" s="234"/>
      <c r="AB27" s="234"/>
      <c r="AC27" s="134"/>
      <c r="AD27" s="373" t="s">
        <v>129</v>
      </c>
      <c r="AE27" s="374"/>
      <c r="AF27" s="374"/>
      <c r="AG27" s="75"/>
      <c r="AH27" s="375" t="s">
        <v>129</v>
      </c>
      <c r="AI27" s="374"/>
      <c r="AJ27" s="374"/>
      <c r="AK27" s="99"/>
    </row>
    <row r="28" spans="1:38" ht="18.75" customHeight="1">
      <c r="A28" s="292" t="s">
        <v>150</v>
      </c>
      <c r="B28" s="293"/>
      <c r="C28" s="293"/>
      <c r="D28" s="293"/>
      <c r="E28" s="294"/>
      <c r="F28" s="295"/>
      <c r="G28" s="296"/>
      <c r="H28" s="297"/>
      <c r="I28" s="39" t="s">
        <v>172</v>
      </c>
      <c r="J28" s="126"/>
      <c r="K28" s="126"/>
      <c r="L28" s="126"/>
      <c r="M28" s="236" t="s">
        <v>17</v>
      </c>
      <c r="N28" s="236"/>
      <c r="O28" s="236"/>
      <c r="P28" s="236"/>
      <c r="Q28" s="236"/>
      <c r="R28" s="236"/>
      <c r="S28" s="236"/>
      <c r="T28" s="236"/>
      <c r="U28" s="237"/>
      <c r="V28" s="314"/>
      <c r="W28" s="315"/>
      <c r="X28" s="315"/>
      <c r="Y28" s="97" t="s">
        <v>173</v>
      </c>
      <c r="Z28" s="315"/>
      <c r="AA28" s="315"/>
      <c r="AB28" s="315"/>
      <c r="AC28" s="135" t="s">
        <v>173</v>
      </c>
      <c r="AD28" s="376"/>
      <c r="AE28" s="377"/>
      <c r="AF28" s="377"/>
      <c r="AG28" s="214" t="s">
        <v>173</v>
      </c>
      <c r="AH28" s="377"/>
      <c r="AI28" s="377"/>
      <c r="AJ28" s="377"/>
      <c r="AK28" s="99" t="s">
        <v>173</v>
      </c>
    </row>
    <row r="29" spans="1:38" ht="18.75" customHeight="1" thickBot="1">
      <c r="A29" s="127"/>
      <c r="B29" s="237" t="s">
        <v>152</v>
      </c>
      <c r="C29" s="293"/>
      <c r="D29" s="293"/>
      <c r="E29" s="294"/>
      <c r="F29" s="305"/>
      <c r="G29" s="306"/>
      <c r="H29" s="307"/>
      <c r="I29" s="39" t="s">
        <v>172</v>
      </c>
      <c r="J29" s="126"/>
      <c r="K29" s="126"/>
      <c r="L29" s="126"/>
      <c r="M29" s="238" t="s">
        <v>157</v>
      </c>
      <c r="N29" s="238"/>
      <c r="O29" s="238"/>
      <c r="P29" s="238"/>
      <c r="Q29" s="238"/>
      <c r="R29" s="238"/>
      <c r="S29" s="238"/>
      <c r="T29" s="238"/>
      <c r="U29" s="239"/>
      <c r="V29" s="314"/>
      <c r="W29" s="315"/>
      <c r="X29" s="315"/>
      <c r="Y29" s="97" t="s">
        <v>173</v>
      </c>
      <c r="Z29" s="315"/>
      <c r="AA29" s="315"/>
      <c r="AB29" s="315"/>
      <c r="AC29" s="135" t="s">
        <v>173</v>
      </c>
      <c r="AD29" s="311"/>
      <c r="AE29" s="312"/>
      <c r="AF29" s="312"/>
      <c r="AG29" s="137"/>
      <c r="AH29" s="313"/>
      <c r="AI29" s="312"/>
      <c r="AJ29" s="312"/>
      <c r="AK29" s="138"/>
    </row>
    <row r="30" spans="1:38" ht="18.75" customHeight="1" thickTop="1" thickBot="1">
      <c r="A30" s="298" t="s">
        <v>7</v>
      </c>
      <c r="B30" s="298"/>
      <c r="C30" s="298"/>
      <c r="D30" s="298"/>
      <c r="E30" s="298"/>
      <c r="F30" s="247">
        <f>SUM(F25:H28)</f>
        <v>0</v>
      </c>
      <c r="G30" s="231"/>
      <c r="H30" s="231"/>
      <c r="I30" s="74" t="s">
        <v>173</v>
      </c>
      <c r="J30" s="126" t="s">
        <v>20</v>
      </c>
      <c r="K30" s="126"/>
      <c r="L30" s="126"/>
      <c r="M30" s="236" t="s">
        <v>18</v>
      </c>
      <c r="N30" s="236"/>
      <c r="O30" s="236"/>
      <c r="P30" s="236"/>
      <c r="Q30" s="236"/>
      <c r="R30" s="236"/>
      <c r="S30" s="236"/>
      <c r="T30" s="236"/>
      <c r="U30" s="237"/>
      <c r="V30" s="361"/>
      <c r="W30" s="362"/>
      <c r="X30" s="362"/>
      <c r="Y30" s="98" t="s">
        <v>173</v>
      </c>
      <c r="Z30" s="362"/>
      <c r="AA30" s="362"/>
      <c r="AB30" s="362"/>
      <c r="AC30" s="136" t="s">
        <v>173</v>
      </c>
      <c r="AD30" s="378"/>
      <c r="AE30" s="379"/>
      <c r="AF30" s="379"/>
      <c r="AG30" s="215" t="s">
        <v>173</v>
      </c>
      <c r="AH30" s="379"/>
      <c r="AI30" s="379"/>
      <c r="AJ30" s="379"/>
      <c r="AK30" s="216" t="s">
        <v>173</v>
      </c>
    </row>
    <row r="31" spans="1:38" ht="18.75" customHeight="1" thickTop="1">
      <c r="M31" s="230" t="s">
        <v>3</v>
      </c>
      <c r="N31" s="230"/>
      <c r="O31" s="230"/>
      <c r="P31" s="230"/>
      <c r="Q31" s="230"/>
      <c r="R31" s="230"/>
      <c r="S31" s="230"/>
      <c r="T31" s="230"/>
      <c r="U31" s="230"/>
      <c r="V31" s="231">
        <f>SUM(V26,V28,V29,V30)</f>
        <v>0</v>
      </c>
      <c r="W31" s="231"/>
      <c r="X31" s="231"/>
      <c r="Y31" s="74" t="s">
        <v>173</v>
      </c>
      <c r="Z31" s="247">
        <f>SUM(Z26,Z28,Z29,Z30)</f>
        <v>0</v>
      </c>
      <c r="AA31" s="231"/>
      <c r="AB31" s="231"/>
      <c r="AC31" s="100" t="s">
        <v>173</v>
      </c>
      <c r="AD31" s="247">
        <f>SUM(AD26,AD28,AD30)</f>
        <v>0</v>
      </c>
      <c r="AE31" s="231"/>
      <c r="AF31" s="231"/>
      <c r="AG31" s="74" t="s">
        <v>173</v>
      </c>
      <c r="AH31" s="247">
        <f>SUM(AH26,AH28,AH30)</f>
        <v>0</v>
      </c>
      <c r="AI31" s="231"/>
      <c r="AJ31" s="231"/>
      <c r="AK31" s="74" t="s">
        <v>173</v>
      </c>
      <c r="AL31" s="128"/>
    </row>
    <row r="32" spans="1:38" ht="18.75" customHeight="1">
      <c r="M32" s="223" t="s">
        <v>7</v>
      </c>
      <c r="N32" s="223"/>
      <c r="O32" s="223"/>
      <c r="P32" s="223"/>
      <c r="Q32" s="223"/>
      <c r="R32" s="223"/>
      <c r="S32" s="223"/>
      <c r="T32" s="223"/>
      <c r="U32" s="223"/>
      <c r="V32" s="224">
        <f>IF(AK18=F30,IF(AK18=SUM(V31,Z31),AK18,"ERROR"),"ERROR")</f>
        <v>0</v>
      </c>
      <c r="W32" s="224"/>
      <c r="X32" s="224"/>
      <c r="Y32" s="224"/>
      <c r="Z32" s="224"/>
      <c r="AA32" s="224"/>
      <c r="AB32" s="224"/>
      <c r="AC32" s="73" t="s">
        <v>173</v>
      </c>
      <c r="AD32" s="36" t="s">
        <v>21</v>
      </c>
      <c r="AE32" s="128"/>
      <c r="AF32" s="128"/>
      <c r="AG32" s="128"/>
      <c r="AH32" s="128"/>
      <c r="AI32" s="128"/>
      <c r="AJ32" s="128"/>
      <c r="AK32" s="128"/>
      <c r="AL32" s="128"/>
    </row>
    <row r="33" spans="2:37" ht="18.75" customHeight="1">
      <c r="B33" s="122" t="s">
        <v>119</v>
      </c>
      <c r="C33" s="122"/>
      <c r="D33" s="122"/>
      <c r="E33" s="122"/>
      <c r="F33" s="122"/>
      <c r="G33" s="122"/>
      <c r="H33" s="122"/>
      <c r="I33" s="122"/>
      <c r="J33" s="122"/>
      <c r="K33" s="122"/>
      <c r="L33" s="122"/>
      <c r="M33" s="122"/>
      <c r="N33" s="38"/>
      <c r="O33" s="38"/>
      <c r="P33" s="38"/>
      <c r="AE33" s="128"/>
      <c r="AF33" s="128"/>
      <c r="AG33" s="128"/>
      <c r="AH33" s="128"/>
      <c r="AI33" s="128"/>
      <c r="AJ33" s="128"/>
      <c r="AK33" s="128"/>
    </row>
    <row r="34" spans="2:37" ht="21" customHeight="1"/>
    <row r="35" spans="2:37" ht="21" customHeight="1"/>
    <row r="36" spans="2:37" ht="21" customHeight="1"/>
  </sheetData>
  <sheetProtection algorithmName="SHA-512" hashValue="ONcirxinIOjPJvwcCgEOE4RqGXSyiG4Y6FOtneSbquj+rj2aj37XqXXWxvD6w/pEWcH4PardoeXrUSh4PgF9wA==" saltValue="tt48vuwuHvREk7zW3mL91Q==" spinCount="100000" sheet="1" objects="1" scenarios="1"/>
  <mergeCells count="78">
    <mergeCell ref="B16:E16"/>
    <mergeCell ref="A18:E18"/>
    <mergeCell ref="A25:E25"/>
    <mergeCell ref="F25:H25"/>
    <mergeCell ref="A22:D22"/>
    <mergeCell ref="A23:E24"/>
    <mergeCell ref="F23:I24"/>
    <mergeCell ref="B17:E17"/>
    <mergeCell ref="AH26:AJ26"/>
    <mergeCell ref="B29:E29"/>
    <mergeCell ref="F29:H29"/>
    <mergeCell ref="A30:E30"/>
    <mergeCell ref="F30:H30"/>
    <mergeCell ref="A28:E28"/>
    <mergeCell ref="F28:H28"/>
    <mergeCell ref="A27:E27"/>
    <mergeCell ref="F27:H27"/>
    <mergeCell ref="V27:X27"/>
    <mergeCell ref="Z27:AB27"/>
    <mergeCell ref="Z26:AB26"/>
    <mergeCell ref="A26:E26"/>
    <mergeCell ref="F26:H26"/>
    <mergeCell ref="V26:X26"/>
    <mergeCell ref="M31:U31"/>
    <mergeCell ref="V31:X31"/>
    <mergeCell ref="Z31:AB31"/>
    <mergeCell ref="AD23:AK23"/>
    <mergeCell ref="AD30:AF30"/>
    <mergeCell ref="AH30:AJ30"/>
    <mergeCell ref="AD27:AF27"/>
    <mergeCell ref="AH27:AJ27"/>
    <mergeCell ref="AD28:AF28"/>
    <mergeCell ref="AH28:AJ28"/>
    <mergeCell ref="AD29:AF29"/>
    <mergeCell ref="AH29:AJ29"/>
    <mergeCell ref="AD24:AK24"/>
    <mergeCell ref="AD25:AG25"/>
    <mergeCell ref="AH25:AK25"/>
    <mergeCell ref="AD26:AF26"/>
    <mergeCell ref="V23:AC24"/>
    <mergeCell ref="Z25:AC25"/>
    <mergeCell ref="X6:AB6"/>
    <mergeCell ref="AC6:AG6"/>
    <mergeCell ref="A7:K9"/>
    <mergeCell ref="L7:U7"/>
    <mergeCell ref="X7:AA7"/>
    <mergeCell ref="AC7:AF7"/>
    <mergeCell ref="L8:N8"/>
    <mergeCell ref="O8:U8"/>
    <mergeCell ref="L9:N9"/>
    <mergeCell ref="O9:U9"/>
    <mergeCell ref="A11:D11"/>
    <mergeCell ref="A12:E12"/>
    <mergeCell ref="A13:E13"/>
    <mergeCell ref="A14:E14"/>
    <mergeCell ref="B15:E15"/>
    <mergeCell ref="M3:N3"/>
    <mergeCell ref="A5:K5"/>
    <mergeCell ref="L5:U5"/>
    <mergeCell ref="A6:K6"/>
    <mergeCell ref="L6:U6"/>
    <mergeCell ref="A3:L3"/>
    <mergeCell ref="AD31:AF31"/>
    <mergeCell ref="AH31:AJ31"/>
    <mergeCell ref="M32:U32"/>
    <mergeCell ref="V32:AB32"/>
    <mergeCell ref="M23:U25"/>
    <mergeCell ref="M26:U27"/>
    <mergeCell ref="M28:U28"/>
    <mergeCell ref="M29:U29"/>
    <mergeCell ref="M30:U30"/>
    <mergeCell ref="V28:X28"/>
    <mergeCell ref="Z28:AB28"/>
    <mergeCell ref="V25:Y25"/>
    <mergeCell ref="V30:X30"/>
    <mergeCell ref="Z30:AB30"/>
    <mergeCell ref="V29:X29"/>
    <mergeCell ref="Z29:AB29"/>
  </mergeCells>
  <phoneticPr fontId="4"/>
  <pageMargins left="0.7" right="0.7" top="0.75" bottom="0.75" header="0.3" footer="0.3"/>
  <pageSetup paperSize="9" scale="72" orientation="landscape"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8A0463F-4011-49F4-B4A5-6AE1D7A929A4}">
  <sheetPr codeName="Sheet13">
    <tabColor theme="8" tint="0.59999389629810485"/>
  </sheetPr>
  <dimension ref="A1:AL36"/>
  <sheetViews>
    <sheetView view="pageBreakPreview" zoomScale="90" zoomScaleNormal="100" zoomScaleSheetLayoutView="90" workbookViewId="0">
      <selection activeCell="M26" sqref="M26:U27"/>
    </sheetView>
  </sheetViews>
  <sheetFormatPr defaultRowHeight="13.5"/>
  <cols>
    <col min="1" max="38" width="4.625" style="36" customWidth="1"/>
    <col min="39" max="16384" width="9" style="36"/>
  </cols>
  <sheetData>
    <row r="1" spans="1:37" ht="19.5" customHeight="1"/>
    <row r="2" spans="1:37" ht="19.5" customHeight="1">
      <c r="A2" s="36" t="s">
        <v>182</v>
      </c>
      <c r="Y2" s="105"/>
    </row>
    <row r="3" spans="1:37" ht="19.5" customHeight="1">
      <c r="A3" s="267" t="s">
        <v>153</v>
      </c>
      <c r="B3" s="267"/>
      <c r="C3" s="267"/>
      <c r="D3" s="267"/>
      <c r="E3" s="267"/>
      <c r="F3" s="267"/>
      <c r="G3" s="267"/>
      <c r="H3" s="267"/>
      <c r="I3" s="267"/>
      <c r="J3" s="267"/>
      <c r="K3" s="267"/>
      <c r="L3" s="267"/>
      <c r="M3" s="381">
        <f>'4月'!M3+1</f>
        <v>2027</v>
      </c>
      <c r="N3" s="381"/>
      <c r="O3" s="36" t="s">
        <v>0</v>
      </c>
      <c r="P3" s="37">
        <v>3</v>
      </c>
      <c r="Q3" s="36" t="s">
        <v>23</v>
      </c>
    </row>
    <row r="4" spans="1:37" ht="19.5" customHeight="1"/>
    <row r="5" spans="1:37" ht="19.5" customHeight="1" thickBot="1">
      <c r="A5" s="382" t="s">
        <v>183</v>
      </c>
      <c r="B5" s="382"/>
      <c r="C5" s="382"/>
      <c r="D5" s="382"/>
      <c r="E5" s="382"/>
      <c r="F5" s="382"/>
      <c r="G5" s="382"/>
      <c r="H5" s="382"/>
      <c r="I5" s="382"/>
      <c r="J5" s="382"/>
      <c r="K5" s="382"/>
      <c r="L5" s="383" t="s">
        <v>25</v>
      </c>
      <c r="M5" s="383"/>
      <c r="N5" s="383"/>
      <c r="O5" s="383"/>
      <c r="P5" s="383"/>
      <c r="Q5" s="383"/>
      <c r="R5" s="383"/>
      <c r="S5" s="383"/>
      <c r="T5" s="383"/>
      <c r="U5" s="383"/>
      <c r="V5" s="38"/>
      <c r="W5" s="38"/>
      <c r="X5" s="38"/>
    </row>
    <row r="6" spans="1:37" ht="19.5" customHeight="1" thickBot="1">
      <c r="A6" s="384" t="s">
        <v>24</v>
      </c>
      <c r="B6" s="385"/>
      <c r="C6" s="385"/>
      <c r="D6" s="385"/>
      <c r="E6" s="385"/>
      <c r="F6" s="385"/>
      <c r="G6" s="385"/>
      <c r="H6" s="385"/>
      <c r="I6" s="385"/>
      <c r="J6" s="385"/>
      <c r="K6" s="386"/>
      <c r="L6" s="387" t="s">
        <v>26</v>
      </c>
      <c r="M6" s="387"/>
      <c r="N6" s="387"/>
      <c r="O6" s="387"/>
      <c r="P6" s="387"/>
      <c r="Q6" s="387"/>
      <c r="R6" s="387"/>
      <c r="S6" s="387"/>
      <c r="T6" s="387"/>
      <c r="U6" s="387"/>
      <c r="V6" s="38"/>
      <c r="W6" s="38"/>
      <c r="X6" s="366" t="s">
        <v>56</v>
      </c>
      <c r="Y6" s="367"/>
      <c r="Z6" s="367"/>
      <c r="AA6" s="367"/>
      <c r="AB6" s="368"/>
      <c r="AC6" s="369" t="s">
        <v>57</v>
      </c>
      <c r="AD6" s="236"/>
      <c r="AE6" s="236"/>
      <c r="AF6" s="236"/>
      <c r="AG6" s="236"/>
    </row>
    <row r="7" spans="1:37" ht="19.5" customHeight="1" thickBot="1">
      <c r="A7" s="337">
        <f>'4月'!A7:K9</f>
        <v>0</v>
      </c>
      <c r="B7" s="338"/>
      <c r="C7" s="338"/>
      <c r="D7" s="338"/>
      <c r="E7" s="338"/>
      <c r="F7" s="338"/>
      <c r="G7" s="338"/>
      <c r="H7" s="338"/>
      <c r="I7" s="338"/>
      <c r="J7" s="338"/>
      <c r="K7" s="339"/>
      <c r="L7" s="388">
        <f>'4月'!L7:U7</f>
        <v>0</v>
      </c>
      <c r="M7" s="389"/>
      <c r="N7" s="389"/>
      <c r="O7" s="389"/>
      <c r="P7" s="389"/>
      <c r="Q7" s="389"/>
      <c r="R7" s="389"/>
      <c r="S7" s="389"/>
      <c r="T7" s="389"/>
      <c r="U7" s="390"/>
      <c r="V7" s="38"/>
      <c r="W7" s="38"/>
      <c r="X7" s="370"/>
      <c r="Y7" s="371"/>
      <c r="Z7" s="371"/>
      <c r="AA7" s="371"/>
      <c r="AB7" s="72" t="s">
        <v>1</v>
      </c>
      <c r="AC7" s="372">
        <f>COUNTIF(F18:AJ18,"&lt;&gt;0")</f>
        <v>0</v>
      </c>
      <c r="AD7" s="372"/>
      <c r="AE7" s="372"/>
      <c r="AF7" s="372"/>
      <c r="AG7" s="39" t="s">
        <v>16</v>
      </c>
    </row>
    <row r="8" spans="1:37" ht="19.5" customHeight="1">
      <c r="A8" s="340"/>
      <c r="B8" s="341"/>
      <c r="C8" s="341"/>
      <c r="D8" s="341"/>
      <c r="E8" s="341"/>
      <c r="F8" s="341"/>
      <c r="G8" s="341"/>
      <c r="H8" s="341"/>
      <c r="I8" s="341"/>
      <c r="J8" s="341"/>
      <c r="K8" s="342"/>
      <c r="L8" s="391" t="s">
        <v>38</v>
      </c>
      <c r="M8" s="391"/>
      <c r="N8" s="391"/>
      <c r="O8" s="355">
        <f>'4月'!O8:U8</f>
        <v>0</v>
      </c>
      <c r="P8" s="356"/>
      <c r="Q8" s="356"/>
      <c r="R8" s="356"/>
      <c r="S8" s="356"/>
      <c r="T8" s="356"/>
      <c r="U8" s="357"/>
      <c r="V8" s="38"/>
      <c r="W8" s="38"/>
      <c r="X8" s="38"/>
    </row>
    <row r="9" spans="1:37" ht="19.5" customHeight="1" thickBot="1">
      <c r="A9" s="343"/>
      <c r="B9" s="344"/>
      <c r="C9" s="344"/>
      <c r="D9" s="344"/>
      <c r="E9" s="344"/>
      <c r="F9" s="344"/>
      <c r="G9" s="344"/>
      <c r="H9" s="344"/>
      <c r="I9" s="344"/>
      <c r="J9" s="344"/>
      <c r="K9" s="345"/>
      <c r="L9" s="353" t="s">
        <v>39</v>
      </c>
      <c r="M9" s="353"/>
      <c r="N9" s="353"/>
      <c r="O9" s="358">
        <f>'4月'!O9:U9</f>
        <v>0</v>
      </c>
      <c r="P9" s="359"/>
      <c r="Q9" s="359"/>
      <c r="R9" s="359"/>
      <c r="S9" s="359"/>
      <c r="T9" s="359"/>
      <c r="U9" s="360"/>
      <c r="V9" s="38"/>
      <c r="W9" s="38"/>
      <c r="X9" s="38"/>
    </row>
    <row r="10" spans="1:37" ht="19.5" customHeight="1">
      <c r="A10" s="106"/>
      <c r="B10" s="106"/>
      <c r="C10" s="106"/>
      <c r="D10" s="106"/>
      <c r="E10" s="106"/>
      <c r="F10" s="106"/>
      <c r="G10" s="106"/>
      <c r="H10" s="106"/>
      <c r="I10" s="106"/>
      <c r="J10" s="106"/>
      <c r="K10" s="106"/>
      <c r="L10" s="106"/>
      <c r="M10" s="106"/>
      <c r="N10" s="106"/>
      <c r="O10" s="106"/>
      <c r="P10" s="106"/>
      <c r="Q10" s="106"/>
      <c r="R10" s="106"/>
      <c r="S10" s="106"/>
      <c r="T10" s="106"/>
      <c r="U10" s="106"/>
      <c r="V10" s="38"/>
      <c r="W10" s="38"/>
      <c r="X10" s="38"/>
    </row>
    <row r="11" spans="1:37" ht="19.5" customHeight="1">
      <c r="A11" s="392" t="s">
        <v>76</v>
      </c>
      <c r="B11" s="392"/>
      <c r="C11" s="392"/>
      <c r="D11" s="392"/>
    </row>
    <row r="12" spans="1:37" ht="19.5" customHeight="1">
      <c r="A12" s="232" t="s">
        <v>6</v>
      </c>
      <c r="B12" s="232"/>
      <c r="C12" s="232"/>
      <c r="D12" s="232"/>
      <c r="E12" s="232"/>
      <c r="F12" s="107">
        <f>DATE(M3,P3,1)</f>
        <v>46447</v>
      </c>
      <c r="G12" s="107">
        <f>F12+1</f>
        <v>46448</v>
      </c>
      <c r="H12" s="107">
        <f t="shared" ref="H12:AI12" si="0">G12+1</f>
        <v>46449</v>
      </c>
      <c r="I12" s="107">
        <f t="shared" si="0"/>
        <v>46450</v>
      </c>
      <c r="J12" s="107">
        <f t="shared" si="0"/>
        <v>46451</v>
      </c>
      <c r="K12" s="107">
        <f t="shared" si="0"/>
        <v>46452</v>
      </c>
      <c r="L12" s="107">
        <f t="shared" si="0"/>
        <v>46453</v>
      </c>
      <c r="M12" s="107">
        <f t="shared" si="0"/>
        <v>46454</v>
      </c>
      <c r="N12" s="107">
        <f t="shared" si="0"/>
        <v>46455</v>
      </c>
      <c r="O12" s="107">
        <f t="shared" si="0"/>
        <v>46456</v>
      </c>
      <c r="P12" s="107">
        <f t="shared" si="0"/>
        <v>46457</v>
      </c>
      <c r="Q12" s="107">
        <f t="shared" si="0"/>
        <v>46458</v>
      </c>
      <c r="R12" s="107">
        <f t="shared" si="0"/>
        <v>46459</v>
      </c>
      <c r="S12" s="107">
        <f t="shared" si="0"/>
        <v>46460</v>
      </c>
      <c r="T12" s="107">
        <f t="shared" si="0"/>
        <v>46461</v>
      </c>
      <c r="U12" s="107">
        <f t="shared" si="0"/>
        <v>46462</v>
      </c>
      <c r="V12" s="107">
        <f t="shared" si="0"/>
        <v>46463</v>
      </c>
      <c r="W12" s="107">
        <f t="shared" si="0"/>
        <v>46464</v>
      </c>
      <c r="X12" s="107">
        <f t="shared" si="0"/>
        <v>46465</v>
      </c>
      <c r="Y12" s="107">
        <f t="shared" si="0"/>
        <v>46466</v>
      </c>
      <c r="Z12" s="107">
        <f t="shared" si="0"/>
        <v>46467</v>
      </c>
      <c r="AA12" s="107">
        <f t="shared" si="0"/>
        <v>46468</v>
      </c>
      <c r="AB12" s="107">
        <f t="shared" si="0"/>
        <v>46469</v>
      </c>
      <c r="AC12" s="107">
        <f t="shared" si="0"/>
        <v>46470</v>
      </c>
      <c r="AD12" s="107">
        <f t="shared" si="0"/>
        <v>46471</v>
      </c>
      <c r="AE12" s="107">
        <f t="shared" si="0"/>
        <v>46472</v>
      </c>
      <c r="AF12" s="107">
        <f t="shared" si="0"/>
        <v>46473</v>
      </c>
      <c r="AG12" s="107">
        <f t="shared" si="0"/>
        <v>46474</v>
      </c>
      <c r="AH12" s="107">
        <f t="shared" si="0"/>
        <v>46475</v>
      </c>
      <c r="AI12" s="107">
        <f t="shared" si="0"/>
        <v>46476</v>
      </c>
      <c r="AJ12" s="107">
        <f>AI12+1</f>
        <v>46477</v>
      </c>
      <c r="AK12" s="209" t="s">
        <v>7</v>
      </c>
    </row>
    <row r="13" spans="1:37" ht="19.5" customHeight="1" thickBot="1">
      <c r="A13" s="232" t="s">
        <v>5</v>
      </c>
      <c r="B13" s="232"/>
      <c r="C13" s="232"/>
      <c r="D13" s="232"/>
      <c r="E13" s="232"/>
      <c r="F13" s="210" t="str">
        <f>TEXT(F12,"aaa")</f>
        <v>月</v>
      </c>
      <c r="G13" s="210" t="str">
        <f t="shared" ref="G13:AJ13" si="1">TEXT(G12,"aaa")</f>
        <v>火</v>
      </c>
      <c r="H13" s="210" t="str">
        <f t="shared" si="1"/>
        <v>水</v>
      </c>
      <c r="I13" s="210" t="str">
        <f t="shared" si="1"/>
        <v>木</v>
      </c>
      <c r="J13" s="210" t="str">
        <f t="shared" si="1"/>
        <v>金</v>
      </c>
      <c r="K13" s="210" t="str">
        <f t="shared" si="1"/>
        <v>土</v>
      </c>
      <c r="L13" s="210" t="str">
        <f t="shared" si="1"/>
        <v>日</v>
      </c>
      <c r="M13" s="210" t="str">
        <f t="shared" si="1"/>
        <v>月</v>
      </c>
      <c r="N13" s="210" t="str">
        <f t="shared" si="1"/>
        <v>火</v>
      </c>
      <c r="O13" s="210" t="str">
        <f t="shared" si="1"/>
        <v>水</v>
      </c>
      <c r="P13" s="210" t="str">
        <f t="shared" si="1"/>
        <v>木</v>
      </c>
      <c r="Q13" s="210" t="str">
        <f t="shared" si="1"/>
        <v>金</v>
      </c>
      <c r="R13" s="210" t="str">
        <f t="shared" si="1"/>
        <v>土</v>
      </c>
      <c r="S13" s="210" t="str">
        <f t="shared" si="1"/>
        <v>日</v>
      </c>
      <c r="T13" s="210" t="str">
        <f t="shared" si="1"/>
        <v>月</v>
      </c>
      <c r="U13" s="210" t="str">
        <f t="shared" si="1"/>
        <v>火</v>
      </c>
      <c r="V13" s="210" t="str">
        <f t="shared" si="1"/>
        <v>水</v>
      </c>
      <c r="W13" s="210" t="str">
        <f t="shared" si="1"/>
        <v>木</v>
      </c>
      <c r="X13" s="210" t="str">
        <f t="shared" si="1"/>
        <v>金</v>
      </c>
      <c r="Y13" s="210" t="str">
        <f t="shared" si="1"/>
        <v>土</v>
      </c>
      <c r="Z13" s="210" t="str">
        <f t="shared" si="1"/>
        <v>日</v>
      </c>
      <c r="AA13" s="210" t="str">
        <f t="shared" si="1"/>
        <v>月</v>
      </c>
      <c r="AB13" s="210" t="str">
        <f t="shared" si="1"/>
        <v>火</v>
      </c>
      <c r="AC13" s="210" t="str">
        <f t="shared" si="1"/>
        <v>水</v>
      </c>
      <c r="AD13" s="210" t="str">
        <f t="shared" si="1"/>
        <v>木</v>
      </c>
      <c r="AE13" s="210" t="str">
        <f t="shared" si="1"/>
        <v>金</v>
      </c>
      <c r="AF13" s="210" t="str">
        <f t="shared" si="1"/>
        <v>土</v>
      </c>
      <c r="AG13" s="210" t="str">
        <f t="shared" si="1"/>
        <v>日</v>
      </c>
      <c r="AH13" s="210" t="str">
        <f t="shared" si="1"/>
        <v>月</v>
      </c>
      <c r="AI13" s="210" t="str">
        <f t="shared" si="1"/>
        <v>火</v>
      </c>
      <c r="AJ13" s="210" t="str">
        <f t="shared" si="1"/>
        <v>水</v>
      </c>
      <c r="AK13" s="209"/>
    </row>
    <row r="14" spans="1:37" ht="19.5" customHeight="1" thickTop="1">
      <c r="A14" s="256" t="s">
        <v>75</v>
      </c>
      <c r="B14" s="257"/>
      <c r="C14" s="257"/>
      <c r="D14" s="257"/>
      <c r="E14" s="258"/>
      <c r="F14" s="108"/>
      <c r="G14" s="109"/>
      <c r="H14" s="109"/>
      <c r="I14" s="109"/>
      <c r="J14" s="109"/>
      <c r="K14" s="109"/>
      <c r="L14" s="109"/>
      <c r="M14" s="109"/>
      <c r="N14" s="109"/>
      <c r="O14" s="109"/>
      <c r="P14" s="109"/>
      <c r="Q14" s="109"/>
      <c r="R14" s="109"/>
      <c r="S14" s="109"/>
      <c r="T14" s="109"/>
      <c r="U14" s="109"/>
      <c r="V14" s="109"/>
      <c r="W14" s="109"/>
      <c r="X14" s="109"/>
      <c r="Y14" s="109"/>
      <c r="Z14" s="109"/>
      <c r="AA14" s="109"/>
      <c r="AB14" s="109"/>
      <c r="AC14" s="109"/>
      <c r="AD14" s="109"/>
      <c r="AE14" s="109"/>
      <c r="AF14" s="109"/>
      <c r="AG14" s="109"/>
      <c r="AH14" s="109"/>
      <c r="AI14" s="109"/>
      <c r="AJ14" s="110"/>
      <c r="AK14" s="111">
        <f>IF(SUM(F14:AJ14)&gt;=SUM(AK15:AK17),SUM(F14:AJ14),"ERROR")</f>
        <v>0</v>
      </c>
    </row>
    <row r="15" spans="1:37" s="116" customFormat="1" ht="19.5" customHeight="1">
      <c r="A15" s="112"/>
      <c r="B15" s="326" t="s">
        <v>117</v>
      </c>
      <c r="C15" s="327"/>
      <c r="D15" s="327"/>
      <c r="E15" s="327"/>
      <c r="F15" s="113"/>
      <c r="G15" s="114"/>
      <c r="H15" s="114"/>
      <c r="I15" s="114"/>
      <c r="J15" s="114"/>
      <c r="K15" s="114"/>
      <c r="L15" s="114"/>
      <c r="M15" s="114"/>
      <c r="N15" s="114"/>
      <c r="O15" s="114"/>
      <c r="P15" s="114"/>
      <c r="Q15" s="114"/>
      <c r="R15" s="114"/>
      <c r="S15" s="114"/>
      <c r="T15" s="114"/>
      <c r="U15" s="114"/>
      <c r="V15" s="114"/>
      <c r="W15" s="114"/>
      <c r="X15" s="114"/>
      <c r="Y15" s="114"/>
      <c r="Z15" s="114"/>
      <c r="AA15" s="114"/>
      <c r="AB15" s="114"/>
      <c r="AC15" s="114"/>
      <c r="AD15" s="114"/>
      <c r="AE15" s="114"/>
      <c r="AF15" s="114"/>
      <c r="AG15" s="114"/>
      <c r="AH15" s="114"/>
      <c r="AI15" s="114"/>
      <c r="AJ15" s="115"/>
      <c r="AK15" s="111">
        <f t="shared" ref="AK15:AK16" si="2">SUM(F15:AJ15)</f>
        <v>0</v>
      </c>
    </row>
    <row r="16" spans="1:37" s="116" customFormat="1" ht="19.5" customHeight="1">
      <c r="A16" s="112"/>
      <c r="B16" s="259" t="s">
        <v>145</v>
      </c>
      <c r="C16" s="260"/>
      <c r="D16" s="260"/>
      <c r="E16" s="260"/>
      <c r="F16" s="113"/>
      <c r="G16" s="114"/>
      <c r="H16" s="114"/>
      <c r="I16" s="114"/>
      <c r="J16" s="114"/>
      <c r="K16" s="114"/>
      <c r="L16" s="114"/>
      <c r="M16" s="114"/>
      <c r="N16" s="114"/>
      <c r="O16" s="114"/>
      <c r="P16" s="114"/>
      <c r="Q16" s="114"/>
      <c r="R16" s="114"/>
      <c r="S16" s="114"/>
      <c r="T16" s="114"/>
      <c r="U16" s="114"/>
      <c r="V16" s="114"/>
      <c r="W16" s="114"/>
      <c r="X16" s="114"/>
      <c r="Y16" s="114"/>
      <c r="Z16" s="114"/>
      <c r="AA16" s="114"/>
      <c r="AB16" s="114"/>
      <c r="AC16" s="114"/>
      <c r="AD16" s="114"/>
      <c r="AE16" s="114"/>
      <c r="AF16" s="114"/>
      <c r="AG16" s="114"/>
      <c r="AH16" s="114"/>
      <c r="AI16" s="114"/>
      <c r="AJ16" s="115"/>
      <c r="AK16" s="111">
        <f t="shared" si="2"/>
        <v>0</v>
      </c>
    </row>
    <row r="17" spans="1:38" s="116" customFormat="1" ht="19.5" customHeight="1" thickBot="1">
      <c r="A17" s="117"/>
      <c r="B17" s="259" t="s">
        <v>146</v>
      </c>
      <c r="C17" s="260"/>
      <c r="D17" s="260"/>
      <c r="E17" s="260"/>
      <c r="F17" s="118"/>
      <c r="G17" s="119"/>
      <c r="H17" s="119"/>
      <c r="I17" s="119"/>
      <c r="J17" s="119"/>
      <c r="K17" s="119"/>
      <c r="L17" s="119"/>
      <c r="M17" s="119"/>
      <c r="N17" s="119"/>
      <c r="O17" s="119"/>
      <c r="P17" s="119"/>
      <c r="Q17" s="119"/>
      <c r="R17" s="119"/>
      <c r="S17" s="119"/>
      <c r="T17" s="119"/>
      <c r="U17" s="119"/>
      <c r="V17" s="119"/>
      <c r="W17" s="119"/>
      <c r="X17" s="119"/>
      <c r="Y17" s="119"/>
      <c r="Z17" s="119"/>
      <c r="AA17" s="119"/>
      <c r="AB17" s="119"/>
      <c r="AC17" s="119"/>
      <c r="AD17" s="119"/>
      <c r="AE17" s="119"/>
      <c r="AF17" s="119"/>
      <c r="AG17" s="119"/>
      <c r="AH17" s="119"/>
      <c r="AI17" s="119"/>
      <c r="AJ17" s="120"/>
      <c r="AK17" s="111">
        <f>SUM(F17:AJ17)</f>
        <v>0</v>
      </c>
    </row>
    <row r="18" spans="1:38" ht="19.5" customHeight="1" thickTop="1">
      <c r="A18" s="230" t="s">
        <v>7</v>
      </c>
      <c r="B18" s="230"/>
      <c r="C18" s="230"/>
      <c r="D18" s="230"/>
      <c r="E18" s="230"/>
      <c r="F18" s="139">
        <f>F14</f>
        <v>0</v>
      </c>
      <c r="G18" s="139">
        <f t="shared" ref="G18:AK18" si="3">G14</f>
        <v>0</v>
      </c>
      <c r="H18" s="139">
        <f t="shared" si="3"/>
        <v>0</v>
      </c>
      <c r="I18" s="139">
        <f t="shared" si="3"/>
        <v>0</v>
      </c>
      <c r="J18" s="139">
        <f t="shared" si="3"/>
        <v>0</v>
      </c>
      <c r="K18" s="139">
        <f t="shared" si="3"/>
        <v>0</v>
      </c>
      <c r="L18" s="139">
        <f t="shared" si="3"/>
        <v>0</v>
      </c>
      <c r="M18" s="139">
        <f t="shared" si="3"/>
        <v>0</v>
      </c>
      <c r="N18" s="139">
        <f t="shared" si="3"/>
        <v>0</v>
      </c>
      <c r="O18" s="139">
        <f t="shared" si="3"/>
        <v>0</v>
      </c>
      <c r="P18" s="139">
        <f t="shared" si="3"/>
        <v>0</v>
      </c>
      <c r="Q18" s="139">
        <f t="shared" si="3"/>
        <v>0</v>
      </c>
      <c r="R18" s="139">
        <f t="shared" si="3"/>
        <v>0</v>
      </c>
      <c r="S18" s="139">
        <f t="shared" si="3"/>
        <v>0</v>
      </c>
      <c r="T18" s="139">
        <f t="shared" si="3"/>
        <v>0</v>
      </c>
      <c r="U18" s="139">
        <f t="shared" si="3"/>
        <v>0</v>
      </c>
      <c r="V18" s="139">
        <f t="shared" si="3"/>
        <v>0</v>
      </c>
      <c r="W18" s="139">
        <f t="shared" si="3"/>
        <v>0</v>
      </c>
      <c r="X18" s="139">
        <f t="shared" si="3"/>
        <v>0</v>
      </c>
      <c r="Y18" s="139">
        <f t="shared" si="3"/>
        <v>0</v>
      </c>
      <c r="Z18" s="139">
        <f t="shared" si="3"/>
        <v>0</v>
      </c>
      <c r="AA18" s="139">
        <f t="shared" si="3"/>
        <v>0</v>
      </c>
      <c r="AB18" s="139">
        <f t="shared" si="3"/>
        <v>0</v>
      </c>
      <c r="AC18" s="139">
        <f t="shared" si="3"/>
        <v>0</v>
      </c>
      <c r="AD18" s="139">
        <f t="shared" si="3"/>
        <v>0</v>
      </c>
      <c r="AE18" s="139">
        <f t="shared" si="3"/>
        <v>0</v>
      </c>
      <c r="AF18" s="139">
        <f t="shared" si="3"/>
        <v>0</v>
      </c>
      <c r="AG18" s="139">
        <f t="shared" si="3"/>
        <v>0</v>
      </c>
      <c r="AH18" s="139">
        <f t="shared" si="3"/>
        <v>0</v>
      </c>
      <c r="AI18" s="139">
        <f t="shared" si="3"/>
        <v>0</v>
      </c>
      <c r="AJ18" s="139">
        <f t="shared" si="3"/>
        <v>0</v>
      </c>
      <c r="AK18" s="140">
        <f t="shared" si="3"/>
        <v>0</v>
      </c>
      <c r="AL18" s="36" t="s">
        <v>19</v>
      </c>
    </row>
    <row r="19" spans="1:38" s="124" customFormat="1" ht="19.5" customHeight="1">
      <c r="A19" s="121"/>
      <c r="B19" s="122" t="s">
        <v>118</v>
      </c>
      <c r="C19" s="121"/>
      <c r="D19" s="121"/>
      <c r="E19" s="121"/>
      <c r="F19" s="123"/>
      <c r="G19" s="123"/>
      <c r="H19" s="123"/>
      <c r="I19" s="123"/>
      <c r="J19" s="123"/>
      <c r="K19" s="123"/>
      <c r="L19" s="123"/>
      <c r="M19" s="123"/>
      <c r="N19" s="123"/>
      <c r="O19" s="123"/>
      <c r="P19" s="123"/>
      <c r="Q19" s="123"/>
      <c r="R19" s="123"/>
      <c r="S19" s="123"/>
      <c r="T19" s="123"/>
      <c r="U19" s="123"/>
      <c r="V19" s="123"/>
      <c r="W19" s="123"/>
      <c r="X19" s="123"/>
      <c r="Y19" s="123"/>
      <c r="Z19" s="123"/>
      <c r="AA19" s="123"/>
      <c r="AB19" s="123"/>
      <c r="AC19" s="123"/>
      <c r="AD19" s="123"/>
      <c r="AE19" s="123"/>
      <c r="AF19" s="123"/>
      <c r="AG19" s="123"/>
      <c r="AH19" s="123"/>
      <c r="AI19" s="123"/>
      <c r="AJ19" s="123"/>
      <c r="AK19" s="121"/>
    </row>
    <row r="20" spans="1:38" s="122" customFormat="1" ht="19.5" customHeight="1">
      <c r="B20" s="122" t="s">
        <v>154</v>
      </c>
    </row>
    <row r="21" spans="1:38" s="125" customFormat="1" ht="19.5" customHeight="1">
      <c r="B21" s="122" t="s">
        <v>155</v>
      </c>
    </row>
    <row r="22" spans="1:38" ht="18.75" customHeight="1">
      <c r="A22" s="288" t="s">
        <v>51</v>
      </c>
      <c r="B22" s="288"/>
      <c r="C22" s="288"/>
      <c r="D22" s="288"/>
      <c r="M22" s="36" t="s">
        <v>13</v>
      </c>
    </row>
    <row r="23" spans="1:38" ht="18.75" customHeight="1">
      <c r="A23" s="232" t="s">
        <v>8</v>
      </c>
      <c r="B23" s="232"/>
      <c r="C23" s="232"/>
      <c r="D23" s="232"/>
      <c r="E23" s="232"/>
      <c r="F23" s="299" t="s">
        <v>12</v>
      </c>
      <c r="G23" s="299"/>
      <c r="H23" s="299"/>
      <c r="I23" s="299"/>
      <c r="M23" s="232" t="s">
        <v>8</v>
      </c>
      <c r="N23" s="232"/>
      <c r="O23" s="232"/>
      <c r="P23" s="232"/>
      <c r="Q23" s="232"/>
      <c r="R23" s="232"/>
      <c r="S23" s="232"/>
      <c r="T23" s="232"/>
      <c r="U23" s="232"/>
      <c r="V23" s="225" t="s">
        <v>12</v>
      </c>
      <c r="W23" s="225"/>
      <c r="X23" s="225"/>
      <c r="Y23" s="225"/>
      <c r="Z23" s="225"/>
      <c r="AA23" s="225"/>
      <c r="AB23" s="225"/>
      <c r="AC23" s="225"/>
      <c r="AD23" s="241"/>
      <c r="AE23" s="241"/>
      <c r="AF23" s="241"/>
      <c r="AG23" s="241"/>
      <c r="AH23" s="241"/>
      <c r="AI23" s="241"/>
      <c r="AJ23" s="241"/>
      <c r="AK23" s="242"/>
    </row>
    <row r="24" spans="1:38" ht="18.75" customHeight="1" thickBot="1">
      <c r="A24" s="232"/>
      <c r="B24" s="232"/>
      <c r="C24" s="232"/>
      <c r="D24" s="232"/>
      <c r="E24" s="232"/>
      <c r="F24" s="316"/>
      <c r="G24" s="316"/>
      <c r="H24" s="316"/>
      <c r="I24" s="299"/>
      <c r="J24" s="126"/>
      <c r="K24" s="126"/>
      <c r="L24" s="126"/>
      <c r="M24" s="232"/>
      <c r="N24" s="232"/>
      <c r="O24" s="232"/>
      <c r="P24" s="232"/>
      <c r="Q24" s="232"/>
      <c r="R24" s="232"/>
      <c r="S24" s="232"/>
      <c r="T24" s="232"/>
      <c r="U24" s="232"/>
      <c r="V24" s="226"/>
      <c r="W24" s="226"/>
      <c r="X24" s="226"/>
      <c r="Y24" s="226"/>
      <c r="Z24" s="226"/>
      <c r="AA24" s="226"/>
      <c r="AB24" s="226"/>
      <c r="AC24" s="226"/>
      <c r="AD24" s="243" t="s">
        <v>144</v>
      </c>
      <c r="AE24" s="243"/>
      <c r="AF24" s="243"/>
      <c r="AG24" s="243"/>
      <c r="AH24" s="243"/>
      <c r="AI24" s="243"/>
      <c r="AJ24" s="243"/>
      <c r="AK24" s="243"/>
    </row>
    <row r="25" spans="1:38" ht="18.75" customHeight="1" thickTop="1" thickBot="1">
      <c r="A25" s="237" t="s">
        <v>9</v>
      </c>
      <c r="B25" s="293"/>
      <c r="C25" s="293"/>
      <c r="D25" s="293"/>
      <c r="E25" s="294"/>
      <c r="F25" s="320"/>
      <c r="G25" s="321"/>
      <c r="H25" s="322"/>
      <c r="I25" s="39" t="s">
        <v>172</v>
      </c>
      <c r="J25" s="126"/>
      <c r="K25" s="126"/>
      <c r="L25" s="126"/>
      <c r="M25" s="232"/>
      <c r="N25" s="232"/>
      <c r="O25" s="232"/>
      <c r="P25" s="232"/>
      <c r="Q25" s="232"/>
      <c r="R25" s="232"/>
      <c r="S25" s="232"/>
      <c r="T25" s="232"/>
      <c r="U25" s="232"/>
      <c r="V25" s="229" t="s">
        <v>14</v>
      </c>
      <c r="W25" s="227"/>
      <c r="X25" s="227"/>
      <c r="Y25" s="227"/>
      <c r="Z25" s="227" t="s">
        <v>15</v>
      </c>
      <c r="AA25" s="227"/>
      <c r="AB25" s="227"/>
      <c r="AC25" s="228"/>
      <c r="AD25" s="244" t="s">
        <v>14</v>
      </c>
      <c r="AE25" s="244"/>
      <c r="AF25" s="244"/>
      <c r="AG25" s="244"/>
      <c r="AH25" s="244" t="s">
        <v>15</v>
      </c>
      <c r="AI25" s="244"/>
      <c r="AJ25" s="244"/>
      <c r="AK25" s="244"/>
    </row>
    <row r="26" spans="1:38" ht="18.75" customHeight="1" thickTop="1">
      <c r="A26" s="237" t="s">
        <v>10</v>
      </c>
      <c r="B26" s="293"/>
      <c r="C26" s="293"/>
      <c r="D26" s="293"/>
      <c r="E26" s="294"/>
      <c r="F26" s="317"/>
      <c r="G26" s="318"/>
      <c r="H26" s="319"/>
      <c r="I26" s="39" t="s">
        <v>172</v>
      </c>
      <c r="J26" s="126"/>
      <c r="K26" s="126"/>
      <c r="L26" s="126"/>
      <c r="M26" s="290" t="s">
        <v>195</v>
      </c>
      <c r="N26" s="290"/>
      <c r="O26" s="290"/>
      <c r="P26" s="290"/>
      <c r="Q26" s="290"/>
      <c r="R26" s="290"/>
      <c r="S26" s="290"/>
      <c r="T26" s="290"/>
      <c r="U26" s="291"/>
      <c r="V26" s="363"/>
      <c r="W26" s="364"/>
      <c r="X26" s="364"/>
      <c r="Y26" s="95" t="s">
        <v>1</v>
      </c>
      <c r="Z26" s="364"/>
      <c r="AA26" s="364"/>
      <c r="AB26" s="364"/>
      <c r="AC26" s="133" t="s">
        <v>173</v>
      </c>
      <c r="AD26" s="380"/>
      <c r="AE26" s="365"/>
      <c r="AF26" s="365"/>
      <c r="AG26" s="212" t="s">
        <v>173</v>
      </c>
      <c r="AH26" s="365"/>
      <c r="AI26" s="365"/>
      <c r="AJ26" s="365"/>
      <c r="AK26" s="213" t="s">
        <v>173</v>
      </c>
    </row>
    <row r="27" spans="1:38" ht="18.75" customHeight="1">
      <c r="A27" s="237" t="s">
        <v>11</v>
      </c>
      <c r="B27" s="293"/>
      <c r="C27" s="293"/>
      <c r="D27" s="293"/>
      <c r="E27" s="294"/>
      <c r="F27" s="317"/>
      <c r="G27" s="318"/>
      <c r="H27" s="319"/>
      <c r="I27" s="39" t="s">
        <v>172</v>
      </c>
      <c r="J27" s="126"/>
      <c r="K27" s="126"/>
      <c r="L27" s="126"/>
      <c r="M27" s="290"/>
      <c r="N27" s="290"/>
      <c r="O27" s="290"/>
      <c r="P27" s="290"/>
      <c r="Q27" s="290"/>
      <c r="R27" s="290"/>
      <c r="S27" s="290"/>
      <c r="T27" s="290"/>
      <c r="U27" s="291"/>
      <c r="V27" s="233" t="s">
        <v>129</v>
      </c>
      <c r="W27" s="234"/>
      <c r="X27" s="234"/>
      <c r="Y27" s="96"/>
      <c r="Z27" s="234" t="s">
        <v>129</v>
      </c>
      <c r="AA27" s="234"/>
      <c r="AB27" s="234"/>
      <c r="AC27" s="134"/>
      <c r="AD27" s="373" t="s">
        <v>129</v>
      </c>
      <c r="AE27" s="374"/>
      <c r="AF27" s="374"/>
      <c r="AG27" s="75"/>
      <c r="AH27" s="375" t="s">
        <v>129</v>
      </c>
      <c r="AI27" s="374"/>
      <c r="AJ27" s="374"/>
      <c r="AK27" s="99"/>
    </row>
    <row r="28" spans="1:38" ht="18.75" customHeight="1">
      <c r="A28" s="292" t="s">
        <v>150</v>
      </c>
      <c r="B28" s="293"/>
      <c r="C28" s="293"/>
      <c r="D28" s="293"/>
      <c r="E28" s="294"/>
      <c r="F28" s="295"/>
      <c r="G28" s="296"/>
      <c r="H28" s="297"/>
      <c r="I28" s="39" t="s">
        <v>172</v>
      </c>
      <c r="J28" s="126"/>
      <c r="K28" s="126"/>
      <c r="L28" s="126"/>
      <c r="M28" s="236" t="s">
        <v>17</v>
      </c>
      <c r="N28" s="236"/>
      <c r="O28" s="236"/>
      <c r="P28" s="236"/>
      <c r="Q28" s="236"/>
      <c r="R28" s="236"/>
      <c r="S28" s="236"/>
      <c r="T28" s="236"/>
      <c r="U28" s="237"/>
      <c r="V28" s="314"/>
      <c r="W28" s="315"/>
      <c r="X28" s="315"/>
      <c r="Y28" s="97" t="s">
        <v>173</v>
      </c>
      <c r="Z28" s="315"/>
      <c r="AA28" s="315"/>
      <c r="AB28" s="315"/>
      <c r="AC28" s="135" t="s">
        <v>173</v>
      </c>
      <c r="AD28" s="376"/>
      <c r="AE28" s="377"/>
      <c r="AF28" s="377"/>
      <c r="AG28" s="214" t="s">
        <v>173</v>
      </c>
      <c r="AH28" s="377"/>
      <c r="AI28" s="377"/>
      <c r="AJ28" s="377"/>
      <c r="AK28" s="99" t="s">
        <v>173</v>
      </c>
    </row>
    <row r="29" spans="1:38" ht="18.75" customHeight="1" thickBot="1">
      <c r="A29" s="127"/>
      <c r="B29" s="237" t="s">
        <v>152</v>
      </c>
      <c r="C29" s="293"/>
      <c r="D29" s="293"/>
      <c r="E29" s="294"/>
      <c r="F29" s="305"/>
      <c r="G29" s="306"/>
      <c r="H29" s="307"/>
      <c r="I29" s="39" t="s">
        <v>172</v>
      </c>
      <c r="J29" s="126"/>
      <c r="K29" s="126"/>
      <c r="L29" s="126"/>
      <c r="M29" s="238" t="s">
        <v>157</v>
      </c>
      <c r="N29" s="238"/>
      <c r="O29" s="238"/>
      <c r="P29" s="238"/>
      <c r="Q29" s="238"/>
      <c r="R29" s="238"/>
      <c r="S29" s="238"/>
      <c r="T29" s="238"/>
      <c r="U29" s="239"/>
      <c r="V29" s="314"/>
      <c r="W29" s="315"/>
      <c r="X29" s="315"/>
      <c r="Y29" s="97" t="s">
        <v>173</v>
      </c>
      <c r="Z29" s="315"/>
      <c r="AA29" s="315"/>
      <c r="AB29" s="315"/>
      <c r="AC29" s="135" t="s">
        <v>173</v>
      </c>
      <c r="AD29" s="311"/>
      <c r="AE29" s="312"/>
      <c r="AF29" s="312"/>
      <c r="AG29" s="137"/>
      <c r="AH29" s="313"/>
      <c r="AI29" s="312"/>
      <c r="AJ29" s="312"/>
      <c r="AK29" s="138"/>
    </row>
    <row r="30" spans="1:38" ht="18.75" customHeight="1" thickTop="1" thickBot="1">
      <c r="A30" s="298" t="s">
        <v>7</v>
      </c>
      <c r="B30" s="298"/>
      <c r="C30" s="298"/>
      <c r="D30" s="298"/>
      <c r="E30" s="298"/>
      <c r="F30" s="247">
        <f>SUM(F25:H28)</f>
        <v>0</v>
      </c>
      <c r="G30" s="231"/>
      <c r="H30" s="231"/>
      <c r="I30" s="74" t="s">
        <v>173</v>
      </c>
      <c r="J30" s="126" t="s">
        <v>20</v>
      </c>
      <c r="K30" s="126"/>
      <c r="L30" s="126"/>
      <c r="M30" s="236" t="s">
        <v>18</v>
      </c>
      <c r="N30" s="236"/>
      <c r="O30" s="236"/>
      <c r="P30" s="236"/>
      <c r="Q30" s="236"/>
      <c r="R30" s="236"/>
      <c r="S30" s="236"/>
      <c r="T30" s="236"/>
      <c r="U30" s="237"/>
      <c r="V30" s="361"/>
      <c r="W30" s="362"/>
      <c r="X30" s="362"/>
      <c r="Y30" s="98" t="s">
        <v>173</v>
      </c>
      <c r="Z30" s="362"/>
      <c r="AA30" s="362"/>
      <c r="AB30" s="362"/>
      <c r="AC30" s="136" t="s">
        <v>173</v>
      </c>
      <c r="AD30" s="378"/>
      <c r="AE30" s="379"/>
      <c r="AF30" s="379"/>
      <c r="AG30" s="215" t="s">
        <v>173</v>
      </c>
      <c r="AH30" s="379"/>
      <c r="AI30" s="379"/>
      <c r="AJ30" s="379"/>
      <c r="AK30" s="216" t="s">
        <v>173</v>
      </c>
    </row>
    <row r="31" spans="1:38" ht="18.75" customHeight="1" thickTop="1">
      <c r="M31" s="230" t="s">
        <v>3</v>
      </c>
      <c r="N31" s="230"/>
      <c r="O31" s="230"/>
      <c r="P31" s="230"/>
      <c r="Q31" s="230"/>
      <c r="R31" s="230"/>
      <c r="S31" s="230"/>
      <c r="T31" s="230"/>
      <c r="U31" s="230"/>
      <c r="V31" s="231">
        <f>SUM(V26,V28,V29,V30)</f>
        <v>0</v>
      </c>
      <c r="W31" s="231"/>
      <c r="X31" s="231"/>
      <c r="Y31" s="74" t="s">
        <v>173</v>
      </c>
      <c r="Z31" s="247">
        <f>SUM(Z26,Z28,Z29,Z30)</f>
        <v>0</v>
      </c>
      <c r="AA31" s="231"/>
      <c r="AB31" s="231"/>
      <c r="AC31" s="100" t="s">
        <v>173</v>
      </c>
      <c r="AD31" s="247">
        <f>SUM(AD26,AD28,AD30)</f>
        <v>0</v>
      </c>
      <c r="AE31" s="231"/>
      <c r="AF31" s="231"/>
      <c r="AG31" s="74" t="s">
        <v>173</v>
      </c>
      <c r="AH31" s="247">
        <f>SUM(AH26,AH28,AH30)</f>
        <v>0</v>
      </c>
      <c r="AI31" s="231"/>
      <c r="AJ31" s="231"/>
      <c r="AK31" s="74" t="s">
        <v>173</v>
      </c>
      <c r="AL31" s="128"/>
    </row>
    <row r="32" spans="1:38" ht="18.75" customHeight="1">
      <c r="M32" s="223" t="s">
        <v>7</v>
      </c>
      <c r="N32" s="223"/>
      <c r="O32" s="223"/>
      <c r="P32" s="223"/>
      <c r="Q32" s="223"/>
      <c r="R32" s="223"/>
      <c r="S32" s="223"/>
      <c r="T32" s="223"/>
      <c r="U32" s="223"/>
      <c r="V32" s="224">
        <f>IF(AK18=F30,IF(AK18=SUM(V31,Z31),AK18,"ERROR"),"ERROR")</f>
        <v>0</v>
      </c>
      <c r="W32" s="224"/>
      <c r="X32" s="224"/>
      <c r="Y32" s="224"/>
      <c r="Z32" s="224"/>
      <c r="AA32" s="224"/>
      <c r="AB32" s="224"/>
      <c r="AC32" s="73" t="s">
        <v>173</v>
      </c>
      <c r="AD32" s="36" t="s">
        <v>21</v>
      </c>
      <c r="AE32" s="128"/>
      <c r="AF32" s="128"/>
      <c r="AG32" s="128"/>
      <c r="AH32" s="128"/>
      <c r="AI32" s="128"/>
      <c r="AJ32" s="128"/>
      <c r="AK32" s="128"/>
      <c r="AL32" s="128"/>
    </row>
    <row r="33" spans="2:37" ht="18.75" customHeight="1">
      <c r="B33" s="122" t="s">
        <v>119</v>
      </c>
      <c r="C33" s="122"/>
      <c r="D33" s="122"/>
      <c r="E33" s="122"/>
      <c r="F33" s="122"/>
      <c r="G33" s="122"/>
      <c r="H33" s="122"/>
      <c r="I33" s="122"/>
      <c r="J33" s="122"/>
      <c r="K33" s="122"/>
      <c r="L33" s="122"/>
      <c r="M33" s="122"/>
      <c r="N33" s="38"/>
      <c r="O33" s="38"/>
      <c r="P33" s="38"/>
      <c r="AE33" s="128"/>
      <c r="AF33" s="128"/>
      <c r="AG33" s="128"/>
      <c r="AH33" s="128"/>
      <c r="AI33" s="128"/>
      <c r="AJ33" s="128"/>
      <c r="AK33" s="128"/>
    </row>
    <row r="34" spans="2:37" ht="21" customHeight="1"/>
    <row r="35" spans="2:37" ht="21" customHeight="1"/>
    <row r="36" spans="2:37" ht="21" customHeight="1"/>
  </sheetData>
  <sheetProtection algorithmName="SHA-512" hashValue="XgPIbUTvU9lxCgLTHyrv7Xavtw2nKnn9ECjuDVPShKbrclQ4tUl/yhtiThm7/KCu0TS434AXRLtkj77IfAtiWA==" saltValue="Wy/pBlkRszLMukhS2FtKfw==" spinCount="100000" sheet="1" objects="1" scenarios="1"/>
  <mergeCells count="78">
    <mergeCell ref="B16:E16"/>
    <mergeCell ref="A18:E18"/>
    <mergeCell ref="A25:E25"/>
    <mergeCell ref="F25:H25"/>
    <mergeCell ref="A22:D22"/>
    <mergeCell ref="A23:E24"/>
    <mergeCell ref="F23:I24"/>
    <mergeCell ref="B17:E17"/>
    <mergeCell ref="AH26:AJ26"/>
    <mergeCell ref="B29:E29"/>
    <mergeCell ref="F29:H29"/>
    <mergeCell ref="A30:E30"/>
    <mergeCell ref="F30:H30"/>
    <mergeCell ref="A28:E28"/>
    <mergeCell ref="F28:H28"/>
    <mergeCell ref="A27:E27"/>
    <mergeCell ref="F27:H27"/>
    <mergeCell ref="V27:X27"/>
    <mergeCell ref="Z27:AB27"/>
    <mergeCell ref="Z26:AB26"/>
    <mergeCell ref="A26:E26"/>
    <mergeCell ref="F26:H26"/>
    <mergeCell ref="V26:X26"/>
    <mergeCell ref="M31:U31"/>
    <mergeCell ref="V31:X31"/>
    <mergeCell ref="Z31:AB31"/>
    <mergeCell ref="AD23:AK23"/>
    <mergeCell ref="AD30:AF30"/>
    <mergeCell ref="AH30:AJ30"/>
    <mergeCell ref="AD27:AF27"/>
    <mergeCell ref="AH27:AJ27"/>
    <mergeCell ref="AD28:AF28"/>
    <mergeCell ref="AH28:AJ28"/>
    <mergeCell ref="AD29:AF29"/>
    <mergeCell ref="AH29:AJ29"/>
    <mergeCell ref="AD24:AK24"/>
    <mergeCell ref="AD25:AG25"/>
    <mergeCell ref="AH25:AK25"/>
    <mergeCell ref="AD26:AF26"/>
    <mergeCell ref="V23:AC24"/>
    <mergeCell ref="Z25:AC25"/>
    <mergeCell ref="X6:AB6"/>
    <mergeCell ref="AC6:AG6"/>
    <mergeCell ref="A7:K9"/>
    <mergeCell ref="L7:U7"/>
    <mergeCell ref="X7:AA7"/>
    <mergeCell ref="AC7:AF7"/>
    <mergeCell ref="L8:N8"/>
    <mergeCell ref="O8:U8"/>
    <mergeCell ref="L9:N9"/>
    <mergeCell ref="O9:U9"/>
    <mergeCell ref="A11:D11"/>
    <mergeCell ref="A12:E12"/>
    <mergeCell ref="A13:E13"/>
    <mergeCell ref="A14:E14"/>
    <mergeCell ref="B15:E15"/>
    <mergeCell ref="M3:N3"/>
    <mergeCell ref="A5:K5"/>
    <mergeCell ref="L5:U5"/>
    <mergeCell ref="A6:K6"/>
    <mergeCell ref="L6:U6"/>
    <mergeCell ref="A3:L3"/>
    <mergeCell ref="AD31:AF31"/>
    <mergeCell ref="AH31:AJ31"/>
    <mergeCell ref="M32:U32"/>
    <mergeCell ref="V32:AB32"/>
    <mergeCell ref="M23:U25"/>
    <mergeCell ref="M26:U27"/>
    <mergeCell ref="M28:U28"/>
    <mergeCell ref="M29:U29"/>
    <mergeCell ref="M30:U30"/>
    <mergeCell ref="V28:X28"/>
    <mergeCell ref="Z28:AB28"/>
    <mergeCell ref="V25:Y25"/>
    <mergeCell ref="V30:X30"/>
    <mergeCell ref="Z30:AB30"/>
    <mergeCell ref="V29:X29"/>
    <mergeCell ref="Z29:AB29"/>
  </mergeCells>
  <phoneticPr fontId="4"/>
  <pageMargins left="0.7" right="0.7" top="0.75" bottom="0.75" header="0.3" footer="0.3"/>
  <pageSetup paperSize="9" scale="72" orientation="landscape"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6">
    <tabColor rgb="FFFFFF00"/>
  </sheetPr>
  <dimension ref="A2:AN77"/>
  <sheetViews>
    <sheetView zoomScale="70" zoomScaleNormal="70" workbookViewId="0">
      <selection activeCell="J19" sqref="J19"/>
    </sheetView>
  </sheetViews>
  <sheetFormatPr defaultColWidth="1.625" defaultRowHeight="11.25"/>
  <cols>
    <col min="1" max="1" width="19" style="177" customWidth="1"/>
    <col min="2" max="2" width="14.75" style="177" customWidth="1"/>
    <col min="3" max="3" width="29.625" style="177" customWidth="1"/>
    <col min="4" max="4" width="12.5" style="177" customWidth="1"/>
    <col min="5" max="5" width="8.5" style="177" customWidth="1"/>
    <col min="6" max="18" width="7.125" style="181" customWidth="1"/>
    <col min="19" max="19" width="9" style="181" customWidth="1"/>
    <col min="20" max="20" width="8.25" style="181" customWidth="1"/>
    <col min="21" max="21" width="8.625" style="181" customWidth="1"/>
    <col min="22" max="40" width="3.875" style="181" customWidth="1"/>
    <col min="41" max="16384" width="1.625" style="181"/>
  </cols>
  <sheetData>
    <row r="2" spans="1:32" s="177" customFormat="1" ht="17.25">
      <c r="B2" s="178">
        <f>'4月'!M3</f>
        <v>2026</v>
      </c>
      <c r="C2" s="20" t="s">
        <v>4</v>
      </c>
      <c r="D2" s="179" t="s">
        <v>188</v>
      </c>
      <c r="E2" s="179"/>
      <c r="F2" s="179"/>
      <c r="G2" s="179"/>
      <c r="H2" s="179"/>
      <c r="I2" s="179"/>
      <c r="J2" s="179"/>
      <c r="K2" s="179"/>
      <c r="L2" s="179"/>
      <c r="M2" s="179"/>
      <c r="N2" s="179"/>
      <c r="O2" s="179"/>
      <c r="P2" s="179"/>
      <c r="Q2" s="179"/>
      <c r="R2" s="179"/>
      <c r="S2" s="179"/>
      <c r="T2" s="179"/>
      <c r="U2" s="179"/>
      <c r="AF2" s="180"/>
    </row>
    <row r="3" spans="1:32" s="177" customFormat="1" ht="17.25">
      <c r="J3" s="405"/>
      <c r="K3" s="405"/>
      <c r="L3" s="405"/>
      <c r="M3" s="405"/>
      <c r="N3" s="405"/>
      <c r="O3" s="405"/>
      <c r="P3" s="405"/>
      <c r="Q3" s="405"/>
      <c r="R3" s="405"/>
      <c r="S3" s="405"/>
      <c r="T3" s="405"/>
      <c r="U3" s="405"/>
      <c r="V3" s="405"/>
      <c r="W3" s="405"/>
      <c r="AF3" s="180"/>
    </row>
    <row r="4" spans="1:32" ht="11.25" customHeight="1"/>
    <row r="5" spans="1:32" s="4" customFormat="1" ht="17.25">
      <c r="A5" s="16" t="s">
        <v>37</v>
      </c>
      <c r="B5" s="17"/>
      <c r="C5" s="17"/>
      <c r="D5" s="17"/>
      <c r="E5" s="16" t="s">
        <v>132</v>
      </c>
      <c r="F5" s="16" t="s">
        <v>133</v>
      </c>
      <c r="G5" s="16" t="s">
        <v>134</v>
      </c>
      <c r="H5" s="16" t="s">
        <v>135</v>
      </c>
      <c r="I5" s="16" t="s">
        <v>136</v>
      </c>
      <c r="J5" s="16" t="s">
        <v>137</v>
      </c>
      <c r="K5" s="16" t="s">
        <v>138</v>
      </c>
      <c r="L5" s="16" t="s">
        <v>139</v>
      </c>
      <c r="M5" s="16" t="s">
        <v>140</v>
      </c>
      <c r="N5" s="16" t="s">
        <v>141</v>
      </c>
      <c r="O5" s="16" t="s">
        <v>142</v>
      </c>
      <c r="P5" s="16" t="s">
        <v>143</v>
      </c>
      <c r="Q5" s="16" t="s">
        <v>33</v>
      </c>
      <c r="R5" s="18"/>
      <c r="S5" s="19" t="s">
        <v>34</v>
      </c>
      <c r="T5" s="19" t="s">
        <v>35</v>
      </c>
      <c r="U5" s="19" t="s">
        <v>36</v>
      </c>
    </row>
    <row r="6" spans="1:32" s="4" customFormat="1" ht="17.25">
      <c r="A6" s="129">
        <f>'4月'!L7</f>
        <v>0</v>
      </c>
      <c r="B6" s="2" t="s">
        <v>97</v>
      </c>
      <c r="C6" s="40" t="s">
        <v>98</v>
      </c>
      <c r="D6" s="3"/>
      <c r="E6" s="21" cm="1">
        <f t="array" aca="1" ref="E6" ca="1">INDIRECT(E5&amp;"!$AK$14")</f>
        <v>0</v>
      </c>
      <c r="F6" s="21" cm="1">
        <f t="array" aca="1" ref="F6" ca="1">INDIRECT(F5&amp;"!$AK$14")</f>
        <v>0</v>
      </c>
      <c r="G6" s="21" cm="1">
        <f t="array" aca="1" ref="G6" ca="1">INDIRECT(G5&amp;"!$AK$14")</f>
        <v>0</v>
      </c>
      <c r="H6" s="21" cm="1">
        <f t="array" aca="1" ref="H6" ca="1">INDIRECT(H5&amp;"!$AK$14")</f>
        <v>0</v>
      </c>
      <c r="I6" s="21" cm="1">
        <f t="array" aca="1" ref="I6" ca="1">INDIRECT(I5&amp;"!$AK$14")</f>
        <v>0</v>
      </c>
      <c r="J6" s="21" cm="1">
        <f t="array" aca="1" ref="J6" ca="1">INDIRECT(J5&amp;"!$AK$14")</f>
        <v>0</v>
      </c>
      <c r="K6" s="21" cm="1">
        <f t="array" aca="1" ref="K6" ca="1">INDIRECT(K5&amp;"!$AK$14")</f>
        <v>0</v>
      </c>
      <c r="L6" s="21" cm="1">
        <f t="array" aca="1" ref="L6" ca="1">INDIRECT(L5&amp;"!$AK$14")</f>
        <v>0</v>
      </c>
      <c r="M6" s="21" cm="1">
        <f t="array" aca="1" ref="M6" ca="1">INDIRECT(M5&amp;"!$AK$14")</f>
        <v>0</v>
      </c>
      <c r="N6" s="21" cm="1">
        <f t="array" aca="1" ref="N6" ca="1">INDIRECT(N5&amp;"!$AK$14")</f>
        <v>0</v>
      </c>
      <c r="O6" s="21" cm="1">
        <f t="array" aca="1" ref="O6" ca="1">INDIRECT(O5&amp;"!$AK$14")</f>
        <v>0</v>
      </c>
      <c r="P6" s="21" cm="1">
        <f t="array" aca="1" ref="P6" ca="1">INDIRECT(P5&amp;"!$AK$14")</f>
        <v>0</v>
      </c>
      <c r="Q6" s="22">
        <f ca="1">SUM(E6:P6)</f>
        <v>0</v>
      </c>
      <c r="R6" s="182"/>
      <c r="S6" s="28">
        <f ca="1">SUM(E6:J6)</f>
        <v>0</v>
      </c>
      <c r="T6" s="28">
        <f ca="1">SUM(K6:P6)</f>
        <v>0</v>
      </c>
      <c r="U6" s="34">
        <f ca="1">SUM(S6:T6)</f>
        <v>0</v>
      </c>
    </row>
    <row r="7" spans="1:32" s="4" customFormat="1" ht="17.25">
      <c r="A7" s="5"/>
      <c r="B7" s="5"/>
      <c r="C7" s="41" t="s">
        <v>149</v>
      </c>
      <c r="D7" s="6"/>
      <c r="E7" s="23" cm="1">
        <f t="array" aca="1" ref="E7" ca="1">INDIRECT(E5&amp;"!$AK$15")</f>
        <v>0</v>
      </c>
      <c r="F7" s="23" cm="1">
        <f t="array" aca="1" ref="F7" ca="1">INDIRECT(F5&amp;"!$AK$15")</f>
        <v>0</v>
      </c>
      <c r="G7" s="23" cm="1">
        <f t="array" aca="1" ref="G7" ca="1">INDIRECT(G5&amp;"!$AK$15")</f>
        <v>0</v>
      </c>
      <c r="H7" s="23" cm="1">
        <f t="array" aca="1" ref="H7" ca="1">INDIRECT(H5&amp;"!$AK$15")</f>
        <v>0</v>
      </c>
      <c r="I7" s="23" cm="1">
        <f t="array" aca="1" ref="I7" ca="1">INDIRECT(I5&amp;"!$AK$15")</f>
        <v>0</v>
      </c>
      <c r="J7" s="23" cm="1">
        <f t="array" aca="1" ref="J7" ca="1">INDIRECT(J5&amp;"!$AK$15")</f>
        <v>0</v>
      </c>
      <c r="K7" s="23" cm="1">
        <f t="array" aca="1" ref="K7" ca="1">INDIRECT(K5&amp;"!$AK$15")</f>
        <v>0</v>
      </c>
      <c r="L7" s="23" cm="1">
        <f t="array" aca="1" ref="L7" ca="1">INDIRECT(L5&amp;"!$AK$15")</f>
        <v>0</v>
      </c>
      <c r="M7" s="23" cm="1">
        <f t="array" aca="1" ref="M7" ca="1">INDIRECT(M5&amp;"!$AK$15")</f>
        <v>0</v>
      </c>
      <c r="N7" s="23" cm="1">
        <f t="array" aca="1" ref="N7" ca="1">INDIRECT(N5&amp;"!$AK$15")</f>
        <v>0</v>
      </c>
      <c r="O7" s="23" cm="1">
        <f t="array" aca="1" ref="O7" ca="1">INDIRECT(O5&amp;"!$AK$15")</f>
        <v>0</v>
      </c>
      <c r="P7" s="23" cm="1">
        <f t="array" aca="1" ref="P7" ca="1">INDIRECT(P5&amp;"!$AK$15")</f>
        <v>0</v>
      </c>
      <c r="Q7" s="24">
        <f ca="1">SUM(E7:P7)</f>
        <v>0</v>
      </c>
      <c r="R7" s="7"/>
      <c r="S7" s="29">
        <f t="shared" ref="S7:S12" ca="1" si="0">SUM(E7:J7)</f>
        <v>0</v>
      </c>
      <c r="T7" s="29">
        <f t="shared" ref="T7:T12" ca="1" si="1">SUM(K7:P7)</f>
        <v>0</v>
      </c>
      <c r="U7" s="33">
        <f t="shared" ref="U7:U12" ca="1" si="2">SUM(S7:T7)</f>
        <v>0</v>
      </c>
    </row>
    <row r="8" spans="1:32" s="4" customFormat="1" ht="17.25">
      <c r="A8" s="5"/>
      <c r="B8" s="5"/>
      <c r="C8" s="41" t="s">
        <v>147</v>
      </c>
      <c r="D8" s="6"/>
      <c r="E8" s="23" cm="1">
        <f t="array" aca="1" ref="E8" ca="1">INDIRECT(E5&amp;"!$AK$16")</f>
        <v>0</v>
      </c>
      <c r="F8" s="23" cm="1">
        <f t="array" aca="1" ref="F8" ca="1">INDIRECT(F5&amp;"!$AK$16")</f>
        <v>0</v>
      </c>
      <c r="G8" s="23" cm="1">
        <f t="array" aca="1" ref="G8" ca="1">INDIRECT(G5&amp;"!$AK$16")</f>
        <v>0</v>
      </c>
      <c r="H8" s="23" cm="1">
        <f t="array" aca="1" ref="H8" ca="1">INDIRECT(H5&amp;"!$AK$16")</f>
        <v>0</v>
      </c>
      <c r="I8" s="23" cm="1">
        <f t="array" aca="1" ref="I8" ca="1">INDIRECT(I5&amp;"!$AK$16")</f>
        <v>0</v>
      </c>
      <c r="J8" s="23" cm="1">
        <f t="array" aca="1" ref="J8" ca="1">INDIRECT(J5&amp;"!$AK$16")</f>
        <v>0</v>
      </c>
      <c r="K8" s="23" cm="1">
        <f t="array" aca="1" ref="K8" ca="1">INDIRECT(K5&amp;"!$AK$16")</f>
        <v>0</v>
      </c>
      <c r="L8" s="23" cm="1">
        <f t="array" aca="1" ref="L8" ca="1">INDIRECT(L5&amp;"!$AK$16")</f>
        <v>0</v>
      </c>
      <c r="M8" s="23" cm="1">
        <f t="array" aca="1" ref="M8" ca="1">INDIRECT(M5&amp;"!$AK$16")</f>
        <v>0</v>
      </c>
      <c r="N8" s="23" cm="1">
        <f t="array" aca="1" ref="N8" ca="1">INDIRECT(N5&amp;"!$AK$16")</f>
        <v>0</v>
      </c>
      <c r="O8" s="23" cm="1">
        <f t="array" aca="1" ref="O8" ca="1">INDIRECT(O5&amp;"!$AK$16")</f>
        <v>0</v>
      </c>
      <c r="P8" s="23" cm="1">
        <f t="array" aca="1" ref="P8" ca="1">INDIRECT(P5&amp;"!$AK$16")</f>
        <v>0</v>
      </c>
      <c r="Q8" s="24">
        <f ca="1">SUM(E8:P8)</f>
        <v>0</v>
      </c>
      <c r="R8" s="7"/>
      <c r="S8" s="29">
        <f t="shared" ref="S8" ca="1" si="3">SUM(E8:J8)</f>
        <v>0</v>
      </c>
      <c r="T8" s="29">
        <f t="shared" ref="T8" ca="1" si="4">SUM(K8:P8)</f>
        <v>0</v>
      </c>
      <c r="U8" s="33">
        <f t="shared" ref="U8" ca="1" si="5">SUM(S8:T8)</f>
        <v>0</v>
      </c>
    </row>
    <row r="9" spans="1:32" s="4" customFormat="1" ht="17.25">
      <c r="A9" s="101"/>
      <c r="B9" s="8"/>
      <c r="C9" s="42" t="s">
        <v>148</v>
      </c>
      <c r="D9" s="9"/>
      <c r="E9" s="25" cm="1">
        <f t="array" aca="1" ref="E9" ca="1">INDIRECT(E5&amp;"!$AK$17")</f>
        <v>0</v>
      </c>
      <c r="F9" s="25" cm="1">
        <f t="array" aca="1" ref="F9" ca="1">INDIRECT(F5&amp;"!$AK$17")</f>
        <v>0</v>
      </c>
      <c r="G9" s="25" cm="1">
        <f t="array" aca="1" ref="G9" ca="1">INDIRECT(G5&amp;"!$AK$17")</f>
        <v>0</v>
      </c>
      <c r="H9" s="25" cm="1">
        <f t="array" aca="1" ref="H9" ca="1">INDIRECT(H5&amp;"!$AK$17")</f>
        <v>0</v>
      </c>
      <c r="I9" s="25" cm="1">
        <f t="array" aca="1" ref="I9" ca="1">INDIRECT(I5&amp;"!$AK$17")</f>
        <v>0</v>
      </c>
      <c r="J9" s="25" cm="1">
        <f t="array" aca="1" ref="J9" ca="1">INDIRECT(J5&amp;"!$AK$17")</f>
        <v>0</v>
      </c>
      <c r="K9" s="25" cm="1">
        <f t="array" aca="1" ref="K9" ca="1">INDIRECT(K5&amp;"!$AK$17")</f>
        <v>0</v>
      </c>
      <c r="L9" s="25" cm="1">
        <f t="array" aca="1" ref="L9" ca="1">INDIRECT(L5&amp;"!$AK$17")</f>
        <v>0</v>
      </c>
      <c r="M9" s="25" cm="1">
        <f t="array" aca="1" ref="M9" ca="1">INDIRECT(M5&amp;"!$AK$17")</f>
        <v>0</v>
      </c>
      <c r="N9" s="25" cm="1">
        <f t="array" aca="1" ref="N9" ca="1">INDIRECT(N5&amp;"!$AK$17")</f>
        <v>0</v>
      </c>
      <c r="O9" s="25" cm="1">
        <f t="array" aca="1" ref="O9" ca="1">INDIRECT(O5&amp;"!$AK$17")</f>
        <v>0</v>
      </c>
      <c r="P9" s="25" cm="1">
        <f t="array" aca="1" ref="P9" ca="1">INDIRECT(P5&amp;"!$AK$17")</f>
        <v>0</v>
      </c>
      <c r="Q9" s="24">
        <f ca="1">SUM(E9:P9)</f>
        <v>0</v>
      </c>
      <c r="R9" s="7"/>
      <c r="S9" s="30">
        <f t="shared" ca="1" si="0"/>
        <v>0</v>
      </c>
      <c r="T9" s="30">
        <f t="shared" ca="1" si="1"/>
        <v>0</v>
      </c>
      <c r="U9" s="35">
        <f t="shared" ca="1" si="2"/>
        <v>0</v>
      </c>
    </row>
    <row r="10" spans="1:32" s="4" customFormat="1" ht="17.25">
      <c r="A10" s="5"/>
      <c r="B10" s="2" t="s">
        <v>27</v>
      </c>
      <c r="C10" s="3" t="s">
        <v>28</v>
      </c>
      <c r="D10" s="3"/>
      <c r="E10" s="21" cm="1">
        <f t="array" aca="1" ref="E10" ca="1">INDIRECT(E5&amp;"!$F$25")</f>
        <v>0</v>
      </c>
      <c r="F10" s="21" cm="1">
        <f t="array" aca="1" ref="F10" ca="1">INDIRECT(F5&amp;"!$F$25")</f>
        <v>0</v>
      </c>
      <c r="G10" s="21" cm="1">
        <f t="array" aca="1" ref="G10" ca="1">INDIRECT(G5&amp;"!$F$25")</f>
        <v>0</v>
      </c>
      <c r="H10" s="21" cm="1">
        <f t="array" aca="1" ref="H10" ca="1">INDIRECT(H5&amp;"!$F$25")</f>
        <v>0</v>
      </c>
      <c r="I10" s="21" cm="1">
        <f t="array" aca="1" ref="I10" ca="1">INDIRECT(I5&amp;"!$F$25")</f>
        <v>0</v>
      </c>
      <c r="J10" s="21" cm="1">
        <f t="array" aca="1" ref="J10" ca="1">INDIRECT(J5&amp;"!$F$25")</f>
        <v>0</v>
      </c>
      <c r="K10" s="21" cm="1">
        <f t="array" aca="1" ref="K10" ca="1">INDIRECT(K5&amp;"!$F$25")</f>
        <v>0</v>
      </c>
      <c r="L10" s="21" cm="1">
        <f t="array" aca="1" ref="L10" ca="1">INDIRECT(L5&amp;"!$F$25")</f>
        <v>0</v>
      </c>
      <c r="M10" s="21" cm="1">
        <f t="array" aca="1" ref="M10" ca="1">INDIRECT(M5&amp;"!$F$25")</f>
        <v>0</v>
      </c>
      <c r="N10" s="21" cm="1">
        <f t="array" aca="1" ref="N10" ca="1">INDIRECT(N5&amp;"!$F$25")</f>
        <v>0</v>
      </c>
      <c r="O10" s="21" cm="1">
        <f t="array" aca="1" ref="O10" ca="1">INDIRECT(O5&amp;"!$F$25")</f>
        <v>0</v>
      </c>
      <c r="P10" s="21" cm="1">
        <f t="array" aca="1" ref="P10" ca="1">INDIRECT(P5&amp;"!$F$25")</f>
        <v>0</v>
      </c>
      <c r="Q10" s="22">
        <f t="shared" ref="Q10:Q22" ca="1" si="6">SUM(E10:P10)</f>
        <v>0</v>
      </c>
      <c r="R10" s="7"/>
      <c r="S10" s="28">
        <f t="shared" ca="1" si="0"/>
        <v>0</v>
      </c>
      <c r="T10" s="28">
        <f t="shared" ca="1" si="1"/>
        <v>0</v>
      </c>
      <c r="U10" s="34">
        <f ca="1">SUM(S10:T10)</f>
        <v>0</v>
      </c>
    </row>
    <row r="11" spans="1:32" s="4" customFormat="1" ht="17.25">
      <c r="A11" s="5"/>
      <c r="B11" s="5"/>
      <c r="C11" s="10" t="s">
        <v>29</v>
      </c>
      <c r="D11" s="10"/>
      <c r="E11" s="23" cm="1">
        <f t="array" aca="1" ref="E11" ca="1">INDIRECT(E5&amp;"!$F$26")</f>
        <v>0</v>
      </c>
      <c r="F11" s="23" cm="1">
        <f t="array" aca="1" ref="F11" ca="1">INDIRECT(F5&amp;"!$F$26")</f>
        <v>0</v>
      </c>
      <c r="G11" s="23" cm="1">
        <f t="array" aca="1" ref="G11" ca="1">INDIRECT(G5&amp;"!$F$26")</f>
        <v>0</v>
      </c>
      <c r="H11" s="23" cm="1">
        <f t="array" aca="1" ref="H11" ca="1">INDIRECT(H5&amp;"!$F$26")</f>
        <v>0</v>
      </c>
      <c r="I11" s="23" cm="1">
        <f t="array" aca="1" ref="I11" ca="1">INDIRECT(I5&amp;"!$F$26")</f>
        <v>0</v>
      </c>
      <c r="J11" s="23" cm="1">
        <f t="array" aca="1" ref="J11" ca="1">INDIRECT(J5&amp;"!$F$26")</f>
        <v>0</v>
      </c>
      <c r="K11" s="23" cm="1">
        <f t="array" aca="1" ref="K11" ca="1">INDIRECT(K5&amp;"!$F$26")</f>
        <v>0</v>
      </c>
      <c r="L11" s="23" cm="1">
        <f t="array" aca="1" ref="L11" ca="1">INDIRECT(L5&amp;"!$F$26")</f>
        <v>0</v>
      </c>
      <c r="M11" s="23" cm="1">
        <f t="array" aca="1" ref="M11" ca="1">INDIRECT(M5&amp;"!$F$26")</f>
        <v>0</v>
      </c>
      <c r="N11" s="23" cm="1">
        <f t="array" aca="1" ref="N11" ca="1">INDIRECT(N5&amp;"!$F$26")</f>
        <v>0</v>
      </c>
      <c r="O11" s="23" cm="1">
        <f t="array" aca="1" ref="O11" ca="1">INDIRECT(O5&amp;"!$F$26")</f>
        <v>0</v>
      </c>
      <c r="P11" s="23" cm="1">
        <f t="array" aca="1" ref="P11" ca="1">INDIRECT(P5&amp;"!$F$26")</f>
        <v>0</v>
      </c>
      <c r="Q11" s="26">
        <f t="shared" ca="1" si="6"/>
        <v>0</v>
      </c>
      <c r="R11" s="7"/>
      <c r="S11" s="32">
        <f t="shared" ca="1" si="0"/>
        <v>0</v>
      </c>
      <c r="T11" s="32">
        <f t="shared" ca="1" si="1"/>
        <v>0</v>
      </c>
      <c r="U11" s="33">
        <f t="shared" ca="1" si="2"/>
        <v>0</v>
      </c>
    </row>
    <row r="12" spans="1:32" s="4" customFormat="1" ht="17.25">
      <c r="A12" s="5"/>
      <c r="B12" s="101"/>
      <c r="C12" s="10" t="s">
        <v>30</v>
      </c>
      <c r="D12" s="10"/>
      <c r="E12" s="23" cm="1">
        <f t="array" aca="1" ref="E12" ca="1">INDIRECT(E5&amp;"!$F$27")</f>
        <v>0</v>
      </c>
      <c r="F12" s="23" cm="1">
        <f t="array" aca="1" ref="F12" ca="1">INDIRECT(F5&amp;"!$F$27")</f>
        <v>0</v>
      </c>
      <c r="G12" s="23" cm="1">
        <f t="array" aca="1" ref="G12" ca="1">INDIRECT(G5&amp;"!$F$27")</f>
        <v>0</v>
      </c>
      <c r="H12" s="23" cm="1">
        <f t="array" aca="1" ref="H12" ca="1">INDIRECT(H5&amp;"!$F$27")</f>
        <v>0</v>
      </c>
      <c r="I12" s="23" cm="1">
        <f t="array" aca="1" ref="I12" ca="1">INDIRECT(I5&amp;"!$F$27")</f>
        <v>0</v>
      </c>
      <c r="J12" s="23" cm="1">
        <f t="array" aca="1" ref="J12" ca="1">INDIRECT(J5&amp;"!$F$27")</f>
        <v>0</v>
      </c>
      <c r="K12" s="23" cm="1">
        <f t="array" aca="1" ref="K12" ca="1">INDIRECT(K5&amp;"!$F$27")</f>
        <v>0</v>
      </c>
      <c r="L12" s="23" cm="1">
        <f t="array" aca="1" ref="L12" ca="1">INDIRECT(L5&amp;"!$F$27")</f>
        <v>0</v>
      </c>
      <c r="M12" s="23" cm="1">
        <f t="array" aca="1" ref="M12" ca="1">INDIRECT(M5&amp;"!$F$27")</f>
        <v>0</v>
      </c>
      <c r="N12" s="23" cm="1">
        <f t="array" aca="1" ref="N12" ca="1">INDIRECT(N5&amp;"!$F$27")</f>
        <v>0</v>
      </c>
      <c r="O12" s="23" cm="1">
        <f t="array" aca="1" ref="O12" ca="1">INDIRECT(O5&amp;"!$F$27")</f>
        <v>0</v>
      </c>
      <c r="P12" s="23" cm="1">
        <f t="array" aca="1" ref="P12" ca="1">INDIRECT(P5&amp;"!$F$27")</f>
        <v>0</v>
      </c>
      <c r="Q12" s="26">
        <f t="shared" ca="1" si="6"/>
        <v>0</v>
      </c>
      <c r="R12" s="7"/>
      <c r="S12" s="32">
        <f t="shared" ca="1" si="0"/>
        <v>0</v>
      </c>
      <c r="T12" s="32">
        <f t="shared" ca="1" si="1"/>
        <v>0</v>
      </c>
      <c r="U12" s="33">
        <f t="shared" ca="1" si="2"/>
        <v>0</v>
      </c>
    </row>
    <row r="13" spans="1:32" s="4" customFormat="1" ht="17.25">
      <c r="A13" s="5"/>
      <c r="B13" s="101"/>
      <c r="C13" s="10" t="s">
        <v>150</v>
      </c>
      <c r="D13" s="10"/>
      <c r="E13" s="23" cm="1">
        <f t="array" aca="1" ref="E13" ca="1">INDIRECT(E5&amp;"!$F$28")</f>
        <v>0</v>
      </c>
      <c r="F13" s="23" cm="1">
        <f t="array" aca="1" ref="F13" ca="1">INDIRECT(F5&amp;"!$F$28")</f>
        <v>0</v>
      </c>
      <c r="G13" s="23" cm="1">
        <f t="array" aca="1" ref="G13" ca="1">INDIRECT(G5&amp;"!$F$28")</f>
        <v>0</v>
      </c>
      <c r="H13" s="23" cm="1">
        <f t="array" aca="1" ref="H13" ca="1">INDIRECT(H5&amp;"!$F$28")</f>
        <v>0</v>
      </c>
      <c r="I13" s="23" cm="1">
        <f t="array" aca="1" ref="I13" ca="1">INDIRECT(I5&amp;"!$F$28")</f>
        <v>0</v>
      </c>
      <c r="J13" s="23" cm="1">
        <f t="array" aca="1" ref="J13" ca="1">INDIRECT(J5&amp;"!$F$28")</f>
        <v>0</v>
      </c>
      <c r="K13" s="23" cm="1">
        <f t="array" aca="1" ref="K13" ca="1">INDIRECT(K5&amp;"!$F$28")</f>
        <v>0</v>
      </c>
      <c r="L13" s="23" cm="1">
        <f t="array" aca="1" ref="L13" ca="1">INDIRECT(L5&amp;"!$F$28")</f>
        <v>0</v>
      </c>
      <c r="M13" s="23" cm="1">
        <f t="array" aca="1" ref="M13" ca="1">INDIRECT(M5&amp;"!$F$28")</f>
        <v>0</v>
      </c>
      <c r="N13" s="23" cm="1">
        <f t="array" aca="1" ref="N13" ca="1">INDIRECT(N5&amp;"!$F$28")</f>
        <v>0</v>
      </c>
      <c r="O13" s="23" cm="1">
        <f t="array" aca="1" ref="O13" ca="1">INDIRECT(O5&amp;"!$F$28")</f>
        <v>0</v>
      </c>
      <c r="P13" s="23" cm="1">
        <f t="array" aca="1" ref="P13" ca="1">INDIRECT(P5&amp;"!$F$28")</f>
        <v>0</v>
      </c>
      <c r="Q13" s="26">
        <f t="shared" ref="Q13" ca="1" si="7">SUM(E13:P13)</f>
        <v>0</v>
      </c>
      <c r="R13" s="7"/>
      <c r="S13" s="32">
        <f t="shared" ref="S13" ca="1" si="8">SUM(E13:J13)</f>
        <v>0</v>
      </c>
      <c r="T13" s="32">
        <f t="shared" ref="T13" ca="1" si="9">SUM(K13:P13)</f>
        <v>0</v>
      </c>
      <c r="U13" s="33">
        <f t="shared" ref="U13" ca="1" si="10">SUM(S13:T13)</f>
        <v>0</v>
      </c>
    </row>
    <row r="14" spans="1:32" s="4" customFormat="1" ht="17.25">
      <c r="A14" s="5"/>
      <c r="B14" s="5"/>
      <c r="C14" s="101" t="s">
        <v>151</v>
      </c>
      <c r="D14" s="101"/>
      <c r="E14" s="102" cm="1">
        <f t="array" aca="1" ref="E14" ca="1">INDIRECT(E5&amp;"!$F$29")</f>
        <v>0</v>
      </c>
      <c r="F14" s="102" cm="1">
        <f t="array" aca="1" ref="F14" ca="1">INDIRECT(F5&amp;"!$F$29")</f>
        <v>0</v>
      </c>
      <c r="G14" s="102" cm="1">
        <f t="array" aca="1" ref="G14" ca="1">INDIRECT(G5&amp;"!$F$29")</f>
        <v>0</v>
      </c>
      <c r="H14" s="102" cm="1">
        <f t="array" aca="1" ref="H14" ca="1">INDIRECT(H5&amp;"!$F$29")</f>
        <v>0</v>
      </c>
      <c r="I14" s="102" cm="1">
        <f t="array" aca="1" ref="I14" ca="1">INDIRECT(I5&amp;"!$F$29")</f>
        <v>0</v>
      </c>
      <c r="J14" s="102" cm="1">
        <f t="array" aca="1" ref="J14" ca="1">INDIRECT(J5&amp;"!$F$29")</f>
        <v>0</v>
      </c>
      <c r="K14" s="102" cm="1">
        <f t="array" aca="1" ref="K14" ca="1">INDIRECT(K5&amp;"!$F$29")</f>
        <v>0</v>
      </c>
      <c r="L14" s="102" cm="1">
        <f t="array" aca="1" ref="L14" ca="1">INDIRECT(L5&amp;"!$F$29")</f>
        <v>0</v>
      </c>
      <c r="M14" s="102" cm="1">
        <f t="array" aca="1" ref="M14" ca="1">INDIRECT(M5&amp;"!$F$29")</f>
        <v>0</v>
      </c>
      <c r="N14" s="102" cm="1">
        <f t="array" aca="1" ref="N14" ca="1">INDIRECT(N5&amp;"!$F$29")</f>
        <v>0</v>
      </c>
      <c r="O14" s="102" cm="1">
        <f t="array" aca="1" ref="O14" ca="1">INDIRECT(O5&amp;"!$F$29")</f>
        <v>0</v>
      </c>
      <c r="P14" s="102" cm="1">
        <f t="array" aca="1" ref="P14" ca="1">INDIRECT(P5&amp;"!$F$29")</f>
        <v>0</v>
      </c>
      <c r="Q14" s="103">
        <f t="shared" ref="Q14" ca="1" si="11">SUM(E14:P14)</f>
        <v>0</v>
      </c>
      <c r="R14" s="7"/>
      <c r="S14" s="104">
        <f ca="1">SUM(E14:J14)</f>
        <v>0</v>
      </c>
      <c r="T14" s="104">
        <f t="shared" ref="T14:T15" ca="1" si="12">SUM(K14:P14)</f>
        <v>0</v>
      </c>
      <c r="U14" s="35">
        <f t="shared" ref="U14" ca="1" si="13">SUM(S14:T14)</f>
        <v>0</v>
      </c>
    </row>
    <row r="15" spans="1:32" s="4" customFormat="1" ht="17.25">
      <c r="A15" s="5"/>
      <c r="B15" s="2" t="s">
        <v>163</v>
      </c>
      <c r="C15" s="406" t="s">
        <v>158</v>
      </c>
      <c r="D15" s="3" t="s">
        <v>31</v>
      </c>
      <c r="E15" s="21" cm="1">
        <f t="array" aca="1" ref="E15" ca="1">INDIRECT(E5&amp;"!$V$26")</f>
        <v>0</v>
      </c>
      <c r="F15" s="21" cm="1">
        <f t="array" aca="1" ref="F15" ca="1">INDIRECT(F5&amp;"!$V$26")</f>
        <v>0</v>
      </c>
      <c r="G15" s="21" cm="1">
        <f t="array" aca="1" ref="G15" ca="1">INDIRECT(G5&amp;"!$V$26")</f>
        <v>0</v>
      </c>
      <c r="H15" s="21" cm="1">
        <f t="array" aca="1" ref="H15" ca="1">INDIRECT(H5&amp;"!$V$26")</f>
        <v>0</v>
      </c>
      <c r="I15" s="21" cm="1">
        <f t="array" aca="1" ref="I15" ca="1">INDIRECT(I5&amp;"!$V$26")</f>
        <v>0</v>
      </c>
      <c r="J15" s="21" cm="1">
        <f t="array" aca="1" ref="J15" ca="1">INDIRECT(J5&amp;"!$V$26")</f>
        <v>0</v>
      </c>
      <c r="K15" s="21" cm="1">
        <f t="array" aca="1" ref="K15" ca="1">INDIRECT(K5&amp;"!$V$26")</f>
        <v>0</v>
      </c>
      <c r="L15" s="21" cm="1">
        <f t="array" aca="1" ref="L15" ca="1">INDIRECT(L5&amp;"!$V$26")</f>
        <v>0</v>
      </c>
      <c r="M15" s="21" cm="1">
        <f t="array" aca="1" ref="M15" ca="1">INDIRECT(M5&amp;"!$V$26")</f>
        <v>0</v>
      </c>
      <c r="N15" s="21" cm="1">
        <f t="array" aca="1" ref="N15" ca="1">INDIRECT(N5&amp;"!$V$26")</f>
        <v>0</v>
      </c>
      <c r="O15" s="21" cm="1">
        <f t="array" aca="1" ref="O15" ca="1">INDIRECT(O5&amp;"!$V$26")</f>
        <v>0</v>
      </c>
      <c r="P15" s="21" cm="1">
        <f t="array" aca="1" ref="P15" ca="1">INDIRECT(P5&amp;"!$V$26")</f>
        <v>0</v>
      </c>
      <c r="Q15" s="22">
        <f ca="1">SUM(E15:P15)</f>
        <v>0</v>
      </c>
      <c r="R15" s="7"/>
      <c r="S15" s="28">
        <f t="shared" ref="S15" ca="1" si="14">SUM(E15:J15)</f>
        <v>0</v>
      </c>
      <c r="T15" s="28">
        <f t="shared" ca="1" si="12"/>
        <v>0</v>
      </c>
      <c r="U15" s="34">
        <f ca="1">SUM(S15:T15)</f>
        <v>0</v>
      </c>
    </row>
    <row r="16" spans="1:32" s="4" customFormat="1" ht="17.25">
      <c r="A16" s="5"/>
      <c r="B16" s="5"/>
      <c r="C16" s="407"/>
      <c r="D16" s="10" t="s">
        <v>32</v>
      </c>
      <c r="E16" s="23" cm="1">
        <f t="array" aca="1" ref="E16" ca="1">INDIRECT(E5&amp;"!$Z$26")</f>
        <v>0</v>
      </c>
      <c r="F16" s="23" cm="1">
        <f t="array" aca="1" ref="F16" ca="1">INDIRECT(F5&amp;"!$Z$26")</f>
        <v>0</v>
      </c>
      <c r="G16" s="23" cm="1">
        <f t="array" aca="1" ref="G16" ca="1">INDIRECT(G5&amp;"!$Z$26")</f>
        <v>0</v>
      </c>
      <c r="H16" s="23" cm="1">
        <f t="array" aca="1" ref="H16" ca="1">INDIRECT(H5&amp;"!$Z$26")</f>
        <v>0</v>
      </c>
      <c r="I16" s="23" cm="1">
        <f t="array" aca="1" ref="I16" ca="1">INDIRECT(I5&amp;"!$Z$26")</f>
        <v>0</v>
      </c>
      <c r="J16" s="23" cm="1">
        <f t="array" aca="1" ref="J16" ca="1">INDIRECT(J5&amp;"!$Z$26")</f>
        <v>0</v>
      </c>
      <c r="K16" s="23" cm="1">
        <f t="array" aca="1" ref="K16" ca="1">INDIRECT(K5&amp;"!$Z$26")</f>
        <v>0</v>
      </c>
      <c r="L16" s="23" cm="1">
        <f t="array" aca="1" ref="L16" ca="1">INDIRECT(L5&amp;"!$Z$26")</f>
        <v>0</v>
      </c>
      <c r="M16" s="23" cm="1">
        <f t="array" aca="1" ref="M16" ca="1">INDIRECT(M5&amp;"!$Z$26")</f>
        <v>0</v>
      </c>
      <c r="N16" s="23" cm="1">
        <f t="array" aca="1" ref="N16" ca="1">INDIRECT(N5&amp;"!$Z$26")</f>
        <v>0</v>
      </c>
      <c r="O16" s="23" cm="1">
        <f t="array" aca="1" ref="O16" ca="1">INDIRECT(O5&amp;"!$Z$26")</f>
        <v>0</v>
      </c>
      <c r="P16" s="23" cm="1">
        <f t="array" aca="1" ref="P16" ca="1">INDIRECT(P5&amp;"!$Z$26")</f>
        <v>0</v>
      </c>
      <c r="Q16" s="26">
        <f t="shared" ca="1" si="6"/>
        <v>0</v>
      </c>
      <c r="R16" s="7"/>
      <c r="S16" s="33">
        <f t="shared" ref="S16:S22" ca="1" si="15">SUM(E16:J16)</f>
        <v>0</v>
      </c>
      <c r="T16" s="33">
        <f t="shared" ref="T16:T22" ca="1" si="16">SUM(K16:P16)</f>
        <v>0</v>
      </c>
      <c r="U16" s="32">
        <f t="shared" ref="U16:U22" ca="1" si="17">SUM(S16:T16)</f>
        <v>0</v>
      </c>
    </row>
    <row r="17" spans="1:21" s="4" customFormat="1" ht="17.25">
      <c r="A17" s="5"/>
      <c r="B17" s="5"/>
      <c r="C17" s="408" t="s">
        <v>159</v>
      </c>
      <c r="D17" s="10" t="s">
        <v>31</v>
      </c>
      <c r="E17" s="23" cm="1">
        <f t="array" aca="1" ref="E17" ca="1">INDIRECT(E5&amp;"!$V$28")</f>
        <v>0</v>
      </c>
      <c r="F17" s="23" cm="1">
        <f t="array" aca="1" ref="F17" ca="1">INDIRECT(F5&amp;"!$V$28")</f>
        <v>0</v>
      </c>
      <c r="G17" s="23" cm="1">
        <f t="array" aca="1" ref="G17" ca="1">INDIRECT(G5&amp;"!$V$28")</f>
        <v>0</v>
      </c>
      <c r="H17" s="23" cm="1">
        <f t="array" aca="1" ref="H17" ca="1">INDIRECT(H5&amp;"!$V$28")</f>
        <v>0</v>
      </c>
      <c r="I17" s="23" cm="1">
        <f t="array" aca="1" ref="I17" ca="1">INDIRECT(I5&amp;"!$V$28")</f>
        <v>0</v>
      </c>
      <c r="J17" s="23" cm="1">
        <f t="array" aca="1" ref="J17" ca="1">INDIRECT(J5&amp;"!$V$28")</f>
        <v>0</v>
      </c>
      <c r="K17" s="23" cm="1">
        <f t="array" aca="1" ref="K17" ca="1">INDIRECT(K5&amp;"!$V$28")</f>
        <v>0</v>
      </c>
      <c r="L17" s="23" cm="1">
        <f t="array" aca="1" ref="L17" ca="1">INDIRECT(L5&amp;"!$V$28")</f>
        <v>0</v>
      </c>
      <c r="M17" s="23" cm="1">
        <f t="array" aca="1" ref="M17" ca="1">INDIRECT(M5&amp;"!$V$28")</f>
        <v>0</v>
      </c>
      <c r="N17" s="23" cm="1">
        <f t="array" aca="1" ref="N17" ca="1">INDIRECT(N5&amp;"!$V$28")</f>
        <v>0</v>
      </c>
      <c r="O17" s="23" cm="1">
        <f t="array" aca="1" ref="O17" ca="1">INDIRECT(O5&amp;"!$V$28")</f>
        <v>0</v>
      </c>
      <c r="P17" s="23" cm="1">
        <f t="array" aca="1" ref="P17" ca="1">INDIRECT(P5&amp;"!$V$28")</f>
        <v>0</v>
      </c>
      <c r="Q17" s="26">
        <f t="shared" ca="1" si="6"/>
        <v>0</v>
      </c>
      <c r="R17" s="7"/>
      <c r="S17" s="33">
        <f t="shared" ca="1" si="15"/>
        <v>0</v>
      </c>
      <c r="T17" s="33">
        <f t="shared" ca="1" si="16"/>
        <v>0</v>
      </c>
      <c r="U17" s="32">
        <f t="shared" ca="1" si="17"/>
        <v>0</v>
      </c>
    </row>
    <row r="18" spans="1:21" s="4" customFormat="1" ht="17.25">
      <c r="A18" s="5"/>
      <c r="B18" s="5"/>
      <c r="C18" s="409"/>
      <c r="D18" s="10" t="s">
        <v>32</v>
      </c>
      <c r="E18" s="23" cm="1">
        <f t="array" aca="1" ref="E18" ca="1">INDIRECT(E5&amp;"!$Z$28")</f>
        <v>0</v>
      </c>
      <c r="F18" s="23" cm="1">
        <f t="array" aca="1" ref="F18" ca="1">INDIRECT(F5&amp;"!$Z$28")</f>
        <v>0</v>
      </c>
      <c r="G18" s="23" cm="1">
        <f t="array" aca="1" ref="G18" ca="1">INDIRECT(G5&amp;"!$Z$28")</f>
        <v>0</v>
      </c>
      <c r="H18" s="23" cm="1">
        <f t="array" aca="1" ref="H18" ca="1">INDIRECT(H5&amp;"!$Z$28")</f>
        <v>0</v>
      </c>
      <c r="I18" s="23" cm="1">
        <f t="array" aca="1" ref="I18" ca="1">INDIRECT(I5&amp;"!$Z$28")</f>
        <v>0</v>
      </c>
      <c r="J18" s="23" cm="1">
        <f t="array" aca="1" ref="J18" ca="1">INDIRECT(J5&amp;"!$Z$28")</f>
        <v>0</v>
      </c>
      <c r="K18" s="23" cm="1">
        <f t="array" aca="1" ref="K18" ca="1">INDIRECT(K5&amp;"!$Z$28")</f>
        <v>0</v>
      </c>
      <c r="L18" s="23" cm="1">
        <f t="array" aca="1" ref="L18" ca="1">INDIRECT(L5&amp;"!$Z$28")</f>
        <v>0</v>
      </c>
      <c r="M18" s="23" cm="1">
        <f t="array" aca="1" ref="M18" ca="1">INDIRECT(M5&amp;"!$Z$28")</f>
        <v>0</v>
      </c>
      <c r="N18" s="23" cm="1">
        <f t="array" aca="1" ref="N18" ca="1">INDIRECT(N5&amp;"!$Z$28")</f>
        <v>0</v>
      </c>
      <c r="O18" s="23" cm="1">
        <f t="array" aca="1" ref="O18" ca="1">INDIRECT(O5&amp;"!$Z$28")</f>
        <v>0</v>
      </c>
      <c r="P18" s="23" cm="1">
        <f t="array" aca="1" ref="P18" ca="1">INDIRECT(P5&amp;"!$Z$28")</f>
        <v>0</v>
      </c>
      <c r="Q18" s="26">
        <f t="shared" ca="1" si="6"/>
        <v>0</v>
      </c>
      <c r="R18" s="7"/>
      <c r="S18" s="33">
        <f t="shared" ca="1" si="15"/>
        <v>0</v>
      </c>
      <c r="T18" s="33">
        <f t="shared" ca="1" si="16"/>
        <v>0</v>
      </c>
      <c r="U18" s="32">
        <f t="shared" ca="1" si="17"/>
        <v>0</v>
      </c>
    </row>
    <row r="19" spans="1:21" s="4" customFormat="1" ht="17.25">
      <c r="A19" s="5"/>
      <c r="B19" s="5"/>
      <c r="C19" s="411" t="s">
        <v>161</v>
      </c>
      <c r="D19" s="10" t="s">
        <v>31</v>
      </c>
      <c r="E19" s="23" cm="1">
        <f t="array" aca="1" ref="E19" ca="1">INDIRECT(E5&amp;"!$V$29")</f>
        <v>0</v>
      </c>
      <c r="F19" s="23" cm="1">
        <f t="array" aca="1" ref="F19" ca="1">INDIRECT(F5&amp;"!$V$29")</f>
        <v>0</v>
      </c>
      <c r="G19" s="23" cm="1">
        <f t="array" aca="1" ref="G19" ca="1">INDIRECT(G5&amp;"!$V$29")</f>
        <v>0</v>
      </c>
      <c r="H19" s="23" cm="1">
        <f t="array" aca="1" ref="H19" ca="1">INDIRECT(H5&amp;"!$V$29")</f>
        <v>0</v>
      </c>
      <c r="I19" s="23" cm="1">
        <f t="array" aca="1" ref="I19" ca="1">INDIRECT(I5&amp;"!$V$29")</f>
        <v>0</v>
      </c>
      <c r="J19" s="23" cm="1">
        <f t="array" aca="1" ref="J19" ca="1">INDIRECT(J5&amp;"!$V$29")</f>
        <v>0</v>
      </c>
      <c r="K19" s="23" cm="1">
        <f t="array" aca="1" ref="K19" ca="1">INDIRECT(K5&amp;"!$V$29")</f>
        <v>0</v>
      </c>
      <c r="L19" s="23" cm="1">
        <f t="array" aca="1" ref="L19" ca="1">INDIRECT(L5&amp;"!$V$29")</f>
        <v>0</v>
      </c>
      <c r="M19" s="23" cm="1">
        <f t="array" aca="1" ref="M19" ca="1">INDIRECT(M5&amp;"!$V$29")</f>
        <v>0</v>
      </c>
      <c r="N19" s="23" cm="1">
        <f t="array" aca="1" ref="N19" ca="1">INDIRECT(N5&amp;"!$V$29")</f>
        <v>0</v>
      </c>
      <c r="O19" s="23" cm="1">
        <f t="array" aca="1" ref="O19" ca="1">INDIRECT(O5&amp;"!$V$29")</f>
        <v>0</v>
      </c>
      <c r="P19" s="23" cm="1">
        <f t="array" aca="1" ref="P19" ca="1">INDIRECT(P5&amp;"!$V$29")</f>
        <v>0</v>
      </c>
      <c r="Q19" s="26">
        <f t="shared" ref="Q19:Q20" ca="1" si="18">SUM(E19:P19)</f>
        <v>0</v>
      </c>
      <c r="R19" s="7"/>
      <c r="S19" s="33">
        <f t="shared" ca="1" si="15"/>
        <v>0</v>
      </c>
      <c r="T19" s="33">
        <f t="shared" ca="1" si="16"/>
        <v>0</v>
      </c>
      <c r="U19" s="32">
        <f t="shared" ca="1" si="17"/>
        <v>0</v>
      </c>
    </row>
    <row r="20" spans="1:21" s="4" customFormat="1" ht="17.25">
      <c r="A20" s="5"/>
      <c r="B20" s="5"/>
      <c r="C20" s="407"/>
      <c r="D20" s="10" t="s">
        <v>32</v>
      </c>
      <c r="E20" s="23" cm="1">
        <f t="array" aca="1" ref="E20" ca="1">INDIRECT(E5&amp;"!$Z$29")</f>
        <v>0</v>
      </c>
      <c r="F20" s="23" cm="1">
        <f t="array" aca="1" ref="F20" ca="1">INDIRECT(F5&amp;"!$Z$29")</f>
        <v>0</v>
      </c>
      <c r="G20" s="23" cm="1">
        <f t="array" aca="1" ref="G20" ca="1">INDIRECT(G5&amp;"!$Z$29")</f>
        <v>0</v>
      </c>
      <c r="H20" s="23" cm="1">
        <f t="array" aca="1" ref="H20" ca="1">INDIRECT(H5&amp;"!$Z$29")</f>
        <v>0</v>
      </c>
      <c r="I20" s="23" cm="1">
        <f t="array" aca="1" ref="I20" ca="1">INDIRECT(I5&amp;"!$Z$29")</f>
        <v>0</v>
      </c>
      <c r="J20" s="23" cm="1">
        <f t="array" aca="1" ref="J20" ca="1">INDIRECT(J5&amp;"!$Z$29")</f>
        <v>0</v>
      </c>
      <c r="K20" s="23" cm="1">
        <f t="array" aca="1" ref="K20" ca="1">INDIRECT(K5&amp;"!$Z$29")</f>
        <v>0</v>
      </c>
      <c r="L20" s="23" cm="1">
        <f t="array" aca="1" ref="L20" ca="1">INDIRECT(L5&amp;"!$Z$29")</f>
        <v>0</v>
      </c>
      <c r="M20" s="23" cm="1">
        <f t="array" aca="1" ref="M20" ca="1">INDIRECT(M5&amp;"!$Z$29")</f>
        <v>0</v>
      </c>
      <c r="N20" s="23" cm="1">
        <f t="array" aca="1" ref="N20" ca="1">INDIRECT(N5&amp;"!$Z$29")</f>
        <v>0</v>
      </c>
      <c r="O20" s="23" cm="1">
        <f t="array" aca="1" ref="O20" ca="1">INDIRECT(O5&amp;"!$Z$29")</f>
        <v>0</v>
      </c>
      <c r="P20" s="23" cm="1">
        <f t="array" aca="1" ref="P20" ca="1">INDIRECT(P5&amp;"!$Z$29")</f>
        <v>0</v>
      </c>
      <c r="Q20" s="26">
        <f t="shared" ca="1" si="18"/>
        <v>0</v>
      </c>
      <c r="R20" s="7"/>
      <c r="S20" s="33">
        <f t="shared" ca="1" si="15"/>
        <v>0</v>
      </c>
      <c r="T20" s="33">
        <f t="shared" ca="1" si="16"/>
        <v>0</v>
      </c>
      <c r="U20" s="32">
        <f t="shared" ca="1" si="17"/>
        <v>0</v>
      </c>
    </row>
    <row r="21" spans="1:21" s="4" customFormat="1" ht="17.25">
      <c r="A21" s="5"/>
      <c r="B21" s="5"/>
      <c r="C21" s="408" t="s">
        <v>160</v>
      </c>
      <c r="D21" s="10" t="s">
        <v>31</v>
      </c>
      <c r="E21" s="23" cm="1">
        <f t="array" aca="1" ref="E21" ca="1">INDIRECT(E5&amp;"!$V$30")</f>
        <v>0</v>
      </c>
      <c r="F21" s="23" cm="1">
        <f t="array" aca="1" ref="F21" ca="1">INDIRECT(F5&amp;"!$V$30")</f>
        <v>0</v>
      </c>
      <c r="G21" s="23" cm="1">
        <f t="array" aca="1" ref="G21" ca="1">INDIRECT(G5&amp;"!$V$30")</f>
        <v>0</v>
      </c>
      <c r="H21" s="23" cm="1">
        <f t="array" aca="1" ref="H21" ca="1">INDIRECT(H5&amp;"!$V$30")</f>
        <v>0</v>
      </c>
      <c r="I21" s="23" cm="1">
        <f t="array" aca="1" ref="I21" ca="1">INDIRECT(I5&amp;"!$V$30")</f>
        <v>0</v>
      </c>
      <c r="J21" s="23" cm="1">
        <f t="array" aca="1" ref="J21" ca="1">INDIRECT(J5&amp;"!$V$30")</f>
        <v>0</v>
      </c>
      <c r="K21" s="23" cm="1">
        <f t="array" aca="1" ref="K21" ca="1">INDIRECT(K5&amp;"!$V$30")</f>
        <v>0</v>
      </c>
      <c r="L21" s="23" cm="1">
        <f t="array" aca="1" ref="L21" ca="1">INDIRECT(L5&amp;"!$V$30")</f>
        <v>0</v>
      </c>
      <c r="M21" s="23" cm="1">
        <f t="array" aca="1" ref="M21" ca="1">INDIRECT(M5&amp;"!$V$30")</f>
        <v>0</v>
      </c>
      <c r="N21" s="23" cm="1">
        <f t="array" aca="1" ref="N21" ca="1">INDIRECT(N5&amp;"!$V$30")</f>
        <v>0</v>
      </c>
      <c r="O21" s="23" cm="1">
        <f t="array" aca="1" ref="O21" ca="1">INDIRECT(O5&amp;"!$V$30")</f>
        <v>0</v>
      </c>
      <c r="P21" s="23" cm="1">
        <f t="array" aca="1" ref="P21" ca="1">INDIRECT(P5&amp;"!$V$30")</f>
        <v>0</v>
      </c>
      <c r="Q21" s="26">
        <f t="shared" ca="1" si="6"/>
        <v>0</v>
      </c>
      <c r="R21" s="7"/>
      <c r="S21" s="33">
        <f t="shared" ca="1" si="15"/>
        <v>0</v>
      </c>
      <c r="T21" s="33">
        <f t="shared" ca="1" si="16"/>
        <v>0</v>
      </c>
      <c r="U21" s="32">
        <f t="shared" ca="1" si="17"/>
        <v>0</v>
      </c>
    </row>
    <row r="22" spans="1:21" s="4" customFormat="1" ht="17.25">
      <c r="A22" s="5"/>
      <c r="B22" s="8"/>
      <c r="C22" s="410"/>
      <c r="D22" s="9" t="s">
        <v>32</v>
      </c>
      <c r="E22" s="25" cm="1">
        <f t="array" aca="1" ref="E22" ca="1">INDIRECT(E5&amp;"!$Z$30")</f>
        <v>0</v>
      </c>
      <c r="F22" s="25" cm="1">
        <f t="array" aca="1" ref="F22" ca="1">INDIRECT(F5&amp;"!$Z$30")</f>
        <v>0</v>
      </c>
      <c r="G22" s="25" cm="1">
        <f t="array" aca="1" ref="G22" ca="1">INDIRECT(G5&amp;"!$Z$30")</f>
        <v>0</v>
      </c>
      <c r="H22" s="25" cm="1">
        <f t="array" aca="1" ref="H22" ca="1">INDIRECT(H5&amp;"!$Z$30")</f>
        <v>0</v>
      </c>
      <c r="I22" s="25" cm="1">
        <f t="array" aca="1" ref="I22" ca="1">INDIRECT(I5&amp;"!$Z$30")</f>
        <v>0</v>
      </c>
      <c r="J22" s="25" cm="1">
        <f t="array" aca="1" ref="J22" ca="1">INDIRECT(J5&amp;"!$Z$30")</f>
        <v>0</v>
      </c>
      <c r="K22" s="25" cm="1">
        <f t="array" aca="1" ref="K22" ca="1">INDIRECT(K5&amp;"!$Z$30")</f>
        <v>0</v>
      </c>
      <c r="L22" s="25" cm="1">
        <f t="array" aca="1" ref="L22" ca="1">INDIRECT(L5&amp;"!$Z$30")</f>
        <v>0</v>
      </c>
      <c r="M22" s="25" cm="1">
        <f t="array" aca="1" ref="M22" ca="1">INDIRECT(M5&amp;"!$Z$30")</f>
        <v>0</v>
      </c>
      <c r="N22" s="25" cm="1">
        <f t="array" aca="1" ref="N22" ca="1">INDIRECT(N5&amp;"!$Z$30")</f>
        <v>0</v>
      </c>
      <c r="O22" s="25" cm="1">
        <f t="array" aca="1" ref="O22" ca="1">INDIRECT(O5&amp;"!$Z$30")</f>
        <v>0</v>
      </c>
      <c r="P22" s="25" cm="1">
        <f t="array" aca="1" ref="P22" ca="1">INDIRECT(P5&amp;"!$Z$30")</f>
        <v>0</v>
      </c>
      <c r="Q22" s="27">
        <f t="shared" ca="1" si="6"/>
        <v>0</v>
      </c>
      <c r="R22" s="7"/>
      <c r="S22" s="31">
        <f t="shared" ca="1" si="15"/>
        <v>0</v>
      </c>
      <c r="T22" s="31">
        <f t="shared" ca="1" si="16"/>
        <v>0</v>
      </c>
      <c r="U22" s="30">
        <f t="shared" ca="1" si="17"/>
        <v>0</v>
      </c>
    </row>
    <row r="23" spans="1:21" s="4" customFormat="1" ht="17.25">
      <c r="A23" s="8"/>
      <c r="B23" s="11" t="s">
        <v>33</v>
      </c>
      <c r="C23" s="183"/>
      <c r="D23" s="12"/>
      <c r="E23" s="13">
        <f ca="1">IF(E6=SUM(E10:E12),IF(E6=SUM(E15:E22),E6,"ERROR"),"ERROR")</f>
        <v>0</v>
      </c>
      <c r="F23" s="13">
        <f t="shared" ref="F23:P23" ca="1" si="19">IF(F6=SUM(F10:F12),IF(F6=SUM(F15:F22),F6,"ERROR"),"ERROR")</f>
        <v>0</v>
      </c>
      <c r="G23" s="13">
        <f t="shared" ca="1" si="19"/>
        <v>0</v>
      </c>
      <c r="H23" s="13">
        <f t="shared" ca="1" si="19"/>
        <v>0</v>
      </c>
      <c r="I23" s="13">
        <f t="shared" ca="1" si="19"/>
        <v>0</v>
      </c>
      <c r="J23" s="13">
        <f t="shared" ca="1" si="19"/>
        <v>0</v>
      </c>
      <c r="K23" s="13">
        <f t="shared" ca="1" si="19"/>
        <v>0</v>
      </c>
      <c r="L23" s="13">
        <f t="shared" ca="1" si="19"/>
        <v>0</v>
      </c>
      <c r="M23" s="13">
        <f t="shared" ca="1" si="19"/>
        <v>0</v>
      </c>
      <c r="N23" s="13">
        <f t="shared" ca="1" si="19"/>
        <v>0</v>
      </c>
      <c r="O23" s="13">
        <f t="shared" ca="1" si="19"/>
        <v>0</v>
      </c>
      <c r="P23" s="13">
        <f t="shared" ca="1" si="19"/>
        <v>0</v>
      </c>
      <c r="Q23" s="14">
        <f ca="1">SUM(E23:P23)</f>
        <v>0</v>
      </c>
      <c r="R23" s="7"/>
      <c r="S23" s="15">
        <f ca="1">SUM(E23:J23)</f>
        <v>0</v>
      </c>
      <c r="T23" s="15">
        <f ca="1">SUM(K23:P23)</f>
        <v>0</v>
      </c>
      <c r="U23" s="15"/>
    </row>
    <row r="24" spans="1:21" ht="11.25" customHeight="1"/>
    <row r="25" spans="1:21" ht="11.25" customHeight="1"/>
    <row r="26" spans="1:21" ht="22.5" customHeight="1">
      <c r="A26" s="4" t="s">
        <v>131</v>
      </c>
    </row>
    <row r="27" spans="1:21" s="4" customFormat="1" ht="17.25">
      <c r="A27" s="76" t="s">
        <v>37</v>
      </c>
      <c r="B27" s="77"/>
      <c r="C27" s="77"/>
      <c r="D27" s="77"/>
      <c r="E27" s="76" t="s">
        <v>132</v>
      </c>
      <c r="F27" s="76" t="s">
        <v>133</v>
      </c>
      <c r="G27" s="76" t="s">
        <v>134</v>
      </c>
      <c r="H27" s="76" t="s">
        <v>135</v>
      </c>
      <c r="I27" s="76" t="s">
        <v>136</v>
      </c>
      <c r="J27" s="76" t="s">
        <v>137</v>
      </c>
      <c r="K27" s="76" t="s">
        <v>138</v>
      </c>
      <c r="L27" s="76" t="s">
        <v>139</v>
      </c>
      <c r="M27" s="76" t="s">
        <v>140</v>
      </c>
      <c r="N27" s="76" t="s">
        <v>141</v>
      </c>
      <c r="O27" s="76" t="s">
        <v>142</v>
      </c>
      <c r="P27" s="76" t="s">
        <v>143</v>
      </c>
      <c r="Q27" s="76" t="s">
        <v>33</v>
      </c>
      <c r="R27" s="18"/>
      <c r="S27" s="78" t="s">
        <v>34</v>
      </c>
      <c r="T27" s="78" t="s">
        <v>35</v>
      </c>
      <c r="U27" s="78" t="s">
        <v>36</v>
      </c>
    </row>
    <row r="28" spans="1:21" s="4" customFormat="1" ht="17.25" customHeight="1">
      <c r="A28" s="130">
        <f>'4月'!L25</f>
        <v>0</v>
      </c>
      <c r="B28" s="184" t="s">
        <v>163</v>
      </c>
      <c r="C28" s="404" t="s">
        <v>158</v>
      </c>
      <c r="D28" s="79" t="s">
        <v>31</v>
      </c>
      <c r="E28" s="86" cm="1">
        <f t="array" aca="1" ref="E28" ca="1">INDIRECT(E27&amp;"!$AD$26")</f>
        <v>0</v>
      </c>
      <c r="F28" s="86" cm="1">
        <f t="array" aca="1" ref="F28" ca="1">INDIRECT(F27&amp;"!$AD$26")</f>
        <v>0</v>
      </c>
      <c r="G28" s="86" cm="1">
        <f t="array" aca="1" ref="G28" ca="1">INDIRECT(G27&amp;"!$AD$26")</f>
        <v>0</v>
      </c>
      <c r="H28" s="86" cm="1">
        <f t="array" aca="1" ref="H28" ca="1">INDIRECT(H27&amp;"!$AD$26")</f>
        <v>0</v>
      </c>
      <c r="I28" s="86" cm="1">
        <f t="array" aca="1" ref="I28" ca="1">INDIRECT(I27&amp;"!$AD$26")</f>
        <v>0</v>
      </c>
      <c r="J28" s="86" cm="1">
        <f t="array" aca="1" ref="J28" ca="1">INDIRECT(J27&amp;"!$AD$26")</f>
        <v>0</v>
      </c>
      <c r="K28" s="86" cm="1">
        <f t="array" aca="1" ref="K28" ca="1">INDIRECT(K27&amp;"!$AD$26")</f>
        <v>0</v>
      </c>
      <c r="L28" s="86" cm="1">
        <f t="array" aca="1" ref="L28" ca="1">INDIRECT(L27&amp;"!$AD$26")</f>
        <v>0</v>
      </c>
      <c r="M28" s="86" cm="1">
        <f t="array" aca="1" ref="M28" ca="1">INDIRECT(M27&amp;"!$AD$26")</f>
        <v>0</v>
      </c>
      <c r="N28" s="86" cm="1">
        <f t="array" aca="1" ref="N28" ca="1">INDIRECT(N27&amp;"!$AD$26")</f>
        <v>0</v>
      </c>
      <c r="O28" s="86" cm="1">
        <f t="array" aca="1" ref="O28" ca="1">INDIRECT(O27&amp;"!$AD$26")</f>
        <v>0</v>
      </c>
      <c r="P28" s="86" cm="1">
        <f t="array" aca="1" ref="P28" ca="1">INDIRECT(P27&amp;"!$AD$26")</f>
        <v>0</v>
      </c>
      <c r="Q28" s="87">
        <f ca="1">SUM(E28:P28)</f>
        <v>0</v>
      </c>
      <c r="R28" s="7"/>
      <c r="S28" s="92">
        <f ca="1">SUM(E28:J28)</f>
        <v>0</v>
      </c>
      <c r="T28" s="92">
        <f ca="1">SUM(K28:P28)</f>
        <v>0</v>
      </c>
      <c r="U28" s="92">
        <f ca="1">Q28</f>
        <v>0</v>
      </c>
    </row>
    <row r="29" spans="1:21" s="4" customFormat="1" ht="17.25" customHeight="1">
      <c r="A29" s="80"/>
      <c r="B29" s="80"/>
      <c r="C29" s="403"/>
      <c r="D29" s="81" t="s">
        <v>32</v>
      </c>
      <c r="E29" s="88" cm="1">
        <f t="array" aca="1" ref="E29" ca="1">INDIRECT(E27&amp;"!$AH$26")</f>
        <v>0</v>
      </c>
      <c r="F29" s="88" cm="1">
        <f t="array" aca="1" ref="F29" ca="1">INDIRECT(F27&amp;"!$AH$26")</f>
        <v>0</v>
      </c>
      <c r="G29" s="88" cm="1">
        <f t="array" aca="1" ref="G29" ca="1">INDIRECT(G27&amp;"!$AH$26")</f>
        <v>0</v>
      </c>
      <c r="H29" s="88" cm="1">
        <f t="array" aca="1" ref="H29" ca="1">INDIRECT(H27&amp;"!$AH$26")</f>
        <v>0</v>
      </c>
      <c r="I29" s="88" cm="1">
        <f t="array" aca="1" ref="I29" ca="1">INDIRECT(I27&amp;"!$AH$26")</f>
        <v>0</v>
      </c>
      <c r="J29" s="88" cm="1">
        <f t="array" aca="1" ref="J29" ca="1">INDIRECT(J27&amp;"!$AH$26")</f>
        <v>0</v>
      </c>
      <c r="K29" s="88" cm="1">
        <f t="array" aca="1" ref="K29" ca="1">INDIRECT(K27&amp;"!$AH$26")</f>
        <v>0</v>
      </c>
      <c r="L29" s="88" cm="1">
        <f t="array" aca="1" ref="L29" ca="1">INDIRECT(L27&amp;"!$AH$26")</f>
        <v>0</v>
      </c>
      <c r="M29" s="88" cm="1">
        <f t="array" aca="1" ref="M29" ca="1">INDIRECT(M27&amp;"!$AH$26")</f>
        <v>0</v>
      </c>
      <c r="N29" s="88" cm="1">
        <f t="array" aca="1" ref="N29" ca="1">INDIRECT(N27&amp;"!$AH$26")</f>
        <v>0</v>
      </c>
      <c r="O29" s="88" cm="1">
        <f t="array" aca="1" ref="O29" ca="1">INDIRECT(O27&amp;"!$AH$26")</f>
        <v>0</v>
      </c>
      <c r="P29" s="88" cm="1">
        <f t="array" aca="1" ref="P29" ca="1">INDIRECT(P27&amp;"!$AH$26")</f>
        <v>0</v>
      </c>
      <c r="Q29" s="89">
        <f t="shared" ref="Q29:Q33" ca="1" si="20">SUM(E29:P29)</f>
        <v>0</v>
      </c>
      <c r="R29" s="7"/>
      <c r="S29" s="93">
        <f t="shared" ref="S29:S33" ca="1" si="21">SUM(E29:J29)</f>
        <v>0</v>
      </c>
      <c r="T29" s="93">
        <f t="shared" ref="T29:T33" ca="1" si="22">SUM(K29:P29)</f>
        <v>0</v>
      </c>
      <c r="U29" s="93">
        <f t="shared" ref="U29:U33" ca="1" si="23">Q29</f>
        <v>0</v>
      </c>
    </row>
    <row r="30" spans="1:21" s="4" customFormat="1" ht="17.25" customHeight="1">
      <c r="A30" s="80"/>
      <c r="B30" s="80"/>
      <c r="C30" s="401" t="s">
        <v>159</v>
      </c>
      <c r="D30" s="81" t="s">
        <v>31</v>
      </c>
      <c r="E30" s="88" cm="1">
        <f t="array" aca="1" ref="E30" ca="1">INDIRECT(E27&amp;"!$Ad$28")</f>
        <v>0</v>
      </c>
      <c r="F30" s="88" cm="1">
        <f t="array" aca="1" ref="F30" ca="1">INDIRECT(F27&amp;"!$Ad$28")</f>
        <v>0</v>
      </c>
      <c r="G30" s="88" cm="1">
        <f t="array" aca="1" ref="G30" ca="1">INDIRECT(G27&amp;"!$Ad$28")</f>
        <v>0</v>
      </c>
      <c r="H30" s="88" cm="1">
        <f t="array" aca="1" ref="H30" ca="1">INDIRECT(H27&amp;"!$Ad$28")</f>
        <v>0</v>
      </c>
      <c r="I30" s="88" cm="1">
        <f t="array" aca="1" ref="I30" ca="1">INDIRECT(I27&amp;"!$Ad$28")</f>
        <v>0</v>
      </c>
      <c r="J30" s="88" cm="1">
        <f t="array" aca="1" ref="J30" ca="1">INDIRECT(J27&amp;"!$Ad$28")</f>
        <v>0</v>
      </c>
      <c r="K30" s="88" cm="1">
        <f t="array" aca="1" ref="K30" ca="1">INDIRECT(K27&amp;"!$Ad$28")</f>
        <v>0</v>
      </c>
      <c r="L30" s="88" cm="1">
        <f t="array" aca="1" ref="L30" ca="1">INDIRECT(L27&amp;"!$Ad$28")</f>
        <v>0</v>
      </c>
      <c r="M30" s="88" cm="1">
        <f t="array" aca="1" ref="M30" ca="1">INDIRECT(M27&amp;"!$Ad$28")</f>
        <v>0</v>
      </c>
      <c r="N30" s="88" cm="1">
        <f t="array" aca="1" ref="N30" ca="1">INDIRECT(N27&amp;"!$Ad$28")</f>
        <v>0</v>
      </c>
      <c r="O30" s="88" cm="1">
        <f t="array" aca="1" ref="O30" ca="1">INDIRECT(O27&amp;"!$Ad$28")</f>
        <v>0</v>
      </c>
      <c r="P30" s="88" cm="1">
        <f t="array" aca="1" ref="P30" ca="1">INDIRECT(P27&amp;"!$Ad$28")</f>
        <v>0</v>
      </c>
      <c r="Q30" s="89">
        <f t="shared" ca="1" si="20"/>
        <v>0</v>
      </c>
      <c r="R30" s="7"/>
      <c r="S30" s="93">
        <f t="shared" ca="1" si="21"/>
        <v>0</v>
      </c>
      <c r="T30" s="93">
        <f t="shared" ca="1" si="22"/>
        <v>0</v>
      </c>
      <c r="U30" s="93">
        <f t="shared" ca="1" si="23"/>
        <v>0</v>
      </c>
    </row>
    <row r="31" spans="1:21" ht="17.25" customHeight="1">
      <c r="A31" s="80"/>
      <c r="B31" s="80"/>
      <c r="C31" s="403"/>
      <c r="D31" s="81" t="s">
        <v>32</v>
      </c>
      <c r="E31" s="88" cm="1">
        <f t="array" aca="1" ref="E31" ca="1">INDIRECT(E27&amp;"!$AH$28")</f>
        <v>0</v>
      </c>
      <c r="F31" s="88" cm="1">
        <f t="array" aca="1" ref="F31" ca="1">INDIRECT(F27&amp;"!$AH$28")</f>
        <v>0</v>
      </c>
      <c r="G31" s="88" cm="1">
        <f t="array" aca="1" ref="G31" ca="1">INDIRECT(G27&amp;"!$AH$28")</f>
        <v>0</v>
      </c>
      <c r="H31" s="88" cm="1">
        <f t="array" aca="1" ref="H31" ca="1">INDIRECT(H27&amp;"!$AH$28")</f>
        <v>0</v>
      </c>
      <c r="I31" s="88" cm="1">
        <f t="array" aca="1" ref="I31" ca="1">INDIRECT(I27&amp;"!$AH$28")</f>
        <v>0</v>
      </c>
      <c r="J31" s="88" cm="1">
        <f t="array" aca="1" ref="J31" ca="1">INDIRECT(J27&amp;"!$AH$28")</f>
        <v>0</v>
      </c>
      <c r="K31" s="88" cm="1">
        <f t="array" aca="1" ref="K31" ca="1">INDIRECT(K27&amp;"!$AH$28")</f>
        <v>0</v>
      </c>
      <c r="L31" s="88" cm="1">
        <f t="array" aca="1" ref="L31" ca="1">INDIRECT(L27&amp;"!$AH$28")</f>
        <v>0</v>
      </c>
      <c r="M31" s="88" cm="1">
        <f t="array" aca="1" ref="M31" ca="1">INDIRECT(M27&amp;"!$AH$28")</f>
        <v>0</v>
      </c>
      <c r="N31" s="88" cm="1">
        <f t="array" aca="1" ref="N31" ca="1">INDIRECT(N27&amp;"!$AH$28")</f>
        <v>0</v>
      </c>
      <c r="O31" s="88" cm="1">
        <f t="array" aca="1" ref="O31" ca="1">INDIRECT(O27&amp;"!$AH$28")</f>
        <v>0</v>
      </c>
      <c r="P31" s="88" cm="1">
        <f t="array" aca="1" ref="P31" ca="1">INDIRECT(P27&amp;"!$AH$28")</f>
        <v>0</v>
      </c>
      <c r="Q31" s="89">
        <f t="shared" ca="1" si="20"/>
        <v>0</v>
      </c>
      <c r="R31" s="7"/>
      <c r="S31" s="93">
        <f t="shared" ca="1" si="21"/>
        <v>0</v>
      </c>
      <c r="T31" s="93">
        <f t="shared" ca="1" si="22"/>
        <v>0</v>
      </c>
      <c r="U31" s="93">
        <f t="shared" ca="1" si="23"/>
        <v>0</v>
      </c>
    </row>
    <row r="32" spans="1:21" ht="17.25" customHeight="1">
      <c r="A32" s="80"/>
      <c r="B32" s="80"/>
      <c r="C32" s="401" t="s">
        <v>160</v>
      </c>
      <c r="D32" s="81" t="s">
        <v>31</v>
      </c>
      <c r="E32" s="88" cm="1">
        <f t="array" aca="1" ref="E32" ca="1">INDIRECT(E27&amp;"!$Ad$29")</f>
        <v>0</v>
      </c>
      <c r="F32" s="88" cm="1">
        <f t="array" aca="1" ref="F32" ca="1">INDIRECT(F27&amp;"!$Ad$29")</f>
        <v>0</v>
      </c>
      <c r="G32" s="88" cm="1">
        <f t="array" aca="1" ref="G32" ca="1">INDIRECT(G27&amp;"!$Ad$29")</f>
        <v>0</v>
      </c>
      <c r="H32" s="88" cm="1">
        <f t="array" aca="1" ref="H32" ca="1">INDIRECT(H27&amp;"!$Ad$29")</f>
        <v>0</v>
      </c>
      <c r="I32" s="88" cm="1">
        <f t="array" aca="1" ref="I32" ca="1">INDIRECT(I27&amp;"!$Ad$29")</f>
        <v>0</v>
      </c>
      <c r="J32" s="88" cm="1">
        <f t="array" aca="1" ref="J32" ca="1">INDIRECT(J27&amp;"!$Ad$29")</f>
        <v>0</v>
      </c>
      <c r="K32" s="88" cm="1">
        <f t="array" aca="1" ref="K32" ca="1">INDIRECT(K27&amp;"!$Ad$29")</f>
        <v>0</v>
      </c>
      <c r="L32" s="88" cm="1">
        <f t="array" aca="1" ref="L32" ca="1">INDIRECT(L27&amp;"!$Ad$29")</f>
        <v>0</v>
      </c>
      <c r="M32" s="88" cm="1">
        <f t="array" aca="1" ref="M32" ca="1">INDIRECT(M27&amp;"!$Ad$29")</f>
        <v>0</v>
      </c>
      <c r="N32" s="88" cm="1">
        <f t="array" aca="1" ref="N32" ca="1">INDIRECT(N27&amp;"!$Ad$29")</f>
        <v>0</v>
      </c>
      <c r="O32" s="88" cm="1">
        <f t="array" aca="1" ref="O32" ca="1">INDIRECT(O27&amp;"!$Ad$29")</f>
        <v>0</v>
      </c>
      <c r="P32" s="88" cm="1">
        <f t="array" aca="1" ref="P32" ca="1">INDIRECT(P27&amp;"!$Ad$29")</f>
        <v>0</v>
      </c>
      <c r="Q32" s="89">
        <f t="shared" ca="1" si="20"/>
        <v>0</v>
      </c>
      <c r="R32" s="7"/>
      <c r="S32" s="93">
        <f t="shared" ca="1" si="21"/>
        <v>0</v>
      </c>
      <c r="T32" s="93">
        <f t="shared" ca="1" si="22"/>
        <v>0</v>
      </c>
      <c r="U32" s="93">
        <f t="shared" ca="1" si="23"/>
        <v>0</v>
      </c>
    </row>
    <row r="33" spans="1:21" ht="17.25" customHeight="1">
      <c r="A33" s="80"/>
      <c r="B33" s="82"/>
      <c r="C33" s="402"/>
      <c r="D33" s="83" t="s">
        <v>32</v>
      </c>
      <c r="E33" s="90" cm="1">
        <f t="array" aca="1" ref="E33" ca="1">INDIRECT(E27&amp;"!$AH$29")</f>
        <v>0</v>
      </c>
      <c r="F33" s="90" cm="1">
        <f t="array" aca="1" ref="F33" ca="1">INDIRECT(F27&amp;"!$AH$29")</f>
        <v>0</v>
      </c>
      <c r="G33" s="90" cm="1">
        <f t="array" aca="1" ref="G33" ca="1">INDIRECT(G27&amp;"!$AH$29")</f>
        <v>0</v>
      </c>
      <c r="H33" s="90" cm="1">
        <f t="array" aca="1" ref="H33" ca="1">INDIRECT(H27&amp;"!$AH$29")</f>
        <v>0</v>
      </c>
      <c r="I33" s="90" cm="1">
        <f t="array" aca="1" ref="I33" ca="1">INDIRECT(I27&amp;"!$AH$29")</f>
        <v>0</v>
      </c>
      <c r="J33" s="90" cm="1">
        <f t="array" aca="1" ref="J33" ca="1">INDIRECT(J27&amp;"!$AH$29")</f>
        <v>0</v>
      </c>
      <c r="K33" s="90" cm="1">
        <f t="array" aca="1" ref="K33" ca="1">INDIRECT(K27&amp;"!$AH$29")</f>
        <v>0</v>
      </c>
      <c r="L33" s="90" cm="1">
        <f t="array" aca="1" ref="L33" ca="1">INDIRECT(L27&amp;"!$AH$29")</f>
        <v>0</v>
      </c>
      <c r="M33" s="90" cm="1">
        <f t="array" aca="1" ref="M33" ca="1">INDIRECT(M27&amp;"!$AH$29")</f>
        <v>0</v>
      </c>
      <c r="N33" s="90" cm="1">
        <f t="array" aca="1" ref="N33" ca="1">INDIRECT(N27&amp;"!$AH$29")</f>
        <v>0</v>
      </c>
      <c r="O33" s="90" cm="1">
        <f t="array" aca="1" ref="O33" ca="1">INDIRECT(O27&amp;"!$AH$29")</f>
        <v>0</v>
      </c>
      <c r="P33" s="90" cm="1">
        <f t="array" aca="1" ref="P33" ca="1">INDIRECT(P27&amp;"!$AH$29")</f>
        <v>0</v>
      </c>
      <c r="Q33" s="91">
        <f t="shared" ca="1" si="20"/>
        <v>0</v>
      </c>
      <c r="R33" s="7"/>
      <c r="S33" s="94">
        <f t="shared" ca="1" si="21"/>
        <v>0</v>
      </c>
      <c r="T33" s="94">
        <f t="shared" ca="1" si="22"/>
        <v>0</v>
      </c>
      <c r="U33" s="94">
        <f t="shared" ca="1" si="23"/>
        <v>0</v>
      </c>
    </row>
    <row r="34" spans="1:21" ht="17.25" customHeight="1">
      <c r="A34" s="82"/>
      <c r="B34" s="84" t="s">
        <v>33</v>
      </c>
      <c r="C34" s="185"/>
      <c r="D34" s="85"/>
      <c r="E34" s="13">
        <f ca="1">SUM(E28:E33)</f>
        <v>0</v>
      </c>
      <c r="F34" s="13">
        <f t="shared" ref="F34:P34" ca="1" si="24">SUM(F28:F33)</f>
        <v>0</v>
      </c>
      <c r="G34" s="13">
        <f t="shared" ca="1" si="24"/>
        <v>0</v>
      </c>
      <c r="H34" s="13">
        <f t="shared" ca="1" si="24"/>
        <v>0</v>
      </c>
      <c r="I34" s="13">
        <f t="shared" ca="1" si="24"/>
        <v>0</v>
      </c>
      <c r="J34" s="13">
        <f t="shared" ca="1" si="24"/>
        <v>0</v>
      </c>
      <c r="K34" s="13">
        <f t="shared" ca="1" si="24"/>
        <v>0</v>
      </c>
      <c r="L34" s="13">
        <f t="shared" ca="1" si="24"/>
        <v>0</v>
      </c>
      <c r="M34" s="13">
        <f t="shared" ca="1" si="24"/>
        <v>0</v>
      </c>
      <c r="N34" s="13">
        <f t="shared" ca="1" si="24"/>
        <v>0</v>
      </c>
      <c r="O34" s="13">
        <f t="shared" ca="1" si="24"/>
        <v>0</v>
      </c>
      <c r="P34" s="13">
        <f t="shared" ca="1" si="24"/>
        <v>0</v>
      </c>
      <c r="Q34" s="14">
        <f ca="1">SUM(E34:P34)</f>
        <v>0</v>
      </c>
      <c r="R34" s="7"/>
      <c r="S34" s="15">
        <f ca="1">SUM(E34:J34)</f>
        <v>0</v>
      </c>
      <c r="T34" s="15">
        <f ca="1">SUM(K34:P34)</f>
        <v>0</v>
      </c>
      <c r="U34" s="15"/>
    </row>
    <row r="39" spans="1:21" ht="22.5" customHeight="1"/>
    <row r="40" spans="1:21" ht="22.5" customHeight="1"/>
    <row r="41" spans="1:21" ht="22.5" customHeight="1"/>
    <row r="42" spans="1:21" ht="22.5" customHeight="1"/>
    <row r="43" spans="1:21" ht="22.5" customHeight="1"/>
    <row r="44" spans="1:21" ht="22.5" customHeight="1"/>
    <row r="45" spans="1:21" ht="22.5" customHeight="1"/>
    <row r="46" spans="1:21" ht="22.5" customHeight="1"/>
    <row r="47" spans="1:21" ht="22.5" customHeight="1"/>
    <row r="50" spans="6:40" s="177" customFormat="1">
      <c r="F50" s="181"/>
      <c r="G50" s="181"/>
      <c r="H50" s="181"/>
      <c r="I50" s="181"/>
      <c r="J50" s="181"/>
      <c r="K50" s="181"/>
      <c r="L50" s="181"/>
      <c r="M50" s="181"/>
      <c r="N50" s="181"/>
      <c r="O50" s="181"/>
      <c r="P50" s="181"/>
      <c r="Q50" s="181"/>
      <c r="R50" s="181"/>
      <c r="S50" s="181"/>
      <c r="T50" s="181"/>
      <c r="U50" s="181"/>
      <c r="V50" s="181"/>
      <c r="W50" s="181"/>
      <c r="X50" s="181"/>
      <c r="Y50" s="181"/>
      <c r="Z50" s="181"/>
      <c r="AA50" s="181"/>
      <c r="AB50" s="181"/>
      <c r="AC50" s="181"/>
      <c r="AD50" s="181"/>
      <c r="AE50" s="181"/>
      <c r="AF50" s="181"/>
      <c r="AG50" s="181"/>
      <c r="AH50" s="181"/>
      <c r="AI50" s="181"/>
      <c r="AJ50" s="181"/>
      <c r="AK50" s="181"/>
      <c r="AL50" s="181"/>
      <c r="AM50" s="181"/>
      <c r="AN50" s="181"/>
    </row>
    <row r="51" spans="6:40" s="177" customFormat="1">
      <c r="F51" s="181"/>
      <c r="G51" s="181"/>
      <c r="H51" s="181"/>
      <c r="I51" s="181"/>
      <c r="J51" s="181"/>
      <c r="K51" s="181"/>
      <c r="L51" s="181"/>
      <c r="M51" s="181"/>
      <c r="N51" s="181"/>
      <c r="O51" s="181"/>
      <c r="P51" s="181"/>
      <c r="Q51" s="181"/>
      <c r="R51" s="181"/>
      <c r="S51" s="181"/>
      <c r="T51" s="181"/>
      <c r="U51" s="181"/>
      <c r="V51" s="181"/>
      <c r="W51" s="181"/>
      <c r="X51" s="181"/>
      <c r="Y51" s="181"/>
      <c r="Z51" s="181"/>
      <c r="AA51" s="181"/>
      <c r="AB51" s="181"/>
      <c r="AC51" s="181"/>
      <c r="AD51" s="181"/>
      <c r="AE51" s="181"/>
      <c r="AF51" s="181"/>
      <c r="AG51" s="181"/>
      <c r="AH51" s="181"/>
      <c r="AI51" s="181"/>
      <c r="AJ51" s="181"/>
      <c r="AK51" s="181"/>
      <c r="AL51" s="181"/>
      <c r="AM51" s="181"/>
      <c r="AN51" s="181"/>
    </row>
    <row r="56" spans="6:40" ht="22.5" customHeight="1"/>
    <row r="57" spans="6:40" ht="22.5" customHeight="1"/>
    <row r="58" spans="6:40" ht="22.5" customHeight="1"/>
    <row r="59" spans="6:40" ht="22.5" customHeight="1"/>
    <row r="60" spans="6:40" ht="22.5" customHeight="1"/>
    <row r="61" spans="6:40" ht="22.5" customHeight="1"/>
    <row r="62" spans="6:40" ht="22.5" customHeight="1"/>
    <row r="63" spans="6:40" ht="22.5" customHeight="1"/>
    <row r="64" spans="6:40" ht="22.5" customHeight="1"/>
    <row r="69" ht="22.5" customHeight="1"/>
    <row r="70" ht="22.5" customHeight="1"/>
    <row r="71" ht="22.5" customHeight="1"/>
    <row r="72" ht="22.5" customHeight="1"/>
    <row r="73" ht="22.5" customHeight="1"/>
    <row r="74" ht="22.5" customHeight="1"/>
    <row r="75" ht="22.5" customHeight="1"/>
    <row r="76" ht="22.5" customHeight="1"/>
    <row r="77" ht="22.5" customHeight="1"/>
  </sheetData>
  <sheetProtection algorithmName="SHA-512" hashValue="o1hQncAv94PZRRg6hQTW4jDl+EQCtCmXzlTH/sEdz9zDa/Vx/ajd8fE2ELWZmTfDDCUdpaR9g7MQjl4XhTlyxw==" saltValue="HOsK/YUfo6b2ES+MvpDGBA==" spinCount="100000" sheet="1" objects="1" scenarios="1"/>
  <mergeCells count="8">
    <mergeCell ref="C32:C33"/>
    <mergeCell ref="C30:C31"/>
    <mergeCell ref="C28:C29"/>
    <mergeCell ref="J3:W3"/>
    <mergeCell ref="C15:C16"/>
    <mergeCell ref="C17:C18"/>
    <mergeCell ref="C21:C22"/>
    <mergeCell ref="C19:C20"/>
  </mergeCells>
  <phoneticPr fontId="4"/>
  <printOptions horizontalCentered="1"/>
  <pageMargins left="0.39370078740157483" right="0.39370078740157483" top="0.59055118110236227" bottom="0.59055118110236227" header="0.39370078740157483" footer="0.39370078740157483"/>
  <pageSetup paperSize="9" orientation="landscape"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7">
    <tabColor rgb="FFFFC000"/>
  </sheetPr>
  <dimension ref="A1:BJ57"/>
  <sheetViews>
    <sheetView view="pageBreakPreview" topLeftCell="A6" zoomScaleNormal="100" zoomScaleSheetLayoutView="100" workbookViewId="0">
      <selection activeCell="AC21" sqref="AC21:AQ21"/>
    </sheetView>
  </sheetViews>
  <sheetFormatPr defaultColWidth="1.625" defaultRowHeight="13.5" outlineLevelCol="1"/>
  <cols>
    <col min="1" max="1" width="1.625" style="155"/>
    <col min="2" max="6" width="1.625" style="155" customWidth="1"/>
    <col min="7" max="13" width="2.125" style="155" customWidth="1"/>
    <col min="14" max="15" width="1.5" style="155" customWidth="1"/>
    <col min="16" max="26" width="1.625" style="155" customWidth="1"/>
    <col min="27" max="27" width="2.875" style="155" customWidth="1"/>
    <col min="28" max="28" width="3.625" style="155" customWidth="1"/>
    <col min="29" max="32" width="1.625" style="155" customWidth="1"/>
    <col min="33" max="33" width="2.25" style="155" customWidth="1"/>
    <col min="34" max="35" width="2.125" style="155" customWidth="1"/>
    <col min="36" max="42" width="1.625" style="155" customWidth="1"/>
    <col min="43" max="43" width="2.375" style="155" customWidth="1"/>
    <col min="44" max="46" width="1.625" style="155" customWidth="1"/>
    <col min="47" max="47" width="2.125" style="155" customWidth="1"/>
    <col min="48" max="50" width="1.625" style="155" customWidth="1"/>
    <col min="51" max="51" width="2.5" style="155" customWidth="1"/>
    <col min="52" max="56" width="1.625" style="155" customWidth="1"/>
    <col min="57" max="57" width="5.875" style="155" customWidth="1" outlineLevel="1"/>
    <col min="58" max="61" width="10" style="155" customWidth="1" outlineLevel="1"/>
    <col min="62" max="64" width="5.5" style="155" bestFit="1" customWidth="1"/>
    <col min="65" max="67" width="4.5" style="155" bestFit="1" customWidth="1"/>
    <col min="68" max="68" width="1.625" style="155"/>
    <col min="69" max="74" width="4.5" style="155" bestFit="1" customWidth="1"/>
    <col min="75" max="77" width="5.5" style="155" bestFit="1" customWidth="1"/>
    <col min="78" max="80" width="4.5" style="155" bestFit="1" customWidth="1"/>
    <col min="81" max="16384" width="1.625" style="155"/>
  </cols>
  <sheetData>
    <row r="1" spans="1:57">
      <c r="A1" s="155" t="s">
        <v>184</v>
      </c>
    </row>
    <row r="2" spans="1:57">
      <c r="AK2" s="457"/>
      <c r="AL2" s="457"/>
      <c r="AM2" s="457"/>
      <c r="AN2" s="457"/>
      <c r="AO2" s="457"/>
      <c r="AP2" s="457"/>
      <c r="AQ2" s="156" t="s">
        <v>40</v>
      </c>
      <c r="AR2" s="457"/>
      <c r="AS2" s="457"/>
      <c r="AT2" s="457"/>
      <c r="AU2" s="156" t="s">
        <v>41</v>
      </c>
      <c r="AV2" s="457"/>
      <c r="AW2" s="457"/>
      <c r="AX2" s="457"/>
      <c r="AY2" s="156" t="s">
        <v>42</v>
      </c>
    </row>
    <row r="3" spans="1:57">
      <c r="C3" s="155" t="s">
        <v>175</v>
      </c>
    </row>
    <row r="4" spans="1:57">
      <c r="AH4" s="155" t="s">
        <v>43</v>
      </c>
    </row>
    <row r="5" spans="1:57">
      <c r="AI5" s="456">
        <f>'4月'!A7</f>
        <v>0</v>
      </c>
      <c r="AJ5" s="456"/>
      <c r="AK5" s="456"/>
      <c r="AL5" s="456"/>
      <c r="AM5" s="456"/>
      <c r="AN5" s="456"/>
      <c r="AO5" s="456"/>
      <c r="AP5" s="456"/>
      <c r="AQ5" s="456"/>
      <c r="AR5" s="456"/>
      <c r="AS5" s="456"/>
      <c r="AT5" s="456"/>
      <c r="AU5" s="456"/>
      <c r="AV5" s="456"/>
      <c r="AW5" s="456"/>
      <c r="AX5" s="456"/>
      <c r="AY5" s="456"/>
      <c r="AZ5" s="456"/>
      <c r="BA5" s="456"/>
      <c r="BB5" s="456"/>
      <c r="BC5" s="456"/>
      <c r="BD5" s="157"/>
    </row>
    <row r="6" spans="1:57">
      <c r="AH6" s="458" t="s">
        <v>44</v>
      </c>
      <c r="AI6" s="458"/>
      <c r="AJ6" s="458"/>
      <c r="AK6" s="458"/>
      <c r="AL6" s="458"/>
      <c r="AM6" s="458"/>
      <c r="AN6" s="458"/>
      <c r="AO6" s="458"/>
      <c r="AP6" s="458"/>
    </row>
    <row r="7" spans="1:57">
      <c r="AI7" s="456">
        <f>'4月'!L7</f>
        <v>0</v>
      </c>
      <c r="AJ7" s="456"/>
      <c r="AK7" s="456"/>
      <c r="AL7" s="456"/>
      <c r="AM7" s="456"/>
      <c r="AN7" s="456"/>
      <c r="AO7" s="456"/>
      <c r="AP7" s="456"/>
      <c r="AQ7" s="456"/>
      <c r="AR7" s="456"/>
      <c r="AS7" s="456"/>
      <c r="AT7" s="456"/>
      <c r="AU7" s="456"/>
      <c r="AV7" s="456"/>
      <c r="AW7" s="456"/>
      <c r="AX7" s="456"/>
      <c r="AY7" s="456"/>
      <c r="AZ7" s="456"/>
      <c r="BA7" s="456"/>
      <c r="BB7" s="456"/>
      <c r="BC7" s="456"/>
      <c r="BD7" s="157"/>
      <c r="BE7" s="158"/>
    </row>
    <row r="8" spans="1:57">
      <c r="AH8" s="446" t="s">
        <v>45</v>
      </c>
      <c r="AI8" s="446"/>
      <c r="AJ8" s="446"/>
      <c r="AK8" s="446"/>
      <c r="AL8" s="446"/>
      <c r="AM8" s="446"/>
      <c r="AN8" s="446"/>
      <c r="AO8" s="446"/>
      <c r="AP8" s="446"/>
    </row>
    <row r="9" spans="1:57">
      <c r="AI9" s="456">
        <f>'4月'!O8</f>
        <v>0</v>
      </c>
      <c r="AJ9" s="456"/>
      <c r="AK9" s="456"/>
      <c r="AL9" s="456"/>
      <c r="AM9" s="456"/>
      <c r="AN9" s="456"/>
      <c r="AO9" s="456"/>
      <c r="AP9" s="456"/>
      <c r="AQ9" s="456"/>
      <c r="AR9" s="456"/>
      <c r="AS9" s="456"/>
      <c r="AT9" s="456"/>
      <c r="AU9" s="456"/>
      <c r="AV9" s="456"/>
      <c r="AW9" s="456"/>
      <c r="AX9" s="456"/>
      <c r="AY9" s="456"/>
      <c r="AZ9" s="456"/>
      <c r="BA9" s="456"/>
      <c r="BB9" s="456"/>
      <c r="BC9" s="456"/>
    </row>
    <row r="10" spans="1:57">
      <c r="AH10" s="446" t="s">
        <v>46</v>
      </c>
      <c r="AI10" s="446"/>
      <c r="AJ10" s="446"/>
      <c r="AK10" s="446"/>
      <c r="AL10" s="446"/>
      <c r="AM10" s="446"/>
      <c r="AN10" s="446"/>
      <c r="AO10" s="446"/>
      <c r="AP10" s="446"/>
    </row>
    <row r="11" spans="1:57">
      <c r="AI11" s="456">
        <f>'4月'!O9</f>
        <v>0</v>
      </c>
      <c r="AJ11" s="456"/>
      <c r="AK11" s="456"/>
      <c r="AL11" s="456"/>
      <c r="AM11" s="456"/>
      <c r="AN11" s="456"/>
      <c r="AO11" s="456"/>
      <c r="AP11" s="456"/>
      <c r="AQ11" s="456"/>
      <c r="AR11" s="456"/>
      <c r="AS11" s="456"/>
      <c r="AT11" s="456"/>
      <c r="AU11" s="456"/>
      <c r="AV11" s="456"/>
      <c r="AW11" s="456"/>
      <c r="AX11" s="456"/>
      <c r="AY11" s="456"/>
      <c r="AZ11" s="456"/>
      <c r="BA11" s="456"/>
      <c r="BB11" s="456"/>
      <c r="BC11" s="456"/>
    </row>
    <row r="12" spans="1:57">
      <c r="AK12" s="158"/>
      <c r="AL12" s="158"/>
      <c r="AM12" s="158"/>
      <c r="AN12" s="158"/>
      <c r="AO12" s="158"/>
      <c r="AP12" s="158"/>
      <c r="AQ12" s="158"/>
      <c r="AR12" s="158"/>
      <c r="AS12" s="158"/>
      <c r="AT12" s="158"/>
      <c r="AU12" s="158"/>
      <c r="AV12" s="158"/>
      <c r="AW12" s="158"/>
    </row>
    <row r="13" spans="1:57" ht="13.5" customHeight="1">
      <c r="A13" s="445" t="str">
        <f>'4月'!AM4&amp;"年度一時預かり事業(一般型)経費交付申請書【休日以外実施分】"</f>
        <v>令和8年度一時預かり事業(一般型)経費交付申請書【休日以外実施分】</v>
      </c>
      <c r="B13" s="445"/>
      <c r="C13" s="445"/>
      <c r="D13" s="445"/>
      <c r="E13" s="445"/>
      <c r="F13" s="445"/>
      <c r="G13" s="445"/>
      <c r="H13" s="445"/>
      <c r="I13" s="445"/>
      <c r="J13" s="445"/>
      <c r="K13" s="445"/>
      <c r="L13" s="445"/>
      <c r="M13" s="445"/>
      <c r="N13" s="445"/>
      <c r="O13" s="445"/>
      <c r="P13" s="445"/>
      <c r="Q13" s="445"/>
      <c r="R13" s="445"/>
      <c r="S13" s="445"/>
      <c r="T13" s="445"/>
      <c r="U13" s="445"/>
      <c r="V13" s="445"/>
      <c r="W13" s="445"/>
      <c r="X13" s="445"/>
      <c r="Y13" s="445"/>
      <c r="Z13" s="445"/>
      <c r="AA13" s="445"/>
      <c r="AB13" s="445"/>
      <c r="AC13" s="445"/>
      <c r="AD13" s="445"/>
      <c r="AE13" s="445"/>
      <c r="AF13" s="445"/>
      <c r="AG13" s="445"/>
      <c r="AH13" s="445"/>
      <c r="AI13" s="445"/>
      <c r="AJ13" s="445"/>
      <c r="AK13" s="445"/>
      <c r="AL13" s="445"/>
      <c r="AM13" s="445"/>
      <c r="AN13" s="445"/>
      <c r="AO13" s="445"/>
      <c r="AP13" s="445"/>
      <c r="AQ13" s="445"/>
      <c r="AR13" s="445"/>
      <c r="AS13" s="445"/>
      <c r="AT13" s="445"/>
      <c r="AU13" s="445"/>
      <c r="AV13" s="445"/>
      <c r="AW13" s="445"/>
      <c r="AX13" s="445"/>
      <c r="AY13" s="445"/>
      <c r="AZ13" s="445"/>
      <c r="BA13" s="445"/>
      <c r="BB13" s="445"/>
      <c r="BC13" s="445"/>
      <c r="BD13" s="159"/>
      <c r="BE13" s="159"/>
    </row>
    <row r="14" spans="1:57" ht="13.5" customHeight="1">
      <c r="A14" s="445"/>
      <c r="B14" s="445"/>
      <c r="C14" s="445"/>
      <c r="D14" s="445"/>
      <c r="E14" s="445"/>
      <c r="F14" s="445"/>
      <c r="G14" s="445"/>
      <c r="H14" s="445"/>
      <c r="I14" s="445"/>
      <c r="J14" s="445"/>
      <c r="K14" s="445"/>
      <c r="L14" s="445"/>
      <c r="M14" s="445"/>
      <c r="N14" s="445"/>
      <c r="O14" s="445"/>
      <c r="P14" s="445"/>
      <c r="Q14" s="445"/>
      <c r="R14" s="445"/>
      <c r="S14" s="445"/>
      <c r="T14" s="445"/>
      <c r="U14" s="445"/>
      <c r="V14" s="445"/>
      <c r="W14" s="445"/>
      <c r="X14" s="445"/>
      <c r="Y14" s="445"/>
      <c r="Z14" s="445"/>
      <c r="AA14" s="445"/>
      <c r="AB14" s="445"/>
      <c r="AC14" s="445"/>
      <c r="AD14" s="445"/>
      <c r="AE14" s="445"/>
      <c r="AF14" s="445"/>
      <c r="AG14" s="445"/>
      <c r="AH14" s="445"/>
      <c r="AI14" s="445"/>
      <c r="AJ14" s="445"/>
      <c r="AK14" s="445"/>
      <c r="AL14" s="445"/>
      <c r="AM14" s="445"/>
      <c r="AN14" s="445"/>
      <c r="AO14" s="445"/>
      <c r="AP14" s="445"/>
      <c r="AQ14" s="445"/>
      <c r="AR14" s="445"/>
      <c r="AS14" s="445"/>
      <c r="AT14" s="445"/>
      <c r="AU14" s="445"/>
      <c r="AV14" s="445"/>
      <c r="AW14" s="445"/>
      <c r="AX14" s="445"/>
      <c r="AY14" s="445"/>
      <c r="AZ14" s="445"/>
      <c r="BA14" s="445"/>
      <c r="BB14" s="445"/>
      <c r="BC14" s="445"/>
      <c r="BD14" s="159"/>
      <c r="BE14" s="159"/>
    </row>
    <row r="15" spans="1:57" ht="13.5" customHeight="1">
      <c r="A15" s="160"/>
      <c r="B15" s="160"/>
      <c r="C15" s="160"/>
      <c r="D15" s="160"/>
      <c r="E15" s="160"/>
      <c r="F15" s="160"/>
      <c r="G15" s="160"/>
      <c r="H15" s="160"/>
      <c r="I15" s="160"/>
      <c r="J15" s="160"/>
      <c r="K15" s="160"/>
      <c r="L15" s="160"/>
      <c r="M15" s="160"/>
      <c r="N15" s="160"/>
      <c r="O15" s="160"/>
      <c r="P15" s="160"/>
      <c r="Q15" s="160"/>
      <c r="R15" s="160"/>
      <c r="S15" s="160"/>
      <c r="T15" s="160"/>
      <c r="U15" s="160"/>
      <c r="V15" s="160"/>
      <c r="W15" s="160"/>
      <c r="X15" s="160"/>
      <c r="Y15" s="160"/>
      <c r="Z15" s="160"/>
      <c r="AA15" s="160"/>
      <c r="AB15" s="160"/>
      <c r="AC15" s="160"/>
      <c r="AD15" s="160"/>
      <c r="AE15" s="160"/>
      <c r="AF15" s="160"/>
      <c r="AG15" s="160"/>
      <c r="AH15" s="160"/>
      <c r="AI15" s="160"/>
      <c r="AJ15" s="160"/>
      <c r="AK15" s="160"/>
      <c r="AL15" s="160"/>
      <c r="AM15" s="160"/>
      <c r="AN15" s="160"/>
      <c r="AO15" s="160"/>
      <c r="AP15" s="160"/>
      <c r="AQ15" s="160"/>
      <c r="AR15" s="160"/>
      <c r="AS15" s="160"/>
      <c r="AT15" s="160"/>
      <c r="AU15" s="160"/>
      <c r="AV15" s="160"/>
      <c r="AW15" s="160"/>
      <c r="AX15" s="160"/>
      <c r="AY15" s="160"/>
      <c r="AZ15" s="160"/>
      <c r="BA15" s="160"/>
      <c r="BB15" s="160"/>
      <c r="BC15" s="160"/>
      <c r="BD15" s="159"/>
      <c r="BE15" s="159"/>
    </row>
    <row r="17" spans="7:61">
      <c r="G17" s="161" t="s">
        <v>120</v>
      </c>
      <c r="H17" s="161"/>
      <c r="I17" s="161"/>
      <c r="J17" s="161"/>
      <c r="K17" s="161"/>
      <c r="L17" s="161"/>
      <c r="M17" s="161"/>
      <c r="N17" s="161"/>
      <c r="O17" s="161"/>
      <c r="P17" s="161"/>
      <c r="Q17" s="161"/>
      <c r="R17" s="161"/>
      <c r="S17" s="161"/>
      <c r="T17" s="161"/>
      <c r="U17" s="161"/>
      <c r="V17" s="161"/>
      <c r="W17" s="161"/>
      <c r="X17" s="161"/>
      <c r="Y17" s="161"/>
      <c r="Z17" s="161"/>
      <c r="AA17" s="161"/>
      <c r="AB17" s="161"/>
      <c r="AC17" s="161"/>
      <c r="AD17" s="161"/>
      <c r="AE17" s="161"/>
      <c r="AF17" s="161"/>
      <c r="AG17" s="161"/>
      <c r="AH17" s="161"/>
      <c r="AI17" s="161"/>
      <c r="AJ17" s="161"/>
      <c r="AK17" s="161"/>
      <c r="AL17" s="161"/>
      <c r="AM17" s="161"/>
      <c r="AN17" s="161"/>
      <c r="AO17" s="161"/>
      <c r="AP17" s="161"/>
      <c r="AQ17" s="161"/>
      <c r="AR17" s="161"/>
      <c r="AS17" s="161"/>
      <c r="AT17" s="161"/>
      <c r="AU17" s="161"/>
      <c r="AV17" s="161"/>
      <c r="AW17" s="161"/>
      <c r="AX17" s="161"/>
    </row>
    <row r="19" spans="7:61">
      <c r="AB19" s="155" t="s">
        <v>47</v>
      </c>
    </row>
    <row r="21" spans="7:61" ht="36" customHeight="1">
      <c r="G21" s="451" t="s">
        <v>77</v>
      </c>
      <c r="H21" s="451"/>
      <c r="I21" s="451"/>
      <c r="J21" s="451"/>
      <c r="K21" s="451"/>
      <c r="L21" s="451"/>
      <c r="M21" s="451"/>
      <c r="N21" s="451"/>
      <c r="O21" s="451"/>
      <c r="P21" s="451"/>
      <c r="Q21" s="451"/>
      <c r="R21" s="451"/>
      <c r="S21" s="451"/>
      <c r="T21" s="451"/>
      <c r="U21" s="451"/>
      <c r="V21" s="451"/>
      <c r="AA21" s="162"/>
      <c r="AB21" s="162"/>
      <c r="AC21" s="447">
        <f ca="1">SUM(AJ25:AT35)-AJ36</f>
        <v>0</v>
      </c>
      <c r="AD21" s="447"/>
      <c r="AE21" s="447"/>
      <c r="AF21" s="447"/>
      <c r="AG21" s="447"/>
      <c r="AH21" s="447"/>
      <c r="AI21" s="447"/>
      <c r="AJ21" s="447"/>
      <c r="AK21" s="447"/>
      <c r="AL21" s="447"/>
      <c r="AM21" s="447"/>
      <c r="AN21" s="447"/>
      <c r="AO21" s="447"/>
      <c r="AP21" s="447"/>
      <c r="AQ21" s="447"/>
      <c r="AR21" s="442" t="s">
        <v>48</v>
      </c>
      <c r="AS21" s="442"/>
    </row>
    <row r="23" spans="7:61" ht="18" customHeight="1">
      <c r="G23" s="155" t="s">
        <v>109</v>
      </c>
    </row>
    <row r="24" spans="7:61" ht="36" customHeight="1">
      <c r="H24" s="414"/>
      <c r="I24" s="414"/>
      <c r="J24" s="414" t="s">
        <v>79</v>
      </c>
      <c r="K24" s="414"/>
      <c r="L24" s="414"/>
      <c r="M24" s="414"/>
      <c r="N24" s="414"/>
      <c r="O24" s="414"/>
      <c r="P24" s="414"/>
      <c r="Q24" s="414"/>
      <c r="R24" s="414"/>
      <c r="S24" s="414"/>
      <c r="T24" s="414"/>
      <c r="U24" s="414"/>
      <c r="V24" s="414" t="s">
        <v>85</v>
      </c>
      <c r="W24" s="414"/>
      <c r="X24" s="414"/>
      <c r="Y24" s="414"/>
      <c r="Z24" s="414"/>
      <c r="AA24" s="414"/>
      <c r="AB24" s="414"/>
      <c r="AC24" s="414"/>
      <c r="AD24" s="414"/>
      <c r="AE24" s="414"/>
      <c r="AF24" s="414"/>
      <c r="AG24" s="414"/>
      <c r="AH24" s="414"/>
      <c r="AI24" s="414"/>
      <c r="AJ24" s="414" t="s">
        <v>78</v>
      </c>
      <c r="AK24" s="414"/>
      <c r="AL24" s="414"/>
      <c r="AM24" s="414"/>
      <c r="AN24" s="414"/>
      <c r="AO24" s="414"/>
      <c r="AP24" s="414"/>
      <c r="AQ24" s="414"/>
      <c r="AR24" s="414"/>
      <c r="AS24" s="414"/>
      <c r="AT24" s="414"/>
      <c r="BF24" s="413" t="s">
        <v>106</v>
      </c>
      <c r="BG24" s="413"/>
      <c r="BH24" s="163">
        <f ca="1">月別集計!Q6-月別集計!Q7-月別集計!Q8-月別集計!Q9</f>
        <v>0</v>
      </c>
    </row>
    <row r="25" spans="7:61" ht="36" customHeight="1">
      <c r="H25" s="424">
        <v>-1</v>
      </c>
      <c r="I25" s="424"/>
      <c r="J25" s="419" t="s">
        <v>80</v>
      </c>
      <c r="K25" s="420"/>
      <c r="L25" s="420"/>
      <c r="M25" s="420"/>
      <c r="N25" s="420"/>
      <c r="O25" s="420"/>
      <c r="P25" s="420"/>
      <c r="Q25" s="420"/>
      <c r="R25" s="420"/>
      <c r="S25" s="420"/>
      <c r="T25" s="420"/>
      <c r="U25" s="428"/>
      <c r="V25" s="454">
        <f ca="1">VLOOKUP(BH24,$BF$43:$BG$57,2,TRUE)</f>
        <v>0</v>
      </c>
      <c r="W25" s="455"/>
      <c r="X25" s="455"/>
      <c r="Y25" s="455"/>
      <c r="Z25" s="455"/>
      <c r="AA25" s="455"/>
      <c r="AB25" s="164" t="s">
        <v>84</v>
      </c>
      <c r="AC25" s="419" t="s">
        <v>82</v>
      </c>
      <c r="AD25" s="420"/>
      <c r="AE25" s="420">
        <v>1</v>
      </c>
      <c r="AF25" s="420"/>
      <c r="AG25" s="428"/>
      <c r="AH25" s="452" t="s">
        <v>81</v>
      </c>
      <c r="AI25" s="453"/>
      <c r="AJ25" s="423">
        <f ca="1">V25*AE25</f>
        <v>0</v>
      </c>
      <c r="AK25" s="423"/>
      <c r="AL25" s="423"/>
      <c r="AM25" s="423"/>
      <c r="AN25" s="423"/>
      <c r="AO25" s="423"/>
      <c r="AP25" s="423"/>
      <c r="AQ25" s="423"/>
      <c r="AR25" s="423"/>
      <c r="AS25" s="423"/>
      <c r="AT25" s="423"/>
      <c r="AU25" s="165"/>
      <c r="AV25" s="165"/>
      <c r="AW25" s="165"/>
      <c r="AX25" s="165"/>
      <c r="AY25" s="165"/>
      <c r="AZ25" s="165"/>
      <c r="BA25" s="165"/>
      <c r="BB25" s="165"/>
      <c r="BC25" s="165"/>
      <c r="BD25" s="165"/>
      <c r="BE25" s="165"/>
      <c r="BF25" s="412" t="s">
        <v>107</v>
      </c>
      <c r="BG25" s="412"/>
      <c r="BH25" s="163">
        <f ca="1">月別集計!Q7</f>
        <v>0</v>
      </c>
    </row>
    <row r="26" spans="7:61" ht="36" customHeight="1">
      <c r="H26" s="424">
        <v>-2</v>
      </c>
      <c r="I26" s="424"/>
      <c r="J26" s="448" t="s">
        <v>185</v>
      </c>
      <c r="K26" s="449"/>
      <c r="L26" s="449"/>
      <c r="M26" s="449"/>
      <c r="N26" s="449"/>
      <c r="O26" s="449"/>
      <c r="P26" s="449"/>
      <c r="Q26" s="449"/>
      <c r="R26" s="449"/>
      <c r="S26" s="449"/>
      <c r="T26" s="449"/>
      <c r="U26" s="450"/>
      <c r="V26" s="417">
        <v>4400</v>
      </c>
      <c r="W26" s="418"/>
      <c r="X26" s="418"/>
      <c r="Y26" s="418"/>
      <c r="Z26" s="418"/>
      <c r="AA26" s="418"/>
      <c r="AB26" s="164" t="s">
        <v>84</v>
      </c>
      <c r="AC26" s="419" t="s">
        <v>82</v>
      </c>
      <c r="AD26" s="420"/>
      <c r="AE26" s="415">
        <f ca="1">BH25</f>
        <v>0</v>
      </c>
      <c r="AF26" s="415"/>
      <c r="AG26" s="416"/>
      <c r="AH26" s="421" t="s">
        <v>83</v>
      </c>
      <c r="AI26" s="422"/>
      <c r="AJ26" s="423">
        <f t="shared" ref="AJ26:AJ36" ca="1" si="0">V26*AE26</f>
        <v>0</v>
      </c>
      <c r="AK26" s="423"/>
      <c r="AL26" s="423"/>
      <c r="AM26" s="423"/>
      <c r="AN26" s="423"/>
      <c r="AO26" s="423"/>
      <c r="AP26" s="423"/>
      <c r="AQ26" s="423"/>
      <c r="AR26" s="423"/>
      <c r="AS26" s="423"/>
      <c r="AT26" s="423"/>
      <c r="AU26" s="166"/>
      <c r="AV26" s="166"/>
      <c r="AW26" s="166"/>
      <c r="AX26" s="166"/>
      <c r="AY26" s="166"/>
      <c r="AZ26" s="166"/>
      <c r="BA26" s="166"/>
      <c r="BF26" s="412" t="s">
        <v>108</v>
      </c>
      <c r="BG26" s="412"/>
      <c r="BH26" s="163">
        <f ca="1">月別集計!Q8+月別集計!Q9</f>
        <v>0</v>
      </c>
    </row>
    <row r="27" spans="7:61" ht="36" customHeight="1">
      <c r="H27" s="424">
        <v>-3</v>
      </c>
      <c r="I27" s="424"/>
      <c r="J27" s="425" t="s">
        <v>186</v>
      </c>
      <c r="K27" s="426"/>
      <c r="L27" s="426"/>
      <c r="M27" s="426"/>
      <c r="N27" s="426"/>
      <c r="O27" s="426"/>
      <c r="P27" s="426"/>
      <c r="Q27" s="426"/>
      <c r="R27" s="426"/>
      <c r="S27" s="426"/>
      <c r="T27" s="426"/>
      <c r="U27" s="427"/>
      <c r="V27" s="417">
        <v>3900</v>
      </c>
      <c r="W27" s="418"/>
      <c r="X27" s="418"/>
      <c r="Y27" s="418"/>
      <c r="Z27" s="418"/>
      <c r="AA27" s="418"/>
      <c r="AB27" s="164" t="s">
        <v>2</v>
      </c>
      <c r="AC27" s="419" t="s">
        <v>82</v>
      </c>
      <c r="AD27" s="420"/>
      <c r="AE27" s="415">
        <f ca="1">BH26</f>
        <v>0</v>
      </c>
      <c r="AF27" s="415"/>
      <c r="AG27" s="416"/>
      <c r="AH27" s="421" t="s">
        <v>1</v>
      </c>
      <c r="AI27" s="422"/>
      <c r="AJ27" s="423">
        <f t="shared" ca="1" si="0"/>
        <v>0</v>
      </c>
      <c r="AK27" s="423"/>
      <c r="AL27" s="423"/>
      <c r="AM27" s="423"/>
      <c r="AN27" s="423"/>
      <c r="AO27" s="423"/>
      <c r="AP27" s="423"/>
      <c r="AQ27" s="423"/>
      <c r="AR27" s="423"/>
      <c r="AS27" s="423"/>
      <c r="AT27" s="423"/>
      <c r="AU27" s="166"/>
      <c r="AV27" s="166"/>
      <c r="AW27" s="166"/>
      <c r="AX27" s="166"/>
      <c r="AY27" s="166"/>
      <c r="AZ27" s="166"/>
      <c r="BA27" s="166"/>
    </row>
    <row r="28" spans="7:61" ht="36" customHeight="1">
      <c r="H28" s="429">
        <v>-4</v>
      </c>
      <c r="I28" s="430"/>
      <c r="J28" s="435" t="s">
        <v>187</v>
      </c>
      <c r="K28" s="435"/>
      <c r="L28" s="436" t="s">
        <v>110</v>
      </c>
      <c r="M28" s="436"/>
      <c r="N28" s="414" t="s">
        <v>113</v>
      </c>
      <c r="O28" s="414"/>
      <c r="P28" s="414"/>
      <c r="Q28" s="414"/>
      <c r="R28" s="414"/>
      <c r="S28" s="414"/>
      <c r="T28" s="414"/>
      <c r="U28" s="414"/>
      <c r="V28" s="417">
        <v>2100</v>
      </c>
      <c r="W28" s="418"/>
      <c r="X28" s="418"/>
      <c r="Y28" s="418"/>
      <c r="Z28" s="418"/>
      <c r="AA28" s="418"/>
      <c r="AB28" s="164" t="s">
        <v>2</v>
      </c>
      <c r="AC28" s="419" t="s">
        <v>82</v>
      </c>
      <c r="AD28" s="420"/>
      <c r="AE28" s="415">
        <f ca="1">月別集計!Q15</f>
        <v>0</v>
      </c>
      <c r="AF28" s="415"/>
      <c r="AG28" s="416"/>
      <c r="AH28" s="421" t="s">
        <v>1</v>
      </c>
      <c r="AI28" s="422"/>
      <c r="AJ28" s="423">
        <f t="shared" ca="1" si="0"/>
        <v>0</v>
      </c>
      <c r="AK28" s="423"/>
      <c r="AL28" s="423"/>
      <c r="AM28" s="423"/>
      <c r="AN28" s="423"/>
      <c r="AO28" s="423"/>
      <c r="AP28" s="423"/>
      <c r="AQ28" s="423"/>
      <c r="AR28" s="423"/>
      <c r="AS28" s="423"/>
      <c r="AT28" s="423"/>
      <c r="AU28" s="166"/>
      <c r="AV28" s="166"/>
      <c r="AW28" s="166"/>
      <c r="AX28" s="166"/>
      <c r="AY28" s="166"/>
      <c r="AZ28" s="166"/>
      <c r="BA28" s="166"/>
      <c r="BE28" s="167">
        <f>'4月'!M3</f>
        <v>2026</v>
      </c>
    </row>
    <row r="29" spans="7:61" ht="36" customHeight="1">
      <c r="H29" s="431"/>
      <c r="I29" s="432"/>
      <c r="J29" s="435"/>
      <c r="K29" s="435"/>
      <c r="L29" s="436"/>
      <c r="M29" s="436"/>
      <c r="N29" s="414" t="s">
        <v>114</v>
      </c>
      <c r="O29" s="414"/>
      <c r="P29" s="414"/>
      <c r="Q29" s="414"/>
      <c r="R29" s="414"/>
      <c r="S29" s="414"/>
      <c r="T29" s="414"/>
      <c r="U29" s="414"/>
      <c r="V29" s="417">
        <v>1200</v>
      </c>
      <c r="W29" s="418"/>
      <c r="X29" s="418"/>
      <c r="Y29" s="418"/>
      <c r="Z29" s="418"/>
      <c r="AA29" s="418"/>
      <c r="AB29" s="164" t="s">
        <v>2</v>
      </c>
      <c r="AC29" s="419" t="s">
        <v>82</v>
      </c>
      <c r="AD29" s="420"/>
      <c r="AE29" s="415">
        <f ca="1">月別集計!Q16</f>
        <v>0</v>
      </c>
      <c r="AF29" s="415"/>
      <c r="AG29" s="416"/>
      <c r="AH29" s="421" t="s">
        <v>1</v>
      </c>
      <c r="AI29" s="422"/>
      <c r="AJ29" s="423">
        <f t="shared" ca="1" si="0"/>
        <v>0</v>
      </c>
      <c r="AK29" s="423"/>
      <c r="AL29" s="423"/>
      <c r="AM29" s="423"/>
      <c r="AN29" s="423"/>
      <c r="AO29" s="423"/>
      <c r="AP29" s="423"/>
      <c r="AQ29" s="423"/>
      <c r="AR29" s="423"/>
      <c r="AS29" s="423"/>
      <c r="AT29" s="423"/>
      <c r="AU29" s="166"/>
      <c r="AV29" s="166"/>
      <c r="AW29" s="166"/>
      <c r="AX29" s="166"/>
      <c r="AY29" s="166"/>
      <c r="AZ29" s="166"/>
      <c r="BA29" s="166"/>
      <c r="BE29" s="414" t="s">
        <v>171</v>
      </c>
      <c r="BF29" s="414" t="s">
        <v>166</v>
      </c>
      <c r="BG29" s="414"/>
      <c r="BH29" s="414"/>
      <c r="BI29" s="414"/>
    </row>
    <row r="30" spans="7:61" ht="36" customHeight="1">
      <c r="H30" s="431"/>
      <c r="I30" s="432"/>
      <c r="J30" s="435"/>
      <c r="K30" s="435"/>
      <c r="L30" s="437" t="s">
        <v>111</v>
      </c>
      <c r="M30" s="437"/>
      <c r="N30" s="414" t="s">
        <v>115</v>
      </c>
      <c r="O30" s="414"/>
      <c r="P30" s="414"/>
      <c r="Q30" s="414"/>
      <c r="R30" s="414"/>
      <c r="S30" s="414"/>
      <c r="T30" s="414"/>
      <c r="U30" s="414"/>
      <c r="V30" s="417">
        <v>1300</v>
      </c>
      <c r="W30" s="418"/>
      <c r="X30" s="418"/>
      <c r="Y30" s="418"/>
      <c r="Z30" s="418"/>
      <c r="AA30" s="418"/>
      <c r="AB30" s="164" t="s">
        <v>2</v>
      </c>
      <c r="AC30" s="419" t="s">
        <v>82</v>
      </c>
      <c r="AD30" s="420"/>
      <c r="AE30" s="415">
        <f ca="1">月別集計!Q17</f>
        <v>0</v>
      </c>
      <c r="AF30" s="415"/>
      <c r="AG30" s="416"/>
      <c r="AH30" s="421" t="s">
        <v>1</v>
      </c>
      <c r="AI30" s="422"/>
      <c r="AJ30" s="423">
        <f ca="1">V30*AE30</f>
        <v>0</v>
      </c>
      <c r="AK30" s="423"/>
      <c r="AL30" s="423"/>
      <c r="AM30" s="423"/>
      <c r="AN30" s="423"/>
      <c r="AO30" s="423"/>
      <c r="AP30" s="423"/>
      <c r="AQ30" s="423"/>
      <c r="AR30" s="423"/>
      <c r="AS30" s="423"/>
      <c r="AT30" s="423"/>
      <c r="AU30" s="166"/>
      <c r="AV30" s="166"/>
      <c r="AW30" s="166"/>
      <c r="AX30" s="166"/>
      <c r="AY30" s="166"/>
      <c r="AZ30" s="166"/>
      <c r="BA30" s="166"/>
      <c r="BE30" s="414"/>
      <c r="BF30" s="414" t="s">
        <v>170</v>
      </c>
      <c r="BG30" s="414"/>
      <c r="BH30" s="414" t="s">
        <v>15</v>
      </c>
      <c r="BI30" s="414"/>
    </row>
    <row r="31" spans="7:61" ht="36" customHeight="1">
      <c r="H31" s="431"/>
      <c r="I31" s="432"/>
      <c r="J31" s="435"/>
      <c r="K31" s="435"/>
      <c r="L31" s="437"/>
      <c r="M31" s="437"/>
      <c r="N31" s="414" t="s">
        <v>114</v>
      </c>
      <c r="O31" s="414"/>
      <c r="P31" s="414"/>
      <c r="Q31" s="414"/>
      <c r="R31" s="414"/>
      <c r="S31" s="414"/>
      <c r="T31" s="414"/>
      <c r="U31" s="414"/>
      <c r="V31" s="417">
        <v>700</v>
      </c>
      <c r="W31" s="418"/>
      <c r="X31" s="418"/>
      <c r="Y31" s="418"/>
      <c r="Z31" s="418"/>
      <c r="AA31" s="418"/>
      <c r="AB31" s="164" t="s">
        <v>2</v>
      </c>
      <c r="AC31" s="419" t="s">
        <v>82</v>
      </c>
      <c r="AD31" s="420"/>
      <c r="AE31" s="415">
        <f ca="1">月別集計!Q18</f>
        <v>0</v>
      </c>
      <c r="AF31" s="415"/>
      <c r="AG31" s="416"/>
      <c r="AH31" s="421" t="s">
        <v>1</v>
      </c>
      <c r="AI31" s="422"/>
      <c r="AJ31" s="423">
        <f ca="1">V31*AE31</f>
        <v>0</v>
      </c>
      <c r="AK31" s="423"/>
      <c r="AL31" s="423"/>
      <c r="AM31" s="423"/>
      <c r="AN31" s="423"/>
      <c r="AO31" s="423"/>
      <c r="AP31" s="423"/>
      <c r="AQ31" s="423"/>
      <c r="AR31" s="423"/>
      <c r="AS31" s="423"/>
      <c r="AT31" s="423"/>
      <c r="AU31" s="166"/>
      <c r="AV31" s="166"/>
      <c r="AW31" s="166"/>
      <c r="AX31" s="166"/>
      <c r="AY31" s="166"/>
      <c r="AZ31" s="166"/>
      <c r="BA31" s="166"/>
      <c r="BE31" s="414"/>
      <c r="BF31" s="168" t="s">
        <v>167</v>
      </c>
      <c r="BG31" s="168" t="s">
        <v>168</v>
      </c>
      <c r="BH31" s="168" t="s">
        <v>167</v>
      </c>
      <c r="BI31" s="168" t="s">
        <v>168</v>
      </c>
    </row>
    <row r="32" spans="7:61" ht="18" customHeight="1">
      <c r="H32" s="431"/>
      <c r="I32" s="432"/>
      <c r="J32" s="435"/>
      <c r="K32" s="435"/>
      <c r="L32" s="437" t="s">
        <v>162</v>
      </c>
      <c r="M32" s="437"/>
      <c r="N32" s="438" t="s">
        <v>115</v>
      </c>
      <c r="O32" s="439"/>
      <c r="P32" s="439"/>
      <c r="Q32" s="439"/>
      <c r="R32" s="439"/>
      <c r="S32" s="439"/>
      <c r="T32" s="439"/>
      <c r="U32" s="440"/>
      <c r="V32" s="417">
        <f>VLOOKUP($BE$28,$BE$32:$BI$36,2,0)</f>
        <v>1000</v>
      </c>
      <c r="W32" s="418"/>
      <c r="X32" s="418"/>
      <c r="Y32" s="418"/>
      <c r="Z32" s="418"/>
      <c r="AA32" s="418"/>
      <c r="AB32" s="164" t="s">
        <v>2</v>
      </c>
      <c r="AC32" s="419" t="s">
        <v>82</v>
      </c>
      <c r="AD32" s="420"/>
      <c r="AE32" s="415">
        <f ca="1">SUM(月別集計!E19:G19)</f>
        <v>0</v>
      </c>
      <c r="AF32" s="415"/>
      <c r="AG32" s="416"/>
      <c r="AH32" s="421" t="s">
        <v>1</v>
      </c>
      <c r="AI32" s="422"/>
      <c r="AJ32" s="423">
        <f ca="1">IFERROR(V32*AE32,0)</f>
        <v>0</v>
      </c>
      <c r="AK32" s="423"/>
      <c r="AL32" s="423"/>
      <c r="AM32" s="423"/>
      <c r="AN32" s="423"/>
      <c r="AO32" s="423"/>
      <c r="AP32" s="423"/>
      <c r="AQ32" s="423"/>
      <c r="AR32" s="423"/>
      <c r="AS32" s="423"/>
      <c r="AT32" s="423"/>
      <c r="AU32" s="166" t="s">
        <v>164</v>
      </c>
      <c r="AV32" s="166"/>
      <c r="AW32" s="166"/>
      <c r="AX32" s="166"/>
      <c r="AY32" s="166"/>
      <c r="AZ32" s="166"/>
      <c r="BA32" s="166"/>
      <c r="BE32" s="163">
        <v>2024</v>
      </c>
      <c r="BF32" s="169" t="s">
        <v>169</v>
      </c>
      <c r="BG32" s="170">
        <v>1300</v>
      </c>
      <c r="BH32" s="169" t="s">
        <v>169</v>
      </c>
      <c r="BI32" s="170">
        <v>700</v>
      </c>
    </row>
    <row r="33" spans="6:62" ht="18" customHeight="1">
      <c r="H33" s="431"/>
      <c r="I33" s="432"/>
      <c r="J33" s="435"/>
      <c r="K33" s="435"/>
      <c r="L33" s="437"/>
      <c r="M33" s="437"/>
      <c r="N33" s="441"/>
      <c r="O33" s="442"/>
      <c r="P33" s="442"/>
      <c r="Q33" s="442"/>
      <c r="R33" s="442"/>
      <c r="S33" s="442"/>
      <c r="T33" s="442"/>
      <c r="U33" s="443"/>
      <c r="V33" s="417">
        <f>VLOOKUP($BE$28,$BE$32:$BI$36,3,0)</f>
        <v>700</v>
      </c>
      <c r="W33" s="418"/>
      <c r="X33" s="418"/>
      <c r="Y33" s="418"/>
      <c r="Z33" s="418"/>
      <c r="AA33" s="418"/>
      <c r="AB33" s="164" t="s">
        <v>2</v>
      </c>
      <c r="AC33" s="419" t="s">
        <v>82</v>
      </c>
      <c r="AD33" s="420"/>
      <c r="AE33" s="415">
        <f ca="1">SUM(月別集計!H19:P19)</f>
        <v>0</v>
      </c>
      <c r="AF33" s="415"/>
      <c r="AG33" s="416"/>
      <c r="AH33" s="421" t="s">
        <v>1</v>
      </c>
      <c r="AI33" s="422"/>
      <c r="AJ33" s="423">
        <f t="shared" ref="AJ33:AJ35" ca="1" si="1">IFERROR(V33*AE33,0)</f>
        <v>0</v>
      </c>
      <c r="AK33" s="423"/>
      <c r="AL33" s="423"/>
      <c r="AM33" s="423"/>
      <c r="AN33" s="423"/>
      <c r="AO33" s="423"/>
      <c r="AP33" s="423"/>
      <c r="AQ33" s="423"/>
      <c r="AR33" s="423"/>
      <c r="AS33" s="423"/>
      <c r="AT33" s="423"/>
      <c r="AU33" s="166" t="s">
        <v>165</v>
      </c>
      <c r="AV33" s="166"/>
      <c r="AW33" s="166"/>
      <c r="AX33" s="166"/>
      <c r="AY33" s="166"/>
      <c r="AZ33" s="166"/>
      <c r="BA33" s="166"/>
      <c r="BE33" s="163">
        <v>2025</v>
      </c>
      <c r="BF33" s="170">
        <v>1300</v>
      </c>
      <c r="BG33" s="170">
        <v>1000</v>
      </c>
      <c r="BH33" s="170">
        <v>700</v>
      </c>
      <c r="BI33" s="170">
        <v>600</v>
      </c>
    </row>
    <row r="34" spans="6:62" ht="18" customHeight="1">
      <c r="H34" s="431"/>
      <c r="I34" s="432"/>
      <c r="J34" s="435"/>
      <c r="K34" s="435"/>
      <c r="L34" s="437"/>
      <c r="M34" s="437"/>
      <c r="N34" s="438" t="s">
        <v>114</v>
      </c>
      <c r="O34" s="439"/>
      <c r="P34" s="439"/>
      <c r="Q34" s="439"/>
      <c r="R34" s="439"/>
      <c r="S34" s="439"/>
      <c r="T34" s="439"/>
      <c r="U34" s="440"/>
      <c r="V34" s="417">
        <f>VLOOKUP($BE$28,$BE$32:$BI$36,4,0)</f>
        <v>600</v>
      </c>
      <c r="W34" s="418"/>
      <c r="X34" s="418"/>
      <c r="Y34" s="418"/>
      <c r="Z34" s="418"/>
      <c r="AA34" s="418"/>
      <c r="AB34" s="164" t="s">
        <v>2</v>
      </c>
      <c r="AC34" s="419" t="s">
        <v>82</v>
      </c>
      <c r="AD34" s="420"/>
      <c r="AE34" s="415">
        <f ca="1">SUM(月別集計!E20:G20)</f>
        <v>0</v>
      </c>
      <c r="AF34" s="415"/>
      <c r="AG34" s="416"/>
      <c r="AH34" s="421" t="s">
        <v>1</v>
      </c>
      <c r="AI34" s="422"/>
      <c r="AJ34" s="423">
        <f t="shared" ca="1" si="1"/>
        <v>0</v>
      </c>
      <c r="AK34" s="423"/>
      <c r="AL34" s="423"/>
      <c r="AM34" s="423"/>
      <c r="AN34" s="423"/>
      <c r="AO34" s="423"/>
      <c r="AP34" s="423"/>
      <c r="AQ34" s="423"/>
      <c r="AR34" s="423"/>
      <c r="AS34" s="423"/>
      <c r="AT34" s="423"/>
      <c r="AU34" s="166" t="s">
        <v>164</v>
      </c>
      <c r="AV34" s="166"/>
      <c r="AW34" s="166"/>
      <c r="AX34" s="166"/>
      <c r="AY34" s="166"/>
      <c r="AZ34" s="166"/>
      <c r="BA34" s="166"/>
      <c r="BE34" s="163">
        <v>2026</v>
      </c>
      <c r="BF34" s="170">
        <v>1000</v>
      </c>
      <c r="BG34" s="170">
        <v>700</v>
      </c>
      <c r="BH34" s="170">
        <v>600</v>
      </c>
      <c r="BI34" s="170">
        <v>400</v>
      </c>
    </row>
    <row r="35" spans="6:62" ht="18" customHeight="1">
      <c r="H35" s="433"/>
      <c r="I35" s="434"/>
      <c r="J35" s="435"/>
      <c r="K35" s="435"/>
      <c r="L35" s="437"/>
      <c r="M35" s="437"/>
      <c r="N35" s="441"/>
      <c r="O35" s="442"/>
      <c r="P35" s="442"/>
      <c r="Q35" s="442"/>
      <c r="R35" s="442"/>
      <c r="S35" s="442"/>
      <c r="T35" s="442"/>
      <c r="U35" s="443"/>
      <c r="V35" s="417">
        <f>VLOOKUP($BE$28,$BE$32:$BI$36,5,0)</f>
        <v>400</v>
      </c>
      <c r="W35" s="418"/>
      <c r="X35" s="418"/>
      <c r="Y35" s="418"/>
      <c r="Z35" s="418"/>
      <c r="AA35" s="418"/>
      <c r="AB35" s="164" t="s">
        <v>2</v>
      </c>
      <c r="AC35" s="419" t="s">
        <v>82</v>
      </c>
      <c r="AD35" s="420"/>
      <c r="AE35" s="415">
        <f ca="1">SUM(月別集計!H20:P20)</f>
        <v>0</v>
      </c>
      <c r="AF35" s="415"/>
      <c r="AG35" s="416"/>
      <c r="AH35" s="421" t="s">
        <v>1</v>
      </c>
      <c r="AI35" s="422"/>
      <c r="AJ35" s="423">
        <f t="shared" ca="1" si="1"/>
        <v>0</v>
      </c>
      <c r="AK35" s="423"/>
      <c r="AL35" s="423"/>
      <c r="AM35" s="423"/>
      <c r="AN35" s="423"/>
      <c r="AO35" s="423"/>
      <c r="AP35" s="423"/>
      <c r="AQ35" s="423"/>
      <c r="AR35" s="423"/>
      <c r="AS35" s="423"/>
      <c r="AT35" s="423"/>
      <c r="AU35" s="166" t="s">
        <v>165</v>
      </c>
      <c r="AV35" s="166"/>
      <c r="AW35" s="166"/>
      <c r="AX35" s="166"/>
      <c r="AY35" s="166"/>
      <c r="AZ35" s="166"/>
      <c r="BA35" s="166"/>
      <c r="BE35" s="163">
        <v>2027</v>
      </c>
      <c r="BF35" s="170">
        <v>700</v>
      </c>
      <c r="BG35" s="170">
        <v>400</v>
      </c>
      <c r="BH35" s="170">
        <v>400</v>
      </c>
      <c r="BI35" s="170">
        <v>200</v>
      </c>
    </row>
    <row r="36" spans="6:62" ht="36" customHeight="1">
      <c r="H36" s="424">
        <v>-5</v>
      </c>
      <c r="I36" s="424"/>
      <c r="J36" s="419" t="s">
        <v>112</v>
      </c>
      <c r="K36" s="420"/>
      <c r="L36" s="420"/>
      <c r="M36" s="420"/>
      <c r="N36" s="420"/>
      <c r="O36" s="420"/>
      <c r="P36" s="420"/>
      <c r="Q36" s="420"/>
      <c r="R36" s="420"/>
      <c r="S36" s="420"/>
      <c r="T36" s="420"/>
      <c r="U36" s="428"/>
      <c r="V36" s="417">
        <v>2000</v>
      </c>
      <c r="W36" s="418"/>
      <c r="X36" s="418"/>
      <c r="Y36" s="418"/>
      <c r="Z36" s="418"/>
      <c r="AA36" s="418"/>
      <c r="AB36" s="164" t="s">
        <v>2</v>
      </c>
      <c r="AC36" s="419" t="s">
        <v>82</v>
      </c>
      <c r="AD36" s="420"/>
      <c r="AE36" s="415">
        <f ca="1">月別集計!Q14</f>
        <v>0</v>
      </c>
      <c r="AF36" s="415"/>
      <c r="AG36" s="416"/>
      <c r="AH36" s="421" t="s">
        <v>1</v>
      </c>
      <c r="AI36" s="422"/>
      <c r="AJ36" s="423">
        <f t="shared" ca="1" si="0"/>
        <v>0</v>
      </c>
      <c r="AK36" s="423"/>
      <c r="AL36" s="423"/>
      <c r="AM36" s="423"/>
      <c r="AN36" s="423"/>
      <c r="AO36" s="423"/>
      <c r="AP36" s="423"/>
      <c r="AQ36" s="423"/>
      <c r="AR36" s="423"/>
      <c r="AS36" s="423"/>
      <c r="AT36" s="423"/>
      <c r="AU36" s="166"/>
      <c r="AV36" s="166"/>
      <c r="AW36" s="166"/>
      <c r="AX36" s="166"/>
      <c r="AY36" s="166"/>
      <c r="AZ36" s="166"/>
      <c r="BA36" s="166"/>
      <c r="BD36" s="171"/>
      <c r="BE36" s="163">
        <v>2028</v>
      </c>
      <c r="BF36" s="172">
        <v>400</v>
      </c>
      <c r="BG36" s="169" t="s">
        <v>169</v>
      </c>
      <c r="BH36" s="172">
        <v>200</v>
      </c>
      <c r="BI36" s="169" t="s">
        <v>169</v>
      </c>
      <c r="BJ36" s="171"/>
    </row>
    <row r="37" spans="6:62" ht="15.75" customHeight="1">
      <c r="F37" s="155" t="s">
        <v>49</v>
      </c>
    </row>
    <row r="38" spans="6:62" ht="14.1" customHeight="1">
      <c r="F38" s="444" t="s">
        <v>121</v>
      </c>
      <c r="G38" s="444"/>
      <c r="H38" s="444"/>
      <c r="I38" s="444"/>
      <c r="J38" s="444"/>
      <c r="K38" s="444"/>
      <c r="L38" s="444"/>
      <c r="M38" s="444"/>
      <c r="N38" s="444"/>
      <c r="O38" s="444"/>
      <c r="P38" s="444"/>
      <c r="Q38" s="444"/>
      <c r="R38" s="444"/>
      <c r="S38" s="444"/>
      <c r="T38" s="444"/>
      <c r="U38" s="444"/>
      <c r="V38" s="444"/>
      <c r="W38" s="444"/>
      <c r="X38" s="444"/>
      <c r="Y38" s="444"/>
      <c r="Z38" s="444"/>
      <c r="AA38" s="444"/>
      <c r="AB38" s="444"/>
      <c r="AC38" s="444"/>
      <c r="AD38" s="444"/>
      <c r="AE38" s="444"/>
      <c r="AF38" s="444"/>
      <c r="AG38" s="444"/>
      <c r="AH38" s="444"/>
      <c r="AI38" s="444"/>
      <c r="AJ38" s="444"/>
      <c r="AK38" s="444"/>
      <c r="AL38" s="444"/>
      <c r="AM38" s="444"/>
      <c r="AN38" s="444"/>
      <c r="AO38" s="444"/>
      <c r="AP38" s="444"/>
      <c r="AQ38" s="444"/>
      <c r="AR38" s="444"/>
      <c r="AS38" s="444"/>
      <c r="AT38" s="444"/>
      <c r="AU38" s="444"/>
      <c r="AV38" s="444"/>
      <c r="AW38" s="444"/>
      <c r="AX38" s="444"/>
      <c r="AY38" s="444"/>
    </row>
    <row r="39" spans="6:62" ht="14.1" customHeight="1">
      <c r="F39" s="444"/>
      <c r="G39" s="444"/>
      <c r="H39" s="444"/>
      <c r="I39" s="444"/>
      <c r="J39" s="444"/>
      <c r="K39" s="444"/>
      <c r="L39" s="444"/>
      <c r="M39" s="444"/>
      <c r="N39" s="444"/>
      <c r="O39" s="444"/>
      <c r="P39" s="444"/>
      <c r="Q39" s="444"/>
      <c r="R39" s="444"/>
      <c r="S39" s="444"/>
      <c r="T39" s="444"/>
      <c r="U39" s="444"/>
      <c r="V39" s="444"/>
      <c r="W39" s="444"/>
      <c r="X39" s="444"/>
      <c r="Y39" s="444"/>
      <c r="Z39" s="444"/>
      <c r="AA39" s="444"/>
      <c r="AB39" s="444"/>
      <c r="AC39" s="444"/>
      <c r="AD39" s="444"/>
      <c r="AE39" s="444"/>
      <c r="AF39" s="444"/>
      <c r="AG39" s="444"/>
      <c r="AH39" s="444"/>
      <c r="AI39" s="444"/>
      <c r="AJ39" s="444"/>
      <c r="AK39" s="444"/>
      <c r="AL39" s="444"/>
      <c r="AM39" s="444"/>
      <c r="AN39" s="444"/>
      <c r="AO39" s="444"/>
      <c r="AP39" s="444"/>
      <c r="AQ39" s="444"/>
      <c r="AR39" s="444"/>
      <c r="AS39" s="444"/>
      <c r="AT39" s="444"/>
      <c r="AU39" s="444"/>
      <c r="AV39" s="444"/>
      <c r="AW39" s="444"/>
      <c r="AX39" s="444"/>
      <c r="AY39" s="444"/>
    </row>
    <row r="40" spans="6:62" ht="14.1" customHeight="1">
      <c r="F40" s="173"/>
      <c r="G40" s="173"/>
      <c r="H40" s="173"/>
      <c r="I40" s="173"/>
      <c r="J40" s="173"/>
      <c r="K40" s="173"/>
      <c r="L40" s="173"/>
      <c r="M40" s="173"/>
      <c r="N40" s="173"/>
      <c r="O40" s="173"/>
      <c r="P40" s="173"/>
      <c r="Q40" s="173"/>
      <c r="R40" s="173"/>
      <c r="S40" s="173"/>
      <c r="T40" s="173"/>
      <c r="U40" s="173"/>
      <c r="V40" s="173"/>
      <c r="W40" s="173"/>
      <c r="X40" s="173"/>
      <c r="Y40" s="173"/>
      <c r="Z40" s="173"/>
      <c r="AA40" s="173"/>
      <c r="AB40" s="173"/>
      <c r="AC40" s="173"/>
      <c r="AD40" s="173"/>
      <c r="AE40" s="173"/>
      <c r="AF40" s="173"/>
      <c r="AG40" s="173"/>
      <c r="AH40" s="173"/>
      <c r="AI40" s="173"/>
      <c r="AJ40" s="173"/>
      <c r="AK40" s="173"/>
      <c r="AL40" s="173"/>
      <c r="AM40" s="173"/>
      <c r="AN40" s="173"/>
      <c r="AO40" s="173"/>
      <c r="AP40" s="173"/>
      <c r="AQ40" s="173"/>
      <c r="AR40" s="173"/>
      <c r="AS40" s="173"/>
      <c r="AT40" s="173"/>
      <c r="AU40" s="173"/>
      <c r="AV40" s="173"/>
      <c r="AW40" s="173"/>
      <c r="AX40" s="173"/>
      <c r="AY40" s="173"/>
    </row>
    <row r="42" spans="6:62" ht="27">
      <c r="BF42" s="174" t="s">
        <v>104</v>
      </c>
      <c r="BG42" s="175" t="s">
        <v>105</v>
      </c>
    </row>
    <row r="43" spans="6:62">
      <c r="BF43" s="176">
        <v>0</v>
      </c>
      <c r="BG43" s="176">
        <v>0</v>
      </c>
    </row>
    <row r="44" spans="6:62">
      <c r="BF44" s="176">
        <v>1</v>
      </c>
      <c r="BG44" s="176">
        <v>350000</v>
      </c>
    </row>
    <row r="45" spans="6:62">
      <c r="BF45" s="176">
        <v>38</v>
      </c>
      <c r="BG45" s="176">
        <v>600000</v>
      </c>
    </row>
    <row r="46" spans="6:62">
      <c r="BF46" s="176">
        <v>75</v>
      </c>
      <c r="BG46" s="176">
        <v>900000</v>
      </c>
    </row>
    <row r="47" spans="6:62">
      <c r="BF47" s="176">
        <v>150</v>
      </c>
      <c r="BG47" s="176">
        <v>1200000</v>
      </c>
    </row>
    <row r="48" spans="6:62">
      <c r="BF48" s="176">
        <v>225</v>
      </c>
      <c r="BG48" s="176">
        <v>1500000</v>
      </c>
    </row>
    <row r="49" spans="58:59">
      <c r="BF49" s="176">
        <v>300</v>
      </c>
      <c r="BG49" s="176">
        <v>1800000</v>
      </c>
    </row>
    <row r="50" spans="58:59">
      <c r="BF50" s="176">
        <v>600</v>
      </c>
      <c r="BG50" s="176">
        <v>2400000</v>
      </c>
    </row>
    <row r="51" spans="58:59">
      <c r="BF51" s="176">
        <v>900</v>
      </c>
      <c r="BG51" s="176">
        <v>3050000</v>
      </c>
    </row>
    <row r="52" spans="58:59">
      <c r="BF52" s="176">
        <v>1200</v>
      </c>
      <c r="BG52" s="176">
        <v>3700000</v>
      </c>
    </row>
    <row r="53" spans="58:59">
      <c r="BF53" s="176">
        <v>1500</v>
      </c>
      <c r="BG53" s="176">
        <v>4350000</v>
      </c>
    </row>
    <row r="54" spans="58:59">
      <c r="BF54" s="176">
        <v>1800</v>
      </c>
      <c r="BG54" s="176">
        <v>5000000</v>
      </c>
    </row>
    <row r="55" spans="58:59">
      <c r="BF55" s="176">
        <v>2100</v>
      </c>
      <c r="BG55" s="176">
        <v>5650000</v>
      </c>
    </row>
    <row r="56" spans="58:59">
      <c r="BF56" s="176">
        <v>2400</v>
      </c>
      <c r="BG56" s="176">
        <v>6300000</v>
      </c>
    </row>
    <row r="57" spans="58:59">
      <c r="BF57" s="176">
        <v>2700</v>
      </c>
      <c r="BG57" s="176">
        <v>6950000</v>
      </c>
    </row>
  </sheetData>
  <sheetProtection algorithmName="SHA-512" hashValue="SK7PeYJDntvA2+JfizUW6FG9Jm/kiH6F3BdQmGbE9nMvAYMO5CVBocxyqpqCjGZOSWj8I8yKOfEzVUkXHMpo7A==" saltValue="cMaD2YUtmlBe2d8F70ShdQ==" spinCount="100000" sheet="1" objects="1" scenarios="1"/>
  <mergeCells count="105">
    <mergeCell ref="AI9:BC9"/>
    <mergeCell ref="AI11:BC11"/>
    <mergeCell ref="AR2:AT2"/>
    <mergeCell ref="AV2:AX2"/>
    <mergeCell ref="AH6:AP6"/>
    <mergeCell ref="AH8:AP8"/>
    <mergeCell ref="AK2:AP2"/>
    <mergeCell ref="AI5:BC5"/>
    <mergeCell ref="AI7:BC7"/>
    <mergeCell ref="F38:AY39"/>
    <mergeCell ref="A13:BC14"/>
    <mergeCell ref="AH10:AP10"/>
    <mergeCell ref="AC21:AQ21"/>
    <mergeCell ref="AJ24:AT24"/>
    <mergeCell ref="V24:AI24"/>
    <mergeCell ref="J24:U24"/>
    <mergeCell ref="H25:I25"/>
    <mergeCell ref="H24:I24"/>
    <mergeCell ref="H26:I26"/>
    <mergeCell ref="J25:U25"/>
    <mergeCell ref="J26:U26"/>
    <mergeCell ref="AJ25:AT25"/>
    <mergeCell ref="AJ26:AT26"/>
    <mergeCell ref="AR21:AS21"/>
    <mergeCell ref="G21:V21"/>
    <mergeCell ref="AH25:AI25"/>
    <mergeCell ref="AH26:AI26"/>
    <mergeCell ref="AC25:AD25"/>
    <mergeCell ref="AE25:AG25"/>
    <mergeCell ref="AE26:AG26"/>
    <mergeCell ref="AC26:AD26"/>
    <mergeCell ref="V26:AA26"/>
    <mergeCell ref="V25:AA25"/>
    <mergeCell ref="AH36:AI36"/>
    <mergeCell ref="AJ36:AT36"/>
    <mergeCell ref="V31:AA31"/>
    <mergeCell ref="AC31:AD31"/>
    <mergeCell ref="AE31:AG31"/>
    <mergeCell ref="AH31:AI31"/>
    <mergeCell ref="AJ31:AT31"/>
    <mergeCell ref="V32:AA32"/>
    <mergeCell ref="AC32:AD32"/>
    <mergeCell ref="AE32:AG32"/>
    <mergeCell ref="AH32:AI32"/>
    <mergeCell ref="AJ32:AT32"/>
    <mergeCell ref="V35:AA35"/>
    <mergeCell ref="AC35:AD35"/>
    <mergeCell ref="AE35:AG35"/>
    <mergeCell ref="AH35:AI35"/>
    <mergeCell ref="AJ35:AT35"/>
    <mergeCell ref="AH33:AI33"/>
    <mergeCell ref="AJ33:AT33"/>
    <mergeCell ref="H36:I36"/>
    <mergeCell ref="J36:U36"/>
    <mergeCell ref="V36:AA36"/>
    <mergeCell ref="AC36:AD36"/>
    <mergeCell ref="AE36:AG36"/>
    <mergeCell ref="H28:I35"/>
    <mergeCell ref="J28:K35"/>
    <mergeCell ref="L28:M29"/>
    <mergeCell ref="L30:M31"/>
    <mergeCell ref="N28:U28"/>
    <mergeCell ref="N29:U29"/>
    <mergeCell ref="N30:U30"/>
    <mergeCell ref="N31:U31"/>
    <mergeCell ref="L32:M35"/>
    <mergeCell ref="N34:U35"/>
    <mergeCell ref="N32:U33"/>
    <mergeCell ref="V33:AA33"/>
    <mergeCell ref="AC33:AD33"/>
    <mergeCell ref="AE33:AG33"/>
    <mergeCell ref="AH30:AI30"/>
    <mergeCell ref="AJ30:AT30"/>
    <mergeCell ref="V29:AA29"/>
    <mergeCell ref="AC29:AD29"/>
    <mergeCell ref="AE29:AG29"/>
    <mergeCell ref="H27:I27"/>
    <mergeCell ref="J27:U27"/>
    <mergeCell ref="V27:AA27"/>
    <mergeCell ref="AC27:AD27"/>
    <mergeCell ref="AE27:AG27"/>
    <mergeCell ref="BF26:BG26"/>
    <mergeCell ref="BF25:BG25"/>
    <mergeCell ref="BF24:BG24"/>
    <mergeCell ref="BE29:BE31"/>
    <mergeCell ref="BF30:BG30"/>
    <mergeCell ref="BH30:BI30"/>
    <mergeCell ref="BF29:BI29"/>
    <mergeCell ref="AE34:AG34"/>
    <mergeCell ref="V34:AA34"/>
    <mergeCell ref="AC34:AD34"/>
    <mergeCell ref="AH34:AI34"/>
    <mergeCell ref="AJ34:AT34"/>
    <mergeCell ref="AH27:AI27"/>
    <mergeCell ref="AJ27:AT27"/>
    <mergeCell ref="V28:AA28"/>
    <mergeCell ref="AC28:AD28"/>
    <mergeCell ref="AE28:AG28"/>
    <mergeCell ref="AH28:AI28"/>
    <mergeCell ref="AJ28:AT28"/>
    <mergeCell ref="AH29:AI29"/>
    <mergeCell ref="AJ29:AT29"/>
    <mergeCell ref="V30:AA30"/>
    <mergeCell ref="AC30:AD30"/>
    <mergeCell ref="AE30:AG30"/>
  </mergeCells>
  <phoneticPr fontId="4"/>
  <printOptions horizontalCentered="1"/>
  <pageMargins left="0.59055118110236227" right="0.39370078740157483" top="0.59055118110236227" bottom="0.39370078740157483" header="0.39370078740157483" footer="0.39370078740157483"/>
  <pageSetup paperSize="9" scale="95" orientation="portrait"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19">
    <tabColor rgb="FFFFC000"/>
  </sheetPr>
  <dimension ref="A1:BH58"/>
  <sheetViews>
    <sheetView view="pageBreakPreview" topLeftCell="A6" zoomScaleNormal="100" zoomScaleSheetLayoutView="100" workbookViewId="0">
      <selection activeCell="BH10" sqref="BH10"/>
    </sheetView>
  </sheetViews>
  <sheetFormatPr defaultColWidth="1.625" defaultRowHeight="13.5"/>
  <cols>
    <col min="1" max="1" width="1.625" style="43"/>
    <col min="2" max="6" width="1.625" style="43" customWidth="1"/>
    <col min="7" max="7" width="2.5" style="43" customWidth="1"/>
    <col min="8" max="9" width="1.5" style="43" customWidth="1"/>
    <col min="10" max="10" width="2.375" style="43" customWidth="1"/>
    <col min="11" max="15" width="1.5" style="43" customWidth="1"/>
    <col min="16" max="34" width="1.625" style="43" customWidth="1"/>
    <col min="35" max="41" width="2.25" style="43" customWidth="1"/>
    <col min="42" max="43" width="1.625" style="43" customWidth="1"/>
    <col min="44" max="44" width="2.125" style="43" customWidth="1"/>
    <col min="45" max="47" width="1.625" style="43" customWidth="1"/>
    <col min="48" max="48" width="2.5" style="43" customWidth="1"/>
    <col min="49" max="50" width="1.625" style="43" customWidth="1"/>
    <col min="51" max="52" width="2.625" style="43" customWidth="1"/>
    <col min="53" max="54" width="1.625" style="43" customWidth="1"/>
    <col min="55" max="57" width="1.625" style="43"/>
    <col min="58" max="58" width="5.5" style="43" bestFit="1" customWidth="1"/>
    <col min="59" max="60" width="17.875" style="43" customWidth="1"/>
    <col min="61" max="63" width="4.5" style="43" bestFit="1" customWidth="1"/>
    <col min="64" max="66" width="5.5" style="43" bestFit="1" customWidth="1"/>
    <col min="67" max="69" width="4.5" style="43" bestFit="1" customWidth="1"/>
    <col min="70" max="70" width="1.625" style="43"/>
    <col min="71" max="76" width="4.5" style="43" bestFit="1" customWidth="1"/>
    <col min="77" max="79" width="5.5" style="43" bestFit="1" customWidth="1"/>
    <col min="80" max="82" width="4.5" style="43" bestFit="1" customWidth="1"/>
    <col min="83" max="16384" width="1.625" style="43"/>
  </cols>
  <sheetData>
    <row r="1" spans="1:56">
      <c r="A1" s="46" t="s">
        <v>50</v>
      </c>
      <c r="B1" s="46"/>
      <c r="C1" s="46"/>
      <c r="D1" s="46"/>
      <c r="E1" s="46"/>
      <c r="F1" s="46"/>
      <c r="G1" s="46"/>
      <c r="H1" s="46"/>
      <c r="I1" s="46"/>
      <c r="J1" s="46"/>
      <c r="K1" s="46"/>
      <c r="L1" s="46"/>
      <c r="M1" s="46"/>
      <c r="N1" s="46"/>
      <c r="O1" s="46"/>
      <c r="P1" s="46"/>
      <c r="Q1" s="46"/>
      <c r="R1" s="46"/>
      <c r="S1" s="46"/>
      <c r="T1" s="46"/>
      <c r="U1" s="46"/>
      <c r="V1" s="46"/>
      <c r="W1" s="46"/>
      <c r="X1" s="46"/>
      <c r="Y1" s="46"/>
      <c r="Z1" s="46"/>
      <c r="AA1" s="46"/>
      <c r="AB1" s="46"/>
      <c r="AC1" s="46"/>
      <c r="AD1" s="46"/>
      <c r="AE1" s="46"/>
      <c r="AF1" s="46"/>
      <c r="AG1" s="46"/>
      <c r="AH1" s="46"/>
      <c r="AI1" s="46"/>
      <c r="AJ1" s="46"/>
      <c r="AK1" s="46"/>
      <c r="AL1" s="46"/>
      <c r="AM1" s="46"/>
      <c r="AN1" s="46"/>
      <c r="AO1" s="46"/>
      <c r="AP1" s="46"/>
      <c r="AQ1" s="46"/>
      <c r="AR1" s="46"/>
      <c r="AS1" s="46"/>
      <c r="AT1" s="46"/>
      <c r="AU1" s="46"/>
      <c r="AV1" s="46"/>
      <c r="AW1" s="46"/>
      <c r="AX1" s="46"/>
      <c r="AY1" s="46"/>
      <c r="AZ1" s="46"/>
      <c r="BA1" s="46"/>
      <c r="BB1" s="71" t="s">
        <v>192</v>
      </c>
      <c r="BC1" s="71"/>
      <c r="BD1" s="71"/>
    </row>
    <row r="2" spans="1:56">
      <c r="A2" s="46"/>
      <c r="B2" s="46"/>
      <c r="C2" s="46"/>
      <c r="D2" s="46"/>
      <c r="E2" s="46"/>
      <c r="F2" s="46"/>
      <c r="G2" s="46"/>
      <c r="H2" s="46"/>
      <c r="I2" s="46"/>
      <c r="J2" s="46"/>
      <c r="K2" s="46"/>
      <c r="L2" s="46"/>
      <c r="M2" s="46"/>
      <c r="N2" s="46"/>
      <c r="O2" s="46"/>
      <c r="P2" s="46"/>
      <c r="Q2" s="46"/>
      <c r="R2" s="46"/>
      <c r="S2" s="46"/>
      <c r="T2" s="46"/>
      <c r="U2" s="46"/>
      <c r="V2" s="46"/>
      <c r="W2" s="46"/>
      <c r="X2" s="46"/>
      <c r="Y2" s="46"/>
      <c r="Z2" s="46"/>
      <c r="AA2" s="46"/>
      <c r="AB2" s="46"/>
      <c r="AC2" s="46"/>
      <c r="AD2" s="46"/>
      <c r="AE2" s="46"/>
      <c r="AF2" s="46"/>
      <c r="AG2" s="46"/>
      <c r="AH2" s="46"/>
      <c r="AI2" s="46"/>
      <c r="AJ2" s="46"/>
      <c r="AK2" s="46"/>
      <c r="AL2" s="46"/>
      <c r="AM2" s="46"/>
      <c r="AN2" s="46"/>
      <c r="AO2" s="46"/>
      <c r="AP2" s="46"/>
      <c r="AQ2" s="46"/>
      <c r="AR2" s="46"/>
      <c r="AS2" s="46"/>
      <c r="AT2" s="46"/>
      <c r="AU2" s="46"/>
      <c r="AV2" s="46"/>
      <c r="AW2" s="46"/>
      <c r="AX2" s="46"/>
      <c r="AY2" s="46"/>
      <c r="AZ2" s="46"/>
      <c r="BA2" s="46"/>
      <c r="BB2" s="71" t="s">
        <v>116</v>
      </c>
      <c r="BC2" s="71"/>
      <c r="BD2" s="71"/>
    </row>
    <row r="3" spans="1:56">
      <c r="A3" s="46"/>
      <c r="B3" s="46"/>
      <c r="C3" s="46"/>
      <c r="D3" s="46"/>
      <c r="E3" s="46"/>
      <c r="F3" s="46"/>
      <c r="G3" s="46"/>
      <c r="H3" s="46"/>
      <c r="I3" s="46"/>
      <c r="J3" s="46"/>
      <c r="K3" s="46"/>
      <c r="L3" s="46"/>
      <c r="M3" s="46"/>
      <c r="N3" s="46"/>
      <c r="O3" s="46"/>
      <c r="P3" s="46"/>
      <c r="Q3" s="46"/>
      <c r="R3" s="46"/>
      <c r="S3" s="46"/>
      <c r="T3" s="46"/>
      <c r="U3" s="46"/>
      <c r="V3" s="46"/>
      <c r="W3" s="46"/>
      <c r="X3" s="46"/>
      <c r="Y3" s="46"/>
      <c r="Z3" s="46"/>
      <c r="AA3" s="46"/>
      <c r="AB3" s="46"/>
      <c r="AC3" s="46"/>
      <c r="AD3" s="46"/>
      <c r="AE3" s="46"/>
      <c r="AF3" s="46"/>
      <c r="AG3" s="46"/>
      <c r="AH3" s="46"/>
      <c r="AI3" s="489"/>
      <c r="AJ3" s="489"/>
      <c r="AK3" s="489"/>
      <c r="AL3" s="489"/>
      <c r="AM3" s="489"/>
      <c r="AN3" s="146" t="s">
        <v>0</v>
      </c>
      <c r="AO3" s="489"/>
      <c r="AP3" s="489"/>
      <c r="AQ3" s="489"/>
      <c r="AR3" s="146" t="s">
        <v>41</v>
      </c>
      <c r="AS3" s="489"/>
      <c r="AT3" s="489"/>
      <c r="AU3" s="489"/>
      <c r="AV3" s="146" t="s">
        <v>6</v>
      </c>
      <c r="AW3" s="46"/>
      <c r="AX3" s="46"/>
      <c r="AY3" s="46"/>
      <c r="AZ3" s="46"/>
      <c r="BA3" s="46"/>
      <c r="BB3" s="71" t="s">
        <v>193</v>
      </c>
      <c r="BC3" s="71"/>
      <c r="BD3" s="71"/>
    </row>
    <row r="4" spans="1:56">
      <c r="A4" s="46"/>
      <c r="B4" s="46"/>
      <c r="C4" s="46"/>
      <c r="D4" s="46"/>
      <c r="E4" s="46"/>
      <c r="F4" s="46"/>
      <c r="G4" s="46"/>
      <c r="H4" s="46"/>
      <c r="I4" s="46"/>
      <c r="J4" s="46"/>
      <c r="K4" s="46"/>
      <c r="L4" s="46"/>
      <c r="M4" s="46"/>
      <c r="N4" s="46"/>
      <c r="O4" s="46"/>
      <c r="P4" s="46"/>
      <c r="Q4" s="46"/>
      <c r="R4" s="46"/>
      <c r="S4" s="46"/>
      <c r="T4" s="46"/>
      <c r="U4" s="46"/>
      <c r="V4" s="46"/>
      <c r="W4" s="46"/>
      <c r="X4" s="46"/>
      <c r="Y4" s="46"/>
      <c r="Z4" s="46"/>
      <c r="AA4" s="46"/>
      <c r="AB4" s="46"/>
      <c r="AC4" s="46"/>
      <c r="AD4" s="46"/>
      <c r="AE4" s="46"/>
      <c r="AF4" s="46"/>
      <c r="AG4" s="46"/>
      <c r="AH4" s="46"/>
      <c r="AI4" s="46"/>
      <c r="AJ4" s="46"/>
      <c r="AK4" s="46"/>
      <c r="AL4" s="46"/>
      <c r="AM4" s="46"/>
      <c r="AN4" s="46"/>
      <c r="AO4" s="46"/>
      <c r="AP4" s="46"/>
      <c r="AQ4" s="46"/>
      <c r="AR4" s="46"/>
      <c r="AS4" s="46"/>
      <c r="AT4" s="46"/>
      <c r="AU4" s="46"/>
      <c r="AV4" s="46"/>
      <c r="AW4" s="46"/>
      <c r="AX4" s="46"/>
      <c r="AY4" s="46"/>
      <c r="AZ4" s="46"/>
      <c r="BA4" s="46"/>
      <c r="BB4" s="71" t="s">
        <v>194</v>
      </c>
      <c r="BC4" s="71"/>
      <c r="BD4" s="71"/>
    </row>
    <row r="5" spans="1:56">
      <c r="A5" s="46"/>
      <c r="B5" s="46"/>
      <c r="C5" s="155" t="s">
        <v>175</v>
      </c>
      <c r="D5" s="46"/>
      <c r="E5" s="46"/>
      <c r="F5" s="46"/>
      <c r="G5" s="46"/>
      <c r="H5" s="46"/>
      <c r="I5" s="46"/>
      <c r="J5" s="46"/>
      <c r="K5" s="46"/>
      <c r="L5" s="46"/>
      <c r="M5" s="46"/>
      <c r="N5" s="46"/>
      <c r="O5" s="46"/>
      <c r="P5" s="46"/>
      <c r="Q5" s="46"/>
      <c r="R5" s="46"/>
      <c r="S5" s="46"/>
      <c r="T5" s="46"/>
      <c r="U5" s="46"/>
      <c r="V5" s="46"/>
      <c r="W5" s="46"/>
      <c r="X5" s="46"/>
      <c r="Y5" s="46"/>
      <c r="Z5" s="46"/>
      <c r="AA5" s="46"/>
      <c r="AB5" s="46"/>
      <c r="AC5" s="46"/>
      <c r="AD5" s="46"/>
      <c r="AE5" s="46"/>
      <c r="AF5" s="46"/>
      <c r="AG5" s="46"/>
      <c r="AH5" s="46"/>
      <c r="AI5" s="46"/>
      <c r="AJ5" s="46"/>
      <c r="AK5" s="46"/>
      <c r="AL5" s="46"/>
      <c r="AM5" s="46"/>
      <c r="AN5" s="46"/>
      <c r="AO5" s="46"/>
      <c r="AP5" s="46"/>
      <c r="AQ5" s="46"/>
      <c r="AR5" s="46"/>
      <c r="AS5" s="46"/>
      <c r="AT5" s="46"/>
      <c r="AU5" s="46"/>
      <c r="AV5" s="46"/>
      <c r="AW5" s="46"/>
      <c r="AX5" s="46"/>
      <c r="AY5" s="46"/>
      <c r="AZ5" s="46"/>
      <c r="BA5" s="46"/>
    </row>
    <row r="6" spans="1:56">
      <c r="A6" s="46"/>
      <c r="B6" s="46"/>
      <c r="C6" s="46"/>
      <c r="D6" s="46"/>
      <c r="E6" s="46"/>
      <c r="F6" s="46"/>
      <c r="G6" s="46"/>
      <c r="H6" s="46"/>
      <c r="I6" s="46"/>
      <c r="J6" s="46"/>
      <c r="K6" s="46"/>
      <c r="L6" s="46"/>
      <c r="M6" s="46"/>
      <c r="N6" s="46"/>
      <c r="O6" s="46"/>
      <c r="P6" s="46"/>
      <c r="Q6" s="46"/>
      <c r="R6" s="46"/>
      <c r="S6" s="46"/>
      <c r="T6" s="46"/>
      <c r="U6" s="46"/>
      <c r="V6" s="46"/>
      <c r="W6" s="46"/>
      <c r="X6" s="46"/>
      <c r="Y6" s="46"/>
      <c r="Z6" s="46"/>
      <c r="AA6" s="46"/>
      <c r="AB6" s="46"/>
      <c r="AC6" s="46"/>
      <c r="AD6" s="46"/>
      <c r="AE6" s="46"/>
      <c r="AF6" s="46"/>
      <c r="AG6" s="46"/>
      <c r="AH6" s="46"/>
      <c r="AI6" s="46"/>
      <c r="AJ6" s="46"/>
      <c r="AK6" s="46"/>
      <c r="AL6" s="46"/>
      <c r="AM6" s="46"/>
      <c r="AN6" s="46"/>
      <c r="AO6" s="46"/>
      <c r="AP6" s="46"/>
      <c r="AQ6" s="46"/>
      <c r="AR6" s="46"/>
      <c r="AS6" s="46"/>
      <c r="AT6" s="46"/>
      <c r="AU6" s="46"/>
      <c r="AV6" s="46"/>
      <c r="AW6" s="46"/>
      <c r="AX6" s="46"/>
      <c r="AY6" s="46"/>
      <c r="AZ6" s="46"/>
      <c r="BA6" s="46"/>
    </row>
    <row r="7" spans="1:56">
      <c r="A7" s="46"/>
      <c r="B7" s="46"/>
      <c r="C7" s="46"/>
      <c r="D7" s="46"/>
      <c r="E7" s="46"/>
      <c r="F7" s="46"/>
      <c r="G7" s="46"/>
      <c r="H7" s="46"/>
      <c r="I7" s="46"/>
      <c r="J7" s="46"/>
      <c r="K7" s="46"/>
      <c r="L7" s="46"/>
      <c r="M7" s="46"/>
      <c r="N7" s="46"/>
      <c r="O7" s="46"/>
      <c r="P7" s="46"/>
      <c r="Q7" s="46"/>
      <c r="R7" s="46"/>
      <c r="S7" s="46"/>
      <c r="T7" s="46"/>
      <c r="U7" s="46"/>
      <c r="V7" s="46"/>
      <c r="W7" s="46"/>
      <c r="X7" s="46"/>
      <c r="Y7" s="46"/>
      <c r="Z7" s="46"/>
      <c r="AA7" s="46"/>
      <c r="AB7" s="46"/>
      <c r="AC7" s="46"/>
      <c r="AD7" s="46"/>
      <c r="AE7" s="46"/>
      <c r="AF7" s="46"/>
      <c r="AG7" s="46" t="s">
        <v>43</v>
      </c>
      <c r="AH7" s="46"/>
      <c r="AI7" s="46"/>
      <c r="AJ7" s="46"/>
      <c r="AK7" s="46"/>
      <c r="AL7" s="46"/>
      <c r="AM7" s="46"/>
      <c r="AN7" s="46"/>
      <c r="AO7" s="46"/>
      <c r="AP7" s="46"/>
      <c r="AQ7" s="46"/>
      <c r="AR7" s="46"/>
      <c r="AS7" s="46"/>
      <c r="AT7" s="46"/>
      <c r="AU7" s="46"/>
      <c r="AV7" s="46"/>
      <c r="AW7" s="46"/>
      <c r="AX7" s="46"/>
      <c r="AY7" s="46"/>
      <c r="AZ7" s="46"/>
      <c r="BA7" s="46"/>
    </row>
    <row r="8" spans="1:56">
      <c r="A8" s="46"/>
      <c r="B8" s="46"/>
      <c r="C8" s="46"/>
      <c r="D8" s="46"/>
      <c r="E8" s="46"/>
      <c r="F8" s="46"/>
      <c r="G8" s="46"/>
      <c r="H8" s="46"/>
      <c r="I8" s="46"/>
      <c r="J8" s="46"/>
      <c r="K8" s="46"/>
      <c r="L8" s="46"/>
      <c r="M8" s="46"/>
      <c r="N8" s="46"/>
      <c r="O8" s="46"/>
      <c r="P8" s="46"/>
      <c r="Q8" s="46"/>
      <c r="R8" s="46"/>
      <c r="S8" s="46"/>
      <c r="T8" s="46"/>
      <c r="U8" s="46"/>
      <c r="V8" s="46"/>
      <c r="W8" s="46"/>
      <c r="X8" s="46"/>
      <c r="Y8" s="46"/>
      <c r="Z8" s="46"/>
      <c r="AA8" s="46"/>
      <c r="AB8" s="46"/>
      <c r="AC8" s="46"/>
      <c r="AD8" s="46"/>
      <c r="AE8" s="46"/>
      <c r="AF8" s="46"/>
      <c r="AG8" s="46"/>
      <c r="AH8" s="488">
        <f>'4月'!A7</f>
        <v>0</v>
      </c>
      <c r="AI8" s="488"/>
      <c r="AJ8" s="488"/>
      <c r="AK8" s="488"/>
      <c r="AL8" s="488"/>
      <c r="AM8" s="488"/>
      <c r="AN8" s="488"/>
      <c r="AO8" s="488"/>
      <c r="AP8" s="488"/>
      <c r="AQ8" s="488"/>
      <c r="AR8" s="488"/>
      <c r="AS8" s="488"/>
      <c r="AT8" s="488"/>
      <c r="AU8" s="488"/>
      <c r="AV8" s="488"/>
      <c r="AW8" s="488"/>
      <c r="AX8" s="488"/>
      <c r="AY8" s="488"/>
      <c r="AZ8" s="488"/>
      <c r="BA8" s="488"/>
    </row>
    <row r="9" spans="1:56">
      <c r="A9" s="46"/>
      <c r="B9" s="46"/>
      <c r="C9" s="46"/>
      <c r="D9" s="46"/>
      <c r="E9" s="46"/>
      <c r="F9" s="46"/>
      <c r="G9" s="46"/>
      <c r="H9" s="46"/>
      <c r="I9" s="46"/>
      <c r="J9" s="46"/>
      <c r="K9" s="46"/>
      <c r="L9" s="46"/>
      <c r="M9" s="46"/>
      <c r="N9" s="46"/>
      <c r="O9" s="46"/>
      <c r="P9" s="46"/>
      <c r="Q9" s="46"/>
      <c r="R9" s="46"/>
      <c r="S9" s="46"/>
      <c r="T9" s="46"/>
      <c r="U9" s="46"/>
      <c r="V9" s="46"/>
      <c r="W9" s="46"/>
      <c r="X9" s="46"/>
      <c r="Y9" s="46"/>
      <c r="Z9" s="46"/>
      <c r="AA9" s="46"/>
      <c r="AB9" s="46"/>
      <c r="AC9" s="46"/>
      <c r="AD9" s="46"/>
      <c r="AE9" s="46"/>
      <c r="AF9" s="46"/>
      <c r="AG9" s="490" t="s">
        <v>44</v>
      </c>
      <c r="AH9" s="490"/>
      <c r="AI9" s="490"/>
      <c r="AJ9" s="490"/>
      <c r="AK9" s="490"/>
      <c r="AL9" s="490"/>
      <c r="AM9" s="490"/>
      <c r="AN9" s="46"/>
      <c r="AO9" s="46"/>
      <c r="AP9" s="46"/>
      <c r="AQ9" s="46"/>
      <c r="AR9" s="46"/>
      <c r="AS9" s="46"/>
      <c r="AT9" s="46"/>
      <c r="AU9" s="46"/>
      <c r="AV9" s="46"/>
      <c r="AW9" s="46"/>
      <c r="AX9" s="46"/>
      <c r="AY9" s="46"/>
      <c r="AZ9" s="46"/>
      <c r="BA9" s="46"/>
    </row>
    <row r="10" spans="1:56">
      <c r="A10" s="46"/>
      <c r="B10" s="46"/>
      <c r="C10" s="46"/>
      <c r="D10" s="46"/>
      <c r="E10" s="46"/>
      <c r="F10" s="46"/>
      <c r="G10" s="46"/>
      <c r="H10" s="46"/>
      <c r="I10" s="46"/>
      <c r="J10" s="46"/>
      <c r="K10" s="46"/>
      <c r="L10" s="46"/>
      <c r="M10" s="46"/>
      <c r="N10" s="46"/>
      <c r="O10" s="46"/>
      <c r="P10" s="46"/>
      <c r="Q10" s="46"/>
      <c r="R10" s="46"/>
      <c r="S10" s="46"/>
      <c r="T10" s="46"/>
      <c r="U10" s="46"/>
      <c r="V10" s="46"/>
      <c r="W10" s="46"/>
      <c r="X10" s="46"/>
      <c r="Y10" s="46"/>
      <c r="Z10" s="46"/>
      <c r="AA10" s="46"/>
      <c r="AB10" s="46"/>
      <c r="AC10" s="46"/>
      <c r="AD10" s="46"/>
      <c r="AE10" s="46"/>
      <c r="AF10" s="46"/>
      <c r="AG10" s="46"/>
      <c r="AH10" s="488">
        <f>'4月'!L7</f>
        <v>0</v>
      </c>
      <c r="AI10" s="488"/>
      <c r="AJ10" s="488"/>
      <c r="AK10" s="488"/>
      <c r="AL10" s="488"/>
      <c r="AM10" s="488"/>
      <c r="AN10" s="488"/>
      <c r="AO10" s="488"/>
      <c r="AP10" s="488"/>
      <c r="AQ10" s="488"/>
      <c r="AR10" s="488"/>
      <c r="AS10" s="488"/>
      <c r="AT10" s="488"/>
      <c r="AU10" s="488"/>
      <c r="AV10" s="488"/>
      <c r="AW10" s="488"/>
      <c r="AX10" s="488"/>
      <c r="AY10" s="488"/>
      <c r="AZ10" s="488"/>
      <c r="BA10" s="488"/>
      <c r="BB10" s="45"/>
    </row>
    <row r="11" spans="1:56">
      <c r="A11" s="46"/>
      <c r="B11" s="46"/>
      <c r="C11" s="46"/>
      <c r="D11" s="46"/>
      <c r="E11" s="46"/>
      <c r="F11" s="46"/>
      <c r="G11" s="46"/>
      <c r="H11" s="46"/>
      <c r="I11" s="46"/>
      <c r="J11" s="46"/>
      <c r="K11" s="46"/>
      <c r="L11" s="46"/>
      <c r="M11" s="46"/>
      <c r="N11" s="46"/>
      <c r="O11" s="46"/>
      <c r="P11" s="46"/>
      <c r="Q11" s="46"/>
      <c r="R11" s="46"/>
      <c r="S11" s="46"/>
      <c r="T11" s="46"/>
      <c r="U11" s="46"/>
      <c r="V11" s="46"/>
      <c r="W11" s="46"/>
      <c r="X11" s="46"/>
      <c r="Y11" s="46"/>
      <c r="Z11" s="46"/>
      <c r="AA11" s="46"/>
      <c r="AB11" s="46"/>
      <c r="AC11" s="46"/>
      <c r="AD11" s="46"/>
      <c r="AE11" s="46"/>
      <c r="AF11" s="46"/>
      <c r="AG11" s="491" t="s">
        <v>45</v>
      </c>
      <c r="AH11" s="491"/>
      <c r="AI11" s="491"/>
      <c r="AJ11" s="491"/>
      <c r="AK11" s="491"/>
      <c r="AL11" s="491"/>
      <c r="AM11" s="491"/>
      <c r="AN11" s="46"/>
      <c r="AO11" s="46"/>
      <c r="AP11" s="46"/>
      <c r="AQ11" s="46"/>
      <c r="AR11" s="46"/>
      <c r="AS11" s="46"/>
      <c r="AT11" s="46"/>
      <c r="AU11" s="46"/>
      <c r="AV11" s="46"/>
      <c r="AW11" s="46"/>
      <c r="AX11" s="46"/>
      <c r="AY11" s="46"/>
      <c r="AZ11" s="46"/>
      <c r="BA11" s="46"/>
    </row>
    <row r="12" spans="1:56">
      <c r="A12" s="46"/>
      <c r="B12" s="46"/>
      <c r="C12" s="46"/>
      <c r="D12" s="46"/>
      <c r="E12" s="46"/>
      <c r="F12" s="46"/>
      <c r="G12" s="46"/>
      <c r="H12" s="46"/>
      <c r="I12" s="46"/>
      <c r="J12" s="46"/>
      <c r="K12" s="46"/>
      <c r="L12" s="46"/>
      <c r="M12" s="46"/>
      <c r="N12" s="46"/>
      <c r="O12" s="46"/>
      <c r="P12" s="46"/>
      <c r="Q12" s="46"/>
      <c r="R12" s="46"/>
      <c r="S12" s="46"/>
      <c r="T12" s="46"/>
      <c r="U12" s="46"/>
      <c r="V12" s="46"/>
      <c r="W12" s="46"/>
      <c r="X12" s="46"/>
      <c r="Y12" s="46"/>
      <c r="Z12" s="46"/>
      <c r="AA12" s="46"/>
      <c r="AB12" s="46"/>
      <c r="AC12" s="46"/>
      <c r="AD12" s="46"/>
      <c r="AE12" s="46"/>
      <c r="AF12" s="46"/>
      <c r="AG12" s="46"/>
      <c r="AH12" s="488">
        <f>'4月'!O8</f>
        <v>0</v>
      </c>
      <c r="AI12" s="488"/>
      <c r="AJ12" s="488"/>
      <c r="AK12" s="488"/>
      <c r="AL12" s="488"/>
      <c r="AM12" s="488"/>
      <c r="AN12" s="488"/>
      <c r="AO12" s="488"/>
      <c r="AP12" s="488"/>
      <c r="AQ12" s="488"/>
      <c r="AR12" s="488"/>
      <c r="AS12" s="488"/>
      <c r="AT12" s="488"/>
      <c r="AU12" s="488"/>
      <c r="AV12" s="488"/>
      <c r="AW12" s="488"/>
      <c r="AX12" s="488"/>
      <c r="AY12" s="488"/>
      <c r="AZ12" s="488"/>
      <c r="BA12" s="488"/>
    </row>
    <row r="13" spans="1:56">
      <c r="A13" s="46"/>
      <c r="B13" s="46"/>
      <c r="C13" s="46"/>
      <c r="D13" s="46"/>
      <c r="E13" s="46"/>
      <c r="F13" s="46"/>
      <c r="G13" s="46"/>
      <c r="H13" s="46"/>
      <c r="I13" s="46"/>
      <c r="J13" s="46"/>
      <c r="K13" s="46"/>
      <c r="L13" s="46"/>
      <c r="M13" s="46"/>
      <c r="N13" s="46"/>
      <c r="O13" s="46"/>
      <c r="P13" s="46"/>
      <c r="Q13" s="46"/>
      <c r="R13" s="46"/>
      <c r="S13" s="46"/>
      <c r="T13" s="46"/>
      <c r="U13" s="46"/>
      <c r="V13" s="46"/>
      <c r="W13" s="46"/>
      <c r="X13" s="46"/>
      <c r="Y13" s="46"/>
      <c r="Z13" s="46"/>
      <c r="AA13" s="46"/>
      <c r="AB13" s="46"/>
      <c r="AC13" s="46"/>
      <c r="AD13" s="46"/>
      <c r="AE13" s="46"/>
      <c r="AF13" s="46"/>
      <c r="AG13" s="491" t="s">
        <v>39</v>
      </c>
      <c r="AH13" s="491"/>
      <c r="AI13" s="491"/>
      <c r="AJ13" s="491"/>
      <c r="AK13" s="491"/>
      <c r="AL13" s="491"/>
      <c r="AM13" s="491"/>
      <c r="AN13" s="46"/>
      <c r="AO13" s="46"/>
      <c r="AP13" s="46"/>
      <c r="AQ13" s="46"/>
      <c r="AR13" s="46"/>
      <c r="AS13" s="46"/>
      <c r="AT13" s="46"/>
      <c r="AU13" s="46"/>
      <c r="AV13" s="46"/>
      <c r="AW13" s="46"/>
      <c r="AX13" s="46"/>
      <c r="AY13" s="46"/>
      <c r="AZ13" s="46"/>
      <c r="BA13" s="46"/>
    </row>
    <row r="14" spans="1:56">
      <c r="A14" s="46"/>
      <c r="B14" s="46"/>
      <c r="C14" s="46"/>
      <c r="D14" s="46"/>
      <c r="E14" s="46"/>
      <c r="F14" s="46"/>
      <c r="G14" s="46"/>
      <c r="H14" s="46"/>
      <c r="I14" s="46"/>
      <c r="J14" s="46"/>
      <c r="K14" s="46"/>
      <c r="L14" s="46"/>
      <c r="M14" s="46"/>
      <c r="N14" s="46"/>
      <c r="O14" s="46"/>
      <c r="P14" s="46"/>
      <c r="Q14" s="46"/>
      <c r="R14" s="46"/>
      <c r="S14" s="46"/>
      <c r="T14" s="46"/>
      <c r="U14" s="46"/>
      <c r="V14" s="46"/>
      <c r="W14" s="46"/>
      <c r="X14" s="46"/>
      <c r="Y14" s="46"/>
      <c r="Z14" s="46"/>
      <c r="AA14" s="46"/>
      <c r="AB14" s="46"/>
      <c r="AC14" s="46"/>
      <c r="AD14" s="46"/>
      <c r="AE14" s="46"/>
      <c r="AF14" s="46"/>
      <c r="AG14" s="46"/>
      <c r="AH14" s="488">
        <f>'4月'!O9</f>
        <v>0</v>
      </c>
      <c r="AI14" s="488"/>
      <c r="AJ14" s="488"/>
      <c r="AK14" s="488"/>
      <c r="AL14" s="488"/>
      <c r="AM14" s="488"/>
      <c r="AN14" s="488"/>
      <c r="AO14" s="488"/>
      <c r="AP14" s="488"/>
      <c r="AQ14" s="488"/>
      <c r="AR14" s="488"/>
      <c r="AS14" s="488"/>
      <c r="AT14" s="488"/>
      <c r="AU14" s="488"/>
      <c r="AV14" s="488"/>
      <c r="AW14" s="488"/>
      <c r="AX14" s="488"/>
      <c r="AY14" s="488"/>
      <c r="AZ14" s="488"/>
      <c r="BA14" s="488"/>
    </row>
    <row r="15" spans="1:56">
      <c r="A15" s="46"/>
      <c r="B15" s="46"/>
      <c r="C15" s="46"/>
      <c r="D15" s="46"/>
      <c r="E15" s="46"/>
      <c r="F15" s="46"/>
      <c r="G15" s="46"/>
      <c r="H15" s="46"/>
      <c r="I15" s="46"/>
      <c r="J15" s="46"/>
      <c r="K15" s="46"/>
      <c r="L15" s="46"/>
      <c r="M15" s="46"/>
      <c r="N15" s="46"/>
      <c r="O15" s="46"/>
      <c r="P15" s="46"/>
      <c r="Q15" s="46"/>
      <c r="R15" s="46"/>
      <c r="S15" s="46"/>
      <c r="T15" s="46"/>
      <c r="U15" s="46"/>
      <c r="V15" s="46"/>
      <c r="W15" s="46"/>
      <c r="X15" s="46"/>
      <c r="Y15" s="46"/>
      <c r="Z15" s="46"/>
      <c r="AA15" s="46"/>
      <c r="AB15" s="46"/>
      <c r="AC15" s="46"/>
      <c r="AD15" s="46"/>
      <c r="AE15" s="46"/>
      <c r="AF15" s="46"/>
      <c r="AG15" s="46"/>
      <c r="AH15" s="46"/>
      <c r="AI15" s="147"/>
      <c r="AJ15" s="147"/>
      <c r="AK15" s="147"/>
      <c r="AL15" s="147"/>
      <c r="AM15" s="147"/>
      <c r="AN15" s="147"/>
      <c r="AO15" s="147"/>
      <c r="AP15" s="147"/>
      <c r="AQ15" s="147"/>
      <c r="AR15" s="147"/>
      <c r="AS15" s="147"/>
      <c r="AT15" s="147"/>
      <c r="AU15" s="46"/>
      <c r="AV15" s="46"/>
      <c r="AW15" s="46"/>
      <c r="AX15" s="46"/>
      <c r="AY15" s="46"/>
      <c r="AZ15" s="46"/>
      <c r="BA15" s="46"/>
    </row>
    <row r="16" spans="1:56" ht="13.5" customHeight="1">
      <c r="A16" s="148"/>
      <c r="B16" s="148"/>
      <c r="C16" s="462" t="str">
        <f>'4月'!AM4&amp;"年度一時預かり事業(一般型)　基本分経費概算払い交付申請書"</f>
        <v>令和8年度一時預かり事業(一般型)　基本分経費概算払い交付申請書</v>
      </c>
      <c r="D16" s="462"/>
      <c r="E16" s="462"/>
      <c r="F16" s="462"/>
      <c r="G16" s="462"/>
      <c r="H16" s="462"/>
      <c r="I16" s="462"/>
      <c r="J16" s="462"/>
      <c r="K16" s="462"/>
      <c r="L16" s="462"/>
      <c r="M16" s="462"/>
      <c r="N16" s="462"/>
      <c r="O16" s="462"/>
      <c r="P16" s="462"/>
      <c r="Q16" s="462"/>
      <c r="R16" s="462"/>
      <c r="S16" s="462"/>
      <c r="T16" s="462"/>
      <c r="U16" s="462"/>
      <c r="V16" s="462"/>
      <c r="W16" s="462"/>
      <c r="X16" s="462"/>
      <c r="Y16" s="462"/>
      <c r="Z16" s="462"/>
      <c r="AA16" s="462"/>
      <c r="AB16" s="462"/>
      <c r="AC16" s="462"/>
      <c r="AD16" s="462"/>
      <c r="AE16" s="462"/>
      <c r="AF16" s="462"/>
      <c r="AG16" s="462"/>
      <c r="AH16" s="462"/>
      <c r="AI16" s="462"/>
      <c r="AJ16" s="462"/>
      <c r="AK16" s="462"/>
      <c r="AL16" s="462"/>
      <c r="AM16" s="462"/>
      <c r="AN16" s="462"/>
      <c r="AO16" s="462"/>
      <c r="AP16" s="462"/>
      <c r="AQ16" s="462"/>
      <c r="AR16" s="462"/>
      <c r="AS16" s="462"/>
      <c r="AT16" s="462"/>
      <c r="AU16" s="462"/>
      <c r="AV16" s="462"/>
      <c r="AW16" s="462"/>
      <c r="AX16" s="462"/>
      <c r="AY16" s="148"/>
      <c r="AZ16" s="148"/>
      <c r="BA16" s="148"/>
      <c r="BB16" s="47"/>
    </row>
    <row r="17" spans="1:54" ht="13.5" customHeight="1">
      <c r="A17" s="148"/>
      <c r="B17" s="148"/>
      <c r="C17" s="462"/>
      <c r="D17" s="462"/>
      <c r="E17" s="462"/>
      <c r="F17" s="462"/>
      <c r="G17" s="462"/>
      <c r="H17" s="462"/>
      <c r="I17" s="462"/>
      <c r="J17" s="462"/>
      <c r="K17" s="462"/>
      <c r="L17" s="462"/>
      <c r="M17" s="462"/>
      <c r="N17" s="462"/>
      <c r="O17" s="462"/>
      <c r="P17" s="462"/>
      <c r="Q17" s="462"/>
      <c r="R17" s="462"/>
      <c r="S17" s="462"/>
      <c r="T17" s="462"/>
      <c r="U17" s="462"/>
      <c r="V17" s="462"/>
      <c r="W17" s="462"/>
      <c r="X17" s="462"/>
      <c r="Y17" s="462"/>
      <c r="Z17" s="462"/>
      <c r="AA17" s="462"/>
      <c r="AB17" s="462"/>
      <c r="AC17" s="462"/>
      <c r="AD17" s="462"/>
      <c r="AE17" s="462"/>
      <c r="AF17" s="462"/>
      <c r="AG17" s="462"/>
      <c r="AH17" s="462"/>
      <c r="AI17" s="462"/>
      <c r="AJ17" s="462"/>
      <c r="AK17" s="462"/>
      <c r="AL17" s="462"/>
      <c r="AM17" s="462"/>
      <c r="AN17" s="462"/>
      <c r="AO17" s="462"/>
      <c r="AP17" s="462"/>
      <c r="AQ17" s="462"/>
      <c r="AR17" s="462"/>
      <c r="AS17" s="462"/>
      <c r="AT17" s="462"/>
      <c r="AU17" s="462"/>
      <c r="AV17" s="462"/>
      <c r="AW17" s="462"/>
      <c r="AX17" s="462"/>
      <c r="AY17" s="148"/>
      <c r="AZ17" s="148"/>
      <c r="BA17" s="148"/>
      <c r="BB17" s="47"/>
    </row>
    <row r="18" spans="1:54">
      <c r="A18" s="46"/>
      <c r="B18" s="46"/>
      <c r="C18" s="46"/>
      <c r="D18" s="46"/>
      <c r="E18" s="46"/>
      <c r="F18" s="46"/>
      <c r="G18" s="46"/>
      <c r="H18" s="46"/>
      <c r="I18" s="46"/>
      <c r="J18" s="46"/>
      <c r="K18" s="46"/>
      <c r="L18" s="46"/>
      <c r="M18" s="46"/>
      <c r="N18" s="46"/>
      <c r="O18" s="46"/>
      <c r="P18" s="46"/>
      <c r="Q18" s="46"/>
      <c r="R18" s="46"/>
      <c r="S18" s="46"/>
      <c r="T18" s="46"/>
      <c r="U18" s="46"/>
      <c r="V18" s="46"/>
      <c r="W18" s="46"/>
      <c r="X18" s="46"/>
      <c r="Y18" s="46"/>
      <c r="Z18" s="46"/>
      <c r="AA18" s="46"/>
      <c r="AB18" s="46"/>
      <c r="AC18" s="46"/>
      <c r="AD18" s="46"/>
      <c r="AE18" s="46"/>
      <c r="AF18" s="46"/>
      <c r="AG18" s="46"/>
      <c r="AH18" s="46"/>
      <c r="AI18" s="46"/>
      <c r="AJ18" s="46"/>
      <c r="AK18" s="46"/>
      <c r="AL18" s="46"/>
      <c r="AM18" s="46"/>
      <c r="AN18" s="46"/>
      <c r="AO18" s="46"/>
      <c r="AP18" s="46"/>
      <c r="AQ18" s="46"/>
      <c r="AR18" s="46"/>
      <c r="AS18" s="46"/>
      <c r="AT18" s="46"/>
      <c r="AU18" s="46"/>
      <c r="AV18" s="46"/>
      <c r="AW18" s="46"/>
      <c r="AX18" s="46"/>
      <c r="AY18" s="46"/>
      <c r="AZ18" s="46"/>
      <c r="BA18" s="46"/>
    </row>
    <row r="19" spans="1:54">
      <c r="A19" s="46"/>
      <c r="B19" s="46"/>
      <c r="C19" s="46"/>
      <c r="D19" s="46"/>
      <c r="E19" s="46"/>
      <c r="F19" s="46"/>
      <c r="G19" s="46"/>
      <c r="H19" s="46"/>
      <c r="I19" s="46"/>
      <c r="J19" s="46"/>
      <c r="K19" s="46"/>
      <c r="L19" s="46"/>
      <c r="M19" s="46"/>
      <c r="N19" s="46"/>
      <c r="O19" s="46"/>
      <c r="P19" s="46"/>
      <c r="Q19" s="46"/>
      <c r="R19" s="46"/>
      <c r="S19" s="46"/>
      <c r="T19" s="46"/>
      <c r="U19" s="46"/>
      <c r="V19" s="46"/>
      <c r="W19" s="46"/>
      <c r="X19" s="46"/>
      <c r="Y19" s="46"/>
      <c r="Z19" s="46"/>
      <c r="AA19" s="46"/>
      <c r="AB19" s="46"/>
      <c r="AC19" s="46"/>
      <c r="AD19" s="46"/>
      <c r="AE19" s="46"/>
      <c r="AF19" s="46"/>
      <c r="AG19" s="46"/>
      <c r="AH19" s="46"/>
      <c r="AI19" s="46"/>
      <c r="AJ19" s="46"/>
      <c r="AK19" s="46"/>
      <c r="AL19" s="46"/>
      <c r="AM19" s="46"/>
      <c r="AN19" s="46"/>
      <c r="AO19" s="46"/>
      <c r="AP19" s="46"/>
      <c r="AQ19" s="46"/>
      <c r="AR19" s="46"/>
      <c r="AS19" s="46"/>
      <c r="AT19" s="46"/>
      <c r="AU19" s="46"/>
      <c r="AV19" s="46"/>
      <c r="AW19" s="46"/>
      <c r="AX19" s="46"/>
      <c r="AY19" s="46"/>
      <c r="AZ19" s="46"/>
      <c r="BA19" s="46"/>
    </row>
    <row r="20" spans="1:54" ht="13.5" customHeight="1">
      <c r="A20" s="46"/>
      <c r="B20" s="46"/>
      <c r="C20" s="461" t="s">
        <v>122</v>
      </c>
      <c r="D20" s="461"/>
      <c r="E20" s="461"/>
      <c r="F20" s="461"/>
      <c r="G20" s="461"/>
      <c r="H20" s="461"/>
      <c r="I20" s="461"/>
      <c r="J20" s="461"/>
      <c r="K20" s="461"/>
      <c r="L20" s="461"/>
      <c r="M20" s="461"/>
      <c r="N20" s="461"/>
      <c r="O20" s="461"/>
      <c r="P20" s="461"/>
      <c r="Q20" s="461"/>
      <c r="R20" s="461"/>
      <c r="S20" s="461"/>
      <c r="T20" s="461"/>
      <c r="U20" s="461"/>
      <c r="V20" s="461"/>
      <c r="W20" s="461"/>
      <c r="X20" s="461"/>
      <c r="Y20" s="461"/>
      <c r="Z20" s="461"/>
      <c r="AA20" s="461"/>
      <c r="AB20" s="461"/>
      <c r="AC20" s="461"/>
      <c r="AD20" s="461"/>
      <c r="AE20" s="461"/>
      <c r="AF20" s="461"/>
      <c r="AG20" s="461"/>
      <c r="AH20" s="461"/>
      <c r="AI20" s="461"/>
      <c r="AJ20" s="461"/>
      <c r="AK20" s="461"/>
      <c r="AL20" s="461"/>
      <c r="AM20" s="461"/>
      <c r="AN20" s="461"/>
      <c r="AO20" s="461"/>
      <c r="AP20" s="461"/>
      <c r="AQ20" s="461"/>
      <c r="AR20" s="461"/>
      <c r="AS20" s="461"/>
      <c r="AT20" s="461"/>
      <c r="AU20" s="461"/>
      <c r="AV20" s="461"/>
      <c r="AW20" s="461"/>
      <c r="AX20" s="461"/>
      <c r="AY20" s="149"/>
      <c r="AZ20" s="46"/>
      <c r="BA20" s="46"/>
    </row>
    <row r="21" spans="1:54">
      <c r="A21" s="46"/>
      <c r="B21" s="46"/>
      <c r="C21" s="461"/>
      <c r="D21" s="461"/>
      <c r="E21" s="461"/>
      <c r="F21" s="461"/>
      <c r="G21" s="461"/>
      <c r="H21" s="461"/>
      <c r="I21" s="461"/>
      <c r="J21" s="461"/>
      <c r="K21" s="461"/>
      <c r="L21" s="461"/>
      <c r="M21" s="461"/>
      <c r="N21" s="461"/>
      <c r="O21" s="461"/>
      <c r="P21" s="461"/>
      <c r="Q21" s="461"/>
      <c r="R21" s="461"/>
      <c r="S21" s="461"/>
      <c r="T21" s="461"/>
      <c r="U21" s="461"/>
      <c r="V21" s="461"/>
      <c r="W21" s="461"/>
      <c r="X21" s="461"/>
      <c r="Y21" s="461"/>
      <c r="Z21" s="461"/>
      <c r="AA21" s="461"/>
      <c r="AB21" s="461"/>
      <c r="AC21" s="461"/>
      <c r="AD21" s="461"/>
      <c r="AE21" s="461"/>
      <c r="AF21" s="461"/>
      <c r="AG21" s="461"/>
      <c r="AH21" s="461"/>
      <c r="AI21" s="461"/>
      <c r="AJ21" s="461"/>
      <c r="AK21" s="461"/>
      <c r="AL21" s="461"/>
      <c r="AM21" s="461"/>
      <c r="AN21" s="461"/>
      <c r="AO21" s="461"/>
      <c r="AP21" s="461"/>
      <c r="AQ21" s="461"/>
      <c r="AR21" s="461"/>
      <c r="AS21" s="461"/>
      <c r="AT21" s="461"/>
      <c r="AU21" s="461"/>
      <c r="AV21" s="461"/>
      <c r="AW21" s="461"/>
      <c r="AX21" s="461"/>
      <c r="AY21" s="149"/>
      <c r="AZ21" s="46"/>
      <c r="BA21" s="46"/>
    </row>
    <row r="22" spans="1:54">
      <c r="A22" s="46"/>
      <c r="B22" s="46"/>
      <c r="C22" s="461"/>
      <c r="D22" s="461"/>
      <c r="E22" s="461"/>
      <c r="F22" s="461"/>
      <c r="G22" s="461"/>
      <c r="H22" s="461"/>
      <c r="I22" s="461"/>
      <c r="J22" s="461"/>
      <c r="K22" s="461"/>
      <c r="L22" s="461"/>
      <c r="M22" s="461"/>
      <c r="N22" s="461"/>
      <c r="O22" s="461"/>
      <c r="P22" s="461"/>
      <c r="Q22" s="461"/>
      <c r="R22" s="461"/>
      <c r="S22" s="461"/>
      <c r="T22" s="461"/>
      <c r="U22" s="461"/>
      <c r="V22" s="461"/>
      <c r="W22" s="461"/>
      <c r="X22" s="461"/>
      <c r="Y22" s="461"/>
      <c r="Z22" s="461"/>
      <c r="AA22" s="461"/>
      <c r="AB22" s="461"/>
      <c r="AC22" s="461"/>
      <c r="AD22" s="461"/>
      <c r="AE22" s="461"/>
      <c r="AF22" s="461"/>
      <c r="AG22" s="461"/>
      <c r="AH22" s="461"/>
      <c r="AI22" s="461"/>
      <c r="AJ22" s="461"/>
      <c r="AK22" s="461"/>
      <c r="AL22" s="461"/>
      <c r="AM22" s="461"/>
      <c r="AN22" s="461"/>
      <c r="AO22" s="461"/>
      <c r="AP22" s="461"/>
      <c r="AQ22" s="461"/>
      <c r="AR22" s="461"/>
      <c r="AS22" s="461"/>
      <c r="AT22" s="461"/>
      <c r="AU22" s="461"/>
      <c r="AV22" s="461"/>
      <c r="AW22" s="461"/>
      <c r="AX22" s="461"/>
      <c r="AY22" s="149"/>
      <c r="AZ22" s="46"/>
      <c r="BA22" s="46"/>
    </row>
    <row r="23" spans="1:54">
      <c r="A23" s="46"/>
      <c r="B23" s="46"/>
      <c r="C23" s="46"/>
      <c r="D23" s="149"/>
      <c r="E23" s="149"/>
      <c r="F23" s="149"/>
      <c r="G23" s="149"/>
      <c r="H23" s="149"/>
      <c r="I23" s="149"/>
      <c r="J23" s="149"/>
      <c r="K23" s="149"/>
      <c r="L23" s="149"/>
      <c r="M23" s="149"/>
      <c r="N23" s="149"/>
      <c r="O23" s="149"/>
      <c r="P23" s="149"/>
      <c r="Q23" s="149"/>
      <c r="R23" s="149"/>
      <c r="S23" s="149"/>
      <c r="T23" s="149"/>
      <c r="U23" s="149"/>
      <c r="V23" s="149"/>
      <c r="W23" s="149"/>
      <c r="X23" s="149"/>
      <c r="Y23" s="149"/>
      <c r="Z23" s="149"/>
      <c r="AA23" s="149"/>
      <c r="AB23" s="149"/>
      <c r="AC23" s="149"/>
      <c r="AD23" s="149"/>
      <c r="AE23" s="149"/>
      <c r="AF23" s="149"/>
      <c r="AG23" s="149"/>
      <c r="AH23" s="149"/>
      <c r="AI23" s="149"/>
      <c r="AJ23" s="149"/>
      <c r="AK23" s="149"/>
      <c r="AL23" s="149"/>
      <c r="AM23" s="149"/>
      <c r="AN23" s="149"/>
      <c r="AO23" s="149"/>
      <c r="AP23" s="149"/>
      <c r="AQ23" s="149"/>
      <c r="AR23" s="149"/>
      <c r="AS23" s="149"/>
      <c r="AT23" s="149"/>
      <c r="AU23" s="149"/>
      <c r="AV23" s="149"/>
      <c r="AW23" s="149"/>
      <c r="AX23" s="149"/>
      <c r="AY23" s="149"/>
      <c r="AZ23" s="46"/>
      <c r="BA23" s="46"/>
    </row>
    <row r="24" spans="1:54">
      <c r="A24" s="46"/>
      <c r="B24" s="46"/>
      <c r="C24" s="46"/>
      <c r="D24" s="46"/>
      <c r="E24" s="46"/>
      <c r="F24" s="46"/>
      <c r="G24" s="46"/>
      <c r="H24" s="46"/>
      <c r="I24" s="46"/>
      <c r="J24" s="46"/>
      <c r="K24" s="46"/>
      <c r="L24" s="46"/>
      <c r="M24" s="46"/>
      <c r="N24" s="46"/>
      <c r="O24" s="46"/>
      <c r="P24" s="46"/>
      <c r="Q24" s="46"/>
      <c r="R24" s="46"/>
      <c r="S24" s="46"/>
      <c r="T24" s="46"/>
      <c r="U24" s="46"/>
      <c r="V24" s="46"/>
      <c r="W24" s="46"/>
      <c r="X24" s="46"/>
      <c r="Y24" s="46"/>
      <c r="Z24" s="46"/>
      <c r="AA24" s="46"/>
      <c r="AB24" s="46"/>
      <c r="AC24" s="46"/>
      <c r="AD24" s="46"/>
      <c r="AE24" s="46"/>
      <c r="AF24" s="46"/>
      <c r="AG24" s="46"/>
      <c r="AH24" s="46"/>
      <c r="AI24" s="46"/>
      <c r="AJ24" s="46"/>
      <c r="AK24" s="46"/>
      <c r="AL24" s="46"/>
      <c r="AM24" s="46"/>
      <c r="AN24" s="46"/>
      <c r="AO24" s="46"/>
      <c r="AP24" s="46"/>
      <c r="AQ24" s="46"/>
      <c r="AR24" s="46"/>
      <c r="AS24" s="46"/>
      <c r="AT24" s="46"/>
      <c r="AU24" s="46"/>
      <c r="AV24" s="46"/>
      <c r="AW24" s="46"/>
      <c r="AX24" s="46"/>
      <c r="AY24" s="46"/>
      <c r="AZ24" s="46"/>
      <c r="BA24" s="46"/>
    </row>
    <row r="25" spans="1:54">
      <c r="A25" s="46"/>
      <c r="B25" s="46"/>
      <c r="C25" s="46"/>
      <c r="D25" s="46"/>
      <c r="E25" s="46"/>
      <c r="F25" s="46"/>
      <c r="G25" s="46"/>
      <c r="H25" s="46"/>
      <c r="I25" s="46"/>
      <c r="J25" s="46"/>
      <c r="K25" s="46"/>
      <c r="L25" s="46"/>
      <c r="M25" s="46"/>
      <c r="N25" s="46"/>
      <c r="O25" s="46"/>
      <c r="P25" s="46"/>
      <c r="Q25" s="46"/>
      <c r="R25" s="46"/>
      <c r="S25" s="46"/>
      <c r="T25" s="46"/>
      <c r="U25" s="46"/>
      <c r="V25" s="46"/>
      <c r="W25" s="46"/>
      <c r="X25" s="46"/>
      <c r="Y25" s="46"/>
      <c r="Z25" s="46"/>
      <c r="AA25" s="46"/>
      <c r="AB25" s="46"/>
      <c r="AC25" s="46"/>
      <c r="AD25" s="46"/>
      <c r="AE25" s="46"/>
      <c r="AF25" s="46"/>
      <c r="AG25" s="46"/>
      <c r="AH25" s="46"/>
      <c r="AI25" s="46"/>
      <c r="AJ25" s="46"/>
      <c r="AK25" s="46"/>
      <c r="AL25" s="46"/>
      <c r="AM25" s="46"/>
      <c r="AN25" s="46"/>
      <c r="AO25" s="46"/>
      <c r="AP25" s="46"/>
      <c r="AQ25" s="46"/>
      <c r="AR25" s="46"/>
      <c r="AS25" s="46"/>
      <c r="AT25" s="46"/>
      <c r="AU25" s="46"/>
      <c r="AV25" s="46"/>
      <c r="AW25" s="46"/>
      <c r="AX25" s="46"/>
      <c r="AY25" s="46"/>
      <c r="AZ25" s="46"/>
      <c r="BA25" s="46"/>
    </row>
    <row r="26" spans="1:54" ht="23.25" customHeight="1">
      <c r="A26" s="46"/>
      <c r="B26" s="46"/>
      <c r="C26" s="46"/>
      <c r="D26" s="46"/>
      <c r="E26" s="46"/>
      <c r="F26" s="466" t="s">
        <v>77</v>
      </c>
      <c r="G26" s="466"/>
      <c r="H26" s="466"/>
      <c r="I26" s="466"/>
      <c r="J26" s="466"/>
      <c r="K26" s="466"/>
      <c r="L26" s="466"/>
      <c r="M26" s="466"/>
      <c r="N26" s="466"/>
      <c r="O26" s="466"/>
      <c r="P26" s="466"/>
      <c r="Q26" s="466"/>
      <c r="R26" s="466"/>
      <c r="S26" s="466"/>
      <c r="T26" s="466"/>
      <c r="U26" s="466"/>
      <c r="V26" s="46"/>
      <c r="W26" s="46"/>
      <c r="X26" s="46"/>
      <c r="Y26" s="46"/>
      <c r="Z26" s="63"/>
      <c r="AA26" s="63"/>
      <c r="AB26" s="465">
        <f ca="1">AI32*AI33</f>
        <v>0</v>
      </c>
      <c r="AC26" s="465"/>
      <c r="AD26" s="465"/>
      <c r="AE26" s="465"/>
      <c r="AF26" s="465"/>
      <c r="AG26" s="465"/>
      <c r="AH26" s="465"/>
      <c r="AI26" s="465"/>
      <c r="AJ26" s="465"/>
      <c r="AK26" s="465"/>
      <c r="AL26" s="465"/>
      <c r="AM26" s="465"/>
      <c r="AN26" s="465"/>
      <c r="AO26" s="467" t="s">
        <v>2</v>
      </c>
      <c r="AP26" s="467"/>
      <c r="AQ26" s="46"/>
      <c r="AR26" s="46"/>
      <c r="AS26" s="46"/>
      <c r="AT26" s="46"/>
      <c r="AU26" s="46"/>
      <c r="AV26" s="46"/>
      <c r="AW26" s="46"/>
      <c r="AX26" s="46"/>
      <c r="AY26" s="46"/>
      <c r="AZ26" s="46"/>
      <c r="BA26" s="46"/>
    </row>
    <row r="27" spans="1:54">
      <c r="A27" s="46"/>
      <c r="B27" s="46"/>
      <c r="C27" s="46"/>
      <c r="D27" s="46"/>
      <c r="E27" s="46"/>
      <c r="F27" s="46"/>
      <c r="G27" s="46"/>
      <c r="H27" s="46"/>
      <c r="I27" s="46"/>
      <c r="J27" s="46"/>
      <c r="K27" s="46"/>
      <c r="L27" s="46"/>
      <c r="M27" s="46"/>
      <c r="N27" s="46"/>
      <c r="O27" s="46"/>
      <c r="P27" s="46"/>
      <c r="Q27" s="46"/>
      <c r="R27" s="46"/>
      <c r="S27" s="46"/>
      <c r="T27" s="46"/>
      <c r="U27" s="46"/>
      <c r="V27" s="46"/>
      <c r="W27" s="46"/>
      <c r="X27" s="46"/>
      <c r="Y27" s="46"/>
      <c r="Z27" s="46"/>
      <c r="AA27" s="46"/>
      <c r="AB27" s="46"/>
      <c r="AC27" s="46"/>
      <c r="AD27" s="46"/>
      <c r="AE27" s="46"/>
      <c r="AF27" s="46"/>
      <c r="AG27" s="46"/>
      <c r="AH27" s="46"/>
      <c r="AI27" s="46"/>
      <c r="AJ27" s="46"/>
      <c r="AK27" s="46"/>
      <c r="AL27" s="46"/>
      <c r="AM27" s="46"/>
      <c r="AN27" s="46"/>
      <c r="AO27" s="46"/>
      <c r="AP27" s="46"/>
      <c r="AQ27" s="46"/>
      <c r="AR27" s="46"/>
      <c r="AS27" s="46"/>
      <c r="AT27" s="46"/>
      <c r="AU27" s="46"/>
      <c r="AV27" s="46"/>
      <c r="AW27" s="46"/>
      <c r="AX27" s="46"/>
      <c r="AY27" s="46"/>
      <c r="AZ27" s="46"/>
      <c r="BA27" s="46"/>
    </row>
    <row r="28" spans="1:54">
      <c r="A28" s="46"/>
      <c r="B28" s="46"/>
      <c r="C28" s="46"/>
      <c r="D28" s="46"/>
      <c r="E28" s="46"/>
      <c r="F28" s="46"/>
      <c r="G28" s="46"/>
      <c r="H28" s="46"/>
      <c r="I28" s="46"/>
      <c r="J28" s="46"/>
      <c r="K28" s="46"/>
      <c r="L28" s="46"/>
      <c r="M28" s="46"/>
      <c r="N28" s="46"/>
      <c r="O28" s="46"/>
      <c r="P28" s="46"/>
      <c r="Q28" s="46"/>
      <c r="R28" s="46"/>
      <c r="S28" s="46"/>
      <c r="T28" s="46"/>
      <c r="U28" s="46"/>
      <c r="V28" s="46"/>
      <c r="W28" s="46"/>
      <c r="X28" s="46"/>
      <c r="Y28" s="46"/>
      <c r="Z28" s="46"/>
      <c r="AA28" s="46"/>
      <c r="AB28" s="46"/>
      <c r="AC28" s="46"/>
      <c r="AD28" s="46"/>
      <c r="AE28" s="46"/>
      <c r="AF28" s="46"/>
      <c r="AG28" s="46"/>
      <c r="AH28" s="46"/>
      <c r="AI28" s="46"/>
      <c r="AJ28" s="46"/>
      <c r="AK28" s="46"/>
      <c r="AL28" s="46"/>
      <c r="AM28" s="46"/>
      <c r="AN28" s="46"/>
      <c r="AO28" s="46"/>
      <c r="AP28" s="46"/>
      <c r="AQ28" s="46"/>
      <c r="AR28" s="46"/>
      <c r="AS28" s="46"/>
      <c r="AT28" s="46"/>
      <c r="AU28" s="46"/>
      <c r="AV28" s="46"/>
      <c r="AW28" s="46"/>
      <c r="AX28" s="46"/>
      <c r="AY28" s="46"/>
      <c r="AZ28" s="46"/>
      <c r="BA28" s="46"/>
    </row>
    <row r="29" spans="1:54" ht="23.25" customHeight="1">
      <c r="A29" s="46"/>
      <c r="B29" s="46"/>
      <c r="C29" s="46"/>
      <c r="D29" s="46"/>
      <c r="E29" s="46"/>
      <c r="F29" s="46"/>
      <c r="G29" s="46"/>
      <c r="H29" s="46"/>
      <c r="I29" s="46"/>
      <c r="J29" s="46"/>
      <c r="K29" s="46"/>
      <c r="L29" s="46"/>
      <c r="M29" s="46"/>
      <c r="N29" s="46"/>
      <c r="O29" s="46"/>
      <c r="P29" s="46"/>
      <c r="Q29" s="46"/>
      <c r="R29" s="46"/>
      <c r="S29" s="46"/>
      <c r="T29" s="46"/>
      <c r="U29" s="46"/>
      <c r="V29" s="46"/>
      <c r="W29" s="46"/>
      <c r="X29" s="46"/>
      <c r="Y29" s="46"/>
      <c r="Z29" s="46"/>
      <c r="AA29" s="46"/>
      <c r="AB29" s="46"/>
      <c r="AC29" s="46"/>
      <c r="AD29" s="46"/>
      <c r="AE29" s="46"/>
      <c r="AF29" s="46"/>
      <c r="AG29" s="46"/>
      <c r="AH29" s="46"/>
      <c r="AI29" s="46"/>
      <c r="AJ29" s="46"/>
      <c r="AK29" s="46"/>
      <c r="AL29" s="46"/>
      <c r="AM29" s="46"/>
      <c r="AN29" s="46"/>
      <c r="AO29" s="46"/>
      <c r="AP29" s="46"/>
      <c r="AQ29" s="46"/>
      <c r="AR29" s="46"/>
      <c r="AS29" s="46"/>
      <c r="AT29" s="46"/>
      <c r="AU29" s="46"/>
      <c r="AV29" s="46"/>
      <c r="AW29" s="46"/>
      <c r="AX29" s="46"/>
      <c r="AY29" s="46"/>
      <c r="AZ29" s="46"/>
      <c r="BA29" s="46"/>
    </row>
    <row r="30" spans="1:54" ht="33.950000000000003" customHeight="1">
      <c r="A30" s="46"/>
      <c r="B30" s="46"/>
      <c r="C30" s="46"/>
      <c r="D30" s="46"/>
      <c r="E30" s="46"/>
      <c r="F30" s="468" t="s">
        <v>96</v>
      </c>
      <c r="G30" s="469"/>
      <c r="H30" s="470"/>
      <c r="I30" s="460" t="s">
        <v>86</v>
      </c>
      <c r="J30" s="460"/>
      <c r="K30" s="480" t="s">
        <v>88</v>
      </c>
      <c r="L30" s="481"/>
      <c r="M30" s="481"/>
      <c r="N30" s="481"/>
      <c r="O30" s="481"/>
      <c r="P30" s="481"/>
      <c r="Q30" s="481"/>
      <c r="R30" s="481"/>
      <c r="S30" s="481"/>
      <c r="T30" s="481"/>
      <c r="U30" s="481"/>
      <c r="V30" s="481"/>
      <c r="W30" s="481"/>
      <c r="X30" s="481"/>
      <c r="Y30" s="481"/>
      <c r="Z30" s="481"/>
      <c r="AA30" s="481"/>
      <c r="AB30" s="481"/>
      <c r="AC30" s="481"/>
      <c r="AD30" s="481"/>
      <c r="AE30" s="481"/>
      <c r="AF30" s="481"/>
      <c r="AG30" s="481"/>
      <c r="AH30" s="481"/>
      <c r="AI30" s="482">
        <f ca="1">SUM(月別集計!E6:J6)-SUM(月別集計!E7:J7)-SUM(月別集計!E8:J8)-SUM(月別集計!E9:J9)</f>
        <v>0</v>
      </c>
      <c r="AJ30" s="482"/>
      <c r="AK30" s="482"/>
      <c r="AL30" s="482"/>
      <c r="AM30" s="482"/>
      <c r="AN30" s="482"/>
      <c r="AO30" s="482"/>
      <c r="AP30" s="486" t="s">
        <v>89</v>
      </c>
      <c r="AQ30" s="487"/>
      <c r="AR30" s="487"/>
      <c r="AS30" s="463">
        <v>4</v>
      </c>
      <c r="AT30" s="463"/>
      <c r="AU30" s="150" t="s">
        <v>90</v>
      </c>
      <c r="AV30" s="150"/>
      <c r="AW30" s="464">
        <v>9</v>
      </c>
      <c r="AX30" s="464"/>
      <c r="AY30" s="483" t="s">
        <v>95</v>
      </c>
      <c r="AZ30" s="483"/>
      <c r="BA30" s="483"/>
    </row>
    <row r="31" spans="1:54" s="49" customFormat="1" ht="33.950000000000003" customHeight="1">
      <c r="F31" s="471"/>
      <c r="G31" s="472"/>
      <c r="H31" s="473"/>
      <c r="I31" s="460" t="s">
        <v>87</v>
      </c>
      <c r="J31" s="460"/>
      <c r="K31" s="484" t="s">
        <v>102</v>
      </c>
      <c r="L31" s="485"/>
      <c r="M31" s="485"/>
      <c r="N31" s="485"/>
      <c r="O31" s="485"/>
      <c r="P31" s="485"/>
      <c r="Q31" s="485"/>
      <c r="R31" s="485"/>
      <c r="S31" s="485"/>
      <c r="T31" s="485"/>
      <c r="U31" s="485"/>
      <c r="V31" s="485"/>
      <c r="W31" s="485"/>
      <c r="X31" s="485"/>
      <c r="Y31" s="485"/>
      <c r="Z31" s="485"/>
      <c r="AA31" s="485"/>
      <c r="AB31" s="485"/>
      <c r="AC31" s="485"/>
      <c r="AD31" s="485"/>
      <c r="AE31" s="485"/>
      <c r="AF31" s="485"/>
      <c r="AG31" s="485"/>
      <c r="AH31" s="485"/>
      <c r="AI31" s="482">
        <f ca="1">AI30*2</f>
        <v>0</v>
      </c>
      <c r="AJ31" s="482"/>
      <c r="AK31" s="482"/>
      <c r="AL31" s="482"/>
      <c r="AM31" s="482"/>
      <c r="AN31" s="482"/>
      <c r="AO31" s="482"/>
      <c r="AP31" s="487" t="s">
        <v>1</v>
      </c>
      <c r="AQ31" s="487"/>
      <c r="AR31" s="48"/>
      <c r="AS31" s="48"/>
      <c r="AT31" s="48"/>
    </row>
    <row r="32" spans="1:54" s="49" customFormat="1" ht="33.950000000000003" customHeight="1">
      <c r="F32" s="471"/>
      <c r="G32" s="472"/>
      <c r="H32" s="473"/>
      <c r="I32" s="460" t="s">
        <v>100</v>
      </c>
      <c r="J32" s="460"/>
      <c r="K32" s="480" t="s">
        <v>103</v>
      </c>
      <c r="L32" s="481"/>
      <c r="M32" s="481"/>
      <c r="N32" s="481"/>
      <c r="O32" s="481"/>
      <c r="P32" s="481"/>
      <c r="Q32" s="481"/>
      <c r="R32" s="481"/>
      <c r="S32" s="481"/>
      <c r="T32" s="481"/>
      <c r="U32" s="481"/>
      <c r="V32" s="481"/>
      <c r="W32" s="481"/>
      <c r="X32" s="481"/>
      <c r="Y32" s="481"/>
      <c r="Z32" s="481"/>
      <c r="AA32" s="481"/>
      <c r="AB32" s="481"/>
      <c r="AC32" s="481"/>
      <c r="AD32" s="481"/>
      <c r="AE32" s="481"/>
      <c r="AF32" s="481"/>
      <c r="AG32" s="481"/>
      <c r="AH32" s="481"/>
      <c r="AI32" s="482">
        <f ca="1">VLOOKUP(AI31,$BG$44:$BH$58,2,TRUE)</f>
        <v>0</v>
      </c>
      <c r="AJ32" s="482"/>
      <c r="AK32" s="482"/>
      <c r="AL32" s="482"/>
      <c r="AM32" s="482"/>
      <c r="AN32" s="482"/>
      <c r="AO32" s="482"/>
      <c r="AP32" s="48" t="s">
        <v>101</v>
      </c>
    </row>
    <row r="33" spans="1:60" s="49" customFormat="1" ht="33.950000000000003" customHeight="1">
      <c r="F33" s="474"/>
      <c r="G33" s="475"/>
      <c r="H33" s="476"/>
      <c r="I33" s="477" t="s">
        <v>99</v>
      </c>
      <c r="J33" s="478"/>
      <c r="K33" s="478"/>
      <c r="L33" s="478"/>
      <c r="M33" s="478"/>
      <c r="N33" s="478"/>
      <c r="O33" s="478"/>
      <c r="P33" s="478"/>
      <c r="Q33" s="478"/>
      <c r="R33" s="478"/>
      <c r="S33" s="478"/>
      <c r="T33" s="478"/>
      <c r="U33" s="478"/>
      <c r="V33" s="478"/>
      <c r="W33" s="478"/>
      <c r="X33" s="478"/>
      <c r="Y33" s="478"/>
      <c r="Z33" s="478"/>
      <c r="AA33" s="478"/>
      <c r="AB33" s="478"/>
      <c r="AC33" s="478"/>
      <c r="AD33" s="478"/>
      <c r="AE33" s="478"/>
      <c r="AF33" s="478"/>
      <c r="AG33" s="478"/>
      <c r="AH33" s="479"/>
      <c r="AI33" s="459">
        <v>0.7</v>
      </c>
      <c r="AJ33" s="459"/>
      <c r="AK33" s="459"/>
      <c r="AL33" s="459"/>
      <c r="AM33" s="459"/>
      <c r="AN33" s="459"/>
      <c r="AO33" s="459"/>
      <c r="AP33" s="48"/>
    </row>
    <row r="34" spans="1:60" s="49" customFormat="1" ht="33.950000000000003" customHeight="1">
      <c r="F34" s="59"/>
      <c r="G34" s="59"/>
      <c r="T34" s="48"/>
      <c r="U34" s="48"/>
      <c r="V34" s="48"/>
      <c r="W34" s="48"/>
      <c r="X34" s="48"/>
      <c r="Y34" s="48"/>
      <c r="Z34" s="48"/>
      <c r="AF34" s="62"/>
      <c r="AG34" s="62"/>
      <c r="AH34" s="48"/>
      <c r="AI34" s="48"/>
      <c r="AJ34" s="48"/>
      <c r="AK34" s="48"/>
      <c r="AL34" s="48"/>
      <c r="AM34" s="48"/>
      <c r="AN34" s="48"/>
      <c r="AO34" s="48"/>
      <c r="AP34" s="48"/>
    </row>
    <row r="35" spans="1:60" s="49" customFormat="1">
      <c r="AK35" s="63"/>
      <c r="AL35" s="63"/>
      <c r="AM35" s="63"/>
      <c r="AN35" s="63"/>
    </row>
    <row r="36" spans="1:60" s="49" customFormat="1" ht="17.25" customHeight="1">
      <c r="AK36" s="63"/>
      <c r="AL36" s="63"/>
      <c r="AM36" s="63"/>
      <c r="AN36" s="63"/>
      <c r="AO36" s="151"/>
    </row>
    <row r="37" spans="1:60" s="49" customFormat="1" ht="23.25" customHeight="1">
      <c r="P37" s="65"/>
      <c r="Q37" s="65"/>
      <c r="R37" s="65"/>
      <c r="S37" s="65"/>
      <c r="T37" s="65"/>
      <c r="U37" s="65"/>
      <c r="AG37" s="63"/>
      <c r="AH37" s="63"/>
      <c r="AI37" s="63"/>
      <c r="AJ37" s="63"/>
      <c r="AK37" s="63"/>
      <c r="AL37" s="63"/>
      <c r="AM37" s="63"/>
      <c r="AN37" s="63"/>
      <c r="AO37" s="63"/>
      <c r="AP37" s="63"/>
    </row>
    <row r="38" spans="1:60">
      <c r="A38" s="46"/>
      <c r="B38" s="46"/>
      <c r="C38" s="46"/>
      <c r="D38" s="46"/>
      <c r="E38" s="46"/>
      <c r="F38" s="46"/>
      <c r="G38" s="46"/>
      <c r="H38" s="46"/>
      <c r="I38" s="46"/>
      <c r="J38" s="46"/>
      <c r="K38" s="46"/>
      <c r="L38" s="46"/>
      <c r="M38" s="46"/>
      <c r="N38" s="46"/>
      <c r="O38" s="46"/>
      <c r="P38" s="46"/>
      <c r="Q38" s="46"/>
      <c r="R38" s="46"/>
      <c r="S38" s="46"/>
      <c r="T38" s="46"/>
      <c r="U38" s="46"/>
      <c r="V38" s="46"/>
      <c r="W38" s="46"/>
      <c r="X38" s="46"/>
      <c r="Y38" s="46"/>
      <c r="Z38" s="46"/>
      <c r="AA38" s="46"/>
      <c r="AB38" s="46"/>
      <c r="AC38" s="46"/>
      <c r="AD38" s="66"/>
      <c r="AE38" s="66"/>
      <c r="AF38" s="66"/>
      <c r="AG38" s="66"/>
      <c r="AH38" s="66"/>
      <c r="AI38" s="67"/>
      <c r="AJ38" s="46"/>
      <c r="AK38" s="66"/>
      <c r="AL38" s="66"/>
      <c r="AM38" s="66"/>
      <c r="AN38" s="66"/>
      <c r="AO38" s="46"/>
      <c r="AP38" s="46"/>
      <c r="AQ38" s="46"/>
      <c r="AR38" s="46"/>
      <c r="AS38" s="46"/>
      <c r="AT38" s="46"/>
      <c r="AU38" s="46"/>
      <c r="AV38" s="46"/>
      <c r="AW38" s="46"/>
      <c r="AX38" s="46"/>
      <c r="AY38" s="46"/>
      <c r="AZ38" s="46"/>
      <c r="BA38" s="46"/>
    </row>
    <row r="39" spans="1:60" ht="23.25" customHeight="1">
      <c r="A39" s="46"/>
      <c r="B39" s="46"/>
      <c r="C39" s="46"/>
      <c r="D39" s="46"/>
      <c r="E39" s="46"/>
      <c r="F39" s="46"/>
      <c r="G39" s="46"/>
      <c r="H39" s="46"/>
      <c r="I39" s="46"/>
      <c r="J39" s="46"/>
      <c r="K39" s="46"/>
      <c r="L39" s="46"/>
      <c r="M39" s="46"/>
      <c r="N39" s="46"/>
      <c r="O39" s="46"/>
      <c r="P39" s="152"/>
      <c r="Q39" s="46"/>
      <c r="R39" s="46"/>
      <c r="S39" s="46"/>
      <c r="T39" s="46"/>
      <c r="U39" s="46"/>
      <c r="V39" s="46"/>
      <c r="W39" s="46"/>
      <c r="X39" s="46"/>
      <c r="Y39" s="46"/>
      <c r="Z39" s="46"/>
      <c r="AA39" s="46"/>
      <c r="AB39" s="46"/>
      <c r="AC39" s="46"/>
      <c r="AD39" s="46"/>
      <c r="AE39" s="46"/>
      <c r="AF39" s="46"/>
      <c r="AG39" s="66"/>
      <c r="AH39" s="66"/>
      <c r="AI39" s="66"/>
      <c r="AJ39" s="66"/>
      <c r="AK39" s="66"/>
      <c r="AL39" s="66"/>
      <c r="AM39" s="66"/>
      <c r="AN39" s="66"/>
      <c r="AO39" s="66"/>
      <c r="AP39" s="66"/>
      <c r="AQ39" s="46"/>
      <c r="AR39" s="46"/>
      <c r="AS39" s="46"/>
      <c r="AT39" s="46"/>
      <c r="AU39" s="46"/>
      <c r="AV39" s="46"/>
      <c r="AW39" s="46"/>
      <c r="AX39" s="46"/>
      <c r="AY39" s="46"/>
      <c r="AZ39" s="46"/>
      <c r="BA39" s="46"/>
    </row>
    <row r="40" spans="1:60">
      <c r="A40" s="46"/>
      <c r="B40" s="46"/>
      <c r="C40" s="46"/>
      <c r="D40" s="46"/>
      <c r="E40" s="46"/>
      <c r="F40" s="46"/>
      <c r="G40" s="46"/>
      <c r="H40" s="46"/>
      <c r="I40" s="46"/>
      <c r="J40" s="46"/>
      <c r="K40" s="46"/>
      <c r="L40" s="46"/>
      <c r="M40" s="46"/>
      <c r="N40" s="46"/>
      <c r="O40" s="46"/>
      <c r="P40" s="46"/>
      <c r="Q40" s="46"/>
      <c r="R40" s="46"/>
      <c r="S40" s="46"/>
      <c r="T40" s="46"/>
      <c r="U40" s="46"/>
      <c r="V40" s="46"/>
      <c r="W40" s="46"/>
      <c r="X40" s="46"/>
      <c r="Y40" s="46"/>
      <c r="Z40" s="46"/>
      <c r="AA40" s="46"/>
      <c r="AB40" s="46"/>
      <c r="AC40" s="46"/>
      <c r="AD40" s="46"/>
      <c r="AE40" s="46"/>
      <c r="AF40" s="46"/>
      <c r="AG40" s="46"/>
      <c r="AH40" s="46"/>
      <c r="AI40" s="46"/>
      <c r="AJ40" s="46"/>
      <c r="AK40" s="46"/>
      <c r="AL40" s="46"/>
      <c r="AM40" s="46"/>
      <c r="AN40" s="46"/>
      <c r="AO40" s="46"/>
      <c r="AP40" s="46"/>
      <c r="AQ40" s="46"/>
      <c r="AR40" s="46"/>
      <c r="AS40" s="46"/>
      <c r="AT40" s="46"/>
      <c r="AU40" s="46"/>
      <c r="AV40" s="46"/>
      <c r="AW40" s="46"/>
      <c r="AX40" s="46"/>
      <c r="AY40" s="46"/>
      <c r="AZ40" s="46"/>
      <c r="BA40" s="46"/>
    </row>
    <row r="41" spans="1:60">
      <c r="A41" s="46"/>
      <c r="B41" s="46"/>
      <c r="C41" s="46"/>
      <c r="D41" s="46"/>
      <c r="E41" s="46"/>
      <c r="F41" s="46"/>
      <c r="G41" s="46"/>
      <c r="H41" s="46"/>
      <c r="I41" s="46"/>
      <c r="J41" s="46"/>
      <c r="K41" s="46"/>
      <c r="L41" s="46"/>
      <c r="M41" s="46"/>
      <c r="N41" s="46"/>
      <c r="O41" s="46"/>
      <c r="P41" s="46"/>
      <c r="Q41" s="46"/>
      <c r="R41" s="46"/>
      <c r="S41" s="46"/>
      <c r="T41" s="46"/>
      <c r="U41" s="46"/>
      <c r="V41" s="46"/>
      <c r="W41" s="46"/>
      <c r="X41" s="46"/>
      <c r="Y41" s="46"/>
      <c r="Z41" s="46"/>
      <c r="AA41" s="46"/>
      <c r="AB41" s="46"/>
      <c r="AC41" s="46"/>
      <c r="AD41" s="46"/>
      <c r="AE41" s="46"/>
      <c r="AF41" s="46"/>
      <c r="AG41" s="46"/>
      <c r="AH41" s="46"/>
      <c r="AI41" s="46"/>
      <c r="AJ41" s="46"/>
      <c r="AK41" s="46"/>
      <c r="AL41" s="46"/>
      <c r="AM41" s="46"/>
      <c r="AN41" s="46"/>
      <c r="AO41" s="46"/>
      <c r="AP41" s="46"/>
      <c r="AQ41" s="46"/>
      <c r="AR41" s="46"/>
      <c r="AS41" s="46"/>
      <c r="AT41" s="46"/>
      <c r="AU41" s="46"/>
      <c r="AV41" s="46"/>
      <c r="AW41" s="46"/>
      <c r="AX41" s="46"/>
      <c r="AY41" s="46"/>
      <c r="AZ41" s="46"/>
      <c r="BA41" s="46"/>
    </row>
    <row r="42" spans="1:60">
      <c r="A42" s="46"/>
      <c r="B42" s="46"/>
      <c r="C42" s="46"/>
      <c r="D42" s="46"/>
      <c r="E42" s="46"/>
      <c r="F42" s="46"/>
      <c r="G42" s="46"/>
      <c r="H42" s="46"/>
      <c r="I42" s="46"/>
      <c r="J42" s="46"/>
      <c r="K42" s="46"/>
      <c r="L42" s="46"/>
      <c r="M42" s="46"/>
      <c r="N42" s="46"/>
      <c r="O42" s="46"/>
      <c r="P42" s="46"/>
      <c r="Q42" s="46"/>
      <c r="R42" s="46"/>
      <c r="S42" s="46"/>
      <c r="T42" s="46"/>
      <c r="U42" s="46"/>
      <c r="V42" s="46"/>
      <c r="W42" s="46"/>
      <c r="X42" s="46"/>
      <c r="Y42" s="46"/>
      <c r="Z42" s="46"/>
      <c r="AA42" s="46"/>
      <c r="AB42" s="46"/>
      <c r="AC42" s="46"/>
      <c r="AD42" s="46"/>
      <c r="AE42" s="46"/>
      <c r="AF42" s="46"/>
      <c r="AG42" s="46"/>
      <c r="AH42" s="46"/>
      <c r="AI42" s="46"/>
      <c r="AJ42" s="46"/>
      <c r="AK42" s="46"/>
      <c r="AL42" s="46"/>
      <c r="AM42" s="46"/>
      <c r="AN42" s="46"/>
      <c r="AO42" s="46"/>
      <c r="AP42" s="46"/>
      <c r="AQ42" s="46"/>
      <c r="AR42" s="46"/>
      <c r="AS42" s="46"/>
      <c r="AT42" s="46"/>
      <c r="AU42" s="46"/>
      <c r="AV42" s="46"/>
      <c r="AW42" s="46"/>
      <c r="AX42" s="46"/>
      <c r="AY42" s="46"/>
      <c r="AZ42" s="46"/>
      <c r="BA42" s="46"/>
    </row>
    <row r="43" spans="1:60">
      <c r="BG43" s="69" t="s">
        <v>104</v>
      </c>
      <c r="BH43" s="69" t="s">
        <v>105</v>
      </c>
    </row>
    <row r="44" spans="1:60">
      <c r="BG44" s="1">
        <v>0</v>
      </c>
      <c r="BH44" s="70">
        <v>0</v>
      </c>
    </row>
    <row r="45" spans="1:60">
      <c r="BG45" s="1">
        <v>1</v>
      </c>
      <c r="BH45" s="70">
        <v>350000</v>
      </c>
    </row>
    <row r="46" spans="1:60">
      <c r="BG46" s="1">
        <v>38</v>
      </c>
      <c r="BH46" s="70">
        <v>600000</v>
      </c>
    </row>
    <row r="47" spans="1:60">
      <c r="BG47" s="1">
        <v>75</v>
      </c>
      <c r="BH47" s="70">
        <v>900000</v>
      </c>
    </row>
    <row r="48" spans="1:60">
      <c r="BG48" s="1">
        <v>150</v>
      </c>
      <c r="BH48" s="70">
        <v>1200000</v>
      </c>
    </row>
    <row r="49" spans="59:60">
      <c r="BG49" s="1">
        <v>225</v>
      </c>
      <c r="BH49" s="70">
        <v>1500000</v>
      </c>
    </row>
    <row r="50" spans="59:60">
      <c r="BG50" s="1">
        <v>300</v>
      </c>
      <c r="BH50" s="70">
        <v>1800000</v>
      </c>
    </row>
    <row r="51" spans="59:60">
      <c r="BG51" s="1">
        <v>600</v>
      </c>
      <c r="BH51" s="70">
        <v>2400000</v>
      </c>
    </row>
    <row r="52" spans="59:60">
      <c r="BG52" s="1">
        <v>900</v>
      </c>
      <c r="BH52" s="70">
        <v>3050000</v>
      </c>
    </row>
    <row r="53" spans="59:60">
      <c r="BG53" s="1">
        <v>1200</v>
      </c>
      <c r="BH53" s="70">
        <v>3700000</v>
      </c>
    </row>
    <row r="54" spans="59:60">
      <c r="BG54" s="1">
        <v>1500</v>
      </c>
      <c r="BH54" s="70">
        <v>4350000</v>
      </c>
    </row>
    <row r="55" spans="59:60">
      <c r="BG55" s="1">
        <v>1800</v>
      </c>
      <c r="BH55" s="70">
        <v>5000000</v>
      </c>
    </row>
    <row r="56" spans="59:60">
      <c r="BG56" s="1">
        <v>2100</v>
      </c>
      <c r="BH56" s="70">
        <v>5650000</v>
      </c>
    </row>
    <row r="57" spans="59:60">
      <c r="BG57" s="1">
        <v>2400</v>
      </c>
      <c r="BH57" s="70">
        <v>6300000</v>
      </c>
    </row>
    <row r="58" spans="59:60">
      <c r="BG58" s="1">
        <v>2700</v>
      </c>
      <c r="BH58" s="70">
        <v>6950000</v>
      </c>
    </row>
  </sheetData>
  <sheetProtection algorithmName="SHA-512" hashValue="iJd7lpz23T5vGrJTbRHvsWo9Ih2i9cHYDdfZt0H6pQ0eavdUebS6yxY1msOxD3kY66BvO8m34QiT99yAr+pEKg==" saltValue="yXFk/Q26nrcKHx+DYeE37w==" spinCount="100000" sheet="1" objects="1" scenarios="1"/>
  <mergeCells count="32">
    <mergeCell ref="AH14:BA14"/>
    <mergeCell ref="AH12:BA12"/>
    <mergeCell ref="AH10:BA10"/>
    <mergeCell ref="AH8:BA8"/>
    <mergeCell ref="AO3:AQ3"/>
    <mergeCell ref="AS3:AU3"/>
    <mergeCell ref="AG9:AM9"/>
    <mergeCell ref="AG11:AM11"/>
    <mergeCell ref="AG13:AM13"/>
    <mergeCell ref="AI3:AM3"/>
    <mergeCell ref="AY30:BA30"/>
    <mergeCell ref="AI31:AO31"/>
    <mergeCell ref="K30:AH30"/>
    <mergeCell ref="K31:AH31"/>
    <mergeCell ref="AI30:AO30"/>
    <mergeCell ref="AP30:AR30"/>
    <mergeCell ref="AP31:AQ31"/>
    <mergeCell ref="AI33:AO33"/>
    <mergeCell ref="I31:J31"/>
    <mergeCell ref="C20:AX22"/>
    <mergeCell ref="C16:AX17"/>
    <mergeCell ref="AS30:AT30"/>
    <mergeCell ref="AW30:AX30"/>
    <mergeCell ref="I30:J30"/>
    <mergeCell ref="AB26:AN26"/>
    <mergeCell ref="F26:U26"/>
    <mergeCell ref="AO26:AP26"/>
    <mergeCell ref="F30:H33"/>
    <mergeCell ref="I33:AH33"/>
    <mergeCell ref="I32:J32"/>
    <mergeCell ref="K32:AH32"/>
    <mergeCell ref="AI32:AO32"/>
  </mergeCells>
  <phoneticPr fontId="4"/>
  <printOptions horizontalCentered="1"/>
  <pageMargins left="0.59055118110236227" right="0.39370078740157483" top="0.59055118110236227" bottom="0.39370078740157483" header="0.39370078740157483" footer="0.39370078740157483"/>
  <pageSetup paperSize="9" scale="99"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A3274B6-A7F1-4F85-8AA8-947AE9D00EE8}">
  <sheetPr codeName="Sheet7">
    <tabColor rgb="FFFFC000"/>
  </sheetPr>
  <dimension ref="A1:BT40"/>
  <sheetViews>
    <sheetView view="pageBreakPreview" zoomScaleNormal="100" zoomScaleSheetLayoutView="100" workbookViewId="0">
      <selection activeCell="Z28" sqref="Z28:AR28"/>
    </sheetView>
  </sheetViews>
  <sheetFormatPr defaultColWidth="1.625" defaultRowHeight="13.5"/>
  <cols>
    <col min="1" max="1" width="1.625" style="43"/>
    <col min="2" max="7" width="1.625" style="43" customWidth="1"/>
    <col min="8" max="8" width="2.5" style="43" customWidth="1"/>
    <col min="9" max="10" width="1.5" style="43" customWidth="1"/>
    <col min="11" max="11" width="2.375" style="43" customWidth="1"/>
    <col min="12" max="16" width="1.5" style="43" customWidth="1"/>
    <col min="17" max="42" width="1.625" style="43" customWidth="1"/>
    <col min="43" max="43" width="2.375" style="43" customWidth="1"/>
    <col min="44" max="46" width="1.625" style="43" customWidth="1"/>
    <col min="47" max="47" width="2.125" style="43" customWidth="1"/>
    <col min="48" max="50" width="1.625" style="43" customWidth="1"/>
    <col min="51" max="51" width="2.5" style="43" customWidth="1"/>
    <col min="52" max="57" width="1.625" style="43" customWidth="1"/>
    <col min="58" max="60" width="1.625" style="43"/>
    <col min="61" max="61" width="5.875" style="43" customWidth="1"/>
    <col min="62" max="62" width="20.625" style="43" customWidth="1"/>
    <col min="63" max="63" width="16" style="43" customWidth="1"/>
    <col min="64" max="64" width="4.5" style="43" bestFit="1" customWidth="1"/>
    <col min="65" max="67" width="5.5" style="43" bestFit="1" customWidth="1"/>
    <col min="68" max="70" width="4.5" style="43" bestFit="1" customWidth="1"/>
    <col min="71" max="71" width="1.625" style="43"/>
    <col min="72" max="77" width="4.5" style="43" bestFit="1" customWidth="1"/>
    <col min="78" max="80" width="5.5" style="43" bestFit="1" customWidth="1"/>
    <col min="81" max="83" width="4.5" style="43" bestFit="1" customWidth="1"/>
    <col min="84" max="16384" width="1.625" style="43"/>
  </cols>
  <sheetData>
    <row r="1" spans="1:57">
      <c r="A1" s="43" t="s">
        <v>94</v>
      </c>
    </row>
    <row r="3" spans="1:57">
      <c r="AK3" s="497"/>
      <c r="AL3" s="497"/>
      <c r="AM3" s="497"/>
      <c r="AN3" s="497"/>
      <c r="AO3" s="497"/>
      <c r="AP3" s="497"/>
      <c r="AQ3" s="44" t="s">
        <v>0</v>
      </c>
      <c r="AR3" s="497"/>
      <c r="AS3" s="497"/>
      <c r="AT3" s="497"/>
      <c r="AU3" s="44" t="s">
        <v>41</v>
      </c>
      <c r="AV3" s="497"/>
      <c r="AW3" s="497"/>
      <c r="AX3" s="497"/>
      <c r="AY3" s="44" t="s">
        <v>6</v>
      </c>
    </row>
    <row r="5" spans="1:57">
      <c r="C5" s="155" t="s">
        <v>176</v>
      </c>
    </row>
    <row r="7" spans="1:57">
      <c r="AH7" s="43" t="s">
        <v>43</v>
      </c>
      <c r="BC7" s="46"/>
      <c r="BD7" s="46"/>
    </row>
    <row r="8" spans="1:57">
      <c r="AI8" s="488">
        <f>'4月'!A7</f>
        <v>0</v>
      </c>
      <c r="AJ8" s="488"/>
      <c r="AK8" s="488"/>
      <c r="AL8" s="488"/>
      <c r="AM8" s="488"/>
      <c r="AN8" s="488"/>
      <c r="AO8" s="488"/>
      <c r="AP8" s="488"/>
      <c r="AQ8" s="488"/>
      <c r="AR8" s="488"/>
      <c r="AS8" s="488"/>
      <c r="AT8" s="488"/>
      <c r="AU8" s="488"/>
      <c r="AV8" s="488"/>
      <c r="AW8" s="488"/>
      <c r="AX8" s="488"/>
      <c r="AY8" s="488"/>
      <c r="AZ8" s="488"/>
      <c r="BA8" s="488"/>
      <c r="BB8" s="488"/>
      <c r="BC8" s="488"/>
      <c r="BD8" s="488"/>
    </row>
    <row r="9" spans="1:57">
      <c r="AH9" s="498" t="s">
        <v>44</v>
      </c>
      <c r="AI9" s="498"/>
      <c r="AJ9" s="498"/>
      <c r="AK9" s="498"/>
      <c r="AL9" s="498"/>
      <c r="AM9" s="498"/>
      <c r="AN9" s="498"/>
      <c r="AO9" s="498"/>
      <c r="AP9" s="498"/>
      <c r="BC9" s="46"/>
      <c r="BD9" s="46"/>
    </row>
    <row r="10" spans="1:57">
      <c r="AI10" s="488">
        <f>'4月'!L7</f>
        <v>0</v>
      </c>
      <c r="AJ10" s="488"/>
      <c r="AK10" s="488"/>
      <c r="AL10" s="488"/>
      <c r="AM10" s="488"/>
      <c r="AN10" s="488"/>
      <c r="AO10" s="488"/>
      <c r="AP10" s="488"/>
      <c r="AQ10" s="488"/>
      <c r="AR10" s="488"/>
      <c r="AS10" s="488"/>
      <c r="AT10" s="488"/>
      <c r="AU10" s="488"/>
      <c r="AV10" s="488"/>
      <c r="AW10" s="488"/>
      <c r="AX10" s="488"/>
      <c r="AY10" s="488"/>
      <c r="AZ10" s="488"/>
      <c r="BA10" s="488"/>
      <c r="BB10" s="488"/>
      <c r="BC10" s="488"/>
      <c r="BD10" s="488"/>
      <c r="BE10" s="45"/>
    </row>
    <row r="11" spans="1:57">
      <c r="AH11" s="499" t="s">
        <v>45</v>
      </c>
      <c r="AI11" s="499"/>
      <c r="AJ11" s="499"/>
      <c r="AK11" s="499"/>
      <c r="AL11" s="499"/>
      <c r="AM11" s="499"/>
      <c r="AN11" s="499"/>
      <c r="AO11" s="499"/>
      <c r="AP11" s="499"/>
      <c r="BC11" s="46"/>
      <c r="BD11" s="46"/>
    </row>
    <row r="12" spans="1:57">
      <c r="AI12" s="488">
        <f>'4月'!O8</f>
        <v>0</v>
      </c>
      <c r="AJ12" s="488"/>
      <c r="AK12" s="488"/>
      <c r="AL12" s="488"/>
      <c r="AM12" s="488"/>
      <c r="AN12" s="488"/>
      <c r="AO12" s="488"/>
      <c r="AP12" s="488"/>
      <c r="AQ12" s="488"/>
      <c r="AR12" s="488"/>
      <c r="AS12" s="488"/>
      <c r="AT12" s="488"/>
      <c r="AU12" s="488"/>
      <c r="AV12" s="488"/>
      <c r="AW12" s="488"/>
      <c r="AX12" s="488"/>
      <c r="AY12" s="488"/>
      <c r="AZ12" s="488"/>
      <c r="BA12" s="488"/>
      <c r="BB12" s="488"/>
      <c r="BC12" s="488"/>
      <c r="BD12" s="488"/>
    </row>
    <row r="13" spans="1:57">
      <c r="AH13" s="499" t="s">
        <v>39</v>
      </c>
      <c r="AI13" s="499"/>
      <c r="AJ13" s="499"/>
      <c r="AK13" s="499"/>
      <c r="AL13" s="499"/>
      <c r="AM13" s="499"/>
      <c r="AN13" s="499"/>
      <c r="AO13" s="499"/>
      <c r="AP13" s="499"/>
    </row>
    <row r="14" spans="1:57">
      <c r="AI14" s="488">
        <f>'4月'!O9</f>
        <v>0</v>
      </c>
      <c r="AJ14" s="488"/>
      <c r="AK14" s="488"/>
      <c r="AL14" s="488"/>
      <c r="AM14" s="488"/>
      <c r="AN14" s="488"/>
      <c r="AO14" s="488"/>
      <c r="AP14" s="488"/>
      <c r="AQ14" s="488"/>
      <c r="AR14" s="488"/>
      <c r="AS14" s="488"/>
      <c r="AT14" s="488"/>
      <c r="AU14" s="488"/>
      <c r="AV14" s="488"/>
      <c r="AW14" s="488"/>
      <c r="AX14" s="488"/>
      <c r="AY14" s="488"/>
      <c r="AZ14" s="488"/>
      <c r="BA14" s="488"/>
      <c r="BB14" s="488"/>
      <c r="BC14" s="488"/>
      <c r="BD14" s="488"/>
    </row>
    <row r="15" spans="1:57" ht="35.25" customHeight="1">
      <c r="AK15" s="45"/>
      <c r="AL15" s="45"/>
      <c r="AM15" s="45"/>
      <c r="AN15" s="45"/>
      <c r="AO15" s="45"/>
      <c r="AP15" s="45"/>
      <c r="AQ15" s="45"/>
      <c r="AR15" s="45"/>
      <c r="AS15" s="45"/>
      <c r="AT15" s="45"/>
      <c r="AU15" s="45"/>
      <c r="AV15" s="45"/>
      <c r="AW15" s="45"/>
    </row>
    <row r="16" spans="1:57" ht="13.5" customHeight="1">
      <c r="A16" s="47"/>
      <c r="C16" s="494" t="str">
        <f>'4月'!AM4&amp;"年度一時預かり事業(一般型)　基本分経費概算払い精算報告書"</f>
        <v>令和8年度一時預かり事業(一般型)　基本分経費概算払い精算報告書</v>
      </c>
      <c r="D16" s="494"/>
      <c r="E16" s="494"/>
      <c r="F16" s="494"/>
      <c r="G16" s="494"/>
      <c r="H16" s="494"/>
      <c r="I16" s="494"/>
      <c r="J16" s="494"/>
      <c r="K16" s="494"/>
      <c r="L16" s="494"/>
      <c r="M16" s="494"/>
      <c r="N16" s="494"/>
      <c r="O16" s="494"/>
      <c r="P16" s="494"/>
      <c r="Q16" s="494"/>
      <c r="R16" s="494"/>
      <c r="S16" s="494"/>
      <c r="T16" s="494"/>
      <c r="U16" s="494"/>
      <c r="V16" s="494"/>
      <c r="W16" s="494"/>
      <c r="X16" s="494"/>
      <c r="Y16" s="494"/>
      <c r="Z16" s="494"/>
      <c r="AA16" s="494"/>
      <c r="AB16" s="494"/>
      <c r="AC16" s="494"/>
      <c r="AD16" s="494"/>
      <c r="AE16" s="494"/>
      <c r="AF16" s="494"/>
      <c r="AG16" s="494"/>
      <c r="AH16" s="494"/>
      <c r="AI16" s="494"/>
      <c r="AJ16" s="494"/>
      <c r="AK16" s="494"/>
      <c r="AL16" s="494"/>
      <c r="AM16" s="494"/>
      <c r="AN16" s="494"/>
      <c r="AO16" s="494"/>
      <c r="AP16" s="494"/>
      <c r="AQ16" s="494"/>
      <c r="AR16" s="494"/>
      <c r="AS16" s="494"/>
      <c r="AT16" s="494"/>
      <c r="AU16" s="494"/>
      <c r="AV16" s="494"/>
      <c r="AW16" s="494"/>
      <c r="AX16" s="494"/>
      <c r="AY16" s="494"/>
      <c r="AZ16" s="494"/>
      <c r="BA16" s="494"/>
      <c r="BB16" s="494"/>
      <c r="BC16" s="47"/>
      <c r="BD16" s="47"/>
      <c r="BE16" s="47"/>
    </row>
    <row r="17" spans="1:72" ht="13.5" customHeight="1">
      <c r="A17" s="47"/>
      <c r="B17" s="47"/>
      <c r="C17" s="494"/>
      <c r="D17" s="494"/>
      <c r="E17" s="494"/>
      <c r="F17" s="494"/>
      <c r="G17" s="494"/>
      <c r="H17" s="494"/>
      <c r="I17" s="494"/>
      <c r="J17" s="494"/>
      <c r="K17" s="494"/>
      <c r="L17" s="494"/>
      <c r="M17" s="494"/>
      <c r="N17" s="494"/>
      <c r="O17" s="494"/>
      <c r="P17" s="494"/>
      <c r="Q17" s="494"/>
      <c r="R17" s="494"/>
      <c r="S17" s="494"/>
      <c r="T17" s="494"/>
      <c r="U17" s="494"/>
      <c r="V17" s="494"/>
      <c r="W17" s="494"/>
      <c r="X17" s="494"/>
      <c r="Y17" s="494"/>
      <c r="Z17" s="494"/>
      <c r="AA17" s="494"/>
      <c r="AB17" s="494"/>
      <c r="AC17" s="494"/>
      <c r="AD17" s="494"/>
      <c r="AE17" s="494"/>
      <c r="AF17" s="494"/>
      <c r="AG17" s="494"/>
      <c r="AH17" s="494"/>
      <c r="AI17" s="494"/>
      <c r="AJ17" s="494"/>
      <c r="AK17" s="494"/>
      <c r="AL17" s="494"/>
      <c r="AM17" s="494"/>
      <c r="AN17" s="494"/>
      <c r="AO17" s="494"/>
      <c r="AP17" s="494"/>
      <c r="AQ17" s="494"/>
      <c r="AR17" s="494"/>
      <c r="AS17" s="494"/>
      <c r="AT17" s="494"/>
      <c r="AU17" s="494"/>
      <c r="AV17" s="494"/>
      <c r="AW17" s="494"/>
      <c r="AX17" s="494"/>
      <c r="AY17" s="494"/>
      <c r="AZ17" s="494"/>
      <c r="BA17" s="494"/>
      <c r="BB17" s="494"/>
      <c r="BC17" s="47"/>
      <c r="BD17" s="47"/>
      <c r="BE17" s="47"/>
    </row>
    <row r="21" spans="1:72" ht="13.5" customHeight="1">
      <c r="C21" s="495" t="s">
        <v>123</v>
      </c>
      <c r="D21" s="495"/>
      <c r="E21" s="495"/>
      <c r="F21" s="495"/>
      <c r="G21" s="495"/>
      <c r="H21" s="495"/>
      <c r="I21" s="495"/>
      <c r="J21" s="495"/>
      <c r="K21" s="495"/>
      <c r="L21" s="495"/>
      <c r="M21" s="495"/>
      <c r="N21" s="495"/>
      <c r="O21" s="495"/>
      <c r="P21" s="495"/>
      <c r="Q21" s="495"/>
      <c r="R21" s="495"/>
      <c r="S21" s="495"/>
      <c r="T21" s="495"/>
      <c r="U21" s="495"/>
      <c r="V21" s="495"/>
      <c r="W21" s="495"/>
      <c r="X21" s="495"/>
      <c r="Y21" s="495"/>
      <c r="Z21" s="495"/>
      <c r="AA21" s="495"/>
      <c r="AB21" s="495"/>
      <c r="AC21" s="495"/>
      <c r="AD21" s="495"/>
      <c r="AE21" s="495"/>
      <c r="AF21" s="495"/>
      <c r="AG21" s="495"/>
      <c r="AH21" s="495"/>
      <c r="AI21" s="495"/>
      <c r="AJ21" s="495"/>
      <c r="AK21" s="495"/>
      <c r="AL21" s="495"/>
      <c r="AM21" s="495"/>
      <c r="AN21" s="495"/>
      <c r="AO21" s="495"/>
      <c r="AP21" s="495"/>
      <c r="AQ21" s="495"/>
      <c r="AR21" s="495"/>
      <c r="AS21" s="495"/>
      <c r="AT21" s="495"/>
      <c r="AU21" s="495"/>
      <c r="AV21" s="495"/>
      <c r="AW21" s="495"/>
      <c r="AX21" s="495"/>
      <c r="AY21" s="495"/>
      <c r="AZ21" s="495"/>
      <c r="BA21" s="495"/>
      <c r="BB21" s="495"/>
    </row>
    <row r="22" spans="1:72">
      <c r="C22" s="495"/>
      <c r="D22" s="495"/>
      <c r="E22" s="495"/>
      <c r="F22" s="495"/>
      <c r="G22" s="495"/>
      <c r="H22" s="495"/>
      <c r="I22" s="495"/>
      <c r="J22" s="495"/>
      <c r="K22" s="495"/>
      <c r="L22" s="495"/>
      <c r="M22" s="495"/>
      <c r="N22" s="495"/>
      <c r="O22" s="495"/>
      <c r="P22" s="495"/>
      <c r="Q22" s="495"/>
      <c r="R22" s="495"/>
      <c r="S22" s="495"/>
      <c r="T22" s="495"/>
      <c r="U22" s="495"/>
      <c r="V22" s="495"/>
      <c r="W22" s="495"/>
      <c r="X22" s="495"/>
      <c r="Y22" s="495"/>
      <c r="Z22" s="495"/>
      <c r="AA22" s="495"/>
      <c r="AB22" s="495"/>
      <c r="AC22" s="495"/>
      <c r="AD22" s="495"/>
      <c r="AE22" s="495"/>
      <c r="AF22" s="495"/>
      <c r="AG22" s="495"/>
      <c r="AH22" s="495"/>
      <c r="AI22" s="495"/>
      <c r="AJ22" s="495"/>
      <c r="AK22" s="495"/>
      <c r="AL22" s="495"/>
      <c r="AM22" s="495"/>
      <c r="AN22" s="495"/>
      <c r="AO22" s="495"/>
      <c r="AP22" s="495"/>
      <c r="AQ22" s="495"/>
      <c r="AR22" s="495"/>
      <c r="AS22" s="495"/>
      <c r="AT22" s="495"/>
      <c r="AU22" s="495"/>
      <c r="AV22" s="495"/>
      <c r="AW22" s="495"/>
      <c r="AX22" s="495"/>
      <c r="AY22" s="495"/>
      <c r="AZ22" s="495"/>
      <c r="BA22" s="495"/>
      <c r="BB22" s="495"/>
    </row>
    <row r="23" spans="1:72">
      <c r="C23" s="495"/>
      <c r="D23" s="495"/>
      <c r="E23" s="495"/>
      <c r="F23" s="495"/>
      <c r="G23" s="495"/>
      <c r="H23" s="495"/>
      <c r="I23" s="495"/>
      <c r="J23" s="495"/>
      <c r="K23" s="495"/>
      <c r="L23" s="495"/>
      <c r="M23" s="495"/>
      <c r="N23" s="495"/>
      <c r="O23" s="495"/>
      <c r="P23" s="495"/>
      <c r="Q23" s="495"/>
      <c r="R23" s="495"/>
      <c r="S23" s="495"/>
      <c r="T23" s="495"/>
      <c r="U23" s="495"/>
      <c r="V23" s="495"/>
      <c r="W23" s="495"/>
      <c r="X23" s="495"/>
      <c r="Y23" s="495"/>
      <c r="Z23" s="495"/>
      <c r="AA23" s="495"/>
      <c r="AB23" s="495"/>
      <c r="AC23" s="495"/>
      <c r="AD23" s="495"/>
      <c r="AE23" s="495"/>
      <c r="AF23" s="495"/>
      <c r="AG23" s="495"/>
      <c r="AH23" s="495"/>
      <c r="AI23" s="495"/>
      <c r="AJ23" s="495"/>
      <c r="AK23" s="495"/>
      <c r="AL23" s="495"/>
      <c r="AM23" s="495"/>
      <c r="AN23" s="495"/>
      <c r="AO23" s="495"/>
      <c r="AP23" s="495"/>
      <c r="AQ23" s="495"/>
      <c r="AR23" s="495"/>
      <c r="AS23" s="495"/>
      <c r="AT23" s="495"/>
      <c r="AU23" s="495"/>
      <c r="AV23" s="495"/>
      <c r="AW23" s="495"/>
      <c r="AX23" s="495"/>
      <c r="AY23" s="495"/>
      <c r="AZ23" s="495"/>
      <c r="BA23" s="495"/>
      <c r="BB23" s="495"/>
    </row>
    <row r="24" spans="1:72">
      <c r="E24" s="50"/>
      <c r="F24" s="50"/>
      <c r="G24" s="50"/>
      <c r="H24" s="50"/>
      <c r="I24" s="50"/>
      <c r="J24" s="50"/>
      <c r="K24" s="50"/>
      <c r="L24" s="50"/>
      <c r="M24" s="50"/>
      <c r="N24" s="50"/>
      <c r="O24" s="50"/>
      <c r="P24" s="50"/>
      <c r="Q24" s="50"/>
      <c r="R24" s="50"/>
      <c r="S24" s="50"/>
      <c r="T24" s="50"/>
      <c r="U24" s="50"/>
      <c r="V24" s="50"/>
      <c r="W24" s="50"/>
      <c r="X24" s="50"/>
      <c r="Y24" s="50"/>
      <c r="Z24" s="50"/>
      <c r="AA24" s="50"/>
      <c r="AB24" s="50"/>
      <c r="AC24" s="50"/>
      <c r="AD24" s="50"/>
      <c r="AE24" s="50"/>
      <c r="AF24" s="50"/>
      <c r="AG24" s="50"/>
      <c r="AH24" s="50"/>
      <c r="AI24" s="50"/>
      <c r="AJ24" s="50"/>
      <c r="AK24" s="50"/>
      <c r="AL24" s="50"/>
      <c r="AM24" s="50"/>
      <c r="AN24" s="50"/>
      <c r="AO24" s="50"/>
      <c r="AP24" s="50"/>
      <c r="AQ24" s="50"/>
      <c r="AR24" s="50"/>
      <c r="AS24" s="50"/>
      <c r="AT24" s="50"/>
      <c r="AU24" s="50"/>
      <c r="AV24" s="50"/>
      <c r="AW24" s="50"/>
      <c r="AX24" s="50"/>
      <c r="AY24" s="50"/>
      <c r="AZ24" s="50"/>
      <c r="BA24" s="50"/>
      <c r="BB24" s="50"/>
    </row>
    <row r="25" spans="1:72">
      <c r="BT25" s="45"/>
    </row>
    <row r="27" spans="1:72" ht="33.950000000000003" customHeight="1">
      <c r="G27" s="51"/>
      <c r="H27" s="51"/>
      <c r="I27" s="51"/>
      <c r="J27" s="52"/>
      <c r="K27" s="52"/>
      <c r="L27" s="53"/>
      <c r="M27" s="53"/>
      <c r="N27" s="53"/>
      <c r="O27" s="53"/>
      <c r="P27" s="53"/>
      <c r="Q27" s="53"/>
      <c r="R27" s="53"/>
      <c r="S27" s="53"/>
      <c r="T27" s="53"/>
      <c r="U27" s="53"/>
      <c r="V27" s="53"/>
      <c r="W27" s="53"/>
      <c r="X27" s="53"/>
      <c r="Y27" s="53"/>
      <c r="Z27" s="53"/>
      <c r="AA27" s="53"/>
      <c r="AB27" s="53"/>
      <c r="AC27" s="53"/>
      <c r="AD27" s="53"/>
      <c r="AE27" s="53"/>
      <c r="AF27" s="53"/>
      <c r="AG27" s="53"/>
      <c r="AH27" s="53"/>
      <c r="AI27" s="53"/>
      <c r="AJ27" s="53"/>
      <c r="AK27" s="53"/>
      <c r="AL27" s="54"/>
      <c r="AM27" s="54"/>
      <c r="AN27" s="54"/>
      <c r="AO27" s="54"/>
      <c r="AP27" s="54"/>
      <c r="AQ27" s="54"/>
      <c r="AR27" s="54"/>
      <c r="AS27" s="55"/>
      <c r="AT27" s="55"/>
      <c r="AU27" s="55"/>
      <c r="AV27" s="56"/>
      <c r="AW27" s="56"/>
      <c r="BB27" s="57"/>
      <c r="BC27" s="57"/>
      <c r="BD27" s="57"/>
    </row>
    <row r="28" spans="1:72" s="49" customFormat="1" ht="33.950000000000003" customHeight="1">
      <c r="G28" s="492" t="s">
        <v>91</v>
      </c>
      <c r="H28" s="492"/>
      <c r="I28" s="492"/>
      <c r="J28" s="492"/>
      <c r="K28" s="492"/>
      <c r="L28" s="492"/>
      <c r="M28" s="492"/>
      <c r="N28" s="492"/>
      <c r="O28" s="492"/>
      <c r="P28" s="492"/>
      <c r="Q28" s="492"/>
      <c r="R28" s="492"/>
      <c r="S28" s="492"/>
      <c r="T28" s="492"/>
      <c r="U28" s="492"/>
      <c r="V28" s="492"/>
      <c r="W28" s="492"/>
      <c r="X28" s="492"/>
      <c r="Y28" s="492"/>
      <c r="Z28" s="493"/>
      <c r="AA28" s="493"/>
      <c r="AB28" s="493"/>
      <c r="AC28" s="493"/>
      <c r="AD28" s="493"/>
      <c r="AE28" s="493"/>
      <c r="AF28" s="493"/>
      <c r="AG28" s="493"/>
      <c r="AH28" s="493"/>
      <c r="AI28" s="493"/>
      <c r="AJ28" s="493"/>
      <c r="AK28" s="493"/>
      <c r="AL28" s="493"/>
      <c r="AM28" s="493"/>
      <c r="AN28" s="493"/>
      <c r="AO28" s="493"/>
      <c r="AP28" s="493"/>
      <c r="AQ28" s="493"/>
      <c r="AR28" s="493"/>
      <c r="AS28" s="496" t="s">
        <v>2</v>
      </c>
      <c r="AT28" s="496"/>
      <c r="AU28" s="56"/>
      <c r="AV28" s="56"/>
      <c r="AW28" s="56"/>
    </row>
    <row r="29" spans="1:72" s="49" customFormat="1" ht="33.950000000000003" customHeight="1">
      <c r="G29" s="492" t="s">
        <v>93</v>
      </c>
      <c r="H29" s="492"/>
      <c r="I29" s="492"/>
      <c r="J29" s="492"/>
      <c r="K29" s="492"/>
      <c r="L29" s="492"/>
      <c r="M29" s="492"/>
      <c r="N29" s="492"/>
      <c r="O29" s="492"/>
      <c r="P29" s="492"/>
      <c r="Q29" s="492"/>
      <c r="R29" s="492"/>
      <c r="S29" s="492"/>
      <c r="T29" s="492"/>
      <c r="U29" s="492"/>
      <c r="V29" s="492"/>
      <c r="W29" s="492"/>
      <c r="X29" s="492"/>
      <c r="Y29" s="492"/>
      <c r="Z29" s="493"/>
      <c r="AA29" s="493"/>
      <c r="AB29" s="493"/>
      <c r="AC29" s="493"/>
      <c r="AD29" s="493"/>
      <c r="AE29" s="493"/>
      <c r="AF29" s="493"/>
      <c r="AG29" s="493"/>
      <c r="AH29" s="493"/>
      <c r="AI29" s="493"/>
      <c r="AJ29" s="493"/>
      <c r="AK29" s="493"/>
      <c r="AL29" s="493"/>
      <c r="AM29" s="493"/>
      <c r="AN29" s="493"/>
      <c r="AO29" s="493"/>
      <c r="AP29" s="493"/>
      <c r="AQ29" s="493"/>
      <c r="AR29" s="493"/>
      <c r="AS29" s="496" t="s">
        <v>2</v>
      </c>
      <c r="AT29" s="496"/>
      <c r="AU29" s="56"/>
      <c r="AV29" s="56"/>
      <c r="AW29" s="56"/>
    </row>
    <row r="30" spans="1:72" s="49" customFormat="1" ht="33.950000000000003" customHeight="1">
      <c r="G30" s="492" t="s">
        <v>92</v>
      </c>
      <c r="H30" s="492"/>
      <c r="I30" s="492"/>
      <c r="J30" s="492"/>
      <c r="K30" s="492"/>
      <c r="L30" s="492"/>
      <c r="M30" s="492"/>
      <c r="N30" s="492"/>
      <c r="O30" s="492"/>
      <c r="P30" s="492"/>
      <c r="Q30" s="492"/>
      <c r="R30" s="492"/>
      <c r="S30" s="492"/>
      <c r="T30" s="492"/>
      <c r="U30" s="492"/>
      <c r="V30" s="492"/>
      <c r="W30" s="492"/>
      <c r="X30" s="492"/>
      <c r="Y30" s="492"/>
      <c r="Z30" s="493">
        <f>Z29-Z28</f>
        <v>0</v>
      </c>
      <c r="AA30" s="493"/>
      <c r="AB30" s="493"/>
      <c r="AC30" s="493"/>
      <c r="AD30" s="493"/>
      <c r="AE30" s="493"/>
      <c r="AF30" s="493"/>
      <c r="AG30" s="493"/>
      <c r="AH30" s="493"/>
      <c r="AI30" s="493"/>
      <c r="AJ30" s="493"/>
      <c r="AK30" s="493"/>
      <c r="AL30" s="493"/>
      <c r="AM30" s="493"/>
      <c r="AN30" s="493"/>
      <c r="AO30" s="493"/>
      <c r="AP30" s="493"/>
      <c r="AQ30" s="493"/>
      <c r="AR30" s="493"/>
      <c r="AS30" s="496" t="s">
        <v>2</v>
      </c>
      <c r="AT30" s="496"/>
      <c r="AU30" s="58"/>
      <c r="AV30" s="58"/>
      <c r="AW30" s="58"/>
    </row>
    <row r="31" spans="1:72" s="49" customFormat="1" ht="33.950000000000003" customHeight="1">
      <c r="G31" s="59"/>
      <c r="H31" s="59"/>
      <c r="I31" s="60"/>
      <c r="J31" s="60"/>
      <c r="K31" s="60"/>
      <c r="L31" s="61"/>
      <c r="M31" s="61"/>
      <c r="N31" s="61"/>
      <c r="O31" s="62"/>
      <c r="P31" s="62"/>
      <c r="Q31" s="62"/>
      <c r="R31" s="62"/>
      <c r="S31" s="62"/>
      <c r="T31" s="62"/>
      <c r="U31" s="48"/>
      <c r="V31" s="48"/>
      <c r="W31" s="48"/>
      <c r="X31" s="48"/>
      <c r="Y31" s="48"/>
      <c r="Z31" s="48"/>
      <c r="AA31" s="48"/>
      <c r="AG31" s="62"/>
      <c r="AH31" s="62"/>
      <c r="AI31" s="48"/>
      <c r="AJ31" s="48"/>
      <c r="AK31" s="48"/>
      <c r="AL31" s="48"/>
      <c r="AM31" s="48"/>
      <c r="AN31" s="48"/>
      <c r="AO31" s="48"/>
      <c r="AP31" s="48"/>
      <c r="AQ31" s="48"/>
      <c r="AR31" s="48"/>
      <c r="AS31" s="48"/>
    </row>
    <row r="32" spans="1:72" s="49" customFormat="1" ht="33.950000000000003" customHeight="1">
      <c r="G32" s="59"/>
      <c r="H32" s="59"/>
      <c r="I32" s="60"/>
      <c r="J32" s="60"/>
      <c r="K32" s="60"/>
      <c r="L32" s="61"/>
      <c r="M32" s="61"/>
      <c r="N32" s="61"/>
      <c r="O32" s="62"/>
      <c r="P32" s="62"/>
      <c r="Q32" s="62"/>
      <c r="R32" s="62"/>
      <c r="S32" s="62"/>
      <c r="T32" s="62"/>
      <c r="U32" s="48"/>
      <c r="V32" s="48"/>
      <c r="W32" s="48"/>
      <c r="X32" s="48"/>
      <c r="Y32" s="48"/>
      <c r="Z32" s="48"/>
      <c r="AA32" s="48"/>
      <c r="AG32" s="62"/>
      <c r="AH32" s="62"/>
      <c r="AI32" s="48"/>
      <c r="AJ32" s="48"/>
      <c r="AK32" s="48"/>
      <c r="AL32" s="48"/>
      <c r="AM32" s="48"/>
      <c r="AN32" s="48"/>
      <c r="AO32" s="48"/>
      <c r="AP32" s="48"/>
      <c r="AQ32" s="48"/>
      <c r="AR32" s="48"/>
      <c r="AS32" s="48"/>
    </row>
    <row r="33" spans="7:51" s="49" customFormat="1" ht="33.950000000000003" customHeight="1">
      <c r="G33" s="59"/>
      <c r="H33" s="59"/>
      <c r="U33" s="48"/>
      <c r="V33" s="48"/>
      <c r="W33" s="48"/>
      <c r="X33" s="48"/>
      <c r="Y33" s="48"/>
      <c r="Z33" s="48"/>
      <c r="AA33" s="48"/>
      <c r="AG33" s="62"/>
      <c r="AH33" s="62"/>
      <c r="AI33" s="48"/>
      <c r="AJ33" s="48"/>
      <c r="AK33" s="48"/>
      <c r="AL33" s="48"/>
      <c r="AM33" s="48"/>
      <c r="AN33" s="48"/>
      <c r="AO33" s="48"/>
      <c r="AP33" s="48"/>
      <c r="AQ33" s="48"/>
      <c r="AR33" s="48"/>
      <c r="AS33" s="48"/>
    </row>
    <row r="34" spans="7:51" s="49" customFormat="1">
      <c r="AN34" s="63"/>
      <c r="AO34" s="63"/>
      <c r="AP34" s="63"/>
      <c r="AQ34" s="63"/>
    </row>
    <row r="35" spans="7:51" s="49" customFormat="1" ht="17.25" customHeight="1">
      <c r="AN35" s="63"/>
      <c r="AO35" s="63"/>
      <c r="AP35" s="63"/>
      <c r="AQ35" s="63"/>
      <c r="AR35" s="64"/>
    </row>
    <row r="36" spans="7:51" s="49" customFormat="1" ht="23.25" customHeight="1">
      <c r="Q36" s="65"/>
      <c r="R36" s="65"/>
      <c r="S36" s="65"/>
      <c r="T36" s="65"/>
      <c r="U36" s="65"/>
      <c r="V36" s="65"/>
      <c r="AH36" s="63"/>
      <c r="AI36" s="63"/>
      <c r="AJ36" s="63"/>
      <c r="AK36" s="63"/>
      <c r="AL36" s="63"/>
      <c r="AM36" s="63"/>
      <c r="AN36" s="63"/>
      <c r="AO36" s="63"/>
      <c r="AP36" s="63"/>
      <c r="AQ36" s="63"/>
      <c r="AR36" s="63"/>
      <c r="AS36" s="63"/>
    </row>
    <row r="37" spans="7:51">
      <c r="AC37" s="46"/>
      <c r="AD37" s="46"/>
      <c r="AE37" s="66"/>
      <c r="AF37" s="66"/>
      <c r="AG37" s="66"/>
      <c r="AH37" s="66"/>
      <c r="AI37" s="66"/>
      <c r="AJ37" s="66"/>
      <c r="AK37" s="67"/>
      <c r="AL37" s="67"/>
      <c r="AM37" s="46"/>
      <c r="AN37" s="66"/>
      <c r="AO37" s="66"/>
      <c r="AP37" s="66"/>
      <c r="AQ37" s="66"/>
      <c r="AR37" s="46"/>
      <c r="AS37" s="46"/>
      <c r="AT37" s="46"/>
      <c r="AU37" s="46"/>
      <c r="AV37" s="46"/>
      <c r="AW37" s="46"/>
      <c r="AX37" s="46"/>
      <c r="AY37" s="46"/>
    </row>
    <row r="38" spans="7:51" ht="23.25" customHeight="1">
      <c r="Q38" s="68"/>
      <c r="AC38" s="46"/>
      <c r="AD38" s="46"/>
      <c r="AE38" s="46"/>
      <c r="AF38" s="46"/>
      <c r="AG38" s="46"/>
      <c r="AH38" s="66"/>
      <c r="AI38" s="66"/>
      <c r="AJ38" s="66"/>
      <c r="AK38" s="66"/>
      <c r="AL38" s="66"/>
      <c r="AM38" s="66"/>
      <c r="AN38" s="66"/>
      <c r="AO38" s="66"/>
      <c r="AP38" s="66"/>
      <c r="AQ38" s="66"/>
      <c r="AR38" s="66"/>
      <c r="AS38" s="66"/>
      <c r="AT38" s="46"/>
      <c r="AU38" s="46"/>
      <c r="AV38" s="46"/>
      <c r="AW38" s="46"/>
      <c r="AX38" s="46"/>
      <c r="AY38" s="46"/>
    </row>
    <row r="39" spans="7:51">
      <c r="AC39" s="46"/>
      <c r="AD39" s="46"/>
      <c r="AE39" s="46"/>
      <c r="AF39" s="46"/>
      <c r="AG39" s="46"/>
      <c r="AH39" s="46"/>
      <c r="AI39" s="46"/>
      <c r="AJ39" s="46"/>
      <c r="AK39" s="46"/>
      <c r="AL39" s="46"/>
      <c r="AM39" s="46"/>
      <c r="AN39" s="46"/>
      <c r="AO39" s="46"/>
      <c r="AP39" s="46"/>
      <c r="AQ39" s="46"/>
      <c r="AR39" s="46"/>
      <c r="AS39" s="46"/>
      <c r="AT39" s="46"/>
      <c r="AU39" s="46"/>
      <c r="AV39" s="46"/>
      <c r="AW39" s="46"/>
      <c r="AX39" s="46"/>
      <c r="AY39" s="46"/>
    </row>
    <row r="40" spans="7:51">
      <c r="AC40" s="46"/>
      <c r="AD40" s="46"/>
      <c r="AE40" s="46"/>
      <c r="AF40" s="46"/>
      <c r="AG40" s="46"/>
      <c r="AH40" s="46"/>
      <c r="AI40" s="46"/>
      <c r="AJ40" s="46"/>
      <c r="AK40" s="46"/>
      <c r="AL40" s="46"/>
      <c r="AM40" s="46"/>
      <c r="AN40" s="46"/>
      <c r="AO40" s="46"/>
      <c r="AP40" s="46"/>
      <c r="AQ40" s="46"/>
      <c r="AR40" s="46"/>
      <c r="AS40" s="46"/>
      <c r="AT40" s="46"/>
      <c r="AU40" s="46"/>
      <c r="AV40" s="46"/>
      <c r="AW40" s="46"/>
      <c r="AX40" s="46"/>
      <c r="AY40" s="46"/>
    </row>
  </sheetData>
  <sheetProtection algorithmName="SHA-512" hashValue="TmYHEe1sS6+Q7eRKETatQcdr7hzdsfK8cgMUuzKOaCx9Yl8TOkOTSzwXSBrZvW9eZnu+SZ68HMaWqD6p8zWd4g==" saltValue="BKHu6oNEZH7/AF3R8yHd8g==" spinCount="100000" sheet="1" objects="1" scenarios="1"/>
  <mergeCells count="21">
    <mergeCell ref="AH13:AP13"/>
    <mergeCell ref="AI14:BD14"/>
    <mergeCell ref="AI12:BD12"/>
    <mergeCell ref="AI10:BD10"/>
    <mergeCell ref="AI8:BD8"/>
    <mergeCell ref="AK3:AP3"/>
    <mergeCell ref="AR3:AT3"/>
    <mergeCell ref="AV3:AX3"/>
    <mergeCell ref="AH9:AP9"/>
    <mergeCell ref="AH11:AP11"/>
    <mergeCell ref="G29:Y29"/>
    <mergeCell ref="G30:Y30"/>
    <mergeCell ref="Z30:AR30"/>
    <mergeCell ref="C16:BB17"/>
    <mergeCell ref="C21:BB23"/>
    <mergeCell ref="Z28:AR28"/>
    <mergeCell ref="Z29:AR29"/>
    <mergeCell ref="AS29:AT29"/>
    <mergeCell ref="AS30:AT30"/>
    <mergeCell ref="G28:Y28"/>
    <mergeCell ref="AS28:AT28"/>
  </mergeCells>
  <phoneticPr fontId="4"/>
  <printOptions horizontalCentered="1"/>
  <pageMargins left="0.59055118110236227" right="0.39370078740157483" top="0.78740157480314965" bottom="0.39370078740157483" header="0.39370078740157483" footer="0.39370078740157483"/>
  <pageSetup paperSize="9" orientation="portrait" r:id="rId1"/>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heet20">
    <tabColor rgb="FFFFC000"/>
  </sheetPr>
  <dimension ref="C1:Z15"/>
  <sheetViews>
    <sheetView view="pageBreakPreview" zoomScale="85" zoomScaleNormal="75" zoomScaleSheetLayoutView="85" workbookViewId="0">
      <selection activeCell="G14" sqref="G14:N14"/>
    </sheetView>
  </sheetViews>
  <sheetFormatPr defaultRowHeight="13.5"/>
  <cols>
    <col min="1" max="1" width="1.75" style="186" customWidth="1"/>
    <col min="2" max="2" width="2.5" style="186" customWidth="1"/>
    <col min="3" max="3" width="19" style="186" customWidth="1"/>
    <col min="4" max="4" width="22.375" style="186" customWidth="1"/>
    <col min="5" max="6" width="21" style="186" customWidth="1"/>
    <col min="7" max="22" width="2.625" style="186" customWidth="1"/>
    <col min="23" max="24" width="2.25" style="186" customWidth="1"/>
    <col min="25" max="25" width="2.375" style="186" customWidth="1"/>
    <col min="26" max="16384" width="9" style="186"/>
  </cols>
  <sheetData>
    <row r="1" spans="3:26" ht="15" customHeight="1"/>
    <row r="2" spans="3:26" ht="15" customHeight="1"/>
    <row r="3" spans="3:26" ht="15" customHeight="1">
      <c r="C3" s="186" t="s">
        <v>189</v>
      </c>
      <c r="G3" s="220"/>
      <c r="H3" s="220"/>
      <c r="I3" s="220"/>
      <c r="J3" s="220"/>
      <c r="K3" s="220"/>
      <c r="L3" s="220"/>
      <c r="M3" s="220"/>
      <c r="N3" s="220"/>
      <c r="O3" s="220"/>
      <c r="P3" s="220"/>
      <c r="Q3" s="220"/>
      <c r="R3" s="220"/>
      <c r="S3" s="220"/>
      <c r="T3" s="220"/>
      <c r="U3" s="220"/>
      <c r="V3" s="220"/>
    </row>
    <row r="4" spans="3:26" ht="15" customHeight="1">
      <c r="G4" s="220"/>
      <c r="H4" s="501">
        <f>'事業経費交付申請書（第４－３号様式）'!AK2</f>
        <v>0</v>
      </c>
      <c r="I4" s="501"/>
      <c r="J4" s="501"/>
      <c r="K4" s="501"/>
      <c r="L4" s="501"/>
      <c r="M4" s="501"/>
      <c r="N4" s="218" t="s">
        <v>0</v>
      </c>
      <c r="O4" s="502">
        <f>'事業経費交付申請書（第４－３号様式）'!AR2</f>
        <v>0</v>
      </c>
      <c r="P4" s="502"/>
      <c r="Q4" s="502"/>
      <c r="R4" s="218" t="s">
        <v>41</v>
      </c>
      <c r="S4" s="502">
        <f>'事業経費交付申請書（第４－３号様式）'!AV2</f>
        <v>0</v>
      </c>
      <c r="T4" s="502"/>
      <c r="U4" s="502"/>
      <c r="V4" s="218" t="s">
        <v>6</v>
      </c>
    </row>
    <row r="5" spans="3:26" s="155" customFormat="1" ht="15" customHeight="1">
      <c r="C5" s="211" t="s">
        <v>176</v>
      </c>
      <c r="G5" s="218"/>
      <c r="H5" s="218"/>
      <c r="I5" s="218"/>
      <c r="J5" s="218"/>
      <c r="K5" s="218"/>
      <c r="L5" s="218"/>
      <c r="M5" s="218"/>
      <c r="N5" s="218"/>
      <c r="O5" s="218"/>
      <c r="P5" s="218"/>
      <c r="Q5" s="218"/>
      <c r="R5" s="218"/>
      <c r="S5" s="218"/>
      <c r="T5" s="218"/>
      <c r="U5" s="218"/>
      <c r="V5" s="218"/>
    </row>
    <row r="6" spans="3:26" ht="15" customHeight="1">
      <c r="G6" s="505" t="s">
        <v>43</v>
      </c>
      <c r="H6" s="505"/>
      <c r="I6" s="505"/>
      <c r="J6" s="505"/>
      <c r="K6" s="505"/>
      <c r="L6" s="506">
        <f>'4月'!A7</f>
        <v>0</v>
      </c>
      <c r="M6" s="506"/>
      <c r="N6" s="506"/>
      <c r="O6" s="506"/>
      <c r="P6" s="506"/>
      <c r="Q6" s="506"/>
      <c r="R6" s="506"/>
      <c r="S6" s="506"/>
      <c r="T6" s="506"/>
      <c r="U6" s="506"/>
      <c r="V6" s="506"/>
    </row>
    <row r="7" spans="3:26" ht="15" customHeight="1">
      <c r="G7" s="505" t="s">
        <v>44</v>
      </c>
      <c r="H7" s="505"/>
      <c r="I7" s="505"/>
      <c r="J7" s="505"/>
      <c r="K7" s="505"/>
      <c r="L7" s="506">
        <f>'4月'!L7</f>
        <v>0</v>
      </c>
      <c r="M7" s="506"/>
      <c r="N7" s="506"/>
      <c r="O7" s="506"/>
      <c r="P7" s="506"/>
      <c r="Q7" s="506"/>
      <c r="R7" s="506"/>
      <c r="S7" s="506"/>
      <c r="T7" s="506"/>
      <c r="U7" s="506"/>
      <c r="V7" s="506"/>
    </row>
    <row r="8" spans="3:26" ht="15" customHeight="1">
      <c r="D8" s="187"/>
      <c r="G8" s="505" t="s">
        <v>45</v>
      </c>
      <c r="H8" s="505"/>
      <c r="I8" s="505"/>
      <c r="J8" s="505"/>
      <c r="K8" s="505"/>
      <c r="L8" s="506">
        <f>'4月'!O8</f>
        <v>0</v>
      </c>
      <c r="M8" s="506"/>
      <c r="N8" s="506"/>
      <c r="O8" s="506"/>
      <c r="P8" s="506"/>
      <c r="Q8" s="506"/>
      <c r="R8" s="506"/>
      <c r="S8" s="506"/>
      <c r="T8" s="506"/>
      <c r="U8" s="506"/>
      <c r="V8" s="506"/>
    </row>
    <row r="9" spans="3:26" ht="15" customHeight="1">
      <c r="C9" s="500" t="str">
        <f>'4月'!AM4&amp;"年度　一時預かり事業（一般型）実支出額調書"</f>
        <v>令和8年度　一時預かり事業（一般型）実支出額調書</v>
      </c>
      <c r="D9" s="500"/>
      <c r="E9" s="500"/>
      <c r="F9" s="500"/>
      <c r="G9" s="505" t="s">
        <v>39</v>
      </c>
      <c r="H9" s="505"/>
      <c r="I9" s="505"/>
      <c r="J9" s="505"/>
      <c r="K9" s="505"/>
      <c r="L9" s="506">
        <f>'4月'!O9</f>
        <v>0</v>
      </c>
      <c r="M9" s="506"/>
      <c r="N9" s="506"/>
      <c r="O9" s="506"/>
      <c r="P9" s="506"/>
      <c r="Q9" s="506"/>
      <c r="R9" s="506"/>
      <c r="S9" s="506"/>
      <c r="T9" s="506"/>
      <c r="U9" s="506"/>
      <c r="V9" s="506"/>
    </row>
    <row r="10" spans="3:26" ht="26.25" customHeight="1">
      <c r="C10" s="188"/>
      <c r="D10" s="188"/>
      <c r="E10" s="188"/>
      <c r="F10" s="188"/>
      <c r="Z10" s="189" t="s">
        <v>156</v>
      </c>
    </row>
    <row r="11" spans="3:26" ht="71.25" customHeight="1">
      <c r="C11" s="190" t="s">
        <v>58</v>
      </c>
      <c r="D11" s="190" t="s">
        <v>59</v>
      </c>
      <c r="E11" s="191" t="s">
        <v>124</v>
      </c>
      <c r="F11" s="190" t="s">
        <v>60</v>
      </c>
      <c r="G11" s="503" t="s">
        <v>180</v>
      </c>
      <c r="H11" s="504"/>
      <c r="I11" s="504"/>
      <c r="J11" s="504"/>
      <c r="K11" s="504"/>
      <c r="L11" s="504"/>
      <c r="M11" s="504"/>
      <c r="N11" s="504"/>
      <c r="O11" s="503" t="s">
        <v>179</v>
      </c>
      <c r="P11" s="504"/>
      <c r="Q11" s="504"/>
      <c r="R11" s="504"/>
      <c r="S11" s="504"/>
      <c r="T11" s="504"/>
      <c r="U11" s="504"/>
      <c r="V11" s="513"/>
      <c r="Z11" s="189" t="str">
        <f ca="1">IF(F14&gt;G14,"OK","要確認")</f>
        <v>OK</v>
      </c>
    </row>
    <row r="12" spans="3:26" ht="14.25">
      <c r="C12" s="192"/>
      <c r="D12" s="193" t="s">
        <v>61</v>
      </c>
      <c r="E12" s="193" t="s">
        <v>62</v>
      </c>
      <c r="F12" s="193" t="s">
        <v>63</v>
      </c>
      <c r="G12" s="507" t="s">
        <v>181</v>
      </c>
      <c r="H12" s="508"/>
      <c r="I12" s="508"/>
      <c r="J12" s="508"/>
      <c r="K12" s="508"/>
      <c r="L12" s="508"/>
      <c r="M12" s="508"/>
      <c r="N12" s="508"/>
      <c r="O12" s="514" t="s">
        <v>177</v>
      </c>
      <c r="P12" s="515"/>
      <c r="Q12" s="515"/>
      <c r="R12" s="515"/>
      <c r="S12" s="515"/>
      <c r="T12" s="515"/>
      <c r="U12" s="515"/>
      <c r="V12" s="516"/>
    </row>
    <row r="13" spans="3:26" ht="14.25">
      <c r="C13" s="190"/>
      <c r="D13" s="194" t="s">
        <v>64</v>
      </c>
      <c r="E13" s="195" t="s">
        <v>64</v>
      </c>
      <c r="F13" s="194" t="s">
        <v>64</v>
      </c>
      <c r="G13" s="509" t="s">
        <v>178</v>
      </c>
      <c r="H13" s="510"/>
      <c r="I13" s="510"/>
      <c r="J13" s="510"/>
      <c r="K13" s="510"/>
      <c r="L13" s="510"/>
      <c r="M13" s="510"/>
      <c r="N13" s="510"/>
      <c r="O13" s="509" t="s">
        <v>178</v>
      </c>
      <c r="P13" s="510"/>
      <c r="Q13" s="510"/>
      <c r="R13" s="510"/>
      <c r="S13" s="510"/>
      <c r="T13" s="510"/>
      <c r="U13" s="510"/>
      <c r="V13" s="517"/>
    </row>
    <row r="14" spans="3:26" ht="78.75" customHeight="1">
      <c r="C14" s="196" t="s">
        <v>174</v>
      </c>
      <c r="D14" s="197" t="str">
        <f>'経費内訳書（第７－２号様式）'!E40</f>
        <v/>
      </c>
      <c r="E14" s="198"/>
      <c r="F14" s="197" t="str">
        <f>+IF(D14="","",D14-E14)</f>
        <v/>
      </c>
      <c r="G14" s="511">
        <f ca="1">SUM('事業経費交付申請書（第４－３号様式）'!AJ25:AT35)-'事業経費交付申請書（第４－３号様式）'!AJ36</f>
        <v>0</v>
      </c>
      <c r="H14" s="512"/>
      <c r="I14" s="512"/>
      <c r="J14" s="512"/>
      <c r="K14" s="512"/>
      <c r="L14" s="512"/>
      <c r="M14" s="512"/>
      <c r="N14" s="512"/>
      <c r="O14" s="518" t="str">
        <f ca="1">+IF(OR(F14="",G14=""),"",MIN(F14,G14))</f>
        <v/>
      </c>
      <c r="P14" s="512"/>
      <c r="Q14" s="512"/>
      <c r="R14" s="512"/>
      <c r="S14" s="512"/>
      <c r="T14" s="512"/>
      <c r="U14" s="512"/>
      <c r="V14" s="519"/>
    </row>
    <row r="15" spans="3:26">
      <c r="C15" s="188"/>
      <c r="D15" s="188"/>
      <c r="E15" s="188"/>
      <c r="F15" s="188"/>
    </row>
  </sheetData>
  <sheetProtection algorithmName="SHA-512" hashValue="PgsPQ2/K73Z5FvKUutKjyF9D0KgjOL6DUCJbyZ8YEI+SC17MNBQ5LWJmvOQK/w+yLCQJKa6HHTZE1semyYSwKQ==" saltValue="Ss/+W5QufZg0Mut+IcWG8w==" spinCount="100000" sheet="1" objects="1" scenarios="1"/>
  <mergeCells count="20">
    <mergeCell ref="G12:N12"/>
    <mergeCell ref="G13:N13"/>
    <mergeCell ref="L9:V9"/>
    <mergeCell ref="G14:N14"/>
    <mergeCell ref="O11:V11"/>
    <mergeCell ref="O12:V12"/>
    <mergeCell ref="O13:V13"/>
    <mergeCell ref="O14:V14"/>
    <mergeCell ref="G9:K9"/>
    <mergeCell ref="C9:F9"/>
    <mergeCell ref="H4:M4"/>
    <mergeCell ref="O4:Q4"/>
    <mergeCell ref="S4:U4"/>
    <mergeCell ref="G11:N11"/>
    <mergeCell ref="G6:K6"/>
    <mergeCell ref="L6:V6"/>
    <mergeCell ref="G7:K7"/>
    <mergeCell ref="L7:V7"/>
    <mergeCell ref="G8:K8"/>
    <mergeCell ref="L8:V8"/>
  </mergeCells>
  <phoneticPr fontId="4"/>
  <pageMargins left="0.7" right="0.7" top="0.75" bottom="0.75" header="0.3" footer="0.3"/>
  <pageSetup paperSize="9" scale="81" orientation="landscape" r:id="rId1"/>
  <colBreaks count="1" manualBreakCount="1">
    <brk id="22" min="1" max="15" man="1"/>
  </colBreaks>
  <legacy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21">
    <tabColor rgb="FFFFC000"/>
  </sheetPr>
  <dimension ref="C2:Z45"/>
  <sheetViews>
    <sheetView view="pageBreakPreview" zoomScale="70" zoomScaleNormal="75" zoomScaleSheetLayoutView="70" workbookViewId="0">
      <selection activeCell="E24" sqref="E24:E25"/>
    </sheetView>
  </sheetViews>
  <sheetFormatPr defaultRowHeight="13.5"/>
  <cols>
    <col min="1" max="1" width="1.75" style="188" customWidth="1"/>
    <col min="2" max="2" width="2.5" style="188" customWidth="1"/>
    <col min="3" max="3" width="21.625" style="188" customWidth="1"/>
    <col min="4" max="4" width="27" style="188" customWidth="1"/>
    <col min="5" max="5" width="25.875" style="188" customWidth="1"/>
    <col min="6" max="26" width="2.625" style="188" customWidth="1"/>
    <col min="27" max="27" width="2.25" style="188" customWidth="1"/>
    <col min="28" max="28" width="2.375" style="188" customWidth="1"/>
    <col min="29" max="16384" width="9" style="188"/>
  </cols>
  <sheetData>
    <row r="2" spans="3:26" ht="17.25">
      <c r="Z2" s="199"/>
    </row>
    <row r="3" spans="3:26" ht="13.5" customHeight="1">
      <c r="C3" s="186" t="s">
        <v>190</v>
      </c>
    </row>
    <row r="4" spans="3:26" ht="13.5" customHeight="1">
      <c r="E4" s="200"/>
      <c r="F4" s="200"/>
      <c r="G4" s="200"/>
      <c r="H4" s="200"/>
      <c r="I4" s="200"/>
      <c r="J4" s="217"/>
      <c r="K4" s="217"/>
      <c r="L4" s="544">
        <f>'事業経費交付申請書（第４－３号様式）'!AK2</f>
        <v>0</v>
      </c>
      <c r="M4" s="544"/>
      <c r="N4" s="544"/>
      <c r="O4" s="544"/>
      <c r="P4" s="544"/>
      <c r="Q4" s="544"/>
      <c r="R4" s="218" t="s">
        <v>0</v>
      </c>
      <c r="S4" s="544">
        <f>'事業経費交付申請書（第４－３号様式）'!AR2</f>
        <v>0</v>
      </c>
      <c r="T4" s="544"/>
      <c r="U4" s="544"/>
      <c r="V4" s="218" t="s">
        <v>41</v>
      </c>
      <c r="W4" s="544">
        <f>'事業経費交付申請書（第４－３号様式）'!AV2</f>
        <v>0</v>
      </c>
      <c r="X4" s="544"/>
      <c r="Y4" s="544"/>
      <c r="Z4" s="218" t="s">
        <v>6</v>
      </c>
    </row>
    <row r="5" spans="3:26" ht="13.5" customHeight="1">
      <c r="C5" s="155" t="s">
        <v>176</v>
      </c>
      <c r="J5" s="219"/>
      <c r="K5" s="219"/>
      <c r="L5" s="219"/>
      <c r="M5" s="219"/>
      <c r="N5" s="219"/>
      <c r="O5" s="219"/>
      <c r="P5" s="219"/>
      <c r="Q5" s="219"/>
      <c r="R5" s="219"/>
      <c r="S5" s="219"/>
      <c r="T5" s="219"/>
      <c r="U5" s="219"/>
      <c r="V5" s="219"/>
      <c r="W5" s="219"/>
      <c r="X5" s="219"/>
      <c r="Y5" s="219"/>
      <c r="Z5" s="219"/>
    </row>
    <row r="6" spans="3:26" ht="13.5" customHeight="1">
      <c r="E6" s="200"/>
      <c r="F6" s="200"/>
      <c r="G6" s="200"/>
      <c r="H6" s="200"/>
      <c r="I6" s="200"/>
      <c r="J6" s="551" t="s">
        <v>43</v>
      </c>
      <c r="K6" s="551"/>
      <c r="L6" s="551"/>
      <c r="M6" s="551"/>
      <c r="N6" s="551"/>
      <c r="O6" s="506">
        <f>'4月'!A7</f>
        <v>0</v>
      </c>
      <c r="P6" s="506"/>
      <c r="Q6" s="506"/>
      <c r="R6" s="506"/>
      <c r="S6" s="506"/>
      <c r="T6" s="506"/>
      <c r="U6" s="506"/>
      <c r="V6" s="506"/>
      <c r="W6" s="506"/>
      <c r="X6" s="506"/>
      <c r="Y6" s="506"/>
      <c r="Z6" s="506"/>
    </row>
    <row r="7" spans="3:26" ht="13.5" customHeight="1">
      <c r="G7" s="201"/>
      <c r="H7" s="201"/>
      <c r="I7" s="201"/>
      <c r="J7" s="551" t="s">
        <v>44</v>
      </c>
      <c r="K7" s="551"/>
      <c r="L7" s="551"/>
      <c r="M7" s="551"/>
      <c r="N7" s="551"/>
      <c r="O7" s="506">
        <f>'4月'!L7</f>
        <v>0</v>
      </c>
      <c r="P7" s="506"/>
      <c r="Q7" s="506"/>
      <c r="R7" s="506"/>
      <c r="S7" s="506"/>
      <c r="T7" s="506"/>
      <c r="U7" s="506"/>
      <c r="V7" s="506"/>
      <c r="W7" s="506"/>
      <c r="X7" s="506"/>
      <c r="Y7" s="506"/>
      <c r="Z7" s="506"/>
    </row>
    <row r="8" spans="3:26" ht="17.25">
      <c r="D8" s="187"/>
      <c r="E8" s="200"/>
      <c r="F8" s="200"/>
      <c r="G8" s="200"/>
      <c r="H8" s="200"/>
      <c r="I8" s="200"/>
      <c r="J8" s="551" t="s">
        <v>45</v>
      </c>
      <c r="K8" s="551"/>
      <c r="L8" s="551"/>
      <c r="M8" s="551"/>
      <c r="N8" s="551"/>
      <c r="O8" s="506">
        <f>'4月'!O8</f>
        <v>0</v>
      </c>
      <c r="P8" s="506"/>
      <c r="Q8" s="506"/>
      <c r="R8" s="506"/>
      <c r="S8" s="506"/>
      <c r="T8" s="506"/>
      <c r="U8" s="506"/>
      <c r="V8" s="506"/>
      <c r="W8" s="506"/>
      <c r="X8" s="506"/>
      <c r="Y8" s="506"/>
      <c r="Z8" s="506"/>
    </row>
    <row r="9" spans="3:26">
      <c r="J9" s="551" t="s">
        <v>39</v>
      </c>
      <c r="K9" s="551"/>
      <c r="L9" s="551"/>
      <c r="M9" s="551"/>
      <c r="N9" s="551"/>
      <c r="O9" s="506">
        <f>'4月'!O9</f>
        <v>0</v>
      </c>
      <c r="P9" s="506"/>
      <c r="Q9" s="506"/>
      <c r="R9" s="506"/>
      <c r="S9" s="506"/>
      <c r="T9" s="506"/>
      <c r="U9" s="506"/>
      <c r="V9" s="506"/>
      <c r="W9" s="506"/>
      <c r="X9" s="506"/>
      <c r="Y9" s="506"/>
      <c r="Z9" s="506"/>
    </row>
    <row r="10" spans="3:26" ht="18" customHeight="1">
      <c r="C10" s="500" t="str">
        <f>'4月'!AM4&amp;"年度　一時預かり事業（一般型）に係る経費内訳書"</f>
        <v>令和8年度　一時預かり事業（一般型）に係る経費内訳書</v>
      </c>
      <c r="D10" s="500"/>
      <c r="E10" s="500"/>
      <c r="F10" s="500"/>
    </row>
    <row r="11" spans="3:26" s="186" customFormat="1" ht="8.25" customHeight="1">
      <c r="D11" s="187"/>
      <c r="E11" s="187"/>
      <c r="F11" s="187"/>
      <c r="G11" s="187"/>
      <c r="H11" s="187"/>
      <c r="I11" s="187"/>
      <c r="J11" s="187"/>
      <c r="K11" s="187"/>
      <c r="L11" s="187"/>
      <c r="M11" s="187"/>
      <c r="N11" s="187"/>
      <c r="O11" s="187"/>
      <c r="P11" s="187"/>
      <c r="Q11" s="187"/>
      <c r="R11" s="187"/>
      <c r="S11" s="187"/>
      <c r="T11" s="187"/>
      <c r="U11" s="187"/>
      <c r="V11" s="187"/>
      <c r="W11" s="187"/>
      <c r="X11" s="187"/>
      <c r="Y11" s="187"/>
      <c r="Z11" s="187"/>
    </row>
    <row r="12" spans="3:26" s="186" customFormat="1" ht="17.25">
      <c r="C12" s="187" t="s">
        <v>130</v>
      </c>
    </row>
    <row r="13" spans="3:26" s="186" customFormat="1" ht="6.75" customHeight="1"/>
    <row r="14" spans="3:26" ht="18" customHeight="1">
      <c r="C14" s="202" t="s">
        <v>65</v>
      </c>
      <c r="D14" s="203"/>
      <c r="E14" s="204" t="s">
        <v>66</v>
      </c>
      <c r="F14" s="520" t="s">
        <v>67</v>
      </c>
      <c r="G14" s="536"/>
      <c r="H14" s="536"/>
      <c r="I14" s="536"/>
      <c r="J14" s="536"/>
      <c r="K14" s="536"/>
      <c r="L14" s="536"/>
      <c r="M14" s="536"/>
      <c r="N14" s="536"/>
      <c r="O14" s="536"/>
      <c r="P14" s="536"/>
      <c r="Q14" s="536"/>
      <c r="R14" s="536"/>
      <c r="S14" s="536"/>
      <c r="T14" s="536"/>
      <c r="U14" s="536"/>
      <c r="V14" s="536"/>
      <c r="W14" s="536"/>
      <c r="X14" s="536"/>
      <c r="Y14" s="536"/>
      <c r="Z14" s="521"/>
    </row>
    <row r="15" spans="3:26" ht="6.75" customHeight="1">
      <c r="C15" s="205"/>
      <c r="D15" s="206"/>
      <c r="E15" s="207"/>
      <c r="F15" s="545"/>
      <c r="G15" s="546"/>
      <c r="H15" s="546"/>
      <c r="I15" s="546"/>
      <c r="J15" s="546"/>
      <c r="K15" s="546"/>
      <c r="L15" s="546"/>
      <c r="M15" s="546"/>
      <c r="N15" s="546"/>
      <c r="O15" s="546"/>
      <c r="P15" s="546"/>
      <c r="Q15" s="546"/>
      <c r="R15" s="546"/>
      <c r="S15" s="546"/>
      <c r="T15" s="546"/>
      <c r="U15" s="546"/>
      <c r="V15" s="546"/>
      <c r="W15" s="546"/>
      <c r="X15" s="546"/>
      <c r="Y15" s="546"/>
      <c r="Z15" s="547"/>
    </row>
    <row r="16" spans="3:26" ht="13.5" customHeight="1">
      <c r="C16" s="527" t="s">
        <v>68</v>
      </c>
      <c r="D16" s="534" t="s">
        <v>69</v>
      </c>
      <c r="E16" s="529"/>
      <c r="F16" s="548"/>
      <c r="G16" s="549"/>
      <c r="H16" s="549"/>
      <c r="I16" s="549"/>
      <c r="J16" s="549"/>
      <c r="K16" s="549"/>
      <c r="L16" s="549"/>
      <c r="M16" s="549"/>
      <c r="N16" s="549"/>
      <c r="O16" s="549"/>
      <c r="P16" s="549"/>
      <c r="Q16" s="549"/>
      <c r="R16" s="549"/>
      <c r="S16" s="549"/>
      <c r="T16" s="549"/>
      <c r="U16" s="549"/>
      <c r="V16" s="549"/>
      <c r="W16" s="549"/>
      <c r="X16" s="549"/>
      <c r="Y16" s="549"/>
      <c r="Z16" s="550"/>
    </row>
    <row r="17" spans="3:26" ht="13.5" customHeight="1">
      <c r="C17" s="526"/>
      <c r="D17" s="535"/>
      <c r="E17" s="530"/>
      <c r="F17" s="537" t="s">
        <v>70</v>
      </c>
      <c r="G17" s="538"/>
      <c r="H17" s="538"/>
      <c r="I17" s="538"/>
      <c r="J17" s="538"/>
      <c r="K17" s="538"/>
      <c r="L17" s="538"/>
      <c r="M17" s="538"/>
      <c r="N17" s="538"/>
      <c r="O17" s="538"/>
      <c r="P17" s="538"/>
      <c r="Q17" s="538"/>
      <c r="R17" s="538"/>
      <c r="S17" s="538"/>
      <c r="T17" s="538"/>
      <c r="U17" s="538"/>
      <c r="V17" s="538"/>
      <c r="W17" s="538"/>
      <c r="X17" s="538"/>
      <c r="Y17" s="538"/>
      <c r="Z17" s="539"/>
    </row>
    <row r="18" spans="3:26" ht="13.5" customHeight="1">
      <c r="C18" s="526"/>
      <c r="D18" s="534" t="s">
        <v>71</v>
      </c>
      <c r="E18" s="529"/>
      <c r="F18" s="548" t="s">
        <v>191</v>
      </c>
      <c r="G18" s="549"/>
      <c r="H18" s="549"/>
      <c r="I18" s="549"/>
      <c r="J18" s="549"/>
      <c r="K18" s="549"/>
      <c r="L18" s="549"/>
      <c r="M18" s="549"/>
      <c r="N18" s="549"/>
      <c r="O18" s="549"/>
      <c r="P18" s="549"/>
      <c r="Q18" s="549"/>
      <c r="R18" s="549"/>
      <c r="S18" s="549"/>
      <c r="T18" s="549"/>
      <c r="U18" s="549"/>
      <c r="V18" s="549"/>
      <c r="W18" s="549"/>
      <c r="X18" s="549"/>
      <c r="Y18" s="549"/>
      <c r="Z18" s="550"/>
    </row>
    <row r="19" spans="3:26" ht="13.5" customHeight="1">
      <c r="C19" s="526"/>
      <c r="D19" s="535"/>
      <c r="E19" s="530"/>
      <c r="F19" s="540"/>
      <c r="G19" s="541"/>
      <c r="H19" s="541"/>
      <c r="I19" s="541"/>
      <c r="J19" s="541"/>
      <c r="K19" s="541"/>
      <c r="L19" s="541"/>
      <c r="M19" s="541"/>
      <c r="N19" s="541"/>
      <c r="O19" s="541"/>
      <c r="P19" s="541"/>
      <c r="Q19" s="541"/>
      <c r="R19" s="541"/>
      <c r="S19" s="541"/>
      <c r="T19" s="541"/>
      <c r="U19" s="541"/>
      <c r="V19" s="541"/>
      <c r="W19" s="541"/>
      <c r="X19" s="541"/>
      <c r="Y19" s="541"/>
      <c r="Z19" s="542"/>
    </row>
    <row r="20" spans="3:26" ht="13.5" customHeight="1">
      <c r="C20" s="526"/>
      <c r="D20" s="543"/>
      <c r="E20" s="529"/>
      <c r="F20" s="548"/>
      <c r="G20" s="549"/>
      <c r="H20" s="549"/>
      <c r="I20" s="549"/>
      <c r="J20" s="549"/>
      <c r="K20" s="549"/>
      <c r="L20" s="549"/>
      <c r="M20" s="549"/>
      <c r="N20" s="549"/>
      <c r="O20" s="549"/>
      <c r="P20" s="549"/>
      <c r="Q20" s="549"/>
      <c r="R20" s="549"/>
      <c r="S20" s="549"/>
      <c r="T20" s="549"/>
      <c r="U20" s="549"/>
      <c r="V20" s="549"/>
      <c r="W20" s="549"/>
      <c r="X20" s="549"/>
      <c r="Y20" s="549"/>
      <c r="Z20" s="550"/>
    </row>
    <row r="21" spans="3:26" ht="13.5" customHeight="1">
      <c r="C21" s="526"/>
      <c r="D21" s="535"/>
      <c r="E21" s="530"/>
      <c r="F21" s="540"/>
      <c r="G21" s="541"/>
      <c r="H21" s="541"/>
      <c r="I21" s="541"/>
      <c r="J21" s="541"/>
      <c r="K21" s="541"/>
      <c r="L21" s="541"/>
      <c r="M21" s="541"/>
      <c r="N21" s="541"/>
      <c r="O21" s="541"/>
      <c r="P21" s="541"/>
      <c r="Q21" s="541"/>
      <c r="R21" s="541"/>
      <c r="S21" s="541"/>
      <c r="T21" s="541"/>
      <c r="U21" s="541"/>
      <c r="V21" s="541"/>
      <c r="W21" s="541"/>
      <c r="X21" s="541"/>
      <c r="Y21" s="541"/>
      <c r="Z21" s="542"/>
    </row>
    <row r="22" spans="3:26" ht="13.5" customHeight="1">
      <c r="C22" s="526"/>
      <c r="D22" s="543"/>
      <c r="E22" s="529"/>
      <c r="F22" s="548"/>
      <c r="G22" s="549"/>
      <c r="H22" s="549"/>
      <c r="I22" s="549"/>
      <c r="J22" s="549"/>
      <c r="K22" s="549"/>
      <c r="L22" s="549"/>
      <c r="M22" s="549"/>
      <c r="N22" s="549"/>
      <c r="O22" s="549"/>
      <c r="P22" s="549"/>
      <c r="Q22" s="549"/>
      <c r="R22" s="549"/>
      <c r="S22" s="549"/>
      <c r="T22" s="549"/>
      <c r="U22" s="549"/>
      <c r="V22" s="549"/>
      <c r="W22" s="549"/>
      <c r="X22" s="549"/>
      <c r="Y22" s="549"/>
      <c r="Z22" s="550"/>
    </row>
    <row r="23" spans="3:26" ht="13.5" customHeight="1">
      <c r="C23" s="526"/>
      <c r="D23" s="535"/>
      <c r="E23" s="530"/>
      <c r="F23" s="540"/>
      <c r="G23" s="541"/>
      <c r="H23" s="541"/>
      <c r="I23" s="541"/>
      <c r="J23" s="541"/>
      <c r="K23" s="541"/>
      <c r="L23" s="541"/>
      <c r="M23" s="541"/>
      <c r="N23" s="541"/>
      <c r="O23" s="541"/>
      <c r="P23" s="541"/>
      <c r="Q23" s="541"/>
      <c r="R23" s="541"/>
      <c r="S23" s="541"/>
      <c r="T23" s="541"/>
      <c r="U23" s="541"/>
      <c r="V23" s="541"/>
      <c r="W23" s="541"/>
      <c r="X23" s="541"/>
      <c r="Y23" s="541"/>
      <c r="Z23" s="542"/>
    </row>
    <row r="24" spans="3:26" ht="12.75" customHeight="1">
      <c r="C24" s="531"/>
      <c r="D24" s="521" t="s">
        <v>72</v>
      </c>
      <c r="E24" s="532" t="str">
        <f>+IF(SUM(E16:E23)=0,"",SUM(E16:E23))</f>
        <v/>
      </c>
      <c r="F24" s="552"/>
      <c r="G24" s="553"/>
      <c r="H24" s="553"/>
      <c r="I24" s="553"/>
      <c r="J24" s="553"/>
      <c r="K24" s="553"/>
      <c r="L24" s="553"/>
      <c r="M24" s="553"/>
      <c r="N24" s="553"/>
      <c r="O24" s="553"/>
      <c r="P24" s="553"/>
      <c r="Q24" s="553"/>
      <c r="R24" s="553"/>
      <c r="S24" s="553"/>
      <c r="T24" s="553"/>
      <c r="U24" s="553"/>
      <c r="V24" s="553"/>
      <c r="W24" s="553"/>
      <c r="X24" s="553"/>
      <c r="Y24" s="553"/>
      <c r="Z24" s="554"/>
    </row>
    <row r="25" spans="3:26" ht="12.75" customHeight="1">
      <c r="C25" s="522"/>
      <c r="D25" s="523"/>
      <c r="E25" s="533"/>
      <c r="F25" s="540"/>
      <c r="G25" s="541"/>
      <c r="H25" s="541"/>
      <c r="I25" s="541"/>
      <c r="J25" s="541"/>
      <c r="K25" s="541"/>
      <c r="L25" s="541"/>
      <c r="M25" s="541"/>
      <c r="N25" s="541"/>
      <c r="O25" s="541"/>
      <c r="P25" s="541"/>
      <c r="Q25" s="541"/>
      <c r="R25" s="541"/>
      <c r="S25" s="541"/>
      <c r="T25" s="541"/>
      <c r="U25" s="541"/>
      <c r="V25" s="541"/>
      <c r="W25" s="541"/>
      <c r="X25" s="541"/>
      <c r="Y25" s="541"/>
      <c r="Z25" s="542"/>
    </row>
    <row r="26" spans="3:26" ht="12.75" customHeight="1">
      <c r="C26" s="526" t="s">
        <v>73</v>
      </c>
      <c r="D26" s="527"/>
      <c r="E26" s="529"/>
      <c r="F26" s="548"/>
      <c r="G26" s="549"/>
      <c r="H26" s="549"/>
      <c r="I26" s="549"/>
      <c r="J26" s="549"/>
      <c r="K26" s="549"/>
      <c r="L26" s="549"/>
      <c r="M26" s="549"/>
      <c r="N26" s="549"/>
      <c r="O26" s="549"/>
      <c r="P26" s="549"/>
      <c r="Q26" s="549"/>
      <c r="R26" s="549"/>
      <c r="S26" s="549"/>
      <c r="T26" s="549"/>
      <c r="U26" s="549"/>
      <c r="V26" s="549"/>
      <c r="W26" s="549"/>
      <c r="X26" s="549"/>
      <c r="Y26" s="549"/>
      <c r="Z26" s="550"/>
    </row>
    <row r="27" spans="3:26" ht="12.75" customHeight="1">
      <c r="C27" s="526"/>
      <c r="D27" s="528"/>
      <c r="E27" s="530"/>
      <c r="F27" s="540"/>
      <c r="G27" s="541"/>
      <c r="H27" s="541"/>
      <c r="I27" s="541"/>
      <c r="J27" s="541"/>
      <c r="K27" s="541"/>
      <c r="L27" s="541"/>
      <c r="M27" s="541"/>
      <c r="N27" s="541"/>
      <c r="O27" s="541"/>
      <c r="P27" s="541"/>
      <c r="Q27" s="541"/>
      <c r="R27" s="541"/>
      <c r="S27" s="541"/>
      <c r="T27" s="541"/>
      <c r="U27" s="541"/>
      <c r="V27" s="541"/>
      <c r="W27" s="541"/>
      <c r="X27" s="541"/>
      <c r="Y27" s="541"/>
      <c r="Z27" s="542"/>
    </row>
    <row r="28" spans="3:26" ht="12.75" customHeight="1">
      <c r="C28" s="526"/>
      <c r="D28" s="527"/>
      <c r="E28" s="529"/>
      <c r="F28" s="548"/>
      <c r="G28" s="549"/>
      <c r="H28" s="549"/>
      <c r="I28" s="549"/>
      <c r="J28" s="549"/>
      <c r="K28" s="549"/>
      <c r="L28" s="549"/>
      <c r="M28" s="549"/>
      <c r="N28" s="549"/>
      <c r="O28" s="549"/>
      <c r="P28" s="549"/>
      <c r="Q28" s="549"/>
      <c r="R28" s="549"/>
      <c r="S28" s="549"/>
      <c r="T28" s="549"/>
      <c r="U28" s="549"/>
      <c r="V28" s="549"/>
      <c r="W28" s="549"/>
      <c r="X28" s="549"/>
      <c r="Y28" s="549"/>
      <c r="Z28" s="550"/>
    </row>
    <row r="29" spans="3:26" ht="12.75" customHeight="1">
      <c r="C29" s="526"/>
      <c r="D29" s="528"/>
      <c r="E29" s="530"/>
      <c r="F29" s="540"/>
      <c r="G29" s="541"/>
      <c r="H29" s="541"/>
      <c r="I29" s="541"/>
      <c r="J29" s="541"/>
      <c r="K29" s="541"/>
      <c r="L29" s="541"/>
      <c r="M29" s="541"/>
      <c r="N29" s="541"/>
      <c r="O29" s="541"/>
      <c r="P29" s="541"/>
      <c r="Q29" s="541"/>
      <c r="R29" s="541"/>
      <c r="S29" s="541"/>
      <c r="T29" s="541"/>
      <c r="U29" s="541"/>
      <c r="V29" s="541"/>
      <c r="W29" s="541"/>
      <c r="X29" s="541"/>
      <c r="Y29" s="541"/>
      <c r="Z29" s="542"/>
    </row>
    <row r="30" spans="3:26" ht="12.75" customHeight="1">
      <c r="C30" s="526"/>
      <c r="D30" s="527"/>
      <c r="E30" s="529"/>
      <c r="F30" s="548"/>
      <c r="G30" s="549"/>
      <c r="H30" s="549"/>
      <c r="I30" s="549"/>
      <c r="J30" s="549"/>
      <c r="K30" s="549"/>
      <c r="L30" s="549"/>
      <c r="M30" s="549"/>
      <c r="N30" s="549"/>
      <c r="O30" s="549"/>
      <c r="P30" s="549"/>
      <c r="Q30" s="549"/>
      <c r="R30" s="549"/>
      <c r="S30" s="549"/>
      <c r="T30" s="549"/>
      <c r="U30" s="549"/>
      <c r="V30" s="549"/>
      <c r="W30" s="549"/>
      <c r="X30" s="549"/>
      <c r="Y30" s="549"/>
      <c r="Z30" s="550"/>
    </row>
    <row r="31" spans="3:26" ht="12.75" customHeight="1">
      <c r="C31" s="526"/>
      <c r="D31" s="528"/>
      <c r="E31" s="530"/>
      <c r="F31" s="540"/>
      <c r="G31" s="541"/>
      <c r="H31" s="541"/>
      <c r="I31" s="541"/>
      <c r="J31" s="541"/>
      <c r="K31" s="541"/>
      <c r="L31" s="541"/>
      <c r="M31" s="541"/>
      <c r="N31" s="541"/>
      <c r="O31" s="541"/>
      <c r="P31" s="541"/>
      <c r="Q31" s="541"/>
      <c r="R31" s="541"/>
      <c r="S31" s="541"/>
      <c r="T31" s="541"/>
      <c r="U31" s="541"/>
      <c r="V31" s="541"/>
      <c r="W31" s="541"/>
      <c r="X31" s="541"/>
      <c r="Y31" s="541"/>
      <c r="Z31" s="542"/>
    </row>
    <row r="32" spans="3:26" ht="12.75" customHeight="1">
      <c r="C32" s="526"/>
      <c r="D32" s="527"/>
      <c r="E32" s="529"/>
      <c r="F32" s="548"/>
      <c r="G32" s="549"/>
      <c r="H32" s="549"/>
      <c r="I32" s="549"/>
      <c r="J32" s="549"/>
      <c r="K32" s="549"/>
      <c r="L32" s="549"/>
      <c r="M32" s="549"/>
      <c r="N32" s="549"/>
      <c r="O32" s="549"/>
      <c r="P32" s="549"/>
      <c r="Q32" s="549"/>
      <c r="R32" s="549"/>
      <c r="S32" s="549"/>
      <c r="T32" s="549"/>
      <c r="U32" s="549"/>
      <c r="V32" s="549"/>
      <c r="W32" s="549"/>
      <c r="X32" s="549"/>
      <c r="Y32" s="549"/>
      <c r="Z32" s="550"/>
    </row>
    <row r="33" spans="3:26" ht="12.75" customHeight="1">
      <c r="C33" s="526"/>
      <c r="D33" s="528"/>
      <c r="E33" s="530"/>
      <c r="F33" s="540"/>
      <c r="G33" s="541"/>
      <c r="H33" s="541"/>
      <c r="I33" s="541"/>
      <c r="J33" s="541"/>
      <c r="K33" s="541"/>
      <c r="L33" s="541"/>
      <c r="M33" s="541"/>
      <c r="N33" s="541"/>
      <c r="O33" s="541"/>
      <c r="P33" s="541"/>
      <c r="Q33" s="541"/>
      <c r="R33" s="541"/>
      <c r="S33" s="541"/>
      <c r="T33" s="541"/>
      <c r="U33" s="541"/>
      <c r="V33" s="541"/>
      <c r="W33" s="541"/>
      <c r="X33" s="541"/>
      <c r="Y33" s="541"/>
      <c r="Z33" s="542"/>
    </row>
    <row r="34" spans="3:26" ht="12.75" customHeight="1">
      <c r="C34" s="526"/>
      <c r="D34" s="527"/>
      <c r="E34" s="529"/>
      <c r="F34" s="548"/>
      <c r="G34" s="549"/>
      <c r="H34" s="549"/>
      <c r="I34" s="549"/>
      <c r="J34" s="549"/>
      <c r="K34" s="549"/>
      <c r="L34" s="549"/>
      <c r="M34" s="549"/>
      <c r="N34" s="549"/>
      <c r="O34" s="549"/>
      <c r="P34" s="549"/>
      <c r="Q34" s="549"/>
      <c r="R34" s="549"/>
      <c r="S34" s="549"/>
      <c r="T34" s="549"/>
      <c r="U34" s="549"/>
      <c r="V34" s="549"/>
      <c r="W34" s="549"/>
      <c r="X34" s="549"/>
      <c r="Y34" s="549"/>
      <c r="Z34" s="550"/>
    </row>
    <row r="35" spans="3:26" ht="12.75" customHeight="1">
      <c r="C35" s="526"/>
      <c r="D35" s="528"/>
      <c r="E35" s="530"/>
      <c r="F35" s="540"/>
      <c r="G35" s="541"/>
      <c r="H35" s="541"/>
      <c r="I35" s="541"/>
      <c r="J35" s="541"/>
      <c r="K35" s="541"/>
      <c r="L35" s="541"/>
      <c r="M35" s="541"/>
      <c r="N35" s="541"/>
      <c r="O35" s="541"/>
      <c r="P35" s="541"/>
      <c r="Q35" s="541"/>
      <c r="R35" s="541"/>
      <c r="S35" s="541"/>
      <c r="T35" s="541"/>
      <c r="U35" s="541"/>
      <c r="V35" s="541"/>
      <c r="W35" s="541"/>
      <c r="X35" s="541"/>
      <c r="Y35" s="541"/>
      <c r="Z35" s="542"/>
    </row>
    <row r="36" spans="3:26" ht="12.75" customHeight="1">
      <c r="C36" s="526"/>
      <c r="D36" s="527"/>
      <c r="E36" s="529"/>
      <c r="F36" s="548"/>
      <c r="G36" s="549"/>
      <c r="H36" s="549"/>
      <c r="I36" s="549"/>
      <c r="J36" s="549"/>
      <c r="K36" s="549"/>
      <c r="L36" s="549"/>
      <c r="M36" s="549"/>
      <c r="N36" s="549"/>
      <c r="O36" s="549"/>
      <c r="P36" s="549"/>
      <c r="Q36" s="549"/>
      <c r="R36" s="549"/>
      <c r="S36" s="549"/>
      <c r="T36" s="549"/>
      <c r="U36" s="549"/>
      <c r="V36" s="549"/>
      <c r="W36" s="549"/>
      <c r="X36" s="549"/>
      <c r="Y36" s="549"/>
      <c r="Z36" s="550"/>
    </row>
    <row r="37" spans="3:26" ht="12.75" customHeight="1">
      <c r="C37" s="526"/>
      <c r="D37" s="528"/>
      <c r="E37" s="530"/>
      <c r="F37" s="540"/>
      <c r="G37" s="541"/>
      <c r="H37" s="541"/>
      <c r="I37" s="541"/>
      <c r="J37" s="541"/>
      <c r="K37" s="541"/>
      <c r="L37" s="541"/>
      <c r="M37" s="541"/>
      <c r="N37" s="541"/>
      <c r="O37" s="541"/>
      <c r="P37" s="541"/>
      <c r="Q37" s="541"/>
      <c r="R37" s="541"/>
      <c r="S37" s="541"/>
      <c r="T37" s="541"/>
      <c r="U37" s="541"/>
      <c r="V37" s="541"/>
      <c r="W37" s="541"/>
      <c r="X37" s="541"/>
      <c r="Y37" s="541"/>
      <c r="Z37" s="542"/>
    </row>
    <row r="38" spans="3:26" ht="12.75" customHeight="1">
      <c r="C38" s="531"/>
      <c r="D38" s="521" t="s">
        <v>72</v>
      </c>
      <c r="E38" s="532" t="str">
        <f>+IF(SUM(E26:E37)=0,"",SUM(E26:E37))</f>
        <v/>
      </c>
      <c r="F38" s="548"/>
      <c r="G38" s="549"/>
      <c r="H38" s="549"/>
      <c r="I38" s="549"/>
      <c r="J38" s="549"/>
      <c r="K38" s="549"/>
      <c r="L38" s="549"/>
      <c r="M38" s="549"/>
      <c r="N38" s="549"/>
      <c r="O38" s="549"/>
      <c r="P38" s="549"/>
      <c r="Q38" s="549"/>
      <c r="R38" s="549"/>
      <c r="S38" s="549"/>
      <c r="T38" s="549"/>
      <c r="U38" s="549"/>
      <c r="V38" s="549"/>
      <c r="W38" s="549"/>
      <c r="X38" s="549"/>
      <c r="Y38" s="549"/>
      <c r="Z38" s="550"/>
    </row>
    <row r="39" spans="3:26" ht="12.75" customHeight="1">
      <c r="C39" s="522"/>
      <c r="D39" s="523"/>
      <c r="E39" s="533"/>
      <c r="F39" s="540"/>
      <c r="G39" s="541"/>
      <c r="H39" s="541"/>
      <c r="I39" s="541"/>
      <c r="J39" s="541"/>
      <c r="K39" s="541"/>
      <c r="L39" s="541"/>
      <c r="M39" s="541"/>
      <c r="N39" s="541"/>
      <c r="O39" s="541"/>
      <c r="P39" s="541"/>
      <c r="Q39" s="541"/>
      <c r="R39" s="541"/>
      <c r="S39" s="541"/>
      <c r="T39" s="541"/>
      <c r="U39" s="541"/>
      <c r="V39" s="541"/>
      <c r="W39" s="541"/>
      <c r="X39" s="541"/>
      <c r="Y39" s="541"/>
      <c r="Z39" s="542"/>
    </row>
    <row r="40" spans="3:26" ht="12.75" customHeight="1">
      <c r="C40" s="520" t="s">
        <v>74</v>
      </c>
      <c r="D40" s="521"/>
      <c r="E40" s="524" t="str">
        <f>+IF(SUM(E16:E23)+SUM(E26:E37)=0,"",SUM(E16:E23)+SUM(E26:E37))</f>
        <v/>
      </c>
      <c r="F40" s="548"/>
      <c r="G40" s="549"/>
      <c r="H40" s="549"/>
      <c r="I40" s="549"/>
      <c r="J40" s="549"/>
      <c r="K40" s="549"/>
      <c r="L40" s="549"/>
      <c r="M40" s="549"/>
      <c r="N40" s="549"/>
      <c r="O40" s="549"/>
      <c r="P40" s="549"/>
      <c r="Q40" s="549"/>
      <c r="R40" s="549"/>
      <c r="S40" s="549"/>
      <c r="T40" s="549"/>
      <c r="U40" s="549"/>
      <c r="V40" s="549"/>
      <c r="W40" s="549"/>
      <c r="X40" s="549"/>
      <c r="Y40" s="549"/>
      <c r="Z40" s="550"/>
    </row>
    <row r="41" spans="3:26" ht="12.75" customHeight="1">
      <c r="C41" s="522"/>
      <c r="D41" s="523"/>
      <c r="E41" s="525"/>
      <c r="F41" s="540"/>
      <c r="G41" s="541"/>
      <c r="H41" s="541"/>
      <c r="I41" s="541"/>
      <c r="J41" s="541"/>
      <c r="K41" s="541"/>
      <c r="L41" s="541"/>
      <c r="M41" s="541"/>
      <c r="N41" s="541"/>
      <c r="O41" s="541"/>
      <c r="P41" s="541"/>
      <c r="Q41" s="541"/>
      <c r="R41" s="541"/>
      <c r="S41" s="541"/>
      <c r="T41" s="541"/>
      <c r="U41" s="541"/>
      <c r="V41" s="541"/>
      <c r="W41" s="541"/>
      <c r="X41" s="541"/>
      <c r="Y41" s="541"/>
      <c r="Z41" s="542"/>
    </row>
    <row r="42" spans="3:26">
      <c r="C42" s="208" t="s">
        <v>125</v>
      </c>
    </row>
    <row r="43" spans="3:26">
      <c r="C43" s="208" t="s">
        <v>126</v>
      </c>
    </row>
    <row r="44" spans="3:26">
      <c r="C44" s="208" t="s">
        <v>127</v>
      </c>
    </row>
    <row r="45" spans="3:26">
      <c r="C45" s="208" t="s">
        <v>128</v>
      </c>
    </row>
  </sheetData>
  <sheetProtection algorithmName="SHA-512" hashValue="I+T85F3T40muKQQHJzhwvz3zzE5mHLpDh9C2/16Lr4WK6RRkNDxgDUCQn3lDkkAkz9nD8A+qdkWiNOelRUZOtQ==" saltValue="dEyeJ8YmjI4Stlqicb5V5g==" spinCount="100000" sheet="1" objects="1" scenarios="1"/>
  <mergeCells count="78">
    <mergeCell ref="F40:Z40"/>
    <mergeCell ref="F41:Z41"/>
    <mergeCell ref="F18:Z18"/>
    <mergeCell ref="F35:Z35"/>
    <mergeCell ref="F36:Z36"/>
    <mergeCell ref="F37:Z37"/>
    <mergeCell ref="F38:Z38"/>
    <mergeCell ref="F39:Z39"/>
    <mergeCell ref="F30:Z30"/>
    <mergeCell ref="F31:Z31"/>
    <mergeCell ref="F32:Z32"/>
    <mergeCell ref="F33:Z33"/>
    <mergeCell ref="F34:Z34"/>
    <mergeCell ref="F25:Z25"/>
    <mergeCell ref="F26:Z26"/>
    <mergeCell ref="F27:Z27"/>
    <mergeCell ref="F28:Z28"/>
    <mergeCell ref="F29:Z29"/>
    <mergeCell ref="F20:Z20"/>
    <mergeCell ref="F21:Z21"/>
    <mergeCell ref="F22:Z22"/>
    <mergeCell ref="F23:Z23"/>
    <mergeCell ref="F24:Z24"/>
    <mergeCell ref="L4:Q4"/>
    <mergeCell ref="S4:U4"/>
    <mergeCell ref="W4:Y4"/>
    <mergeCell ref="F15:Z15"/>
    <mergeCell ref="F16:Z16"/>
    <mergeCell ref="C10:F10"/>
    <mergeCell ref="J6:N6"/>
    <mergeCell ref="O6:Z6"/>
    <mergeCell ref="J7:N7"/>
    <mergeCell ref="O7:Z7"/>
    <mergeCell ref="J8:N8"/>
    <mergeCell ref="O8:Z8"/>
    <mergeCell ref="J9:N9"/>
    <mergeCell ref="O9:Z9"/>
    <mergeCell ref="C20:C21"/>
    <mergeCell ref="D20:D21"/>
    <mergeCell ref="E20:E21"/>
    <mergeCell ref="C22:C23"/>
    <mergeCell ref="D22:D23"/>
    <mergeCell ref="E22:E23"/>
    <mergeCell ref="C18:C19"/>
    <mergeCell ref="D18:D19"/>
    <mergeCell ref="E18:E19"/>
    <mergeCell ref="F14:Z14"/>
    <mergeCell ref="C16:C17"/>
    <mergeCell ref="D16:D17"/>
    <mergeCell ref="E16:E17"/>
    <mergeCell ref="F17:Z17"/>
    <mergeCell ref="F19:Z19"/>
    <mergeCell ref="C24:C25"/>
    <mergeCell ref="D24:D25"/>
    <mergeCell ref="E24:E25"/>
    <mergeCell ref="C26:C27"/>
    <mergeCell ref="D26:D27"/>
    <mergeCell ref="E26:E27"/>
    <mergeCell ref="C28:C29"/>
    <mergeCell ref="D28:D29"/>
    <mergeCell ref="E28:E29"/>
    <mergeCell ref="C30:C31"/>
    <mergeCell ref="D30:D31"/>
    <mergeCell ref="E30:E31"/>
    <mergeCell ref="C32:C33"/>
    <mergeCell ref="D32:D33"/>
    <mergeCell ref="E32:E33"/>
    <mergeCell ref="C34:C35"/>
    <mergeCell ref="D34:D35"/>
    <mergeCell ref="E34:E35"/>
    <mergeCell ref="C40:D41"/>
    <mergeCell ref="E40:E41"/>
    <mergeCell ref="C36:C37"/>
    <mergeCell ref="D36:D37"/>
    <mergeCell ref="E36:E37"/>
    <mergeCell ref="C38:C39"/>
    <mergeCell ref="D38:D39"/>
    <mergeCell ref="E38:E39"/>
  </mergeCells>
  <phoneticPr fontId="4"/>
  <pageMargins left="0.51181102362204722" right="0.51181102362204722" top="0.74803149606299213" bottom="0.74803149606299213" header="0.31496062992125984" footer="0.31496062992125984"/>
  <pageSetup paperSize="9" scale="92"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4">
    <tabColor theme="8" tint="0.59999389629810485"/>
  </sheetPr>
  <dimension ref="A1:AM36"/>
  <sheetViews>
    <sheetView tabSelected="1" view="pageBreakPreview" zoomScale="90" zoomScaleNormal="100" zoomScaleSheetLayoutView="90" workbookViewId="0">
      <selection activeCell="M4" sqref="M4"/>
    </sheetView>
  </sheetViews>
  <sheetFormatPr defaultRowHeight="13.5"/>
  <cols>
    <col min="1" max="38" width="4.625" style="36" customWidth="1"/>
    <col min="39" max="39" width="9" style="36" hidden="1" customWidth="1"/>
    <col min="40" max="16384" width="9" style="36"/>
  </cols>
  <sheetData>
    <row r="1" spans="1:39" ht="18.75" customHeight="1"/>
    <row r="2" spans="1:39" ht="18.75" customHeight="1">
      <c r="A2" s="36" t="s">
        <v>182</v>
      </c>
    </row>
    <row r="3" spans="1:39" ht="18.75" customHeight="1">
      <c r="A3" s="267" t="s">
        <v>153</v>
      </c>
      <c r="B3" s="267"/>
      <c r="C3" s="267"/>
      <c r="D3" s="267"/>
      <c r="E3" s="267"/>
      <c r="F3" s="267"/>
      <c r="G3" s="267"/>
      <c r="H3" s="267"/>
      <c r="I3" s="267"/>
      <c r="J3" s="267"/>
      <c r="K3" s="267"/>
      <c r="L3" s="267"/>
      <c r="M3" s="328">
        <v>2026</v>
      </c>
      <c r="N3" s="328"/>
      <c r="O3" s="36" t="s">
        <v>0</v>
      </c>
      <c r="P3" s="37">
        <v>4</v>
      </c>
      <c r="Q3" s="36" t="s">
        <v>23</v>
      </c>
    </row>
    <row r="4" spans="1:39" ht="18.75" customHeight="1">
      <c r="AM4" s="36" t="str">
        <f>TEXT(M3&amp;"/1/1","ggge")</f>
        <v>令和8</v>
      </c>
    </row>
    <row r="5" spans="1:39" ht="18.75" customHeight="1" thickBot="1">
      <c r="A5" s="329" t="s">
        <v>176</v>
      </c>
      <c r="B5" s="330"/>
      <c r="C5" s="330"/>
      <c r="D5" s="330"/>
      <c r="E5" s="330"/>
      <c r="F5" s="330"/>
      <c r="G5" s="330"/>
      <c r="H5" s="330"/>
      <c r="I5" s="330"/>
      <c r="J5" s="330"/>
      <c r="K5" s="331"/>
      <c r="L5" s="332" t="s">
        <v>25</v>
      </c>
      <c r="M5" s="309"/>
      <c r="N5" s="309"/>
      <c r="O5" s="309"/>
      <c r="P5" s="309"/>
      <c r="Q5" s="309"/>
      <c r="R5" s="309"/>
      <c r="S5" s="309"/>
      <c r="T5" s="309"/>
      <c r="U5" s="333"/>
      <c r="V5" s="38"/>
      <c r="W5" s="38"/>
      <c r="X5" s="38"/>
    </row>
    <row r="6" spans="1:39" ht="18.75" customHeight="1" thickBot="1">
      <c r="A6" s="334" t="s">
        <v>24</v>
      </c>
      <c r="B6" s="335"/>
      <c r="C6" s="335"/>
      <c r="D6" s="335"/>
      <c r="E6" s="335"/>
      <c r="F6" s="335"/>
      <c r="G6" s="335"/>
      <c r="H6" s="335"/>
      <c r="I6" s="335"/>
      <c r="J6" s="335"/>
      <c r="K6" s="336"/>
      <c r="L6" s="346" t="s">
        <v>26</v>
      </c>
      <c r="M6" s="347"/>
      <c r="N6" s="347"/>
      <c r="O6" s="347"/>
      <c r="P6" s="347"/>
      <c r="Q6" s="347"/>
      <c r="R6" s="347"/>
      <c r="S6" s="347"/>
      <c r="T6" s="347"/>
      <c r="U6" s="348"/>
      <c r="V6" s="38"/>
      <c r="W6" s="38"/>
      <c r="X6" s="366" t="s">
        <v>56</v>
      </c>
      <c r="Y6" s="367"/>
      <c r="Z6" s="367"/>
      <c r="AA6" s="367"/>
      <c r="AB6" s="368"/>
      <c r="AC6" s="369" t="s">
        <v>57</v>
      </c>
      <c r="AD6" s="236"/>
      <c r="AE6" s="236"/>
      <c r="AF6" s="236"/>
      <c r="AG6" s="236"/>
    </row>
    <row r="7" spans="1:39" ht="18.75" customHeight="1" thickBot="1">
      <c r="A7" s="337"/>
      <c r="B7" s="338"/>
      <c r="C7" s="338"/>
      <c r="D7" s="338"/>
      <c r="E7" s="338"/>
      <c r="F7" s="338"/>
      <c r="G7" s="338"/>
      <c r="H7" s="338"/>
      <c r="I7" s="338"/>
      <c r="J7" s="338"/>
      <c r="K7" s="339"/>
      <c r="L7" s="323"/>
      <c r="M7" s="324"/>
      <c r="N7" s="324"/>
      <c r="O7" s="324"/>
      <c r="P7" s="324"/>
      <c r="Q7" s="324"/>
      <c r="R7" s="324"/>
      <c r="S7" s="324"/>
      <c r="T7" s="324"/>
      <c r="U7" s="325"/>
      <c r="V7" s="38"/>
      <c r="W7" s="38"/>
      <c r="X7" s="370"/>
      <c r="Y7" s="371"/>
      <c r="Z7" s="371"/>
      <c r="AA7" s="371"/>
      <c r="AB7" s="72" t="s">
        <v>1</v>
      </c>
      <c r="AC7" s="372">
        <f>COUNTIF(F18:AJ18,"&lt;&gt;0")</f>
        <v>0</v>
      </c>
      <c r="AD7" s="372"/>
      <c r="AE7" s="372"/>
      <c r="AF7" s="372"/>
      <c r="AG7" s="39" t="s">
        <v>16</v>
      </c>
    </row>
    <row r="8" spans="1:39" ht="18.75" customHeight="1">
      <c r="A8" s="340"/>
      <c r="B8" s="341"/>
      <c r="C8" s="341"/>
      <c r="D8" s="341"/>
      <c r="E8" s="341"/>
      <c r="F8" s="341"/>
      <c r="G8" s="341"/>
      <c r="H8" s="341"/>
      <c r="I8" s="341"/>
      <c r="J8" s="341"/>
      <c r="K8" s="342"/>
      <c r="L8" s="349" t="s">
        <v>38</v>
      </c>
      <c r="M8" s="350"/>
      <c r="N8" s="351"/>
      <c r="O8" s="355"/>
      <c r="P8" s="356"/>
      <c r="Q8" s="356"/>
      <c r="R8" s="356"/>
      <c r="S8" s="356"/>
      <c r="T8" s="356"/>
      <c r="U8" s="357"/>
      <c r="V8" s="38"/>
      <c r="W8" s="38"/>
      <c r="X8" s="38"/>
    </row>
    <row r="9" spans="1:39" ht="18.75" customHeight="1" thickBot="1">
      <c r="A9" s="343"/>
      <c r="B9" s="344"/>
      <c r="C9" s="344"/>
      <c r="D9" s="344"/>
      <c r="E9" s="344"/>
      <c r="F9" s="344"/>
      <c r="G9" s="344"/>
      <c r="H9" s="344"/>
      <c r="I9" s="344"/>
      <c r="J9" s="344"/>
      <c r="K9" s="345"/>
      <c r="L9" s="352" t="s">
        <v>39</v>
      </c>
      <c r="M9" s="353"/>
      <c r="N9" s="354"/>
      <c r="O9" s="358"/>
      <c r="P9" s="359"/>
      <c r="Q9" s="359"/>
      <c r="R9" s="359"/>
      <c r="S9" s="359"/>
      <c r="T9" s="359"/>
      <c r="U9" s="360"/>
      <c r="V9" s="38"/>
      <c r="W9" s="38"/>
      <c r="X9" s="38"/>
    </row>
    <row r="10" spans="1:39" ht="18.75" customHeight="1">
      <c r="A10" s="106"/>
      <c r="B10" s="106"/>
      <c r="C10" s="106"/>
      <c r="D10" s="106"/>
      <c r="E10" s="106"/>
      <c r="F10" s="106"/>
      <c r="G10" s="106"/>
      <c r="H10" s="106"/>
      <c r="I10" s="106"/>
      <c r="J10" s="106"/>
      <c r="K10" s="106"/>
      <c r="L10" s="106"/>
      <c r="M10" s="106"/>
      <c r="N10" s="106"/>
      <c r="O10" s="106"/>
      <c r="P10" s="106"/>
      <c r="Q10" s="106"/>
      <c r="R10" s="106"/>
      <c r="S10" s="106"/>
      <c r="T10" s="106"/>
      <c r="U10" s="106"/>
      <c r="V10" s="38"/>
      <c r="W10" s="38"/>
      <c r="X10" s="38"/>
    </row>
    <row r="11" spans="1:39" ht="18.75" customHeight="1">
      <c r="A11" s="288" t="s">
        <v>76</v>
      </c>
      <c r="B11" s="288"/>
      <c r="C11" s="288"/>
      <c r="D11" s="288"/>
    </row>
    <row r="12" spans="1:39" ht="18.75" customHeight="1">
      <c r="A12" s="232" t="s">
        <v>6</v>
      </c>
      <c r="B12" s="232"/>
      <c r="C12" s="232"/>
      <c r="D12" s="232"/>
      <c r="E12" s="232"/>
      <c r="F12" s="107">
        <f>DATE(M3,P3,1)</f>
        <v>46113</v>
      </c>
      <c r="G12" s="107">
        <f>F12+1</f>
        <v>46114</v>
      </c>
      <c r="H12" s="107">
        <f t="shared" ref="H12:AI12" si="0">G12+1</f>
        <v>46115</v>
      </c>
      <c r="I12" s="107">
        <f t="shared" si="0"/>
        <v>46116</v>
      </c>
      <c r="J12" s="107">
        <f t="shared" si="0"/>
        <v>46117</v>
      </c>
      <c r="K12" s="107">
        <f t="shared" si="0"/>
        <v>46118</v>
      </c>
      <c r="L12" s="107">
        <f t="shared" si="0"/>
        <v>46119</v>
      </c>
      <c r="M12" s="107">
        <f t="shared" si="0"/>
        <v>46120</v>
      </c>
      <c r="N12" s="107">
        <f t="shared" si="0"/>
        <v>46121</v>
      </c>
      <c r="O12" s="107">
        <f t="shared" si="0"/>
        <v>46122</v>
      </c>
      <c r="P12" s="107">
        <f t="shared" si="0"/>
        <v>46123</v>
      </c>
      <c r="Q12" s="107">
        <f t="shared" si="0"/>
        <v>46124</v>
      </c>
      <c r="R12" s="107">
        <f t="shared" si="0"/>
        <v>46125</v>
      </c>
      <c r="S12" s="107">
        <f t="shared" si="0"/>
        <v>46126</v>
      </c>
      <c r="T12" s="107">
        <f t="shared" si="0"/>
        <v>46127</v>
      </c>
      <c r="U12" s="107">
        <f t="shared" si="0"/>
        <v>46128</v>
      </c>
      <c r="V12" s="107">
        <f t="shared" si="0"/>
        <v>46129</v>
      </c>
      <c r="W12" s="107">
        <f t="shared" si="0"/>
        <v>46130</v>
      </c>
      <c r="X12" s="107">
        <f t="shared" si="0"/>
        <v>46131</v>
      </c>
      <c r="Y12" s="107">
        <f t="shared" si="0"/>
        <v>46132</v>
      </c>
      <c r="Z12" s="107">
        <f t="shared" si="0"/>
        <v>46133</v>
      </c>
      <c r="AA12" s="107">
        <f t="shared" si="0"/>
        <v>46134</v>
      </c>
      <c r="AB12" s="107">
        <f t="shared" si="0"/>
        <v>46135</v>
      </c>
      <c r="AC12" s="107">
        <f t="shared" si="0"/>
        <v>46136</v>
      </c>
      <c r="AD12" s="107">
        <f t="shared" si="0"/>
        <v>46137</v>
      </c>
      <c r="AE12" s="107">
        <f t="shared" si="0"/>
        <v>46138</v>
      </c>
      <c r="AF12" s="107">
        <f t="shared" si="0"/>
        <v>46139</v>
      </c>
      <c r="AG12" s="107">
        <f t="shared" si="0"/>
        <v>46140</v>
      </c>
      <c r="AH12" s="107">
        <f t="shared" si="0"/>
        <v>46141</v>
      </c>
      <c r="AI12" s="107">
        <f t="shared" si="0"/>
        <v>46142</v>
      </c>
      <c r="AJ12" s="141"/>
      <c r="AK12" s="153" t="s">
        <v>7</v>
      </c>
    </row>
    <row r="13" spans="1:39" ht="18.75" customHeight="1" thickBot="1">
      <c r="A13" s="232" t="s">
        <v>5</v>
      </c>
      <c r="B13" s="232"/>
      <c r="C13" s="232"/>
      <c r="D13" s="232"/>
      <c r="E13" s="232"/>
      <c r="F13" s="154" t="str">
        <f>TEXT(F12,"aaa")</f>
        <v>水</v>
      </c>
      <c r="G13" s="154" t="str">
        <f t="shared" ref="G13:I13" si="1">TEXT(G12,"aaa")</f>
        <v>木</v>
      </c>
      <c r="H13" s="154" t="str">
        <f t="shared" si="1"/>
        <v>金</v>
      </c>
      <c r="I13" s="154" t="str">
        <f t="shared" si="1"/>
        <v>土</v>
      </c>
      <c r="J13" s="154" t="str">
        <f t="shared" ref="J13" si="2">TEXT(J12,"aaa")</f>
        <v>日</v>
      </c>
      <c r="K13" s="154" t="str">
        <f t="shared" ref="K13:L13" si="3">TEXT(K12,"aaa")</f>
        <v>月</v>
      </c>
      <c r="L13" s="154" t="str">
        <f t="shared" si="3"/>
        <v>火</v>
      </c>
      <c r="M13" s="154" t="str">
        <f t="shared" ref="M13" si="4">TEXT(M12,"aaa")</f>
        <v>水</v>
      </c>
      <c r="N13" s="154" t="str">
        <f t="shared" ref="N13:O13" si="5">TEXT(N12,"aaa")</f>
        <v>木</v>
      </c>
      <c r="O13" s="154" t="str">
        <f t="shared" si="5"/>
        <v>金</v>
      </c>
      <c r="P13" s="154" t="str">
        <f t="shared" ref="P13" si="6">TEXT(P12,"aaa")</f>
        <v>土</v>
      </c>
      <c r="Q13" s="154" t="str">
        <f t="shared" ref="Q13:R13" si="7">TEXT(Q12,"aaa")</f>
        <v>日</v>
      </c>
      <c r="R13" s="154" t="str">
        <f t="shared" si="7"/>
        <v>月</v>
      </c>
      <c r="S13" s="154" t="str">
        <f t="shared" ref="S13" si="8">TEXT(S12,"aaa")</f>
        <v>火</v>
      </c>
      <c r="T13" s="154" t="str">
        <f t="shared" ref="T13:U13" si="9">TEXT(T12,"aaa")</f>
        <v>水</v>
      </c>
      <c r="U13" s="154" t="str">
        <f t="shared" si="9"/>
        <v>木</v>
      </c>
      <c r="V13" s="154" t="str">
        <f t="shared" ref="V13" si="10">TEXT(V12,"aaa")</f>
        <v>金</v>
      </c>
      <c r="W13" s="154" t="str">
        <f t="shared" ref="W13:X13" si="11">TEXT(W12,"aaa")</f>
        <v>土</v>
      </c>
      <c r="X13" s="154" t="str">
        <f t="shared" si="11"/>
        <v>日</v>
      </c>
      <c r="Y13" s="154" t="str">
        <f t="shared" ref="Y13" si="12">TEXT(Y12,"aaa")</f>
        <v>月</v>
      </c>
      <c r="Z13" s="154" t="str">
        <f t="shared" ref="Z13:AA13" si="13">TEXT(Z12,"aaa")</f>
        <v>火</v>
      </c>
      <c r="AA13" s="154" t="str">
        <f t="shared" si="13"/>
        <v>水</v>
      </c>
      <c r="AB13" s="154" t="str">
        <f t="shared" ref="AB13" si="14">TEXT(AB12,"aaa")</f>
        <v>木</v>
      </c>
      <c r="AC13" s="154" t="str">
        <f t="shared" ref="AC13:AD13" si="15">TEXT(AC12,"aaa")</f>
        <v>金</v>
      </c>
      <c r="AD13" s="154" t="str">
        <f t="shared" si="15"/>
        <v>土</v>
      </c>
      <c r="AE13" s="154" t="str">
        <f t="shared" ref="AE13" si="16">TEXT(AE12,"aaa")</f>
        <v>日</v>
      </c>
      <c r="AF13" s="154" t="str">
        <f t="shared" ref="AF13:AG13" si="17">TEXT(AF12,"aaa")</f>
        <v>月</v>
      </c>
      <c r="AG13" s="154" t="str">
        <f t="shared" si="17"/>
        <v>火</v>
      </c>
      <c r="AH13" s="154" t="str">
        <f t="shared" ref="AH13" si="18">TEXT(AH12,"aaa")</f>
        <v>水</v>
      </c>
      <c r="AI13" s="154" t="str">
        <f t="shared" ref="AI13" si="19">TEXT(AI12,"aaa")</f>
        <v>木</v>
      </c>
      <c r="AJ13" s="142"/>
      <c r="AK13" s="153"/>
    </row>
    <row r="14" spans="1:39" ht="18.75" customHeight="1" thickTop="1">
      <c r="A14" s="256" t="s">
        <v>75</v>
      </c>
      <c r="B14" s="257"/>
      <c r="C14" s="257"/>
      <c r="D14" s="257"/>
      <c r="E14" s="258"/>
      <c r="F14" s="108"/>
      <c r="G14" s="109"/>
      <c r="H14" s="109"/>
      <c r="I14" s="109"/>
      <c r="J14" s="109"/>
      <c r="K14" s="109"/>
      <c r="L14" s="109"/>
      <c r="M14" s="109"/>
      <c r="N14" s="109"/>
      <c r="O14" s="109"/>
      <c r="P14" s="109"/>
      <c r="Q14" s="109"/>
      <c r="R14" s="109"/>
      <c r="S14" s="109"/>
      <c r="T14" s="109"/>
      <c r="U14" s="109"/>
      <c r="V14" s="109"/>
      <c r="W14" s="109"/>
      <c r="X14" s="109"/>
      <c r="Y14" s="109"/>
      <c r="Z14" s="109"/>
      <c r="AA14" s="109"/>
      <c r="AB14" s="109"/>
      <c r="AC14" s="109"/>
      <c r="AD14" s="109"/>
      <c r="AE14" s="109"/>
      <c r="AF14" s="109"/>
      <c r="AG14" s="109"/>
      <c r="AH14" s="109"/>
      <c r="AI14" s="109"/>
      <c r="AJ14" s="110"/>
      <c r="AK14" s="111">
        <f>IF(SUM(F14:AJ14)&gt;=SUM(AK15:AK17),SUM(F14:AJ14),"ERROR")</f>
        <v>0</v>
      </c>
    </row>
    <row r="15" spans="1:39" s="116" customFormat="1" ht="18.75" customHeight="1">
      <c r="A15" s="112"/>
      <c r="B15" s="326" t="s">
        <v>117</v>
      </c>
      <c r="C15" s="327"/>
      <c r="D15" s="327"/>
      <c r="E15" s="327"/>
      <c r="F15" s="113"/>
      <c r="G15" s="114"/>
      <c r="H15" s="114"/>
      <c r="I15" s="114"/>
      <c r="J15" s="114"/>
      <c r="K15" s="114"/>
      <c r="L15" s="114"/>
      <c r="M15" s="114"/>
      <c r="N15" s="114"/>
      <c r="O15" s="114"/>
      <c r="P15" s="114"/>
      <c r="Q15" s="114"/>
      <c r="R15" s="114"/>
      <c r="S15" s="114"/>
      <c r="T15" s="114"/>
      <c r="U15" s="114"/>
      <c r="V15" s="114"/>
      <c r="W15" s="114"/>
      <c r="X15" s="114"/>
      <c r="Y15" s="114"/>
      <c r="Z15" s="114"/>
      <c r="AA15" s="114"/>
      <c r="AB15" s="114"/>
      <c r="AC15" s="114"/>
      <c r="AD15" s="114"/>
      <c r="AE15" s="114"/>
      <c r="AF15" s="114"/>
      <c r="AG15" s="114"/>
      <c r="AH15" s="114"/>
      <c r="AI15" s="114"/>
      <c r="AJ15" s="115"/>
      <c r="AK15" s="111">
        <f>SUM(F15:AJ15)</f>
        <v>0</v>
      </c>
    </row>
    <row r="16" spans="1:39" s="116" customFormat="1" ht="18.75" customHeight="1">
      <c r="A16" s="112"/>
      <c r="B16" s="259" t="s">
        <v>145</v>
      </c>
      <c r="C16" s="260"/>
      <c r="D16" s="260"/>
      <c r="E16" s="260"/>
      <c r="F16" s="113"/>
      <c r="G16" s="114"/>
      <c r="H16" s="114"/>
      <c r="I16" s="114"/>
      <c r="J16" s="114"/>
      <c r="K16" s="114"/>
      <c r="L16" s="114"/>
      <c r="M16" s="114"/>
      <c r="N16" s="114"/>
      <c r="O16" s="114"/>
      <c r="P16" s="114"/>
      <c r="Q16" s="114"/>
      <c r="R16" s="114"/>
      <c r="S16" s="114"/>
      <c r="T16" s="114"/>
      <c r="U16" s="114"/>
      <c r="V16" s="114"/>
      <c r="W16" s="114"/>
      <c r="X16" s="114"/>
      <c r="Y16" s="114"/>
      <c r="Z16" s="114"/>
      <c r="AA16" s="114"/>
      <c r="AB16" s="114"/>
      <c r="AC16" s="114"/>
      <c r="AD16" s="114"/>
      <c r="AE16" s="114"/>
      <c r="AF16" s="114"/>
      <c r="AG16" s="114"/>
      <c r="AH16" s="114"/>
      <c r="AI16" s="114"/>
      <c r="AJ16" s="115"/>
      <c r="AK16" s="111">
        <f>SUM(F16:AJ16)</f>
        <v>0</v>
      </c>
    </row>
    <row r="17" spans="1:38" s="116" customFormat="1" ht="18.75" customHeight="1" thickBot="1">
      <c r="A17" s="117"/>
      <c r="B17" s="259" t="s">
        <v>146</v>
      </c>
      <c r="C17" s="260"/>
      <c r="D17" s="260"/>
      <c r="E17" s="260"/>
      <c r="F17" s="118"/>
      <c r="G17" s="119"/>
      <c r="H17" s="119"/>
      <c r="I17" s="119"/>
      <c r="J17" s="119"/>
      <c r="K17" s="119"/>
      <c r="L17" s="119"/>
      <c r="M17" s="119"/>
      <c r="N17" s="119"/>
      <c r="O17" s="119"/>
      <c r="P17" s="119"/>
      <c r="Q17" s="119"/>
      <c r="R17" s="119"/>
      <c r="S17" s="119"/>
      <c r="T17" s="119"/>
      <c r="U17" s="119"/>
      <c r="V17" s="119"/>
      <c r="W17" s="119"/>
      <c r="X17" s="119"/>
      <c r="Y17" s="119"/>
      <c r="Z17" s="119"/>
      <c r="AA17" s="119"/>
      <c r="AB17" s="119"/>
      <c r="AC17" s="119"/>
      <c r="AD17" s="119"/>
      <c r="AE17" s="119"/>
      <c r="AF17" s="119"/>
      <c r="AG17" s="119"/>
      <c r="AH17" s="119"/>
      <c r="AI17" s="119"/>
      <c r="AJ17" s="120"/>
      <c r="AK17" s="111">
        <f>SUM(F17:AJ17)</f>
        <v>0</v>
      </c>
    </row>
    <row r="18" spans="1:38" ht="18.75" customHeight="1" thickTop="1">
      <c r="A18" s="230" t="s">
        <v>7</v>
      </c>
      <c r="B18" s="230"/>
      <c r="C18" s="230"/>
      <c r="D18" s="230"/>
      <c r="E18" s="230"/>
      <c r="F18" s="139">
        <f>F14</f>
        <v>0</v>
      </c>
      <c r="G18" s="139">
        <f t="shared" ref="G18:AK18" si="20">G14</f>
        <v>0</v>
      </c>
      <c r="H18" s="139">
        <f t="shared" si="20"/>
        <v>0</v>
      </c>
      <c r="I18" s="139">
        <f t="shared" si="20"/>
        <v>0</v>
      </c>
      <c r="J18" s="139">
        <f t="shared" si="20"/>
        <v>0</v>
      </c>
      <c r="K18" s="139">
        <f t="shared" si="20"/>
        <v>0</v>
      </c>
      <c r="L18" s="139">
        <f t="shared" si="20"/>
        <v>0</v>
      </c>
      <c r="M18" s="139">
        <f t="shared" si="20"/>
        <v>0</v>
      </c>
      <c r="N18" s="139">
        <f t="shared" si="20"/>
        <v>0</v>
      </c>
      <c r="O18" s="139">
        <f t="shared" si="20"/>
        <v>0</v>
      </c>
      <c r="P18" s="139">
        <f t="shared" si="20"/>
        <v>0</v>
      </c>
      <c r="Q18" s="139">
        <f t="shared" si="20"/>
        <v>0</v>
      </c>
      <c r="R18" s="139">
        <f t="shared" si="20"/>
        <v>0</v>
      </c>
      <c r="S18" s="139">
        <f t="shared" si="20"/>
        <v>0</v>
      </c>
      <c r="T18" s="139">
        <f t="shared" si="20"/>
        <v>0</v>
      </c>
      <c r="U18" s="139">
        <f t="shared" si="20"/>
        <v>0</v>
      </c>
      <c r="V18" s="139">
        <f t="shared" si="20"/>
        <v>0</v>
      </c>
      <c r="W18" s="139">
        <f t="shared" si="20"/>
        <v>0</v>
      </c>
      <c r="X18" s="139">
        <f t="shared" si="20"/>
        <v>0</v>
      </c>
      <c r="Y18" s="139">
        <f t="shared" si="20"/>
        <v>0</v>
      </c>
      <c r="Z18" s="139">
        <f t="shared" si="20"/>
        <v>0</v>
      </c>
      <c r="AA18" s="139">
        <f t="shared" si="20"/>
        <v>0</v>
      </c>
      <c r="AB18" s="139">
        <f t="shared" si="20"/>
        <v>0</v>
      </c>
      <c r="AC18" s="139">
        <f t="shared" si="20"/>
        <v>0</v>
      </c>
      <c r="AD18" s="139">
        <f t="shared" si="20"/>
        <v>0</v>
      </c>
      <c r="AE18" s="139">
        <f t="shared" si="20"/>
        <v>0</v>
      </c>
      <c r="AF18" s="139">
        <f t="shared" si="20"/>
        <v>0</v>
      </c>
      <c r="AG18" s="139">
        <f t="shared" si="20"/>
        <v>0</v>
      </c>
      <c r="AH18" s="139">
        <f t="shared" si="20"/>
        <v>0</v>
      </c>
      <c r="AI18" s="139">
        <f t="shared" si="20"/>
        <v>0</v>
      </c>
      <c r="AJ18" s="139">
        <f t="shared" si="20"/>
        <v>0</v>
      </c>
      <c r="AK18" s="140">
        <f t="shared" si="20"/>
        <v>0</v>
      </c>
      <c r="AL18" s="36" t="s">
        <v>19</v>
      </c>
    </row>
    <row r="19" spans="1:38" s="124" customFormat="1" ht="18.75" customHeight="1">
      <c r="A19" s="121"/>
      <c r="B19" s="122" t="s">
        <v>118</v>
      </c>
      <c r="C19" s="121"/>
      <c r="D19" s="121"/>
      <c r="E19" s="121"/>
      <c r="F19" s="123"/>
      <c r="G19" s="123"/>
      <c r="H19" s="123"/>
      <c r="I19" s="123"/>
      <c r="J19" s="123"/>
      <c r="K19" s="123"/>
      <c r="L19" s="123"/>
      <c r="M19" s="123"/>
      <c r="N19" s="123"/>
      <c r="O19" s="123"/>
      <c r="P19" s="123"/>
      <c r="Q19" s="123"/>
      <c r="R19" s="123"/>
      <c r="S19" s="123"/>
      <c r="T19" s="123"/>
      <c r="U19" s="123"/>
      <c r="V19" s="123"/>
      <c r="W19" s="123"/>
      <c r="X19" s="123"/>
      <c r="Y19" s="123"/>
      <c r="Z19" s="123"/>
      <c r="AA19" s="123"/>
      <c r="AB19" s="123"/>
      <c r="AC19" s="123"/>
      <c r="AD19" s="123"/>
      <c r="AE19" s="123"/>
      <c r="AF19" s="123"/>
      <c r="AG19" s="123"/>
      <c r="AH19" s="123"/>
      <c r="AI19" s="123"/>
      <c r="AJ19" s="123"/>
      <c r="AK19" s="121"/>
    </row>
    <row r="20" spans="1:38" s="122" customFormat="1" ht="18.75" customHeight="1">
      <c r="B20" s="122" t="s">
        <v>154</v>
      </c>
    </row>
    <row r="21" spans="1:38" s="125" customFormat="1" ht="18.75" customHeight="1">
      <c r="B21" s="122" t="s">
        <v>155</v>
      </c>
    </row>
    <row r="22" spans="1:38" ht="18.75" customHeight="1">
      <c r="A22" s="288" t="s">
        <v>51</v>
      </c>
      <c r="B22" s="288"/>
      <c r="C22" s="288"/>
      <c r="D22" s="288"/>
      <c r="M22" s="36" t="s">
        <v>13</v>
      </c>
    </row>
    <row r="23" spans="1:38" ht="18.75" customHeight="1">
      <c r="A23" s="232" t="s">
        <v>8</v>
      </c>
      <c r="B23" s="232"/>
      <c r="C23" s="232"/>
      <c r="D23" s="232"/>
      <c r="E23" s="232"/>
      <c r="F23" s="299" t="s">
        <v>12</v>
      </c>
      <c r="G23" s="299"/>
      <c r="H23" s="299"/>
      <c r="I23" s="299"/>
      <c r="M23" s="232" t="s">
        <v>8</v>
      </c>
      <c r="N23" s="232"/>
      <c r="O23" s="232"/>
      <c r="P23" s="232"/>
      <c r="Q23" s="232"/>
      <c r="R23" s="232"/>
      <c r="S23" s="232"/>
      <c r="T23" s="232"/>
      <c r="U23" s="232"/>
      <c r="V23" s="225" t="s">
        <v>12</v>
      </c>
      <c r="W23" s="225"/>
      <c r="X23" s="225"/>
      <c r="Y23" s="225"/>
      <c r="Z23" s="225"/>
      <c r="AA23" s="225"/>
      <c r="AB23" s="225"/>
      <c r="AC23" s="225"/>
      <c r="AD23" s="241"/>
      <c r="AE23" s="241"/>
      <c r="AF23" s="241"/>
      <c r="AG23" s="241"/>
      <c r="AH23" s="241"/>
      <c r="AI23" s="241"/>
      <c r="AJ23" s="241"/>
      <c r="AK23" s="242"/>
    </row>
    <row r="24" spans="1:38" ht="18.75" customHeight="1" thickBot="1">
      <c r="A24" s="232"/>
      <c r="B24" s="232"/>
      <c r="C24" s="232"/>
      <c r="D24" s="232"/>
      <c r="E24" s="232"/>
      <c r="F24" s="316"/>
      <c r="G24" s="316"/>
      <c r="H24" s="316"/>
      <c r="I24" s="299"/>
      <c r="J24" s="126"/>
      <c r="K24" s="126"/>
      <c r="L24" s="126"/>
      <c r="M24" s="232"/>
      <c r="N24" s="232"/>
      <c r="O24" s="232"/>
      <c r="P24" s="232"/>
      <c r="Q24" s="232"/>
      <c r="R24" s="232"/>
      <c r="S24" s="232"/>
      <c r="T24" s="232"/>
      <c r="U24" s="232"/>
      <c r="V24" s="226"/>
      <c r="W24" s="226"/>
      <c r="X24" s="226"/>
      <c r="Y24" s="226"/>
      <c r="Z24" s="226"/>
      <c r="AA24" s="226"/>
      <c r="AB24" s="226"/>
      <c r="AC24" s="226"/>
      <c r="AD24" s="243" t="s">
        <v>144</v>
      </c>
      <c r="AE24" s="243"/>
      <c r="AF24" s="243"/>
      <c r="AG24" s="243"/>
      <c r="AH24" s="243"/>
      <c r="AI24" s="243"/>
      <c r="AJ24" s="243"/>
      <c r="AK24" s="243"/>
    </row>
    <row r="25" spans="1:38" ht="18.75" customHeight="1" thickTop="1" thickBot="1">
      <c r="A25" s="237" t="s">
        <v>9</v>
      </c>
      <c r="B25" s="293"/>
      <c r="C25" s="293"/>
      <c r="D25" s="293"/>
      <c r="E25" s="294"/>
      <c r="F25" s="320"/>
      <c r="G25" s="321"/>
      <c r="H25" s="322"/>
      <c r="I25" s="39" t="s">
        <v>172</v>
      </c>
      <c r="J25" s="126"/>
      <c r="K25" s="126"/>
      <c r="L25" s="126"/>
      <c r="M25" s="232"/>
      <c r="N25" s="232"/>
      <c r="O25" s="232"/>
      <c r="P25" s="232"/>
      <c r="Q25" s="232"/>
      <c r="R25" s="232"/>
      <c r="S25" s="232"/>
      <c r="T25" s="232"/>
      <c r="U25" s="232"/>
      <c r="V25" s="229" t="s">
        <v>14</v>
      </c>
      <c r="W25" s="227"/>
      <c r="X25" s="227"/>
      <c r="Y25" s="227"/>
      <c r="Z25" s="227" t="s">
        <v>15</v>
      </c>
      <c r="AA25" s="227"/>
      <c r="AB25" s="227"/>
      <c r="AC25" s="228"/>
      <c r="AD25" s="244" t="s">
        <v>14</v>
      </c>
      <c r="AE25" s="244"/>
      <c r="AF25" s="244"/>
      <c r="AG25" s="244"/>
      <c r="AH25" s="244" t="s">
        <v>15</v>
      </c>
      <c r="AI25" s="244"/>
      <c r="AJ25" s="244"/>
      <c r="AK25" s="244"/>
    </row>
    <row r="26" spans="1:38" ht="18.75" customHeight="1" thickTop="1">
      <c r="A26" s="237" t="s">
        <v>10</v>
      </c>
      <c r="B26" s="293"/>
      <c r="C26" s="293"/>
      <c r="D26" s="293"/>
      <c r="E26" s="294"/>
      <c r="F26" s="317"/>
      <c r="G26" s="318"/>
      <c r="H26" s="319"/>
      <c r="I26" s="39" t="s">
        <v>172</v>
      </c>
      <c r="J26" s="126"/>
      <c r="K26" s="126"/>
      <c r="L26" s="126"/>
      <c r="M26" s="290" t="s">
        <v>195</v>
      </c>
      <c r="N26" s="290"/>
      <c r="O26" s="290"/>
      <c r="P26" s="290"/>
      <c r="Q26" s="290"/>
      <c r="R26" s="290"/>
      <c r="S26" s="290"/>
      <c r="T26" s="290"/>
      <c r="U26" s="291"/>
      <c r="V26" s="363"/>
      <c r="W26" s="364"/>
      <c r="X26" s="364"/>
      <c r="Y26" s="95" t="s">
        <v>1</v>
      </c>
      <c r="Z26" s="364"/>
      <c r="AA26" s="364"/>
      <c r="AB26" s="364"/>
      <c r="AC26" s="133" t="s">
        <v>173</v>
      </c>
      <c r="AD26" s="380"/>
      <c r="AE26" s="365"/>
      <c r="AF26" s="365"/>
      <c r="AG26" s="212" t="s">
        <v>173</v>
      </c>
      <c r="AH26" s="365"/>
      <c r="AI26" s="365"/>
      <c r="AJ26" s="365"/>
      <c r="AK26" s="213" t="s">
        <v>173</v>
      </c>
    </row>
    <row r="27" spans="1:38" ht="18.75" customHeight="1">
      <c r="A27" s="237" t="s">
        <v>11</v>
      </c>
      <c r="B27" s="293"/>
      <c r="C27" s="293"/>
      <c r="D27" s="293"/>
      <c r="E27" s="294"/>
      <c r="F27" s="317"/>
      <c r="G27" s="318"/>
      <c r="H27" s="319"/>
      <c r="I27" s="39" t="s">
        <v>172</v>
      </c>
      <c r="J27" s="126"/>
      <c r="K27" s="126"/>
      <c r="L27" s="126"/>
      <c r="M27" s="290"/>
      <c r="N27" s="290"/>
      <c r="O27" s="290"/>
      <c r="P27" s="290"/>
      <c r="Q27" s="290"/>
      <c r="R27" s="290"/>
      <c r="S27" s="290"/>
      <c r="T27" s="290"/>
      <c r="U27" s="291"/>
      <c r="V27" s="233" t="s">
        <v>129</v>
      </c>
      <c r="W27" s="234"/>
      <c r="X27" s="234"/>
      <c r="Y27" s="96"/>
      <c r="Z27" s="234" t="s">
        <v>129</v>
      </c>
      <c r="AA27" s="234"/>
      <c r="AB27" s="234"/>
      <c r="AC27" s="134"/>
      <c r="AD27" s="373" t="s">
        <v>129</v>
      </c>
      <c r="AE27" s="374"/>
      <c r="AF27" s="374"/>
      <c r="AG27" s="75"/>
      <c r="AH27" s="375" t="s">
        <v>129</v>
      </c>
      <c r="AI27" s="374"/>
      <c r="AJ27" s="374"/>
      <c r="AK27" s="99"/>
    </row>
    <row r="28" spans="1:38" ht="18.75" customHeight="1">
      <c r="A28" s="292" t="s">
        <v>150</v>
      </c>
      <c r="B28" s="293"/>
      <c r="C28" s="293"/>
      <c r="D28" s="293"/>
      <c r="E28" s="294"/>
      <c r="F28" s="295"/>
      <c r="G28" s="296"/>
      <c r="H28" s="297"/>
      <c r="I28" s="39" t="s">
        <v>172</v>
      </c>
      <c r="J28" s="126"/>
      <c r="K28" s="126"/>
      <c r="L28" s="126"/>
      <c r="M28" s="236" t="s">
        <v>17</v>
      </c>
      <c r="N28" s="236"/>
      <c r="O28" s="236"/>
      <c r="P28" s="236"/>
      <c r="Q28" s="236"/>
      <c r="R28" s="236"/>
      <c r="S28" s="236"/>
      <c r="T28" s="236"/>
      <c r="U28" s="237"/>
      <c r="V28" s="314"/>
      <c r="W28" s="315"/>
      <c r="X28" s="315"/>
      <c r="Y28" s="97" t="s">
        <v>173</v>
      </c>
      <c r="Z28" s="315"/>
      <c r="AA28" s="315"/>
      <c r="AB28" s="315"/>
      <c r="AC28" s="135" t="s">
        <v>173</v>
      </c>
      <c r="AD28" s="376"/>
      <c r="AE28" s="377"/>
      <c r="AF28" s="377"/>
      <c r="AG28" s="214" t="s">
        <v>173</v>
      </c>
      <c r="AH28" s="377"/>
      <c r="AI28" s="377"/>
      <c r="AJ28" s="377"/>
      <c r="AK28" s="99" t="s">
        <v>173</v>
      </c>
    </row>
    <row r="29" spans="1:38" ht="18.75" customHeight="1" thickBot="1">
      <c r="A29" s="127"/>
      <c r="B29" s="237" t="s">
        <v>152</v>
      </c>
      <c r="C29" s="293"/>
      <c r="D29" s="293"/>
      <c r="E29" s="294"/>
      <c r="F29" s="305"/>
      <c r="G29" s="306"/>
      <c r="H29" s="307"/>
      <c r="I29" s="39" t="s">
        <v>172</v>
      </c>
      <c r="J29" s="126"/>
      <c r="K29" s="126"/>
      <c r="L29" s="126"/>
      <c r="M29" s="238" t="s">
        <v>157</v>
      </c>
      <c r="N29" s="238"/>
      <c r="O29" s="238"/>
      <c r="P29" s="238"/>
      <c r="Q29" s="238"/>
      <c r="R29" s="238"/>
      <c r="S29" s="238"/>
      <c r="T29" s="238"/>
      <c r="U29" s="239"/>
      <c r="V29" s="314"/>
      <c r="W29" s="315"/>
      <c r="X29" s="315"/>
      <c r="Y29" s="97" t="s">
        <v>173</v>
      </c>
      <c r="Z29" s="315"/>
      <c r="AA29" s="315"/>
      <c r="AB29" s="315"/>
      <c r="AC29" s="135" t="s">
        <v>173</v>
      </c>
      <c r="AD29" s="311"/>
      <c r="AE29" s="312"/>
      <c r="AF29" s="312"/>
      <c r="AG29" s="137"/>
      <c r="AH29" s="313"/>
      <c r="AI29" s="312"/>
      <c r="AJ29" s="312"/>
      <c r="AK29" s="138"/>
    </row>
    <row r="30" spans="1:38" ht="18.75" customHeight="1" thickTop="1" thickBot="1">
      <c r="A30" s="298" t="s">
        <v>7</v>
      </c>
      <c r="B30" s="298"/>
      <c r="C30" s="298"/>
      <c r="D30" s="298"/>
      <c r="E30" s="298"/>
      <c r="F30" s="247">
        <f>SUM(F25:H28)</f>
        <v>0</v>
      </c>
      <c r="G30" s="231"/>
      <c r="H30" s="231"/>
      <c r="I30" s="74" t="s">
        <v>173</v>
      </c>
      <c r="J30" s="126" t="s">
        <v>20</v>
      </c>
      <c r="K30" s="126"/>
      <c r="L30" s="126"/>
      <c r="M30" s="236" t="s">
        <v>18</v>
      </c>
      <c r="N30" s="236"/>
      <c r="O30" s="236"/>
      <c r="P30" s="236"/>
      <c r="Q30" s="236"/>
      <c r="R30" s="236"/>
      <c r="S30" s="236"/>
      <c r="T30" s="236"/>
      <c r="U30" s="237"/>
      <c r="V30" s="361"/>
      <c r="W30" s="362"/>
      <c r="X30" s="362"/>
      <c r="Y30" s="98" t="s">
        <v>173</v>
      </c>
      <c r="Z30" s="362"/>
      <c r="AA30" s="362"/>
      <c r="AB30" s="362"/>
      <c r="AC30" s="136" t="s">
        <v>173</v>
      </c>
      <c r="AD30" s="378"/>
      <c r="AE30" s="379"/>
      <c r="AF30" s="379"/>
      <c r="AG30" s="215" t="s">
        <v>173</v>
      </c>
      <c r="AH30" s="379"/>
      <c r="AI30" s="379"/>
      <c r="AJ30" s="379"/>
      <c r="AK30" s="216" t="s">
        <v>173</v>
      </c>
    </row>
    <row r="31" spans="1:38" ht="18.75" customHeight="1" thickTop="1">
      <c r="M31" s="230" t="s">
        <v>3</v>
      </c>
      <c r="N31" s="230"/>
      <c r="O31" s="230"/>
      <c r="P31" s="230"/>
      <c r="Q31" s="230"/>
      <c r="R31" s="230"/>
      <c r="S31" s="230"/>
      <c r="T31" s="230"/>
      <c r="U31" s="230"/>
      <c r="V31" s="231">
        <f>SUM(V26,V28,V29,V30)</f>
        <v>0</v>
      </c>
      <c r="W31" s="231"/>
      <c r="X31" s="231"/>
      <c r="Y31" s="74" t="s">
        <v>173</v>
      </c>
      <c r="Z31" s="247">
        <f>SUM(Z26,Z28,Z29,Z30)</f>
        <v>0</v>
      </c>
      <c r="AA31" s="231"/>
      <c r="AB31" s="231"/>
      <c r="AC31" s="100" t="s">
        <v>173</v>
      </c>
      <c r="AD31" s="247">
        <f>SUM(AD26,AD28,AD30)</f>
        <v>0</v>
      </c>
      <c r="AE31" s="231"/>
      <c r="AF31" s="231"/>
      <c r="AG31" s="74" t="s">
        <v>173</v>
      </c>
      <c r="AH31" s="247">
        <f>SUM(AH26,AH28,AH30)</f>
        <v>0</v>
      </c>
      <c r="AI31" s="231"/>
      <c r="AJ31" s="231"/>
      <c r="AK31" s="74" t="s">
        <v>173</v>
      </c>
      <c r="AL31" s="128"/>
    </row>
    <row r="32" spans="1:38" ht="18.75" customHeight="1">
      <c r="M32" s="223" t="s">
        <v>7</v>
      </c>
      <c r="N32" s="223"/>
      <c r="O32" s="223"/>
      <c r="P32" s="223"/>
      <c r="Q32" s="223"/>
      <c r="R32" s="223"/>
      <c r="S32" s="223"/>
      <c r="T32" s="223"/>
      <c r="U32" s="223"/>
      <c r="V32" s="224">
        <f>IF(AK18=F30,IF(AK18=SUM(V31,Z31),AK18,"ERROR"),"ERROR")</f>
        <v>0</v>
      </c>
      <c r="W32" s="224"/>
      <c r="X32" s="224"/>
      <c r="Y32" s="224"/>
      <c r="Z32" s="224"/>
      <c r="AA32" s="224"/>
      <c r="AB32" s="224"/>
      <c r="AC32" s="73" t="s">
        <v>173</v>
      </c>
      <c r="AD32" s="36" t="s">
        <v>21</v>
      </c>
      <c r="AE32" s="128"/>
      <c r="AF32" s="128"/>
      <c r="AG32" s="128"/>
      <c r="AH32" s="128"/>
      <c r="AI32" s="128"/>
      <c r="AJ32" s="128"/>
      <c r="AK32" s="128"/>
      <c r="AL32" s="128"/>
    </row>
    <row r="33" spans="2:37" ht="18.75" customHeight="1">
      <c r="B33" s="122" t="s">
        <v>119</v>
      </c>
      <c r="C33" s="122"/>
      <c r="D33" s="122"/>
      <c r="E33" s="122"/>
      <c r="F33" s="122"/>
      <c r="G33" s="122"/>
      <c r="H33" s="122"/>
      <c r="I33" s="122"/>
      <c r="J33" s="122"/>
      <c r="K33" s="122"/>
      <c r="L33" s="122"/>
      <c r="M33" s="122"/>
      <c r="N33" s="38"/>
      <c r="O33" s="38"/>
      <c r="P33" s="38"/>
      <c r="AE33" s="128"/>
      <c r="AF33" s="128"/>
      <c r="AG33" s="128"/>
      <c r="AH33" s="128"/>
      <c r="AI33" s="128"/>
      <c r="AJ33" s="128"/>
      <c r="AK33" s="128"/>
    </row>
    <row r="34" spans="2:37" ht="21" customHeight="1"/>
    <row r="35" spans="2:37" ht="21" customHeight="1"/>
    <row r="36" spans="2:37" ht="21" customHeight="1"/>
  </sheetData>
  <sheetProtection algorithmName="SHA-512" hashValue="ZOkVjvENkNCHMiVXGa7jweagKJF/aR1JTegRIfk4ZZoitLMMiutVR9CPmGWmq4ClRyaydfbAXHnqFnpgIugPHQ==" saltValue="8R0g8Kn08LXhTQxu4CAHZA==" spinCount="100000" sheet="1" objects="1" scenarios="1"/>
  <mergeCells count="78">
    <mergeCell ref="V32:AB32"/>
    <mergeCell ref="AD31:AF31"/>
    <mergeCell ref="AH31:AJ31"/>
    <mergeCell ref="AD23:AK23"/>
    <mergeCell ref="AD27:AF27"/>
    <mergeCell ref="AH27:AJ27"/>
    <mergeCell ref="AD28:AF28"/>
    <mergeCell ref="AH28:AJ28"/>
    <mergeCell ref="AD30:AF30"/>
    <mergeCell ref="AH30:AJ30"/>
    <mergeCell ref="V31:X31"/>
    <mergeCell ref="Z31:AB31"/>
    <mergeCell ref="AD24:AK24"/>
    <mergeCell ref="AD25:AG25"/>
    <mergeCell ref="AH25:AK25"/>
    <mergeCell ref="AD26:AF26"/>
    <mergeCell ref="AH26:AJ26"/>
    <mergeCell ref="X6:AB6"/>
    <mergeCell ref="AC6:AG6"/>
    <mergeCell ref="X7:AA7"/>
    <mergeCell ref="AC7:AF7"/>
    <mergeCell ref="V23:AC24"/>
    <mergeCell ref="V25:Y25"/>
    <mergeCell ref="Z25:AC25"/>
    <mergeCell ref="V30:X30"/>
    <mergeCell ref="Z30:AB30"/>
    <mergeCell ref="V27:X27"/>
    <mergeCell ref="Z27:AB27"/>
    <mergeCell ref="A26:E26"/>
    <mergeCell ref="F26:H26"/>
    <mergeCell ref="V26:X26"/>
    <mergeCell ref="Z26:AB26"/>
    <mergeCell ref="M26:U27"/>
    <mergeCell ref="M30:U30"/>
    <mergeCell ref="V29:X29"/>
    <mergeCell ref="Z29:AB29"/>
    <mergeCell ref="A3:L3"/>
    <mergeCell ref="M3:N3"/>
    <mergeCell ref="A5:K5"/>
    <mergeCell ref="L5:U5"/>
    <mergeCell ref="A11:D11"/>
    <mergeCell ref="A6:K6"/>
    <mergeCell ref="A7:K9"/>
    <mergeCell ref="L6:U6"/>
    <mergeCell ref="L8:N8"/>
    <mergeCell ref="L9:N9"/>
    <mergeCell ref="O8:U8"/>
    <mergeCell ref="O9:U9"/>
    <mergeCell ref="A12:E12"/>
    <mergeCell ref="L7:U7"/>
    <mergeCell ref="A18:E18"/>
    <mergeCell ref="A14:E14"/>
    <mergeCell ref="A13:E13"/>
    <mergeCell ref="B15:E15"/>
    <mergeCell ref="B17:E17"/>
    <mergeCell ref="B16:E16"/>
    <mergeCell ref="M31:U31"/>
    <mergeCell ref="M32:U32"/>
    <mergeCell ref="A22:D22"/>
    <mergeCell ref="A23:E24"/>
    <mergeCell ref="F23:I24"/>
    <mergeCell ref="A27:E27"/>
    <mergeCell ref="F27:H27"/>
    <mergeCell ref="A30:E30"/>
    <mergeCell ref="F30:H30"/>
    <mergeCell ref="A28:E28"/>
    <mergeCell ref="F28:H28"/>
    <mergeCell ref="F29:H29"/>
    <mergeCell ref="B29:E29"/>
    <mergeCell ref="A25:E25"/>
    <mergeCell ref="F25:H25"/>
    <mergeCell ref="M23:U25"/>
    <mergeCell ref="AD29:AF29"/>
    <mergeCell ref="AH29:AJ29"/>
    <mergeCell ref="M28:U28"/>
    <mergeCell ref="M29:U29"/>
    <mergeCell ref="V28:X28"/>
    <mergeCell ref="Z28:AB28"/>
  </mergeCells>
  <phoneticPr fontId="4"/>
  <conditionalFormatting sqref="A7:K9">
    <cfRule type="containsBlanks" dxfId="2" priority="3">
      <formula>LEN(TRIM(A7))=0</formula>
    </cfRule>
  </conditionalFormatting>
  <conditionalFormatting sqref="L7:U7">
    <cfRule type="containsBlanks" dxfId="1" priority="2">
      <formula>LEN(TRIM(L7))=0</formula>
    </cfRule>
  </conditionalFormatting>
  <conditionalFormatting sqref="O8:U9">
    <cfRule type="containsBlanks" dxfId="0" priority="1">
      <formula>LEN(TRIM(O8))=0</formula>
    </cfRule>
  </conditionalFormatting>
  <pageMargins left="0.7" right="0.7" top="0.75" bottom="0.75" header="0.3" footer="0.3"/>
  <pageSetup paperSize="9" scale="76"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405D155-0B9F-45E5-A171-19131E08EDE6}">
  <sheetPr codeName="Sheet2">
    <tabColor theme="8" tint="0.59999389629810485"/>
  </sheetPr>
  <dimension ref="A1:AL36"/>
  <sheetViews>
    <sheetView view="pageBreakPreview" zoomScale="90" zoomScaleNormal="100" zoomScaleSheetLayoutView="90" workbookViewId="0">
      <selection activeCell="M26" sqref="M26:U27"/>
    </sheetView>
  </sheetViews>
  <sheetFormatPr defaultRowHeight="13.5"/>
  <cols>
    <col min="1" max="38" width="4.625" style="36" customWidth="1"/>
    <col min="39" max="16384" width="9" style="36"/>
  </cols>
  <sheetData>
    <row r="1" spans="1:37" ht="19.5" customHeight="1"/>
    <row r="2" spans="1:37" ht="19.5" customHeight="1">
      <c r="A2" s="36" t="s">
        <v>182</v>
      </c>
      <c r="Y2" s="105"/>
    </row>
    <row r="3" spans="1:37" ht="19.5" customHeight="1">
      <c r="A3" s="267" t="s">
        <v>153</v>
      </c>
      <c r="B3" s="267"/>
      <c r="C3" s="267"/>
      <c r="D3" s="267"/>
      <c r="E3" s="267"/>
      <c r="F3" s="267"/>
      <c r="G3" s="267"/>
      <c r="H3" s="267"/>
      <c r="I3" s="267"/>
      <c r="J3" s="267"/>
      <c r="K3" s="267"/>
      <c r="L3" s="267"/>
      <c r="M3" s="381">
        <f>'4月'!M3</f>
        <v>2026</v>
      </c>
      <c r="N3" s="381"/>
      <c r="O3" s="36" t="s">
        <v>0</v>
      </c>
      <c r="P3" s="37">
        <v>5</v>
      </c>
      <c r="Q3" s="36" t="s">
        <v>23</v>
      </c>
    </row>
    <row r="4" spans="1:37" ht="19.5" customHeight="1"/>
    <row r="5" spans="1:37" ht="19.5" customHeight="1" thickBot="1">
      <c r="A5" s="382" t="s">
        <v>175</v>
      </c>
      <c r="B5" s="382"/>
      <c r="C5" s="382"/>
      <c r="D5" s="382"/>
      <c r="E5" s="382"/>
      <c r="F5" s="382"/>
      <c r="G5" s="382"/>
      <c r="H5" s="382"/>
      <c r="I5" s="382"/>
      <c r="J5" s="382"/>
      <c r="K5" s="382"/>
      <c r="L5" s="383" t="s">
        <v>25</v>
      </c>
      <c r="M5" s="383"/>
      <c r="N5" s="383"/>
      <c r="O5" s="383"/>
      <c r="P5" s="383"/>
      <c r="Q5" s="383"/>
      <c r="R5" s="383"/>
      <c r="S5" s="383"/>
      <c r="T5" s="383"/>
      <c r="U5" s="383"/>
      <c r="V5" s="38"/>
      <c r="W5" s="38"/>
      <c r="X5" s="38"/>
    </row>
    <row r="6" spans="1:37" ht="19.5" customHeight="1" thickBot="1">
      <c r="A6" s="384" t="s">
        <v>24</v>
      </c>
      <c r="B6" s="385"/>
      <c r="C6" s="385"/>
      <c r="D6" s="385"/>
      <c r="E6" s="385"/>
      <c r="F6" s="385"/>
      <c r="G6" s="385"/>
      <c r="H6" s="385"/>
      <c r="I6" s="385"/>
      <c r="J6" s="385"/>
      <c r="K6" s="386"/>
      <c r="L6" s="387" t="s">
        <v>26</v>
      </c>
      <c r="M6" s="387"/>
      <c r="N6" s="387"/>
      <c r="O6" s="387"/>
      <c r="P6" s="387"/>
      <c r="Q6" s="387"/>
      <c r="R6" s="387"/>
      <c r="S6" s="387"/>
      <c r="T6" s="387"/>
      <c r="U6" s="387"/>
      <c r="V6" s="38"/>
      <c r="W6" s="38"/>
      <c r="X6" s="366" t="s">
        <v>56</v>
      </c>
      <c r="Y6" s="367"/>
      <c r="Z6" s="367"/>
      <c r="AA6" s="367"/>
      <c r="AB6" s="368"/>
      <c r="AC6" s="369" t="s">
        <v>57</v>
      </c>
      <c r="AD6" s="236"/>
      <c r="AE6" s="236"/>
      <c r="AF6" s="236"/>
      <c r="AG6" s="236"/>
    </row>
    <row r="7" spans="1:37" ht="19.5" customHeight="1" thickBot="1">
      <c r="A7" s="337">
        <f>'4月'!A7:K9</f>
        <v>0</v>
      </c>
      <c r="B7" s="338"/>
      <c r="C7" s="338"/>
      <c r="D7" s="338"/>
      <c r="E7" s="338"/>
      <c r="F7" s="338"/>
      <c r="G7" s="338"/>
      <c r="H7" s="338"/>
      <c r="I7" s="338"/>
      <c r="J7" s="338"/>
      <c r="K7" s="339"/>
      <c r="L7" s="388">
        <f>'4月'!L7:U7</f>
        <v>0</v>
      </c>
      <c r="M7" s="389"/>
      <c r="N7" s="389"/>
      <c r="O7" s="389"/>
      <c r="P7" s="389"/>
      <c r="Q7" s="389"/>
      <c r="R7" s="389"/>
      <c r="S7" s="389"/>
      <c r="T7" s="389"/>
      <c r="U7" s="390"/>
      <c r="V7" s="38"/>
      <c r="W7" s="38"/>
      <c r="X7" s="370"/>
      <c r="Y7" s="371"/>
      <c r="Z7" s="371"/>
      <c r="AA7" s="371"/>
      <c r="AB7" s="72" t="s">
        <v>1</v>
      </c>
      <c r="AC7" s="372">
        <f>COUNTIF(F18:AJ18,"&lt;&gt;0")</f>
        <v>0</v>
      </c>
      <c r="AD7" s="372"/>
      <c r="AE7" s="372"/>
      <c r="AF7" s="372"/>
      <c r="AG7" s="39" t="s">
        <v>16</v>
      </c>
    </row>
    <row r="8" spans="1:37" ht="19.5" customHeight="1">
      <c r="A8" s="340"/>
      <c r="B8" s="341"/>
      <c r="C8" s="341"/>
      <c r="D8" s="341"/>
      <c r="E8" s="341"/>
      <c r="F8" s="341"/>
      <c r="G8" s="341"/>
      <c r="H8" s="341"/>
      <c r="I8" s="341"/>
      <c r="J8" s="341"/>
      <c r="K8" s="342"/>
      <c r="L8" s="391" t="s">
        <v>38</v>
      </c>
      <c r="M8" s="391"/>
      <c r="N8" s="391"/>
      <c r="O8" s="355">
        <f>'4月'!O8:U8</f>
        <v>0</v>
      </c>
      <c r="P8" s="356"/>
      <c r="Q8" s="356"/>
      <c r="R8" s="356"/>
      <c r="S8" s="356"/>
      <c r="T8" s="356"/>
      <c r="U8" s="357"/>
      <c r="V8" s="38"/>
      <c r="W8" s="38"/>
      <c r="X8" s="38"/>
    </row>
    <row r="9" spans="1:37" ht="19.5" customHeight="1" thickBot="1">
      <c r="A9" s="343"/>
      <c r="B9" s="344"/>
      <c r="C9" s="344"/>
      <c r="D9" s="344"/>
      <c r="E9" s="344"/>
      <c r="F9" s="344"/>
      <c r="G9" s="344"/>
      <c r="H9" s="344"/>
      <c r="I9" s="344"/>
      <c r="J9" s="344"/>
      <c r="K9" s="345"/>
      <c r="L9" s="353" t="s">
        <v>39</v>
      </c>
      <c r="M9" s="353"/>
      <c r="N9" s="353"/>
      <c r="O9" s="358">
        <f>'4月'!O9:U9</f>
        <v>0</v>
      </c>
      <c r="P9" s="359"/>
      <c r="Q9" s="359"/>
      <c r="R9" s="359"/>
      <c r="S9" s="359"/>
      <c r="T9" s="359"/>
      <c r="U9" s="360"/>
      <c r="V9" s="38"/>
      <c r="W9" s="38"/>
      <c r="X9" s="38"/>
    </row>
    <row r="10" spans="1:37" ht="19.5" customHeight="1">
      <c r="A10" s="106"/>
      <c r="B10" s="106"/>
      <c r="C10" s="106"/>
      <c r="D10" s="106"/>
      <c r="E10" s="106"/>
      <c r="F10" s="106"/>
      <c r="G10" s="106"/>
      <c r="H10" s="106"/>
      <c r="I10" s="106"/>
      <c r="J10" s="106"/>
      <c r="K10" s="106"/>
      <c r="L10" s="106"/>
      <c r="M10" s="106"/>
      <c r="N10" s="106"/>
      <c r="O10" s="106"/>
      <c r="P10" s="106"/>
      <c r="Q10" s="106"/>
      <c r="R10" s="106"/>
      <c r="S10" s="106"/>
      <c r="T10" s="106"/>
      <c r="U10" s="106"/>
      <c r="V10" s="38"/>
      <c r="W10" s="38"/>
      <c r="X10" s="38"/>
    </row>
    <row r="11" spans="1:37" ht="19.5" customHeight="1">
      <c r="A11" s="392" t="s">
        <v>76</v>
      </c>
      <c r="B11" s="392"/>
      <c r="C11" s="392"/>
      <c r="D11" s="392"/>
    </row>
    <row r="12" spans="1:37" ht="19.5" customHeight="1">
      <c r="A12" s="232" t="s">
        <v>6</v>
      </c>
      <c r="B12" s="232"/>
      <c r="C12" s="232"/>
      <c r="D12" s="232"/>
      <c r="E12" s="232"/>
      <c r="F12" s="107">
        <f>DATE(M3,P3,1)</f>
        <v>46143</v>
      </c>
      <c r="G12" s="107">
        <f>F12+1</f>
        <v>46144</v>
      </c>
      <c r="H12" s="107">
        <f t="shared" ref="H12:AI12" si="0">G12+1</f>
        <v>46145</v>
      </c>
      <c r="I12" s="107">
        <f t="shared" si="0"/>
        <v>46146</v>
      </c>
      <c r="J12" s="107">
        <f t="shared" si="0"/>
        <v>46147</v>
      </c>
      <c r="K12" s="107">
        <f t="shared" si="0"/>
        <v>46148</v>
      </c>
      <c r="L12" s="107">
        <f t="shared" si="0"/>
        <v>46149</v>
      </c>
      <c r="M12" s="107">
        <f t="shared" si="0"/>
        <v>46150</v>
      </c>
      <c r="N12" s="107">
        <f t="shared" si="0"/>
        <v>46151</v>
      </c>
      <c r="O12" s="107">
        <f t="shared" si="0"/>
        <v>46152</v>
      </c>
      <c r="P12" s="107">
        <f t="shared" si="0"/>
        <v>46153</v>
      </c>
      <c r="Q12" s="107">
        <f t="shared" si="0"/>
        <v>46154</v>
      </c>
      <c r="R12" s="107">
        <f t="shared" si="0"/>
        <v>46155</v>
      </c>
      <c r="S12" s="107">
        <f t="shared" si="0"/>
        <v>46156</v>
      </c>
      <c r="T12" s="107">
        <f t="shared" si="0"/>
        <v>46157</v>
      </c>
      <c r="U12" s="107">
        <f t="shared" si="0"/>
        <v>46158</v>
      </c>
      <c r="V12" s="107">
        <f t="shared" si="0"/>
        <v>46159</v>
      </c>
      <c r="W12" s="107">
        <f t="shared" si="0"/>
        <v>46160</v>
      </c>
      <c r="X12" s="107">
        <f t="shared" si="0"/>
        <v>46161</v>
      </c>
      <c r="Y12" s="107">
        <f t="shared" si="0"/>
        <v>46162</v>
      </c>
      <c r="Z12" s="107">
        <f t="shared" si="0"/>
        <v>46163</v>
      </c>
      <c r="AA12" s="107">
        <f t="shared" si="0"/>
        <v>46164</v>
      </c>
      <c r="AB12" s="107">
        <f t="shared" si="0"/>
        <v>46165</v>
      </c>
      <c r="AC12" s="107">
        <f t="shared" si="0"/>
        <v>46166</v>
      </c>
      <c r="AD12" s="107">
        <f t="shared" si="0"/>
        <v>46167</v>
      </c>
      <c r="AE12" s="107">
        <f t="shared" si="0"/>
        <v>46168</v>
      </c>
      <c r="AF12" s="107">
        <f t="shared" si="0"/>
        <v>46169</v>
      </c>
      <c r="AG12" s="107">
        <f t="shared" si="0"/>
        <v>46170</v>
      </c>
      <c r="AH12" s="107">
        <f t="shared" si="0"/>
        <v>46171</v>
      </c>
      <c r="AI12" s="107">
        <f t="shared" si="0"/>
        <v>46172</v>
      </c>
      <c r="AJ12" s="107">
        <f>AI12+1</f>
        <v>46173</v>
      </c>
      <c r="AK12" s="209" t="s">
        <v>7</v>
      </c>
    </row>
    <row r="13" spans="1:37" ht="19.5" customHeight="1" thickBot="1">
      <c r="A13" s="232" t="s">
        <v>5</v>
      </c>
      <c r="B13" s="232"/>
      <c r="C13" s="232"/>
      <c r="D13" s="232"/>
      <c r="E13" s="232"/>
      <c r="F13" s="210" t="str">
        <f>TEXT(F12,"aaa")</f>
        <v>金</v>
      </c>
      <c r="G13" s="210" t="str">
        <f t="shared" ref="G13:AJ13" si="1">TEXT(G12,"aaa")</f>
        <v>土</v>
      </c>
      <c r="H13" s="210" t="str">
        <f t="shared" si="1"/>
        <v>日</v>
      </c>
      <c r="I13" s="210" t="str">
        <f t="shared" si="1"/>
        <v>月</v>
      </c>
      <c r="J13" s="210" t="str">
        <f t="shared" si="1"/>
        <v>火</v>
      </c>
      <c r="K13" s="210" t="str">
        <f t="shared" si="1"/>
        <v>水</v>
      </c>
      <c r="L13" s="210" t="str">
        <f t="shared" si="1"/>
        <v>木</v>
      </c>
      <c r="M13" s="210" t="str">
        <f t="shared" si="1"/>
        <v>金</v>
      </c>
      <c r="N13" s="210" t="str">
        <f t="shared" si="1"/>
        <v>土</v>
      </c>
      <c r="O13" s="210" t="str">
        <f t="shared" si="1"/>
        <v>日</v>
      </c>
      <c r="P13" s="210" t="str">
        <f t="shared" si="1"/>
        <v>月</v>
      </c>
      <c r="Q13" s="210" t="str">
        <f t="shared" si="1"/>
        <v>火</v>
      </c>
      <c r="R13" s="210" t="str">
        <f t="shared" si="1"/>
        <v>水</v>
      </c>
      <c r="S13" s="210" t="str">
        <f t="shared" si="1"/>
        <v>木</v>
      </c>
      <c r="T13" s="210" t="str">
        <f t="shared" si="1"/>
        <v>金</v>
      </c>
      <c r="U13" s="210" t="str">
        <f t="shared" si="1"/>
        <v>土</v>
      </c>
      <c r="V13" s="210" t="str">
        <f t="shared" si="1"/>
        <v>日</v>
      </c>
      <c r="W13" s="210" t="str">
        <f t="shared" si="1"/>
        <v>月</v>
      </c>
      <c r="X13" s="210" t="str">
        <f t="shared" si="1"/>
        <v>火</v>
      </c>
      <c r="Y13" s="210" t="str">
        <f t="shared" si="1"/>
        <v>水</v>
      </c>
      <c r="Z13" s="210" t="str">
        <f t="shared" si="1"/>
        <v>木</v>
      </c>
      <c r="AA13" s="210" t="str">
        <f t="shared" si="1"/>
        <v>金</v>
      </c>
      <c r="AB13" s="210" t="str">
        <f t="shared" si="1"/>
        <v>土</v>
      </c>
      <c r="AC13" s="210" t="str">
        <f t="shared" si="1"/>
        <v>日</v>
      </c>
      <c r="AD13" s="210" t="str">
        <f t="shared" si="1"/>
        <v>月</v>
      </c>
      <c r="AE13" s="210" t="str">
        <f t="shared" si="1"/>
        <v>火</v>
      </c>
      <c r="AF13" s="210" t="str">
        <f t="shared" si="1"/>
        <v>水</v>
      </c>
      <c r="AG13" s="210" t="str">
        <f t="shared" si="1"/>
        <v>木</v>
      </c>
      <c r="AH13" s="210" t="str">
        <f t="shared" si="1"/>
        <v>金</v>
      </c>
      <c r="AI13" s="210" t="str">
        <f t="shared" si="1"/>
        <v>土</v>
      </c>
      <c r="AJ13" s="210" t="str">
        <f t="shared" si="1"/>
        <v>日</v>
      </c>
      <c r="AK13" s="209"/>
    </row>
    <row r="14" spans="1:37" ht="19.5" customHeight="1" thickTop="1">
      <c r="A14" s="256" t="s">
        <v>75</v>
      </c>
      <c r="B14" s="257"/>
      <c r="C14" s="257"/>
      <c r="D14" s="257"/>
      <c r="E14" s="258"/>
      <c r="F14" s="108"/>
      <c r="G14" s="109"/>
      <c r="H14" s="109"/>
      <c r="I14" s="109"/>
      <c r="J14" s="109"/>
      <c r="K14" s="109"/>
      <c r="L14" s="109"/>
      <c r="M14" s="109"/>
      <c r="N14" s="109"/>
      <c r="O14" s="109"/>
      <c r="P14" s="109"/>
      <c r="Q14" s="109"/>
      <c r="R14" s="109"/>
      <c r="S14" s="109"/>
      <c r="T14" s="109"/>
      <c r="U14" s="109"/>
      <c r="V14" s="109"/>
      <c r="W14" s="109"/>
      <c r="X14" s="109"/>
      <c r="Y14" s="109"/>
      <c r="Z14" s="109"/>
      <c r="AA14" s="109"/>
      <c r="AB14" s="109"/>
      <c r="AC14" s="109"/>
      <c r="AD14" s="109"/>
      <c r="AE14" s="109"/>
      <c r="AF14" s="109"/>
      <c r="AG14" s="109"/>
      <c r="AH14" s="109"/>
      <c r="AI14" s="109"/>
      <c r="AJ14" s="110"/>
      <c r="AK14" s="111">
        <f>IF(SUM(F14:AJ14)&gt;=SUM(AK15:AK17),SUM(F14:AJ14),"ERROR")</f>
        <v>0</v>
      </c>
    </row>
    <row r="15" spans="1:37" s="116" customFormat="1" ht="19.5" customHeight="1">
      <c r="A15" s="112"/>
      <c r="B15" s="326" t="s">
        <v>117</v>
      </c>
      <c r="C15" s="327"/>
      <c r="D15" s="327"/>
      <c r="E15" s="327"/>
      <c r="F15" s="113"/>
      <c r="G15" s="114"/>
      <c r="H15" s="114"/>
      <c r="I15" s="114"/>
      <c r="J15" s="114"/>
      <c r="K15" s="114"/>
      <c r="L15" s="114"/>
      <c r="M15" s="114"/>
      <c r="N15" s="114"/>
      <c r="O15" s="114"/>
      <c r="P15" s="114"/>
      <c r="Q15" s="114"/>
      <c r="R15" s="114"/>
      <c r="S15" s="114"/>
      <c r="T15" s="114"/>
      <c r="U15" s="114"/>
      <c r="V15" s="114"/>
      <c r="W15" s="114"/>
      <c r="X15" s="114"/>
      <c r="Y15" s="114"/>
      <c r="Z15" s="114"/>
      <c r="AA15" s="114"/>
      <c r="AB15" s="114"/>
      <c r="AC15" s="114"/>
      <c r="AD15" s="114"/>
      <c r="AE15" s="114"/>
      <c r="AF15" s="114"/>
      <c r="AG15" s="114"/>
      <c r="AH15" s="114"/>
      <c r="AI15" s="114"/>
      <c r="AJ15" s="115"/>
      <c r="AK15" s="111">
        <f t="shared" ref="AK15:AK16" si="2">SUM(F15:AJ15)</f>
        <v>0</v>
      </c>
    </row>
    <row r="16" spans="1:37" s="116" customFormat="1" ht="19.5" customHeight="1">
      <c r="A16" s="112"/>
      <c r="B16" s="259" t="s">
        <v>145</v>
      </c>
      <c r="C16" s="260"/>
      <c r="D16" s="260"/>
      <c r="E16" s="260"/>
      <c r="F16" s="113"/>
      <c r="G16" s="114"/>
      <c r="H16" s="114"/>
      <c r="I16" s="114"/>
      <c r="J16" s="114"/>
      <c r="K16" s="114"/>
      <c r="L16" s="114"/>
      <c r="M16" s="114"/>
      <c r="N16" s="114"/>
      <c r="O16" s="114"/>
      <c r="P16" s="114"/>
      <c r="Q16" s="114"/>
      <c r="R16" s="114"/>
      <c r="S16" s="114"/>
      <c r="T16" s="114"/>
      <c r="U16" s="114"/>
      <c r="V16" s="114"/>
      <c r="W16" s="114"/>
      <c r="X16" s="114"/>
      <c r="Y16" s="114"/>
      <c r="Z16" s="114"/>
      <c r="AA16" s="114"/>
      <c r="AB16" s="114"/>
      <c r="AC16" s="114"/>
      <c r="AD16" s="114"/>
      <c r="AE16" s="114"/>
      <c r="AF16" s="114"/>
      <c r="AG16" s="114"/>
      <c r="AH16" s="114"/>
      <c r="AI16" s="114"/>
      <c r="AJ16" s="115"/>
      <c r="AK16" s="111">
        <f t="shared" si="2"/>
        <v>0</v>
      </c>
    </row>
    <row r="17" spans="1:38" s="116" customFormat="1" ht="19.5" customHeight="1" thickBot="1">
      <c r="A17" s="117"/>
      <c r="B17" s="259" t="s">
        <v>146</v>
      </c>
      <c r="C17" s="260"/>
      <c r="D17" s="260"/>
      <c r="E17" s="260"/>
      <c r="F17" s="118"/>
      <c r="G17" s="119"/>
      <c r="H17" s="119"/>
      <c r="I17" s="119"/>
      <c r="J17" s="119"/>
      <c r="K17" s="119"/>
      <c r="L17" s="119"/>
      <c r="M17" s="119"/>
      <c r="N17" s="119"/>
      <c r="O17" s="119"/>
      <c r="P17" s="119"/>
      <c r="Q17" s="119"/>
      <c r="R17" s="119"/>
      <c r="S17" s="119"/>
      <c r="T17" s="119"/>
      <c r="U17" s="119"/>
      <c r="V17" s="119"/>
      <c r="W17" s="119"/>
      <c r="X17" s="119"/>
      <c r="Y17" s="119"/>
      <c r="Z17" s="119"/>
      <c r="AA17" s="119"/>
      <c r="AB17" s="119"/>
      <c r="AC17" s="119"/>
      <c r="AD17" s="119"/>
      <c r="AE17" s="119"/>
      <c r="AF17" s="119"/>
      <c r="AG17" s="119"/>
      <c r="AH17" s="119"/>
      <c r="AI17" s="119"/>
      <c r="AJ17" s="120"/>
      <c r="AK17" s="111">
        <f>SUM(F17:AJ17)</f>
        <v>0</v>
      </c>
    </row>
    <row r="18" spans="1:38" ht="19.5" customHeight="1" thickTop="1">
      <c r="A18" s="230" t="s">
        <v>7</v>
      </c>
      <c r="B18" s="230"/>
      <c r="C18" s="230"/>
      <c r="D18" s="230"/>
      <c r="E18" s="230"/>
      <c r="F18" s="139">
        <f>F14</f>
        <v>0</v>
      </c>
      <c r="G18" s="139">
        <f t="shared" ref="G18:AK18" si="3">G14</f>
        <v>0</v>
      </c>
      <c r="H18" s="139">
        <f t="shared" si="3"/>
        <v>0</v>
      </c>
      <c r="I18" s="139">
        <f t="shared" si="3"/>
        <v>0</v>
      </c>
      <c r="J18" s="139">
        <f t="shared" si="3"/>
        <v>0</v>
      </c>
      <c r="K18" s="139">
        <f t="shared" si="3"/>
        <v>0</v>
      </c>
      <c r="L18" s="139">
        <f t="shared" si="3"/>
        <v>0</v>
      </c>
      <c r="M18" s="139">
        <f t="shared" si="3"/>
        <v>0</v>
      </c>
      <c r="N18" s="139">
        <f t="shared" si="3"/>
        <v>0</v>
      </c>
      <c r="O18" s="139">
        <f t="shared" si="3"/>
        <v>0</v>
      </c>
      <c r="P18" s="139">
        <f t="shared" si="3"/>
        <v>0</v>
      </c>
      <c r="Q18" s="139">
        <f t="shared" si="3"/>
        <v>0</v>
      </c>
      <c r="R18" s="139">
        <f t="shared" si="3"/>
        <v>0</v>
      </c>
      <c r="S18" s="139">
        <f t="shared" si="3"/>
        <v>0</v>
      </c>
      <c r="T18" s="139">
        <f t="shared" si="3"/>
        <v>0</v>
      </c>
      <c r="U18" s="139">
        <f t="shared" si="3"/>
        <v>0</v>
      </c>
      <c r="V18" s="139">
        <f t="shared" si="3"/>
        <v>0</v>
      </c>
      <c r="W18" s="139">
        <f t="shared" si="3"/>
        <v>0</v>
      </c>
      <c r="X18" s="139">
        <f t="shared" si="3"/>
        <v>0</v>
      </c>
      <c r="Y18" s="139">
        <f t="shared" si="3"/>
        <v>0</v>
      </c>
      <c r="Z18" s="139">
        <f t="shared" si="3"/>
        <v>0</v>
      </c>
      <c r="AA18" s="139">
        <f t="shared" si="3"/>
        <v>0</v>
      </c>
      <c r="AB18" s="139">
        <f t="shared" si="3"/>
        <v>0</v>
      </c>
      <c r="AC18" s="139">
        <f t="shared" si="3"/>
        <v>0</v>
      </c>
      <c r="AD18" s="139">
        <f t="shared" si="3"/>
        <v>0</v>
      </c>
      <c r="AE18" s="139">
        <f t="shared" si="3"/>
        <v>0</v>
      </c>
      <c r="AF18" s="139">
        <f t="shared" si="3"/>
        <v>0</v>
      </c>
      <c r="AG18" s="139">
        <f t="shared" si="3"/>
        <v>0</v>
      </c>
      <c r="AH18" s="139">
        <f t="shared" si="3"/>
        <v>0</v>
      </c>
      <c r="AI18" s="139">
        <f t="shared" si="3"/>
        <v>0</v>
      </c>
      <c r="AJ18" s="139">
        <f t="shared" si="3"/>
        <v>0</v>
      </c>
      <c r="AK18" s="140">
        <f t="shared" si="3"/>
        <v>0</v>
      </c>
      <c r="AL18" s="36" t="s">
        <v>19</v>
      </c>
    </row>
    <row r="19" spans="1:38" s="124" customFormat="1" ht="19.5" customHeight="1">
      <c r="A19" s="121"/>
      <c r="B19" s="122" t="s">
        <v>118</v>
      </c>
      <c r="C19" s="121"/>
      <c r="D19" s="121"/>
      <c r="E19" s="121"/>
      <c r="F19" s="123"/>
      <c r="G19" s="123"/>
      <c r="H19" s="123"/>
      <c r="I19" s="123"/>
      <c r="J19" s="123"/>
      <c r="K19" s="123"/>
      <c r="L19" s="123"/>
      <c r="M19" s="123"/>
      <c r="N19" s="123"/>
      <c r="O19" s="123"/>
      <c r="P19" s="123"/>
      <c r="Q19" s="123"/>
      <c r="R19" s="123"/>
      <c r="S19" s="123"/>
      <c r="T19" s="123"/>
      <c r="U19" s="123"/>
      <c r="V19" s="123"/>
      <c r="W19" s="123"/>
      <c r="X19" s="123"/>
      <c r="Y19" s="123"/>
      <c r="Z19" s="123"/>
      <c r="AA19" s="123"/>
      <c r="AB19" s="123"/>
      <c r="AC19" s="123"/>
      <c r="AD19" s="123"/>
      <c r="AE19" s="123"/>
      <c r="AF19" s="123"/>
      <c r="AG19" s="123"/>
      <c r="AH19" s="123"/>
      <c r="AI19" s="123"/>
      <c r="AJ19" s="123"/>
      <c r="AK19" s="121"/>
    </row>
    <row r="20" spans="1:38" s="122" customFormat="1" ht="19.5" customHeight="1">
      <c r="B20" s="122" t="s">
        <v>154</v>
      </c>
    </row>
    <row r="21" spans="1:38" s="125" customFormat="1" ht="19.5" customHeight="1">
      <c r="B21" s="122" t="s">
        <v>155</v>
      </c>
    </row>
    <row r="22" spans="1:38" ht="18.75" customHeight="1">
      <c r="A22" s="288" t="s">
        <v>51</v>
      </c>
      <c r="B22" s="288"/>
      <c r="C22" s="288"/>
      <c r="D22" s="288"/>
      <c r="M22" s="36" t="s">
        <v>13</v>
      </c>
    </row>
    <row r="23" spans="1:38" ht="18.75" customHeight="1">
      <c r="A23" s="232" t="s">
        <v>8</v>
      </c>
      <c r="B23" s="232"/>
      <c r="C23" s="232"/>
      <c r="D23" s="232"/>
      <c r="E23" s="232"/>
      <c r="F23" s="299" t="s">
        <v>12</v>
      </c>
      <c r="G23" s="299"/>
      <c r="H23" s="299"/>
      <c r="I23" s="299"/>
      <c r="M23" s="232" t="s">
        <v>8</v>
      </c>
      <c r="N23" s="232"/>
      <c r="O23" s="232"/>
      <c r="P23" s="232"/>
      <c r="Q23" s="232"/>
      <c r="R23" s="232"/>
      <c r="S23" s="232"/>
      <c r="T23" s="232"/>
      <c r="U23" s="232"/>
      <c r="V23" s="225" t="s">
        <v>12</v>
      </c>
      <c r="W23" s="225"/>
      <c r="X23" s="225"/>
      <c r="Y23" s="225"/>
      <c r="Z23" s="225"/>
      <c r="AA23" s="225"/>
      <c r="AB23" s="225"/>
      <c r="AC23" s="225"/>
      <c r="AD23" s="241"/>
      <c r="AE23" s="241"/>
      <c r="AF23" s="241"/>
      <c r="AG23" s="241"/>
      <c r="AH23" s="241"/>
      <c r="AI23" s="241"/>
      <c r="AJ23" s="241"/>
      <c r="AK23" s="242"/>
    </row>
    <row r="24" spans="1:38" ht="18.75" customHeight="1" thickBot="1">
      <c r="A24" s="232"/>
      <c r="B24" s="232"/>
      <c r="C24" s="232"/>
      <c r="D24" s="232"/>
      <c r="E24" s="232"/>
      <c r="F24" s="316"/>
      <c r="G24" s="316"/>
      <c r="H24" s="316"/>
      <c r="I24" s="299"/>
      <c r="J24" s="126"/>
      <c r="K24" s="126"/>
      <c r="L24" s="126"/>
      <c r="M24" s="232"/>
      <c r="N24" s="232"/>
      <c r="O24" s="232"/>
      <c r="P24" s="232"/>
      <c r="Q24" s="232"/>
      <c r="R24" s="232"/>
      <c r="S24" s="232"/>
      <c r="T24" s="232"/>
      <c r="U24" s="232"/>
      <c r="V24" s="226"/>
      <c r="W24" s="226"/>
      <c r="X24" s="226"/>
      <c r="Y24" s="226"/>
      <c r="Z24" s="226"/>
      <c r="AA24" s="226"/>
      <c r="AB24" s="226"/>
      <c r="AC24" s="226"/>
      <c r="AD24" s="243" t="s">
        <v>144</v>
      </c>
      <c r="AE24" s="243"/>
      <c r="AF24" s="243"/>
      <c r="AG24" s="243"/>
      <c r="AH24" s="243"/>
      <c r="AI24" s="243"/>
      <c r="AJ24" s="243"/>
      <c r="AK24" s="243"/>
    </row>
    <row r="25" spans="1:38" ht="18.75" customHeight="1" thickTop="1" thickBot="1">
      <c r="A25" s="237" t="s">
        <v>9</v>
      </c>
      <c r="B25" s="293"/>
      <c r="C25" s="293"/>
      <c r="D25" s="293"/>
      <c r="E25" s="294"/>
      <c r="F25" s="320"/>
      <c r="G25" s="321"/>
      <c r="H25" s="322"/>
      <c r="I25" s="39" t="s">
        <v>172</v>
      </c>
      <c r="J25" s="126"/>
      <c r="K25" s="126"/>
      <c r="L25" s="126"/>
      <c r="M25" s="232"/>
      <c r="N25" s="232"/>
      <c r="O25" s="232"/>
      <c r="P25" s="232"/>
      <c r="Q25" s="232"/>
      <c r="R25" s="232"/>
      <c r="S25" s="232"/>
      <c r="T25" s="232"/>
      <c r="U25" s="232"/>
      <c r="V25" s="229" t="s">
        <v>14</v>
      </c>
      <c r="W25" s="227"/>
      <c r="X25" s="227"/>
      <c r="Y25" s="227"/>
      <c r="Z25" s="227" t="s">
        <v>15</v>
      </c>
      <c r="AA25" s="227"/>
      <c r="AB25" s="227"/>
      <c r="AC25" s="228"/>
      <c r="AD25" s="244" t="s">
        <v>14</v>
      </c>
      <c r="AE25" s="244"/>
      <c r="AF25" s="244"/>
      <c r="AG25" s="244"/>
      <c r="AH25" s="244" t="s">
        <v>15</v>
      </c>
      <c r="AI25" s="244"/>
      <c r="AJ25" s="244"/>
      <c r="AK25" s="244"/>
    </row>
    <row r="26" spans="1:38" ht="18.75" customHeight="1" thickTop="1">
      <c r="A26" s="237" t="s">
        <v>10</v>
      </c>
      <c r="B26" s="293"/>
      <c r="C26" s="293"/>
      <c r="D26" s="293"/>
      <c r="E26" s="294"/>
      <c r="F26" s="317"/>
      <c r="G26" s="318"/>
      <c r="H26" s="319"/>
      <c r="I26" s="39" t="s">
        <v>172</v>
      </c>
      <c r="J26" s="126"/>
      <c r="K26" s="126"/>
      <c r="L26" s="126"/>
      <c r="M26" s="290" t="s">
        <v>195</v>
      </c>
      <c r="N26" s="290"/>
      <c r="O26" s="290"/>
      <c r="P26" s="290"/>
      <c r="Q26" s="290"/>
      <c r="R26" s="290"/>
      <c r="S26" s="290"/>
      <c r="T26" s="290"/>
      <c r="U26" s="291"/>
      <c r="V26" s="363"/>
      <c r="W26" s="364"/>
      <c r="X26" s="364"/>
      <c r="Y26" s="95" t="s">
        <v>1</v>
      </c>
      <c r="Z26" s="364"/>
      <c r="AA26" s="364"/>
      <c r="AB26" s="364"/>
      <c r="AC26" s="133" t="s">
        <v>173</v>
      </c>
      <c r="AD26" s="380"/>
      <c r="AE26" s="365"/>
      <c r="AF26" s="365"/>
      <c r="AG26" s="212" t="s">
        <v>173</v>
      </c>
      <c r="AH26" s="365"/>
      <c r="AI26" s="365"/>
      <c r="AJ26" s="365"/>
      <c r="AK26" s="213" t="s">
        <v>173</v>
      </c>
    </row>
    <row r="27" spans="1:38" ht="18.75" customHeight="1">
      <c r="A27" s="237" t="s">
        <v>11</v>
      </c>
      <c r="B27" s="293"/>
      <c r="C27" s="293"/>
      <c r="D27" s="293"/>
      <c r="E27" s="294"/>
      <c r="F27" s="317"/>
      <c r="G27" s="318"/>
      <c r="H27" s="319"/>
      <c r="I27" s="39" t="s">
        <v>172</v>
      </c>
      <c r="J27" s="126"/>
      <c r="K27" s="126"/>
      <c r="L27" s="126"/>
      <c r="M27" s="290"/>
      <c r="N27" s="290"/>
      <c r="O27" s="290"/>
      <c r="P27" s="290"/>
      <c r="Q27" s="290"/>
      <c r="R27" s="290"/>
      <c r="S27" s="290"/>
      <c r="T27" s="290"/>
      <c r="U27" s="291"/>
      <c r="V27" s="233" t="s">
        <v>129</v>
      </c>
      <c r="W27" s="234"/>
      <c r="X27" s="234"/>
      <c r="Y27" s="96"/>
      <c r="Z27" s="234" t="s">
        <v>129</v>
      </c>
      <c r="AA27" s="234"/>
      <c r="AB27" s="234"/>
      <c r="AC27" s="134"/>
      <c r="AD27" s="373" t="s">
        <v>129</v>
      </c>
      <c r="AE27" s="374"/>
      <c r="AF27" s="374"/>
      <c r="AG27" s="75"/>
      <c r="AH27" s="375" t="s">
        <v>129</v>
      </c>
      <c r="AI27" s="374"/>
      <c r="AJ27" s="374"/>
      <c r="AK27" s="99"/>
    </row>
    <row r="28" spans="1:38" ht="18.75" customHeight="1">
      <c r="A28" s="292" t="s">
        <v>150</v>
      </c>
      <c r="B28" s="293"/>
      <c r="C28" s="293"/>
      <c r="D28" s="293"/>
      <c r="E28" s="294"/>
      <c r="F28" s="295"/>
      <c r="G28" s="296"/>
      <c r="H28" s="297"/>
      <c r="I28" s="39" t="s">
        <v>172</v>
      </c>
      <c r="J28" s="126"/>
      <c r="K28" s="126"/>
      <c r="L28" s="126"/>
      <c r="M28" s="236" t="s">
        <v>17</v>
      </c>
      <c r="N28" s="236"/>
      <c r="O28" s="236"/>
      <c r="P28" s="236"/>
      <c r="Q28" s="236"/>
      <c r="R28" s="236"/>
      <c r="S28" s="236"/>
      <c r="T28" s="236"/>
      <c r="U28" s="237"/>
      <c r="V28" s="314"/>
      <c r="W28" s="315"/>
      <c r="X28" s="315"/>
      <c r="Y28" s="97" t="s">
        <v>173</v>
      </c>
      <c r="Z28" s="315"/>
      <c r="AA28" s="315"/>
      <c r="AB28" s="315"/>
      <c r="AC28" s="135" t="s">
        <v>173</v>
      </c>
      <c r="AD28" s="376"/>
      <c r="AE28" s="377"/>
      <c r="AF28" s="377"/>
      <c r="AG28" s="214" t="s">
        <v>173</v>
      </c>
      <c r="AH28" s="377"/>
      <c r="AI28" s="377"/>
      <c r="AJ28" s="377"/>
      <c r="AK28" s="99" t="s">
        <v>173</v>
      </c>
    </row>
    <row r="29" spans="1:38" ht="18.75" customHeight="1" thickBot="1">
      <c r="A29" s="127"/>
      <c r="B29" s="237" t="s">
        <v>152</v>
      </c>
      <c r="C29" s="293"/>
      <c r="D29" s="293"/>
      <c r="E29" s="294"/>
      <c r="F29" s="305"/>
      <c r="G29" s="306"/>
      <c r="H29" s="307"/>
      <c r="I29" s="39" t="s">
        <v>172</v>
      </c>
      <c r="J29" s="126"/>
      <c r="K29" s="126"/>
      <c r="L29" s="126"/>
      <c r="M29" s="238" t="s">
        <v>157</v>
      </c>
      <c r="N29" s="238"/>
      <c r="O29" s="238"/>
      <c r="P29" s="238"/>
      <c r="Q29" s="238"/>
      <c r="R29" s="238"/>
      <c r="S29" s="238"/>
      <c r="T29" s="238"/>
      <c r="U29" s="239"/>
      <c r="V29" s="314"/>
      <c r="W29" s="315"/>
      <c r="X29" s="315"/>
      <c r="Y29" s="97" t="s">
        <v>173</v>
      </c>
      <c r="Z29" s="315"/>
      <c r="AA29" s="315"/>
      <c r="AB29" s="315"/>
      <c r="AC29" s="135" t="s">
        <v>173</v>
      </c>
      <c r="AD29" s="311"/>
      <c r="AE29" s="312"/>
      <c r="AF29" s="312"/>
      <c r="AG29" s="137"/>
      <c r="AH29" s="313"/>
      <c r="AI29" s="312"/>
      <c r="AJ29" s="312"/>
      <c r="AK29" s="138"/>
    </row>
    <row r="30" spans="1:38" ht="18.75" customHeight="1" thickTop="1" thickBot="1">
      <c r="A30" s="298" t="s">
        <v>7</v>
      </c>
      <c r="B30" s="298"/>
      <c r="C30" s="298"/>
      <c r="D30" s="298"/>
      <c r="E30" s="298"/>
      <c r="F30" s="247">
        <f>SUM(F25:H28)</f>
        <v>0</v>
      </c>
      <c r="G30" s="231"/>
      <c r="H30" s="231"/>
      <c r="I30" s="74" t="s">
        <v>173</v>
      </c>
      <c r="J30" s="126" t="s">
        <v>20</v>
      </c>
      <c r="K30" s="126"/>
      <c r="L30" s="126"/>
      <c r="M30" s="236" t="s">
        <v>18</v>
      </c>
      <c r="N30" s="236"/>
      <c r="O30" s="236"/>
      <c r="P30" s="236"/>
      <c r="Q30" s="236"/>
      <c r="R30" s="236"/>
      <c r="S30" s="236"/>
      <c r="T30" s="236"/>
      <c r="U30" s="237"/>
      <c r="V30" s="361"/>
      <c r="W30" s="362"/>
      <c r="X30" s="362"/>
      <c r="Y30" s="98" t="s">
        <v>173</v>
      </c>
      <c r="Z30" s="362"/>
      <c r="AA30" s="362"/>
      <c r="AB30" s="362"/>
      <c r="AC30" s="136" t="s">
        <v>173</v>
      </c>
      <c r="AD30" s="378"/>
      <c r="AE30" s="379"/>
      <c r="AF30" s="379"/>
      <c r="AG30" s="215" t="s">
        <v>173</v>
      </c>
      <c r="AH30" s="379"/>
      <c r="AI30" s="379"/>
      <c r="AJ30" s="379"/>
      <c r="AK30" s="216" t="s">
        <v>173</v>
      </c>
    </row>
    <row r="31" spans="1:38" ht="18.75" customHeight="1" thickTop="1">
      <c r="M31" s="230" t="s">
        <v>3</v>
      </c>
      <c r="N31" s="230"/>
      <c r="O31" s="230"/>
      <c r="P31" s="230"/>
      <c r="Q31" s="230"/>
      <c r="R31" s="230"/>
      <c r="S31" s="230"/>
      <c r="T31" s="230"/>
      <c r="U31" s="230"/>
      <c r="V31" s="231">
        <f>SUM(V26,V28,V29,V30)</f>
        <v>0</v>
      </c>
      <c r="W31" s="231"/>
      <c r="X31" s="231"/>
      <c r="Y31" s="74" t="s">
        <v>173</v>
      </c>
      <c r="Z31" s="247">
        <f>SUM(Z26,Z28,Z29,Z30)</f>
        <v>0</v>
      </c>
      <c r="AA31" s="231"/>
      <c r="AB31" s="231"/>
      <c r="AC31" s="100" t="s">
        <v>173</v>
      </c>
      <c r="AD31" s="247">
        <f>SUM(AD26,AD28,AD30)</f>
        <v>0</v>
      </c>
      <c r="AE31" s="231"/>
      <c r="AF31" s="231"/>
      <c r="AG31" s="74" t="s">
        <v>173</v>
      </c>
      <c r="AH31" s="247">
        <f>SUM(AH26,AH28,AH30)</f>
        <v>0</v>
      </c>
      <c r="AI31" s="231"/>
      <c r="AJ31" s="231"/>
      <c r="AK31" s="74" t="s">
        <v>173</v>
      </c>
      <c r="AL31" s="128"/>
    </row>
    <row r="32" spans="1:38" ht="18.75" customHeight="1">
      <c r="M32" s="223" t="s">
        <v>7</v>
      </c>
      <c r="N32" s="223"/>
      <c r="O32" s="223"/>
      <c r="P32" s="223"/>
      <c r="Q32" s="223"/>
      <c r="R32" s="223"/>
      <c r="S32" s="223"/>
      <c r="T32" s="223"/>
      <c r="U32" s="223"/>
      <c r="V32" s="224">
        <f>IF(AK18=F30,IF(AK18=SUM(V31,Z31),AK18,"ERROR"),"ERROR")</f>
        <v>0</v>
      </c>
      <c r="W32" s="224"/>
      <c r="X32" s="224"/>
      <c r="Y32" s="224"/>
      <c r="Z32" s="224"/>
      <c r="AA32" s="224"/>
      <c r="AB32" s="224"/>
      <c r="AC32" s="73" t="s">
        <v>173</v>
      </c>
      <c r="AD32" s="36" t="s">
        <v>21</v>
      </c>
      <c r="AE32" s="128"/>
      <c r="AF32" s="128"/>
      <c r="AG32" s="128"/>
      <c r="AH32" s="128"/>
      <c r="AI32" s="128"/>
      <c r="AJ32" s="128"/>
      <c r="AK32" s="128"/>
      <c r="AL32" s="128"/>
    </row>
    <row r="33" spans="2:37" ht="18.75" customHeight="1">
      <c r="B33" s="122" t="s">
        <v>119</v>
      </c>
      <c r="C33" s="122"/>
      <c r="D33" s="122"/>
      <c r="E33" s="122"/>
      <c r="F33" s="122"/>
      <c r="G33" s="122"/>
      <c r="H33" s="122"/>
      <c r="I33" s="122"/>
      <c r="J33" s="122"/>
      <c r="K33" s="122"/>
      <c r="L33" s="122"/>
      <c r="M33" s="122"/>
      <c r="N33" s="38"/>
      <c r="O33" s="38"/>
      <c r="P33" s="38"/>
      <c r="AE33" s="128"/>
      <c r="AF33" s="128"/>
      <c r="AG33" s="128"/>
      <c r="AH33" s="128"/>
      <c r="AI33" s="128"/>
      <c r="AJ33" s="128"/>
      <c r="AK33" s="128"/>
    </row>
    <row r="34" spans="2:37" ht="21" customHeight="1"/>
    <row r="35" spans="2:37" ht="21" customHeight="1"/>
    <row r="36" spans="2:37" ht="21" customHeight="1"/>
  </sheetData>
  <sheetProtection algorithmName="SHA-512" hashValue="mY9nCz1J/C4MAI09GOwbuW3J3/vFagHAxCHaOPBBmtNwHJ2M1WYjDn7znnWwQZ0D2nudmnLw+soQf5v9jCSFaw==" saltValue="LPjt/MrethXtJaJRfJxM5Q==" spinCount="100000" sheet="1" objects="1" scenarios="1"/>
  <mergeCells count="78">
    <mergeCell ref="B16:E16"/>
    <mergeCell ref="A18:E18"/>
    <mergeCell ref="A25:E25"/>
    <mergeCell ref="F25:H25"/>
    <mergeCell ref="A22:D22"/>
    <mergeCell ref="A23:E24"/>
    <mergeCell ref="F23:I24"/>
    <mergeCell ref="B17:E17"/>
    <mergeCell ref="AH26:AJ26"/>
    <mergeCell ref="B29:E29"/>
    <mergeCell ref="F29:H29"/>
    <mergeCell ref="A30:E30"/>
    <mergeCell ref="F30:H30"/>
    <mergeCell ref="A28:E28"/>
    <mergeCell ref="F28:H28"/>
    <mergeCell ref="A27:E27"/>
    <mergeCell ref="F27:H27"/>
    <mergeCell ref="V27:X27"/>
    <mergeCell ref="Z27:AB27"/>
    <mergeCell ref="Z26:AB26"/>
    <mergeCell ref="A26:E26"/>
    <mergeCell ref="F26:H26"/>
    <mergeCell ref="V26:X26"/>
    <mergeCell ref="M31:U31"/>
    <mergeCell ref="V31:X31"/>
    <mergeCell ref="Z31:AB31"/>
    <mergeCell ref="AD23:AK23"/>
    <mergeCell ref="AD30:AF30"/>
    <mergeCell ref="AH30:AJ30"/>
    <mergeCell ref="AD27:AF27"/>
    <mergeCell ref="AH27:AJ27"/>
    <mergeCell ref="AD28:AF28"/>
    <mergeCell ref="AH28:AJ28"/>
    <mergeCell ref="AD29:AF29"/>
    <mergeCell ref="AH29:AJ29"/>
    <mergeCell ref="AD24:AK24"/>
    <mergeCell ref="AD25:AG25"/>
    <mergeCell ref="AH25:AK25"/>
    <mergeCell ref="AD26:AF26"/>
    <mergeCell ref="V23:AC24"/>
    <mergeCell ref="Z25:AC25"/>
    <mergeCell ref="X6:AB6"/>
    <mergeCell ref="AC6:AG6"/>
    <mergeCell ref="A7:K9"/>
    <mergeCell ref="L7:U7"/>
    <mergeCell ref="X7:AA7"/>
    <mergeCell ref="AC7:AF7"/>
    <mergeCell ref="L8:N8"/>
    <mergeCell ref="O8:U8"/>
    <mergeCell ref="L9:N9"/>
    <mergeCell ref="O9:U9"/>
    <mergeCell ref="A11:D11"/>
    <mergeCell ref="A12:E12"/>
    <mergeCell ref="A13:E13"/>
    <mergeCell ref="A14:E14"/>
    <mergeCell ref="B15:E15"/>
    <mergeCell ref="M3:N3"/>
    <mergeCell ref="A5:K5"/>
    <mergeCell ref="L5:U5"/>
    <mergeCell ref="A6:K6"/>
    <mergeCell ref="L6:U6"/>
    <mergeCell ref="A3:L3"/>
    <mergeCell ref="AD31:AF31"/>
    <mergeCell ref="AH31:AJ31"/>
    <mergeCell ref="M32:U32"/>
    <mergeCell ref="V32:AB32"/>
    <mergeCell ref="M23:U25"/>
    <mergeCell ref="M26:U27"/>
    <mergeCell ref="M28:U28"/>
    <mergeCell ref="M29:U29"/>
    <mergeCell ref="M30:U30"/>
    <mergeCell ref="V28:X28"/>
    <mergeCell ref="Z28:AB28"/>
    <mergeCell ref="V25:Y25"/>
    <mergeCell ref="V30:X30"/>
    <mergeCell ref="Z30:AB30"/>
    <mergeCell ref="V29:X29"/>
    <mergeCell ref="Z29:AB29"/>
  </mergeCells>
  <phoneticPr fontId="4"/>
  <pageMargins left="0.7" right="0.7" top="0.75" bottom="0.75" header="0.3" footer="0.3"/>
  <pageSetup paperSize="9" scale="76"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21FA00F-33C1-41EC-89AA-1AACAC174548}">
  <sheetPr codeName="Sheet3">
    <tabColor theme="8" tint="0.59999389629810485"/>
  </sheetPr>
  <dimension ref="A1:AL36"/>
  <sheetViews>
    <sheetView view="pageBreakPreview" zoomScale="90" zoomScaleNormal="100" zoomScaleSheetLayoutView="90" workbookViewId="0">
      <selection activeCell="M26" sqref="M26:U27"/>
    </sheetView>
  </sheetViews>
  <sheetFormatPr defaultRowHeight="13.5"/>
  <cols>
    <col min="1" max="38" width="4.625" style="36" customWidth="1"/>
    <col min="39" max="16384" width="9" style="36"/>
  </cols>
  <sheetData>
    <row r="1" spans="1:37" ht="19.5" customHeight="1"/>
    <row r="2" spans="1:37" ht="19.5" customHeight="1">
      <c r="A2" s="36" t="s">
        <v>182</v>
      </c>
      <c r="Y2" s="105"/>
    </row>
    <row r="3" spans="1:37" ht="19.5" customHeight="1">
      <c r="A3" s="267" t="s">
        <v>153</v>
      </c>
      <c r="B3" s="267"/>
      <c r="C3" s="267"/>
      <c r="D3" s="267"/>
      <c r="E3" s="267"/>
      <c r="F3" s="267"/>
      <c r="G3" s="267"/>
      <c r="H3" s="267"/>
      <c r="I3" s="267"/>
      <c r="J3" s="267"/>
      <c r="K3" s="267"/>
      <c r="L3" s="267"/>
      <c r="M3" s="381">
        <f>'4月'!M3</f>
        <v>2026</v>
      </c>
      <c r="N3" s="381"/>
      <c r="O3" s="36" t="s">
        <v>0</v>
      </c>
      <c r="P3" s="37">
        <v>6</v>
      </c>
      <c r="Q3" s="36" t="s">
        <v>23</v>
      </c>
    </row>
    <row r="4" spans="1:37" ht="19.5" customHeight="1"/>
    <row r="5" spans="1:37" ht="19.5" customHeight="1" thickBot="1">
      <c r="A5" s="382" t="s">
        <v>183</v>
      </c>
      <c r="B5" s="382"/>
      <c r="C5" s="382"/>
      <c r="D5" s="382"/>
      <c r="E5" s="382"/>
      <c r="F5" s="382"/>
      <c r="G5" s="382"/>
      <c r="H5" s="382"/>
      <c r="I5" s="382"/>
      <c r="J5" s="382"/>
      <c r="K5" s="382"/>
      <c r="L5" s="383" t="s">
        <v>25</v>
      </c>
      <c r="M5" s="383"/>
      <c r="N5" s="383"/>
      <c r="O5" s="383"/>
      <c r="P5" s="383"/>
      <c r="Q5" s="383"/>
      <c r="R5" s="383"/>
      <c r="S5" s="383"/>
      <c r="T5" s="383"/>
      <c r="U5" s="383"/>
      <c r="V5" s="38"/>
      <c r="W5" s="38"/>
      <c r="X5" s="38"/>
    </row>
    <row r="6" spans="1:37" ht="19.5" customHeight="1" thickBot="1">
      <c r="A6" s="384" t="s">
        <v>24</v>
      </c>
      <c r="B6" s="385"/>
      <c r="C6" s="385"/>
      <c r="D6" s="385"/>
      <c r="E6" s="385"/>
      <c r="F6" s="385"/>
      <c r="G6" s="385"/>
      <c r="H6" s="385"/>
      <c r="I6" s="385"/>
      <c r="J6" s="385"/>
      <c r="K6" s="386"/>
      <c r="L6" s="387" t="s">
        <v>26</v>
      </c>
      <c r="M6" s="387"/>
      <c r="N6" s="387"/>
      <c r="O6" s="387"/>
      <c r="P6" s="387"/>
      <c r="Q6" s="387"/>
      <c r="R6" s="387"/>
      <c r="S6" s="387"/>
      <c r="T6" s="387"/>
      <c r="U6" s="387"/>
      <c r="V6" s="38"/>
      <c r="W6" s="38"/>
      <c r="X6" s="366" t="s">
        <v>56</v>
      </c>
      <c r="Y6" s="367"/>
      <c r="Z6" s="367"/>
      <c r="AA6" s="367"/>
      <c r="AB6" s="368"/>
      <c r="AC6" s="369" t="s">
        <v>57</v>
      </c>
      <c r="AD6" s="236"/>
      <c r="AE6" s="236"/>
      <c r="AF6" s="236"/>
      <c r="AG6" s="236"/>
    </row>
    <row r="7" spans="1:37" ht="19.5" customHeight="1" thickBot="1">
      <c r="A7" s="337">
        <f>'4月'!A7:K9</f>
        <v>0</v>
      </c>
      <c r="B7" s="338"/>
      <c r="C7" s="338"/>
      <c r="D7" s="338"/>
      <c r="E7" s="338"/>
      <c r="F7" s="338"/>
      <c r="G7" s="338"/>
      <c r="H7" s="338"/>
      <c r="I7" s="338"/>
      <c r="J7" s="338"/>
      <c r="K7" s="339"/>
      <c r="L7" s="388">
        <f>'4月'!L7:U7</f>
        <v>0</v>
      </c>
      <c r="M7" s="389"/>
      <c r="N7" s="389"/>
      <c r="O7" s="389"/>
      <c r="P7" s="389"/>
      <c r="Q7" s="389"/>
      <c r="R7" s="389"/>
      <c r="S7" s="389"/>
      <c r="T7" s="389"/>
      <c r="U7" s="390"/>
      <c r="V7" s="38"/>
      <c r="W7" s="38"/>
      <c r="X7" s="370"/>
      <c r="Y7" s="371"/>
      <c r="Z7" s="371"/>
      <c r="AA7" s="371"/>
      <c r="AB7" s="72" t="s">
        <v>1</v>
      </c>
      <c r="AC7" s="372">
        <f>COUNTIF(F18:AJ18,"&lt;&gt;0")</f>
        <v>0</v>
      </c>
      <c r="AD7" s="372"/>
      <c r="AE7" s="372"/>
      <c r="AF7" s="372"/>
      <c r="AG7" s="39" t="s">
        <v>16</v>
      </c>
    </row>
    <row r="8" spans="1:37" ht="19.5" customHeight="1">
      <c r="A8" s="340"/>
      <c r="B8" s="341"/>
      <c r="C8" s="341"/>
      <c r="D8" s="341"/>
      <c r="E8" s="341"/>
      <c r="F8" s="341"/>
      <c r="G8" s="341"/>
      <c r="H8" s="341"/>
      <c r="I8" s="341"/>
      <c r="J8" s="341"/>
      <c r="K8" s="342"/>
      <c r="L8" s="391" t="s">
        <v>38</v>
      </c>
      <c r="M8" s="391"/>
      <c r="N8" s="391"/>
      <c r="O8" s="355">
        <f>'4月'!O8:U8</f>
        <v>0</v>
      </c>
      <c r="P8" s="356"/>
      <c r="Q8" s="356"/>
      <c r="R8" s="356"/>
      <c r="S8" s="356"/>
      <c r="T8" s="356"/>
      <c r="U8" s="357"/>
      <c r="V8" s="38"/>
      <c r="W8" s="38"/>
      <c r="X8" s="38"/>
    </row>
    <row r="9" spans="1:37" ht="19.5" customHeight="1" thickBot="1">
      <c r="A9" s="343"/>
      <c r="B9" s="344"/>
      <c r="C9" s="344"/>
      <c r="D9" s="344"/>
      <c r="E9" s="344"/>
      <c r="F9" s="344"/>
      <c r="G9" s="344"/>
      <c r="H9" s="344"/>
      <c r="I9" s="344"/>
      <c r="J9" s="344"/>
      <c r="K9" s="345"/>
      <c r="L9" s="353" t="s">
        <v>39</v>
      </c>
      <c r="M9" s="353"/>
      <c r="N9" s="353"/>
      <c r="O9" s="358">
        <f>'4月'!O9:U9</f>
        <v>0</v>
      </c>
      <c r="P9" s="359"/>
      <c r="Q9" s="359"/>
      <c r="R9" s="359"/>
      <c r="S9" s="359"/>
      <c r="T9" s="359"/>
      <c r="U9" s="360"/>
      <c r="V9" s="38"/>
      <c r="W9" s="38"/>
      <c r="X9" s="38"/>
    </row>
    <row r="10" spans="1:37" ht="19.5" customHeight="1">
      <c r="A10" s="106"/>
      <c r="B10" s="106"/>
      <c r="C10" s="106"/>
      <c r="D10" s="106"/>
      <c r="E10" s="106"/>
      <c r="F10" s="106"/>
      <c r="G10" s="106"/>
      <c r="H10" s="106"/>
      <c r="I10" s="106"/>
      <c r="J10" s="106"/>
      <c r="K10" s="106"/>
      <c r="L10" s="106"/>
      <c r="M10" s="106"/>
      <c r="N10" s="106"/>
      <c r="O10" s="106"/>
      <c r="P10" s="106"/>
      <c r="Q10" s="106"/>
      <c r="R10" s="106"/>
      <c r="S10" s="106"/>
      <c r="T10" s="106"/>
      <c r="U10" s="106"/>
      <c r="V10" s="38"/>
      <c r="W10" s="38"/>
      <c r="X10" s="38"/>
    </row>
    <row r="11" spans="1:37" ht="19.5" customHeight="1">
      <c r="A11" s="392" t="s">
        <v>76</v>
      </c>
      <c r="B11" s="392"/>
      <c r="C11" s="392"/>
      <c r="D11" s="392"/>
    </row>
    <row r="12" spans="1:37" ht="19.5" customHeight="1">
      <c r="A12" s="232" t="s">
        <v>6</v>
      </c>
      <c r="B12" s="232"/>
      <c r="C12" s="232"/>
      <c r="D12" s="232"/>
      <c r="E12" s="232"/>
      <c r="F12" s="107">
        <f>DATE(M3,P3,1)</f>
        <v>46174</v>
      </c>
      <c r="G12" s="107">
        <f>F12+1</f>
        <v>46175</v>
      </c>
      <c r="H12" s="107">
        <f t="shared" ref="H12:AI12" si="0">G12+1</f>
        <v>46176</v>
      </c>
      <c r="I12" s="107">
        <f t="shared" si="0"/>
        <v>46177</v>
      </c>
      <c r="J12" s="107">
        <f t="shared" si="0"/>
        <v>46178</v>
      </c>
      <c r="K12" s="107">
        <f t="shared" si="0"/>
        <v>46179</v>
      </c>
      <c r="L12" s="107">
        <f t="shared" si="0"/>
        <v>46180</v>
      </c>
      <c r="M12" s="107">
        <f t="shared" si="0"/>
        <v>46181</v>
      </c>
      <c r="N12" s="107">
        <f t="shared" si="0"/>
        <v>46182</v>
      </c>
      <c r="O12" s="107">
        <f t="shared" si="0"/>
        <v>46183</v>
      </c>
      <c r="P12" s="107">
        <f t="shared" si="0"/>
        <v>46184</v>
      </c>
      <c r="Q12" s="107">
        <f t="shared" si="0"/>
        <v>46185</v>
      </c>
      <c r="R12" s="107">
        <f t="shared" si="0"/>
        <v>46186</v>
      </c>
      <c r="S12" s="107">
        <f t="shared" si="0"/>
        <v>46187</v>
      </c>
      <c r="T12" s="107">
        <f t="shared" si="0"/>
        <v>46188</v>
      </c>
      <c r="U12" s="107">
        <f t="shared" si="0"/>
        <v>46189</v>
      </c>
      <c r="V12" s="107">
        <f t="shared" si="0"/>
        <v>46190</v>
      </c>
      <c r="W12" s="107">
        <f t="shared" si="0"/>
        <v>46191</v>
      </c>
      <c r="X12" s="107">
        <f t="shared" si="0"/>
        <v>46192</v>
      </c>
      <c r="Y12" s="107">
        <f t="shared" si="0"/>
        <v>46193</v>
      </c>
      <c r="Z12" s="107">
        <f t="shared" si="0"/>
        <v>46194</v>
      </c>
      <c r="AA12" s="107">
        <f t="shared" si="0"/>
        <v>46195</v>
      </c>
      <c r="AB12" s="107">
        <f t="shared" si="0"/>
        <v>46196</v>
      </c>
      <c r="AC12" s="107">
        <f t="shared" si="0"/>
        <v>46197</v>
      </c>
      <c r="AD12" s="107">
        <f t="shared" si="0"/>
        <v>46198</v>
      </c>
      <c r="AE12" s="107">
        <f t="shared" si="0"/>
        <v>46199</v>
      </c>
      <c r="AF12" s="107">
        <f t="shared" si="0"/>
        <v>46200</v>
      </c>
      <c r="AG12" s="107">
        <f t="shared" si="0"/>
        <v>46201</v>
      </c>
      <c r="AH12" s="107">
        <f t="shared" si="0"/>
        <v>46202</v>
      </c>
      <c r="AI12" s="107">
        <f t="shared" si="0"/>
        <v>46203</v>
      </c>
      <c r="AJ12" s="107">
        <f>AI12+1</f>
        <v>46204</v>
      </c>
      <c r="AK12" s="209" t="s">
        <v>7</v>
      </c>
    </row>
    <row r="13" spans="1:37" ht="19.5" customHeight="1" thickBot="1">
      <c r="A13" s="232" t="s">
        <v>5</v>
      </c>
      <c r="B13" s="232"/>
      <c r="C13" s="232"/>
      <c r="D13" s="232"/>
      <c r="E13" s="232"/>
      <c r="F13" s="210" t="str">
        <f>TEXT(F12,"aaa")</f>
        <v>月</v>
      </c>
      <c r="G13" s="210" t="str">
        <f t="shared" ref="G13:AJ13" si="1">TEXT(G12,"aaa")</f>
        <v>火</v>
      </c>
      <c r="H13" s="210" t="str">
        <f t="shared" si="1"/>
        <v>水</v>
      </c>
      <c r="I13" s="210" t="str">
        <f t="shared" si="1"/>
        <v>木</v>
      </c>
      <c r="J13" s="210" t="str">
        <f t="shared" si="1"/>
        <v>金</v>
      </c>
      <c r="K13" s="210" t="str">
        <f t="shared" si="1"/>
        <v>土</v>
      </c>
      <c r="L13" s="210" t="str">
        <f t="shared" si="1"/>
        <v>日</v>
      </c>
      <c r="M13" s="210" t="str">
        <f t="shared" si="1"/>
        <v>月</v>
      </c>
      <c r="N13" s="210" t="str">
        <f t="shared" si="1"/>
        <v>火</v>
      </c>
      <c r="O13" s="210" t="str">
        <f t="shared" si="1"/>
        <v>水</v>
      </c>
      <c r="P13" s="210" t="str">
        <f t="shared" si="1"/>
        <v>木</v>
      </c>
      <c r="Q13" s="210" t="str">
        <f t="shared" si="1"/>
        <v>金</v>
      </c>
      <c r="R13" s="210" t="str">
        <f t="shared" si="1"/>
        <v>土</v>
      </c>
      <c r="S13" s="210" t="str">
        <f t="shared" si="1"/>
        <v>日</v>
      </c>
      <c r="T13" s="210" t="str">
        <f t="shared" si="1"/>
        <v>月</v>
      </c>
      <c r="U13" s="210" t="str">
        <f t="shared" si="1"/>
        <v>火</v>
      </c>
      <c r="V13" s="210" t="str">
        <f t="shared" si="1"/>
        <v>水</v>
      </c>
      <c r="W13" s="210" t="str">
        <f t="shared" si="1"/>
        <v>木</v>
      </c>
      <c r="X13" s="210" t="str">
        <f t="shared" si="1"/>
        <v>金</v>
      </c>
      <c r="Y13" s="210" t="str">
        <f t="shared" si="1"/>
        <v>土</v>
      </c>
      <c r="Z13" s="210" t="str">
        <f t="shared" si="1"/>
        <v>日</v>
      </c>
      <c r="AA13" s="210" t="str">
        <f t="shared" si="1"/>
        <v>月</v>
      </c>
      <c r="AB13" s="210" t="str">
        <f t="shared" si="1"/>
        <v>火</v>
      </c>
      <c r="AC13" s="210" t="str">
        <f t="shared" si="1"/>
        <v>水</v>
      </c>
      <c r="AD13" s="210" t="str">
        <f t="shared" si="1"/>
        <v>木</v>
      </c>
      <c r="AE13" s="210" t="str">
        <f t="shared" si="1"/>
        <v>金</v>
      </c>
      <c r="AF13" s="210" t="str">
        <f t="shared" si="1"/>
        <v>土</v>
      </c>
      <c r="AG13" s="210" t="str">
        <f t="shared" si="1"/>
        <v>日</v>
      </c>
      <c r="AH13" s="210" t="str">
        <f t="shared" si="1"/>
        <v>月</v>
      </c>
      <c r="AI13" s="210" t="str">
        <f t="shared" si="1"/>
        <v>火</v>
      </c>
      <c r="AJ13" s="210" t="str">
        <f t="shared" si="1"/>
        <v>水</v>
      </c>
      <c r="AK13" s="209"/>
    </row>
    <row r="14" spans="1:37" ht="19.5" customHeight="1" thickTop="1">
      <c r="A14" s="256" t="s">
        <v>75</v>
      </c>
      <c r="B14" s="257"/>
      <c r="C14" s="257"/>
      <c r="D14" s="257"/>
      <c r="E14" s="258"/>
      <c r="F14" s="108"/>
      <c r="G14" s="109"/>
      <c r="H14" s="109"/>
      <c r="I14" s="109"/>
      <c r="J14" s="109"/>
      <c r="K14" s="109"/>
      <c r="L14" s="109"/>
      <c r="M14" s="109"/>
      <c r="N14" s="109"/>
      <c r="O14" s="109"/>
      <c r="P14" s="109"/>
      <c r="Q14" s="109"/>
      <c r="R14" s="109"/>
      <c r="S14" s="109"/>
      <c r="T14" s="109"/>
      <c r="U14" s="109"/>
      <c r="V14" s="109"/>
      <c r="W14" s="109"/>
      <c r="X14" s="109"/>
      <c r="Y14" s="109"/>
      <c r="Z14" s="109"/>
      <c r="AA14" s="109"/>
      <c r="AB14" s="109"/>
      <c r="AC14" s="109"/>
      <c r="AD14" s="109"/>
      <c r="AE14" s="109"/>
      <c r="AF14" s="109"/>
      <c r="AG14" s="109"/>
      <c r="AH14" s="109"/>
      <c r="AI14" s="109"/>
      <c r="AJ14" s="110"/>
      <c r="AK14" s="111">
        <f>IF(SUM(F14:AJ14)&gt;=SUM(AK15:AK17),SUM(F14:AJ14),"ERROR")</f>
        <v>0</v>
      </c>
    </row>
    <row r="15" spans="1:37" s="116" customFormat="1" ht="19.5" customHeight="1">
      <c r="A15" s="112"/>
      <c r="B15" s="326" t="s">
        <v>117</v>
      </c>
      <c r="C15" s="327"/>
      <c r="D15" s="327"/>
      <c r="E15" s="327"/>
      <c r="F15" s="113"/>
      <c r="G15" s="114"/>
      <c r="H15" s="114"/>
      <c r="I15" s="114"/>
      <c r="J15" s="114"/>
      <c r="K15" s="114"/>
      <c r="L15" s="114"/>
      <c r="M15" s="114"/>
      <c r="N15" s="114"/>
      <c r="O15" s="114"/>
      <c r="P15" s="114"/>
      <c r="Q15" s="114"/>
      <c r="R15" s="114"/>
      <c r="S15" s="114"/>
      <c r="T15" s="114"/>
      <c r="U15" s="114"/>
      <c r="V15" s="114"/>
      <c r="W15" s="114"/>
      <c r="X15" s="114"/>
      <c r="Y15" s="114"/>
      <c r="Z15" s="114"/>
      <c r="AA15" s="114"/>
      <c r="AB15" s="114"/>
      <c r="AC15" s="114"/>
      <c r="AD15" s="114"/>
      <c r="AE15" s="114"/>
      <c r="AF15" s="114"/>
      <c r="AG15" s="114"/>
      <c r="AH15" s="114"/>
      <c r="AI15" s="114"/>
      <c r="AJ15" s="115"/>
      <c r="AK15" s="111">
        <f t="shared" ref="AK15:AK16" si="2">SUM(F15:AJ15)</f>
        <v>0</v>
      </c>
    </row>
    <row r="16" spans="1:37" s="116" customFormat="1" ht="19.5" customHeight="1">
      <c r="A16" s="112"/>
      <c r="B16" s="259" t="s">
        <v>145</v>
      </c>
      <c r="C16" s="260"/>
      <c r="D16" s="260"/>
      <c r="E16" s="260"/>
      <c r="F16" s="113"/>
      <c r="G16" s="114"/>
      <c r="H16" s="114"/>
      <c r="I16" s="114"/>
      <c r="J16" s="114"/>
      <c r="K16" s="114"/>
      <c r="L16" s="114"/>
      <c r="M16" s="114"/>
      <c r="N16" s="114"/>
      <c r="O16" s="114"/>
      <c r="P16" s="114"/>
      <c r="Q16" s="114"/>
      <c r="R16" s="114"/>
      <c r="S16" s="114"/>
      <c r="T16" s="114"/>
      <c r="U16" s="114"/>
      <c r="V16" s="114"/>
      <c r="W16" s="114"/>
      <c r="X16" s="114"/>
      <c r="Y16" s="114"/>
      <c r="Z16" s="114"/>
      <c r="AA16" s="114"/>
      <c r="AB16" s="114"/>
      <c r="AC16" s="114"/>
      <c r="AD16" s="114"/>
      <c r="AE16" s="114"/>
      <c r="AF16" s="114"/>
      <c r="AG16" s="114"/>
      <c r="AH16" s="114"/>
      <c r="AI16" s="114"/>
      <c r="AJ16" s="115"/>
      <c r="AK16" s="111">
        <f t="shared" si="2"/>
        <v>0</v>
      </c>
    </row>
    <row r="17" spans="1:38" s="116" customFormat="1" ht="19.5" customHeight="1" thickBot="1">
      <c r="A17" s="117"/>
      <c r="B17" s="259" t="s">
        <v>146</v>
      </c>
      <c r="C17" s="260"/>
      <c r="D17" s="260"/>
      <c r="E17" s="260"/>
      <c r="F17" s="118"/>
      <c r="G17" s="119"/>
      <c r="H17" s="119"/>
      <c r="I17" s="119"/>
      <c r="J17" s="119"/>
      <c r="K17" s="119"/>
      <c r="L17" s="119"/>
      <c r="M17" s="119"/>
      <c r="N17" s="119"/>
      <c r="O17" s="119"/>
      <c r="P17" s="119"/>
      <c r="Q17" s="119"/>
      <c r="R17" s="119"/>
      <c r="S17" s="119"/>
      <c r="T17" s="119"/>
      <c r="U17" s="119"/>
      <c r="V17" s="119"/>
      <c r="W17" s="119"/>
      <c r="X17" s="119"/>
      <c r="Y17" s="119"/>
      <c r="Z17" s="119"/>
      <c r="AA17" s="119"/>
      <c r="AB17" s="119"/>
      <c r="AC17" s="119"/>
      <c r="AD17" s="119"/>
      <c r="AE17" s="119"/>
      <c r="AF17" s="119"/>
      <c r="AG17" s="119"/>
      <c r="AH17" s="119"/>
      <c r="AI17" s="119"/>
      <c r="AJ17" s="120"/>
      <c r="AK17" s="111">
        <f>SUM(F17:AJ17)</f>
        <v>0</v>
      </c>
    </row>
    <row r="18" spans="1:38" ht="19.5" customHeight="1" thickTop="1">
      <c r="A18" s="230" t="s">
        <v>7</v>
      </c>
      <c r="B18" s="230"/>
      <c r="C18" s="230"/>
      <c r="D18" s="230"/>
      <c r="E18" s="230"/>
      <c r="F18" s="139">
        <f>F14</f>
        <v>0</v>
      </c>
      <c r="G18" s="139">
        <f t="shared" ref="G18:AK18" si="3">G14</f>
        <v>0</v>
      </c>
      <c r="H18" s="139">
        <f t="shared" si="3"/>
        <v>0</v>
      </c>
      <c r="I18" s="139">
        <f t="shared" si="3"/>
        <v>0</v>
      </c>
      <c r="J18" s="139">
        <f t="shared" si="3"/>
        <v>0</v>
      </c>
      <c r="K18" s="139">
        <f t="shared" si="3"/>
        <v>0</v>
      </c>
      <c r="L18" s="139">
        <f t="shared" si="3"/>
        <v>0</v>
      </c>
      <c r="M18" s="139">
        <f t="shared" si="3"/>
        <v>0</v>
      </c>
      <c r="N18" s="139">
        <f t="shared" si="3"/>
        <v>0</v>
      </c>
      <c r="O18" s="139">
        <f t="shared" si="3"/>
        <v>0</v>
      </c>
      <c r="P18" s="139">
        <f t="shared" si="3"/>
        <v>0</v>
      </c>
      <c r="Q18" s="139">
        <f t="shared" si="3"/>
        <v>0</v>
      </c>
      <c r="R18" s="139">
        <f t="shared" si="3"/>
        <v>0</v>
      </c>
      <c r="S18" s="139">
        <f t="shared" si="3"/>
        <v>0</v>
      </c>
      <c r="T18" s="139">
        <f t="shared" si="3"/>
        <v>0</v>
      </c>
      <c r="U18" s="139">
        <f t="shared" si="3"/>
        <v>0</v>
      </c>
      <c r="V18" s="139">
        <f t="shared" si="3"/>
        <v>0</v>
      </c>
      <c r="W18" s="139">
        <f t="shared" si="3"/>
        <v>0</v>
      </c>
      <c r="X18" s="139">
        <f t="shared" si="3"/>
        <v>0</v>
      </c>
      <c r="Y18" s="139">
        <f t="shared" si="3"/>
        <v>0</v>
      </c>
      <c r="Z18" s="139">
        <f t="shared" si="3"/>
        <v>0</v>
      </c>
      <c r="AA18" s="139">
        <f t="shared" si="3"/>
        <v>0</v>
      </c>
      <c r="AB18" s="139">
        <f t="shared" si="3"/>
        <v>0</v>
      </c>
      <c r="AC18" s="139">
        <f t="shared" si="3"/>
        <v>0</v>
      </c>
      <c r="AD18" s="139">
        <f t="shared" si="3"/>
        <v>0</v>
      </c>
      <c r="AE18" s="139">
        <f t="shared" si="3"/>
        <v>0</v>
      </c>
      <c r="AF18" s="139">
        <f t="shared" si="3"/>
        <v>0</v>
      </c>
      <c r="AG18" s="139">
        <f t="shared" si="3"/>
        <v>0</v>
      </c>
      <c r="AH18" s="139">
        <f t="shared" si="3"/>
        <v>0</v>
      </c>
      <c r="AI18" s="139">
        <f t="shared" si="3"/>
        <v>0</v>
      </c>
      <c r="AJ18" s="139">
        <f t="shared" si="3"/>
        <v>0</v>
      </c>
      <c r="AK18" s="140">
        <f t="shared" si="3"/>
        <v>0</v>
      </c>
      <c r="AL18" s="36" t="s">
        <v>19</v>
      </c>
    </row>
    <row r="19" spans="1:38" s="124" customFormat="1" ht="19.5" customHeight="1">
      <c r="A19" s="121"/>
      <c r="B19" s="122" t="s">
        <v>118</v>
      </c>
      <c r="C19" s="121"/>
      <c r="D19" s="121"/>
      <c r="E19" s="121"/>
      <c r="F19" s="123"/>
      <c r="G19" s="123"/>
      <c r="H19" s="123"/>
      <c r="I19" s="123"/>
      <c r="J19" s="123"/>
      <c r="K19" s="123"/>
      <c r="L19" s="123"/>
      <c r="M19" s="123"/>
      <c r="N19" s="123"/>
      <c r="O19" s="123"/>
      <c r="P19" s="123"/>
      <c r="Q19" s="123"/>
      <c r="R19" s="123"/>
      <c r="S19" s="123"/>
      <c r="T19" s="123"/>
      <c r="U19" s="123"/>
      <c r="V19" s="123"/>
      <c r="W19" s="123"/>
      <c r="X19" s="123"/>
      <c r="Y19" s="123"/>
      <c r="Z19" s="123"/>
      <c r="AA19" s="123"/>
      <c r="AB19" s="123"/>
      <c r="AC19" s="123"/>
      <c r="AD19" s="123"/>
      <c r="AE19" s="123"/>
      <c r="AF19" s="123"/>
      <c r="AG19" s="123"/>
      <c r="AH19" s="123"/>
      <c r="AI19" s="123"/>
      <c r="AJ19" s="123"/>
      <c r="AK19" s="121"/>
    </row>
    <row r="20" spans="1:38" s="122" customFormat="1" ht="19.5" customHeight="1">
      <c r="B20" s="122" t="s">
        <v>154</v>
      </c>
    </row>
    <row r="21" spans="1:38" s="125" customFormat="1" ht="19.5" customHeight="1">
      <c r="B21" s="122" t="s">
        <v>155</v>
      </c>
    </row>
    <row r="22" spans="1:38" ht="18.75" customHeight="1">
      <c r="A22" s="288" t="s">
        <v>51</v>
      </c>
      <c r="B22" s="288"/>
      <c r="C22" s="288"/>
      <c r="D22" s="288"/>
      <c r="M22" s="36" t="s">
        <v>13</v>
      </c>
    </row>
    <row r="23" spans="1:38" ht="18.75" customHeight="1">
      <c r="A23" s="232" t="s">
        <v>8</v>
      </c>
      <c r="B23" s="232"/>
      <c r="C23" s="232"/>
      <c r="D23" s="232"/>
      <c r="E23" s="232"/>
      <c r="F23" s="299" t="s">
        <v>12</v>
      </c>
      <c r="G23" s="299"/>
      <c r="H23" s="299"/>
      <c r="I23" s="299"/>
      <c r="M23" s="232" t="s">
        <v>8</v>
      </c>
      <c r="N23" s="232"/>
      <c r="O23" s="232"/>
      <c r="P23" s="232"/>
      <c r="Q23" s="232"/>
      <c r="R23" s="232"/>
      <c r="S23" s="232"/>
      <c r="T23" s="232"/>
      <c r="U23" s="232"/>
      <c r="V23" s="225" t="s">
        <v>12</v>
      </c>
      <c r="W23" s="225"/>
      <c r="X23" s="225"/>
      <c r="Y23" s="225"/>
      <c r="Z23" s="225"/>
      <c r="AA23" s="225"/>
      <c r="AB23" s="225"/>
      <c r="AC23" s="225"/>
      <c r="AD23" s="241"/>
      <c r="AE23" s="241"/>
      <c r="AF23" s="241"/>
      <c r="AG23" s="241"/>
      <c r="AH23" s="241"/>
      <c r="AI23" s="241"/>
      <c r="AJ23" s="241"/>
      <c r="AK23" s="242"/>
    </row>
    <row r="24" spans="1:38" ht="18.75" customHeight="1" thickBot="1">
      <c r="A24" s="232"/>
      <c r="B24" s="232"/>
      <c r="C24" s="232"/>
      <c r="D24" s="232"/>
      <c r="E24" s="232"/>
      <c r="F24" s="316"/>
      <c r="G24" s="316"/>
      <c r="H24" s="316"/>
      <c r="I24" s="299"/>
      <c r="J24" s="126"/>
      <c r="K24" s="126"/>
      <c r="L24" s="126"/>
      <c r="M24" s="232"/>
      <c r="N24" s="232"/>
      <c r="O24" s="232"/>
      <c r="P24" s="232"/>
      <c r="Q24" s="232"/>
      <c r="R24" s="232"/>
      <c r="S24" s="232"/>
      <c r="T24" s="232"/>
      <c r="U24" s="232"/>
      <c r="V24" s="226"/>
      <c r="W24" s="226"/>
      <c r="X24" s="226"/>
      <c r="Y24" s="226"/>
      <c r="Z24" s="226"/>
      <c r="AA24" s="226"/>
      <c r="AB24" s="226"/>
      <c r="AC24" s="226"/>
      <c r="AD24" s="243" t="s">
        <v>144</v>
      </c>
      <c r="AE24" s="243"/>
      <c r="AF24" s="243"/>
      <c r="AG24" s="243"/>
      <c r="AH24" s="243"/>
      <c r="AI24" s="243"/>
      <c r="AJ24" s="243"/>
      <c r="AK24" s="243"/>
    </row>
    <row r="25" spans="1:38" ht="18.75" customHeight="1" thickTop="1" thickBot="1">
      <c r="A25" s="237" t="s">
        <v>9</v>
      </c>
      <c r="B25" s="293"/>
      <c r="C25" s="293"/>
      <c r="D25" s="293"/>
      <c r="E25" s="294"/>
      <c r="F25" s="320"/>
      <c r="G25" s="321"/>
      <c r="H25" s="322"/>
      <c r="I25" s="39" t="s">
        <v>172</v>
      </c>
      <c r="J25" s="126"/>
      <c r="K25" s="126"/>
      <c r="L25" s="126"/>
      <c r="M25" s="232"/>
      <c r="N25" s="232"/>
      <c r="O25" s="232"/>
      <c r="P25" s="232"/>
      <c r="Q25" s="232"/>
      <c r="R25" s="232"/>
      <c r="S25" s="232"/>
      <c r="T25" s="232"/>
      <c r="U25" s="232"/>
      <c r="V25" s="229" t="s">
        <v>14</v>
      </c>
      <c r="W25" s="227"/>
      <c r="X25" s="227"/>
      <c r="Y25" s="227"/>
      <c r="Z25" s="227" t="s">
        <v>15</v>
      </c>
      <c r="AA25" s="227"/>
      <c r="AB25" s="227"/>
      <c r="AC25" s="228"/>
      <c r="AD25" s="244" t="s">
        <v>14</v>
      </c>
      <c r="AE25" s="244"/>
      <c r="AF25" s="244"/>
      <c r="AG25" s="244"/>
      <c r="AH25" s="244" t="s">
        <v>15</v>
      </c>
      <c r="AI25" s="244"/>
      <c r="AJ25" s="244"/>
      <c r="AK25" s="244"/>
    </row>
    <row r="26" spans="1:38" ht="18.75" customHeight="1" thickTop="1">
      <c r="A26" s="237" t="s">
        <v>10</v>
      </c>
      <c r="B26" s="293"/>
      <c r="C26" s="293"/>
      <c r="D26" s="293"/>
      <c r="E26" s="294"/>
      <c r="F26" s="317"/>
      <c r="G26" s="318"/>
      <c r="H26" s="319"/>
      <c r="I26" s="39" t="s">
        <v>172</v>
      </c>
      <c r="J26" s="126"/>
      <c r="K26" s="126"/>
      <c r="L26" s="126"/>
      <c r="M26" s="290" t="s">
        <v>195</v>
      </c>
      <c r="N26" s="290"/>
      <c r="O26" s="290"/>
      <c r="P26" s="290"/>
      <c r="Q26" s="290"/>
      <c r="R26" s="290"/>
      <c r="S26" s="290"/>
      <c r="T26" s="290"/>
      <c r="U26" s="291"/>
      <c r="V26" s="363"/>
      <c r="W26" s="364"/>
      <c r="X26" s="364"/>
      <c r="Y26" s="95" t="s">
        <v>1</v>
      </c>
      <c r="Z26" s="364"/>
      <c r="AA26" s="364"/>
      <c r="AB26" s="364"/>
      <c r="AC26" s="133" t="s">
        <v>173</v>
      </c>
      <c r="AD26" s="380"/>
      <c r="AE26" s="365"/>
      <c r="AF26" s="365"/>
      <c r="AG26" s="212" t="s">
        <v>173</v>
      </c>
      <c r="AH26" s="365"/>
      <c r="AI26" s="365"/>
      <c r="AJ26" s="365"/>
      <c r="AK26" s="213" t="s">
        <v>173</v>
      </c>
    </row>
    <row r="27" spans="1:38" ht="18.75" customHeight="1">
      <c r="A27" s="237" t="s">
        <v>11</v>
      </c>
      <c r="B27" s="293"/>
      <c r="C27" s="293"/>
      <c r="D27" s="293"/>
      <c r="E27" s="294"/>
      <c r="F27" s="317"/>
      <c r="G27" s="318"/>
      <c r="H27" s="319"/>
      <c r="I27" s="39" t="s">
        <v>172</v>
      </c>
      <c r="J27" s="126"/>
      <c r="K27" s="126"/>
      <c r="L27" s="126"/>
      <c r="M27" s="290"/>
      <c r="N27" s="290"/>
      <c r="O27" s="290"/>
      <c r="P27" s="290"/>
      <c r="Q27" s="290"/>
      <c r="R27" s="290"/>
      <c r="S27" s="290"/>
      <c r="T27" s="290"/>
      <c r="U27" s="291"/>
      <c r="V27" s="233" t="s">
        <v>129</v>
      </c>
      <c r="W27" s="234"/>
      <c r="X27" s="234"/>
      <c r="Y27" s="96"/>
      <c r="Z27" s="234" t="s">
        <v>129</v>
      </c>
      <c r="AA27" s="234"/>
      <c r="AB27" s="234"/>
      <c r="AC27" s="134"/>
      <c r="AD27" s="373" t="s">
        <v>129</v>
      </c>
      <c r="AE27" s="374"/>
      <c r="AF27" s="374"/>
      <c r="AG27" s="75"/>
      <c r="AH27" s="375" t="s">
        <v>129</v>
      </c>
      <c r="AI27" s="374"/>
      <c r="AJ27" s="374"/>
      <c r="AK27" s="99"/>
    </row>
    <row r="28" spans="1:38" ht="18.75" customHeight="1">
      <c r="A28" s="292" t="s">
        <v>150</v>
      </c>
      <c r="B28" s="293"/>
      <c r="C28" s="293"/>
      <c r="D28" s="293"/>
      <c r="E28" s="294"/>
      <c r="F28" s="295"/>
      <c r="G28" s="296"/>
      <c r="H28" s="297"/>
      <c r="I28" s="39" t="s">
        <v>172</v>
      </c>
      <c r="J28" s="126"/>
      <c r="K28" s="126"/>
      <c r="L28" s="126"/>
      <c r="M28" s="236" t="s">
        <v>17</v>
      </c>
      <c r="N28" s="236"/>
      <c r="O28" s="236"/>
      <c r="P28" s="236"/>
      <c r="Q28" s="236"/>
      <c r="R28" s="236"/>
      <c r="S28" s="236"/>
      <c r="T28" s="236"/>
      <c r="U28" s="237"/>
      <c r="V28" s="314"/>
      <c r="W28" s="315"/>
      <c r="X28" s="315"/>
      <c r="Y28" s="97" t="s">
        <v>173</v>
      </c>
      <c r="Z28" s="315"/>
      <c r="AA28" s="315"/>
      <c r="AB28" s="315"/>
      <c r="AC28" s="135" t="s">
        <v>173</v>
      </c>
      <c r="AD28" s="376"/>
      <c r="AE28" s="377"/>
      <c r="AF28" s="377"/>
      <c r="AG28" s="214" t="s">
        <v>173</v>
      </c>
      <c r="AH28" s="377"/>
      <c r="AI28" s="377"/>
      <c r="AJ28" s="377"/>
      <c r="AK28" s="99" t="s">
        <v>173</v>
      </c>
    </row>
    <row r="29" spans="1:38" ht="18.75" customHeight="1" thickBot="1">
      <c r="A29" s="127"/>
      <c r="B29" s="237" t="s">
        <v>152</v>
      </c>
      <c r="C29" s="293"/>
      <c r="D29" s="293"/>
      <c r="E29" s="294"/>
      <c r="F29" s="305"/>
      <c r="G29" s="306"/>
      <c r="H29" s="307"/>
      <c r="I29" s="39" t="s">
        <v>172</v>
      </c>
      <c r="J29" s="126"/>
      <c r="K29" s="126"/>
      <c r="L29" s="126"/>
      <c r="M29" s="238" t="s">
        <v>157</v>
      </c>
      <c r="N29" s="238"/>
      <c r="O29" s="238"/>
      <c r="P29" s="238"/>
      <c r="Q29" s="238"/>
      <c r="R29" s="238"/>
      <c r="S29" s="238"/>
      <c r="T29" s="238"/>
      <c r="U29" s="239"/>
      <c r="V29" s="314"/>
      <c r="W29" s="315"/>
      <c r="X29" s="315"/>
      <c r="Y29" s="97" t="s">
        <v>173</v>
      </c>
      <c r="Z29" s="315"/>
      <c r="AA29" s="315"/>
      <c r="AB29" s="315"/>
      <c r="AC29" s="135" t="s">
        <v>173</v>
      </c>
      <c r="AD29" s="311"/>
      <c r="AE29" s="312"/>
      <c r="AF29" s="312"/>
      <c r="AG29" s="137"/>
      <c r="AH29" s="313"/>
      <c r="AI29" s="312"/>
      <c r="AJ29" s="312"/>
      <c r="AK29" s="138"/>
    </row>
    <row r="30" spans="1:38" ht="18.75" customHeight="1" thickTop="1" thickBot="1">
      <c r="A30" s="298" t="s">
        <v>7</v>
      </c>
      <c r="B30" s="298"/>
      <c r="C30" s="298"/>
      <c r="D30" s="298"/>
      <c r="E30" s="298"/>
      <c r="F30" s="247">
        <f>SUM(F25:H28)</f>
        <v>0</v>
      </c>
      <c r="G30" s="231"/>
      <c r="H30" s="231"/>
      <c r="I30" s="74" t="s">
        <v>173</v>
      </c>
      <c r="J30" s="126" t="s">
        <v>20</v>
      </c>
      <c r="K30" s="126"/>
      <c r="L30" s="126"/>
      <c r="M30" s="236" t="s">
        <v>18</v>
      </c>
      <c r="N30" s="236"/>
      <c r="O30" s="236"/>
      <c r="P30" s="236"/>
      <c r="Q30" s="236"/>
      <c r="R30" s="236"/>
      <c r="S30" s="236"/>
      <c r="T30" s="236"/>
      <c r="U30" s="237"/>
      <c r="V30" s="361"/>
      <c r="W30" s="362"/>
      <c r="X30" s="362"/>
      <c r="Y30" s="98" t="s">
        <v>173</v>
      </c>
      <c r="Z30" s="362"/>
      <c r="AA30" s="362"/>
      <c r="AB30" s="362"/>
      <c r="AC30" s="136" t="s">
        <v>173</v>
      </c>
      <c r="AD30" s="378"/>
      <c r="AE30" s="379"/>
      <c r="AF30" s="379"/>
      <c r="AG30" s="215" t="s">
        <v>173</v>
      </c>
      <c r="AH30" s="379"/>
      <c r="AI30" s="379"/>
      <c r="AJ30" s="379"/>
      <c r="AK30" s="216" t="s">
        <v>173</v>
      </c>
    </row>
    <row r="31" spans="1:38" ht="18.75" customHeight="1" thickTop="1">
      <c r="M31" s="230" t="s">
        <v>3</v>
      </c>
      <c r="N31" s="230"/>
      <c r="O31" s="230"/>
      <c r="P31" s="230"/>
      <c r="Q31" s="230"/>
      <c r="R31" s="230"/>
      <c r="S31" s="230"/>
      <c r="T31" s="230"/>
      <c r="U31" s="230"/>
      <c r="V31" s="231">
        <f>SUM(V26,V28,V29,V30)</f>
        <v>0</v>
      </c>
      <c r="W31" s="231"/>
      <c r="X31" s="231"/>
      <c r="Y31" s="74" t="s">
        <v>173</v>
      </c>
      <c r="Z31" s="247">
        <f>SUM(Z26,Z28,Z29,Z30)</f>
        <v>0</v>
      </c>
      <c r="AA31" s="231"/>
      <c r="AB31" s="231"/>
      <c r="AC31" s="100" t="s">
        <v>173</v>
      </c>
      <c r="AD31" s="247">
        <f>SUM(AD26,AD28,AD30)</f>
        <v>0</v>
      </c>
      <c r="AE31" s="231"/>
      <c r="AF31" s="231"/>
      <c r="AG31" s="74" t="s">
        <v>173</v>
      </c>
      <c r="AH31" s="247">
        <f>SUM(AH26,AH28,AH30)</f>
        <v>0</v>
      </c>
      <c r="AI31" s="231"/>
      <c r="AJ31" s="231"/>
      <c r="AK31" s="74" t="s">
        <v>173</v>
      </c>
      <c r="AL31" s="128"/>
    </row>
    <row r="32" spans="1:38" ht="18.75" customHeight="1">
      <c r="M32" s="223" t="s">
        <v>7</v>
      </c>
      <c r="N32" s="223"/>
      <c r="O32" s="223"/>
      <c r="P32" s="223"/>
      <c r="Q32" s="223"/>
      <c r="R32" s="223"/>
      <c r="S32" s="223"/>
      <c r="T32" s="223"/>
      <c r="U32" s="223"/>
      <c r="V32" s="224">
        <f>IF(AK18=F30,IF(AK18=SUM(V31,Z31),AK18,"ERROR"),"ERROR")</f>
        <v>0</v>
      </c>
      <c r="W32" s="224"/>
      <c r="X32" s="224"/>
      <c r="Y32" s="224"/>
      <c r="Z32" s="224"/>
      <c r="AA32" s="224"/>
      <c r="AB32" s="224"/>
      <c r="AC32" s="73" t="s">
        <v>173</v>
      </c>
      <c r="AD32" s="36" t="s">
        <v>21</v>
      </c>
      <c r="AE32" s="128"/>
      <c r="AF32" s="128"/>
      <c r="AG32" s="128"/>
      <c r="AH32" s="128"/>
      <c r="AI32" s="128"/>
      <c r="AJ32" s="128"/>
      <c r="AK32" s="128"/>
      <c r="AL32" s="128"/>
    </row>
    <row r="33" spans="2:37" ht="18.75" customHeight="1">
      <c r="B33" s="122" t="s">
        <v>119</v>
      </c>
      <c r="C33" s="122"/>
      <c r="D33" s="122"/>
      <c r="E33" s="122"/>
      <c r="F33" s="122"/>
      <c r="G33" s="122"/>
      <c r="H33" s="122"/>
      <c r="I33" s="122"/>
      <c r="J33" s="122"/>
      <c r="K33" s="122"/>
      <c r="L33" s="122"/>
      <c r="M33" s="122"/>
      <c r="N33" s="38"/>
      <c r="O33" s="38"/>
      <c r="P33" s="38"/>
      <c r="AE33" s="128"/>
      <c r="AF33" s="128"/>
      <c r="AG33" s="128"/>
      <c r="AH33" s="128"/>
      <c r="AI33" s="128"/>
      <c r="AJ33" s="128"/>
      <c r="AK33" s="128"/>
    </row>
    <row r="34" spans="2:37" ht="21" customHeight="1"/>
    <row r="35" spans="2:37" ht="21" customHeight="1"/>
    <row r="36" spans="2:37" ht="21" customHeight="1"/>
  </sheetData>
  <sheetProtection algorithmName="SHA-512" hashValue="Ug2Gt2I10OFhJAH6uxmTiFPuvgqOedWLwOb1Z/j8JP14LHWj5REXS9kDaVusfri/RUxzexe82oPPOcVt445/vw==" saltValue="LV9Wm7X7EcUq8CAja1hrfw==" spinCount="100000" sheet="1" objects="1" scenarios="1"/>
  <mergeCells count="78">
    <mergeCell ref="B16:E16"/>
    <mergeCell ref="A18:E18"/>
    <mergeCell ref="A25:E25"/>
    <mergeCell ref="F25:H25"/>
    <mergeCell ref="A22:D22"/>
    <mergeCell ref="A23:E24"/>
    <mergeCell ref="F23:I24"/>
    <mergeCell ref="B17:E17"/>
    <mergeCell ref="AH26:AJ26"/>
    <mergeCell ref="B29:E29"/>
    <mergeCell ref="F29:H29"/>
    <mergeCell ref="A30:E30"/>
    <mergeCell ref="F30:H30"/>
    <mergeCell ref="A28:E28"/>
    <mergeCell ref="F28:H28"/>
    <mergeCell ref="A27:E27"/>
    <mergeCell ref="F27:H27"/>
    <mergeCell ref="V27:X27"/>
    <mergeCell ref="Z27:AB27"/>
    <mergeCell ref="Z26:AB26"/>
    <mergeCell ref="A26:E26"/>
    <mergeCell ref="F26:H26"/>
    <mergeCell ref="V26:X26"/>
    <mergeCell ref="M31:U31"/>
    <mergeCell ref="V31:X31"/>
    <mergeCell ref="Z31:AB31"/>
    <mergeCell ref="AD23:AK23"/>
    <mergeCell ref="AD30:AF30"/>
    <mergeCell ref="AH30:AJ30"/>
    <mergeCell ref="AD27:AF27"/>
    <mergeCell ref="AH27:AJ27"/>
    <mergeCell ref="AD28:AF28"/>
    <mergeCell ref="AH28:AJ28"/>
    <mergeCell ref="AD29:AF29"/>
    <mergeCell ref="AH29:AJ29"/>
    <mergeCell ref="AD24:AK24"/>
    <mergeCell ref="AD25:AG25"/>
    <mergeCell ref="AH25:AK25"/>
    <mergeCell ref="AD26:AF26"/>
    <mergeCell ref="V23:AC24"/>
    <mergeCell ref="Z25:AC25"/>
    <mergeCell ref="X6:AB6"/>
    <mergeCell ref="AC6:AG6"/>
    <mergeCell ref="A7:K9"/>
    <mergeCell ref="L7:U7"/>
    <mergeCell ref="X7:AA7"/>
    <mergeCell ref="AC7:AF7"/>
    <mergeCell ref="L8:N8"/>
    <mergeCell ref="O8:U8"/>
    <mergeCell ref="L9:N9"/>
    <mergeCell ref="O9:U9"/>
    <mergeCell ref="A11:D11"/>
    <mergeCell ref="A12:E12"/>
    <mergeCell ref="A13:E13"/>
    <mergeCell ref="A14:E14"/>
    <mergeCell ref="B15:E15"/>
    <mergeCell ref="M3:N3"/>
    <mergeCell ref="A5:K5"/>
    <mergeCell ref="L5:U5"/>
    <mergeCell ref="A6:K6"/>
    <mergeCell ref="L6:U6"/>
    <mergeCell ref="A3:L3"/>
    <mergeCell ref="AD31:AF31"/>
    <mergeCell ref="AH31:AJ31"/>
    <mergeCell ref="M32:U32"/>
    <mergeCell ref="V32:AB32"/>
    <mergeCell ref="M23:U25"/>
    <mergeCell ref="M26:U27"/>
    <mergeCell ref="M28:U28"/>
    <mergeCell ref="M29:U29"/>
    <mergeCell ref="M30:U30"/>
    <mergeCell ref="V28:X28"/>
    <mergeCell ref="Z28:AB28"/>
    <mergeCell ref="V25:Y25"/>
    <mergeCell ref="V30:X30"/>
    <mergeCell ref="Z30:AB30"/>
    <mergeCell ref="V29:X29"/>
    <mergeCell ref="Z29:AB29"/>
  </mergeCells>
  <phoneticPr fontId="4"/>
  <pageMargins left="0.7" right="0.7" top="0.75" bottom="0.75" header="0.3" footer="0.3"/>
  <pageSetup paperSize="9" scale="76"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9041773-6D9B-4F19-B1A4-6228612CA8A6}">
  <sheetPr codeName="Sheet5">
    <tabColor theme="8" tint="0.59999389629810485"/>
  </sheetPr>
  <dimension ref="A1:AL36"/>
  <sheetViews>
    <sheetView view="pageBreakPreview" zoomScale="90" zoomScaleNormal="100" zoomScaleSheetLayoutView="90" workbookViewId="0">
      <selection activeCell="M26" sqref="M26:U27"/>
    </sheetView>
  </sheetViews>
  <sheetFormatPr defaultRowHeight="13.5"/>
  <cols>
    <col min="1" max="38" width="4.625" style="36" customWidth="1"/>
    <col min="39" max="16384" width="9" style="36"/>
  </cols>
  <sheetData>
    <row r="1" spans="1:37" ht="19.5" customHeight="1"/>
    <row r="2" spans="1:37" ht="19.5" customHeight="1">
      <c r="A2" s="36" t="s">
        <v>182</v>
      </c>
      <c r="Y2" s="105"/>
    </row>
    <row r="3" spans="1:37" ht="19.5" customHeight="1">
      <c r="A3" s="267" t="s">
        <v>153</v>
      </c>
      <c r="B3" s="267"/>
      <c r="C3" s="267"/>
      <c r="D3" s="267"/>
      <c r="E3" s="267"/>
      <c r="F3" s="267"/>
      <c r="G3" s="267"/>
      <c r="H3" s="267"/>
      <c r="I3" s="267"/>
      <c r="J3" s="267"/>
      <c r="K3" s="267"/>
      <c r="L3" s="267"/>
      <c r="M3" s="381">
        <f>'4月'!M3</f>
        <v>2026</v>
      </c>
      <c r="N3" s="381"/>
      <c r="O3" s="36" t="s">
        <v>0</v>
      </c>
      <c r="P3" s="37">
        <v>7</v>
      </c>
      <c r="Q3" s="36" t="s">
        <v>23</v>
      </c>
    </row>
    <row r="4" spans="1:37" ht="19.5" customHeight="1"/>
    <row r="5" spans="1:37" ht="19.5" customHeight="1" thickBot="1">
      <c r="A5" s="329" t="s">
        <v>183</v>
      </c>
      <c r="B5" s="330"/>
      <c r="C5" s="330"/>
      <c r="D5" s="330"/>
      <c r="E5" s="330"/>
      <c r="F5" s="330"/>
      <c r="G5" s="330"/>
      <c r="H5" s="330"/>
      <c r="I5" s="330"/>
      <c r="J5" s="330"/>
      <c r="K5" s="331"/>
      <c r="L5" s="332" t="s">
        <v>25</v>
      </c>
      <c r="M5" s="309"/>
      <c r="N5" s="309"/>
      <c r="O5" s="309"/>
      <c r="P5" s="309"/>
      <c r="Q5" s="309"/>
      <c r="R5" s="309"/>
      <c r="S5" s="309"/>
      <c r="T5" s="309"/>
      <c r="U5" s="333"/>
      <c r="V5" s="38"/>
      <c r="W5" s="38"/>
      <c r="X5" s="38"/>
    </row>
    <row r="6" spans="1:37" ht="19.5" customHeight="1" thickBot="1">
      <c r="A6" s="334" t="s">
        <v>24</v>
      </c>
      <c r="B6" s="335"/>
      <c r="C6" s="335"/>
      <c r="D6" s="335"/>
      <c r="E6" s="335"/>
      <c r="F6" s="335"/>
      <c r="G6" s="335"/>
      <c r="H6" s="335"/>
      <c r="I6" s="335"/>
      <c r="J6" s="335"/>
      <c r="K6" s="336"/>
      <c r="L6" s="346" t="s">
        <v>26</v>
      </c>
      <c r="M6" s="347"/>
      <c r="N6" s="347"/>
      <c r="O6" s="347"/>
      <c r="P6" s="347"/>
      <c r="Q6" s="347"/>
      <c r="R6" s="347"/>
      <c r="S6" s="347"/>
      <c r="T6" s="347"/>
      <c r="U6" s="348"/>
      <c r="V6" s="38"/>
      <c r="W6" s="38"/>
      <c r="X6" s="393" t="s">
        <v>56</v>
      </c>
      <c r="Y6" s="394"/>
      <c r="Z6" s="394"/>
      <c r="AA6" s="394"/>
      <c r="AB6" s="395"/>
      <c r="AC6" s="396" t="s">
        <v>57</v>
      </c>
      <c r="AD6" s="293"/>
      <c r="AE6" s="293"/>
      <c r="AF6" s="293"/>
      <c r="AG6" s="369"/>
    </row>
    <row r="7" spans="1:37" ht="19.5" customHeight="1" thickBot="1">
      <c r="A7" s="337">
        <f>'4月'!A7:K9</f>
        <v>0</v>
      </c>
      <c r="B7" s="338"/>
      <c r="C7" s="338"/>
      <c r="D7" s="338"/>
      <c r="E7" s="338"/>
      <c r="F7" s="338"/>
      <c r="G7" s="338"/>
      <c r="H7" s="338"/>
      <c r="I7" s="338"/>
      <c r="J7" s="338"/>
      <c r="K7" s="339"/>
      <c r="L7" s="323">
        <f>'4月'!L7:U7</f>
        <v>0</v>
      </c>
      <c r="M7" s="324"/>
      <c r="N7" s="324"/>
      <c r="O7" s="324"/>
      <c r="P7" s="324"/>
      <c r="Q7" s="324"/>
      <c r="R7" s="324"/>
      <c r="S7" s="324"/>
      <c r="T7" s="324"/>
      <c r="U7" s="325"/>
      <c r="V7" s="38"/>
      <c r="W7" s="38"/>
      <c r="X7" s="370"/>
      <c r="Y7" s="371"/>
      <c r="Z7" s="371"/>
      <c r="AA7" s="371"/>
      <c r="AB7" s="72" t="s">
        <v>1</v>
      </c>
      <c r="AC7" s="397">
        <f>COUNTIF(F18:AJ18,"&lt;&gt;0")</f>
        <v>0</v>
      </c>
      <c r="AD7" s="372"/>
      <c r="AE7" s="372"/>
      <c r="AF7" s="372"/>
      <c r="AG7" s="39" t="s">
        <v>16</v>
      </c>
    </row>
    <row r="8" spans="1:37" ht="19.5" customHeight="1">
      <c r="A8" s="340"/>
      <c r="B8" s="341"/>
      <c r="C8" s="341"/>
      <c r="D8" s="341"/>
      <c r="E8" s="341"/>
      <c r="F8" s="341"/>
      <c r="G8" s="341"/>
      <c r="H8" s="341"/>
      <c r="I8" s="341"/>
      <c r="J8" s="341"/>
      <c r="K8" s="342"/>
      <c r="L8" s="349" t="s">
        <v>38</v>
      </c>
      <c r="M8" s="350"/>
      <c r="N8" s="351"/>
      <c r="O8" s="355">
        <f>'4月'!O8:U8</f>
        <v>0</v>
      </c>
      <c r="P8" s="356"/>
      <c r="Q8" s="356"/>
      <c r="R8" s="356"/>
      <c r="S8" s="356"/>
      <c r="T8" s="356"/>
      <c r="U8" s="357"/>
      <c r="V8" s="38"/>
      <c r="W8" s="38"/>
      <c r="X8" s="38"/>
    </row>
    <row r="9" spans="1:37" ht="19.5" customHeight="1" thickBot="1">
      <c r="A9" s="343"/>
      <c r="B9" s="344"/>
      <c r="C9" s="344"/>
      <c r="D9" s="344"/>
      <c r="E9" s="344"/>
      <c r="F9" s="344"/>
      <c r="G9" s="344"/>
      <c r="H9" s="344"/>
      <c r="I9" s="344"/>
      <c r="J9" s="344"/>
      <c r="K9" s="345"/>
      <c r="L9" s="352" t="s">
        <v>39</v>
      </c>
      <c r="M9" s="353"/>
      <c r="N9" s="354"/>
      <c r="O9" s="358">
        <f>'4月'!O9:U9</f>
        <v>0</v>
      </c>
      <c r="P9" s="359"/>
      <c r="Q9" s="359"/>
      <c r="R9" s="359"/>
      <c r="S9" s="359"/>
      <c r="T9" s="359"/>
      <c r="U9" s="360"/>
      <c r="V9" s="38"/>
      <c r="W9" s="38"/>
      <c r="X9" s="38"/>
    </row>
    <row r="10" spans="1:37" ht="19.5" customHeight="1">
      <c r="A10" s="106"/>
      <c r="B10" s="106"/>
      <c r="C10" s="106"/>
      <c r="D10" s="106"/>
      <c r="E10" s="106"/>
      <c r="F10" s="106"/>
      <c r="G10" s="106"/>
      <c r="H10" s="106"/>
      <c r="I10" s="106"/>
      <c r="J10" s="106"/>
      <c r="K10" s="106"/>
      <c r="L10" s="106"/>
      <c r="M10" s="106"/>
      <c r="N10" s="106"/>
      <c r="O10" s="106"/>
      <c r="P10" s="106"/>
      <c r="Q10" s="106"/>
      <c r="R10" s="106"/>
      <c r="S10" s="106"/>
      <c r="T10" s="106"/>
      <c r="U10" s="106"/>
      <c r="V10" s="38"/>
      <c r="W10" s="38"/>
      <c r="X10" s="38"/>
    </row>
    <row r="11" spans="1:37" ht="19.5" customHeight="1">
      <c r="A11" s="392" t="s">
        <v>76</v>
      </c>
      <c r="B11" s="392"/>
      <c r="C11" s="392"/>
      <c r="D11" s="392"/>
    </row>
    <row r="12" spans="1:37" ht="19.5" customHeight="1">
      <c r="A12" s="398" t="s">
        <v>6</v>
      </c>
      <c r="B12" s="399"/>
      <c r="C12" s="399"/>
      <c r="D12" s="399"/>
      <c r="E12" s="400"/>
      <c r="F12" s="107">
        <f>DATE(M3,P3,1)</f>
        <v>46204</v>
      </c>
      <c r="G12" s="107">
        <f>F12+1</f>
        <v>46205</v>
      </c>
      <c r="H12" s="107">
        <f t="shared" ref="H12:AI12" si="0">G12+1</f>
        <v>46206</v>
      </c>
      <c r="I12" s="107">
        <f t="shared" si="0"/>
        <v>46207</v>
      </c>
      <c r="J12" s="107">
        <f t="shared" si="0"/>
        <v>46208</v>
      </c>
      <c r="K12" s="107">
        <f t="shared" si="0"/>
        <v>46209</v>
      </c>
      <c r="L12" s="107">
        <f t="shared" si="0"/>
        <v>46210</v>
      </c>
      <c r="M12" s="107">
        <f t="shared" si="0"/>
        <v>46211</v>
      </c>
      <c r="N12" s="107">
        <f t="shared" si="0"/>
        <v>46212</v>
      </c>
      <c r="O12" s="107">
        <f t="shared" si="0"/>
        <v>46213</v>
      </c>
      <c r="P12" s="107">
        <f t="shared" si="0"/>
        <v>46214</v>
      </c>
      <c r="Q12" s="107">
        <f t="shared" si="0"/>
        <v>46215</v>
      </c>
      <c r="R12" s="107">
        <f t="shared" si="0"/>
        <v>46216</v>
      </c>
      <c r="S12" s="107">
        <f t="shared" si="0"/>
        <v>46217</v>
      </c>
      <c r="T12" s="107">
        <f t="shared" si="0"/>
        <v>46218</v>
      </c>
      <c r="U12" s="107">
        <f t="shared" si="0"/>
        <v>46219</v>
      </c>
      <c r="V12" s="107">
        <f t="shared" si="0"/>
        <v>46220</v>
      </c>
      <c r="W12" s="107">
        <f t="shared" si="0"/>
        <v>46221</v>
      </c>
      <c r="X12" s="107">
        <f t="shared" si="0"/>
        <v>46222</v>
      </c>
      <c r="Y12" s="107">
        <f t="shared" si="0"/>
        <v>46223</v>
      </c>
      <c r="Z12" s="107">
        <f t="shared" si="0"/>
        <v>46224</v>
      </c>
      <c r="AA12" s="107">
        <f t="shared" si="0"/>
        <v>46225</v>
      </c>
      <c r="AB12" s="107">
        <f t="shared" si="0"/>
        <v>46226</v>
      </c>
      <c r="AC12" s="107">
        <f t="shared" si="0"/>
        <v>46227</v>
      </c>
      <c r="AD12" s="107">
        <f t="shared" si="0"/>
        <v>46228</v>
      </c>
      <c r="AE12" s="107">
        <f t="shared" si="0"/>
        <v>46229</v>
      </c>
      <c r="AF12" s="107">
        <f t="shared" si="0"/>
        <v>46230</v>
      </c>
      <c r="AG12" s="107">
        <f t="shared" si="0"/>
        <v>46231</v>
      </c>
      <c r="AH12" s="107">
        <f t="shared" si="0"/>
        <v>46232</v>
      </c>
      <c r="AI12" s="107">
        <f t="shared" si="0"/>
        <v>46233</v>
      </c>
      <c r="AJ12" s="107">
        <f>AI12+1</f>
        <v>46234</v>
      </c>
      <c r="AK12" s="209" t="s">
        <v>7</v>
      </c>
    </row>
    <row r="13" spans="1:37" ht="19.5" customHeight="1" thickBot="1">
      <c r="A13" s="232" t="s">
        <v>5</v>
      </c>
      <c r="B13" s="232"/>
      <c r="C13" s="232"/>
      <c r="D13" s="232"/>
      <c r="E13" s="232"/>
      <c r="F13" s="210" t="str">
        <f>TEXT(F12,"aaa")</f>
        <v>水</v>
      </c>
      <c r="G13" s="210" t="str">
        <f t="shared" ref="G13:AJ13" si="1">TEXT(G12,"aaa")</f>
        <v>木</v>
      </c>
      <c r="H13" s="210" t="str">
        <f t="shared" si="1"/>
        <v>金</v>
      </c>
      <c r="I13" s="210" t="str">
        <f t="shared" si="1"/>
        <v>土</v>
      </c>
      <c r="J13" s="210" t="str">
        <f t="shared" si="1"/>
        <v>日</v>
      </c>
      <c r="K13" s="210" t="str">
        <f t="shared" si="1"/>
        <v>月</v>
      </c>
      <c r="L13" s="210" t="str">
        <f t="shared" si="1"/>
        <v>火</v>
      </c>
      <c r="M13" s="210" t="str">
        <f t="shared" si="1"/>
        <v>水</v>
      </c>
      <c r="N13" s="210" t="str">
        <f t="shared" si="1"/>
        <v>木</v>
      </c>
      <c r="O13" s="210" t="str">
        <f t="shared" si="1"/>
        <v>金</v>
      </c>
      <c r="P13" s="210" t="str">
        <f t="shared" si="1"/>
        <v>土</v>
      </c>
      <c r="Q13" s="210" t="str">
        <f t="shared" si="1"/>
        <v>日</v>
      </c>
      <c r="R13" s="210" t="str">
        <f t="shared" si="1"/>
        <v>月</v>
      </c>
      <c r="S13" s="210" t="str">
        <f t="shared" si="1"/>
        <v>火</v>
      </c>
      <c r="T13" s="210" t="str">
        <f t="shared" si="1"/>
        <v>水</v>
      </c>
      <c r="U13" s="210" t="str">
        <f t="shared" si="1"/>
        <v>木</v>
      </c>
      <c r="V13" s="210" t="str">
        <f t="shared" si="1"/>
        <v>金</v>
      </c>
      <c r="W13" s="210" t="str">
        <f t="shared" si="1"/>
        <v>土</v>
      </c>
      <c r="X13" s="210" t="str">
        <f t="shared" si="1"/>
        <v>日</v>
      </c>
      <c r="Y13" s="210" t="str">
        <f t="shared" si="1"/>
        <v>月</v>
      </c>
      <c r="Z13" s="210" t="str">
        <f t="shared" si="1"/>
        <v>火</v>
      </c>
      <c r="AA13" s="210" t="str">
        <f t="shared" si="1"/>
        <v>水</v>
      </c>
      <c r="AB13" s="210" t="str">
        <f t="shared" si="1"/>
        <v>木</v>
      </c>
      <c r="AC13" s="210" t="str">
        <f t="shared" si="1"/>
        <v>金</v>
      </c>
      <c r="AD13" s="210" t="str">
        <f t="shared" si="1"/>
        <v>土</v>
      </c>
      <c r="AE13" s="210" t="str">
        <f t="shared" si="1"/>
        <v>日</v>
      </c>
      <c r="AF13" s="210" t="str">
        <f t="shared" si="1"/>
        <v>月</v>
      </c>
      <c r="AG13" s="210" t="str">
        <f t="shared" si="1"/>
        <v>火</v>
      </c>
      <c r="AH13" s="210" t="str">
        <f t="shared" si="1"/>
        <v>水</v>
      </c>
      <c r="AI13" s="210" t="str">
        <f t="shared" si="1"/>
        <v>木</v>
      </c>
      <c r="AJ13" s="210" t="str">
        <f t="shared" si="1"/>
        <v>金</v>
      </c>
      <c r="AK13" s="209"/>
    </row>
    <row r="14" spans="1:37" ht="19.5" customHeight="1" thickTop="1">
      <c r="A14" s="256" t="s">
        <v>75</v>
      </c>
      <c r="B14" s="257"/>
      <c r="C14" s="257"/>
      <c r="D14" s="257"/>
      <c r="E14" s="258"/>
      <c r="F14" s="108"/>
      <c r="G14" s="109"/>
      <c r="H14" s="109"/>
      <c r="I14" s="109"/>
      <c r="J14" s="109"/>
      <c r="K14" s="109"/>
      <c r="L14" s="109"/>
      <c r="M14" s="109"/>
      <c r="N14" s="109"/>
      <c r="O14" s="109"/>
      <c r="P14" s="109"/>
      <c r="Q14" s="109"/>
      <c r="R14" s="109"/>
      <c r="S14" s="109"/>
      <c r="T14" s="109"/>
      <c r="U14" s="109"/>
      <c r="V14" s="109"/>
      <c r="W14" s="109"/>
      <c r="X14" s="109"/>
      <c r="Y14" s="109"/>
      <c r="Z14" s="109"/>
      <c r="AA14" s="109"/>
      <c r="AB14" s="109"/>
      <c r="AC14" s="109"/>
      <c r="AD14" s="109"/>
      <c r="AE14" s="109"/>
      <c r="AF14" s="109"/>
      <c r="AG14" s="109"/>
      <c r="AH14" s="109"/>
      <c r="AI14" s="109"/>
      <c r="AJ14" s="110"/>
      <c r="AK14" s="111">
        <f>IF(SUM(F14:AJ14)&gt;=SUM(AK15:AK17),SUM(F14:AJ14),"ERROR")</f>
        <v>0</v>
      </c>
    </row>
    <row r="15" spans="1:37" s="116" customFormat="1" ht="19.5" customHeight="1">
      <c r="A15" s="112"/>
      <c r="B15" s="326" t="s">
        <v>117</v>
      </c>
      <c r="C15" s="327"/>
      <c r="D15" s="327"/>
      <c r="E15" s="327"/>
      <c r="F15" s="113"/>
      <c r="G15" s="114"/>
      <c r="H15" s="114"/>
      <c r="I15" s="114"/>
      <c r="J15" s="114"/>
      <c r="K15" s="114"/>
      <c r="L15" s="114"/>
      <c r="M15" s="114"/>
      <c r="N15" s="114"/>
      <c r="O15" s="114"/>
      <c r="P15" s="114"/>
      <c r="Q15" s="114"/>
      <c r="R15" s="114"/>
      <c r="S15" s="114"/>
      <c r="T15" s="114"/>
      <c r="U15" s="114"/>
      <c r="V15" s="114"/>
      <c r="W15" s="114"/>
      <c r="X15" s="114"/>
      <c r="Y15" s="114"/>
      <c r="Z15" s="114"/>
      <c r="AA15" s="114"/>
      <c r="AB15" s="114"/>
      <c r="AC15" s="114"/>
      <c r="AD15" s="114"/>
      <c r="AE15" s="114"/>
      <c r="AF15" s="114"/>
      <c r="AG15" s="114"/>
      <c r="AH15" s="114"/>
      <c r="AI15" s="114"/>
      <c r="AJ15" s="115"/>
      <c r="AK15" s="111">
        <f t="shared" ref="AK15:AK16" si="2">SUM(F15:AJ15)</f>
        <v>0</v>
      </c>
    </row>
    <row r="16" spans="1:37" s="116" customFormat="1" ht="19.5" customHeight="1">
      <c r="A16" s="112"/>
      <c r="B16" s="259" t="s">
        <v>145</v>
      </c>
      <c r="C16" s="260"/>
      <c r="D16" s="260"/>
      <c r="E16" s="260"/>
      <c r="F16" s="113"/>
      <c r="G16" s="114"/>
      <c r="H16" s="114"/>
      <c r="I16" s="114"/>
      <c r="J16" s="114"/>
      <c r="K16" s="114"/>
      <c r="L16" s="114"/>
      <c r="M16" s="114"/>
      <c r="N16" s="114"/>
      <c r="O16" s="114"/>
      <c r="P16" s="114"/>
      <c r="Q16" s="114"/>
      <c r="R16" s="114"/>
      <c r="S16" s="114"/>
      <c r="T16" s="114"/>
      <c r="U16" s="114"/>
      <c r="V16" s="114"/>
      <c r="W16" s="114"/>
      <c r="X16" s="114"/>
      <c r="Y16" s="114"/>
      <c r="Z16" s="114"/>
      <c r="AA16" s="114"/>
      <c r="AB16" s="114"/>
      <c r="AC16" s="114"/>
      <c r="AD16" s="114"/>
      <c r="AE16" s="114"/>
      <c r="AF16" s="114"/>
      <c r="AG16" s="114"/>
      <c r="AH16" s="114"/>
      <c r="AI16" s="114"/>
      <c r="AJ16" s="115"/>
      <c r="AK16" s="111">
        <f t="shared" si="2"/>
        <v>0</v>
      </c>
    </row>
    <row r="17" spans="1:38" s="116" customFormat="1" ht="19.5" customHeight="1" thickBot="1">
      <c r="A17" s="117"/>
      <c r="B17" s="259" t="s">
        <v>146</v>
      </c>
      <c r="C17" s="260"/>
      <c r="D17" s="260"/>
      <c r="E17" s="260"/>
      <c r="F17" s="118"/>
      <c r="G17" s="119"/>
      <c r="H17" s="119"/>
      <c r="I17" s="119"/>
      <c r="J17" s="119"/>
      <c r="K17" s="119"/>
      <c r="L17" s="119"/>
      <c r="M17" s="119"/>
      <c r="N17" s="119"/>
      <c r="O17" s="119"/>
      <c r="P17" s="119"/>
      <c r="Q17" s="119"/>
      <c r="R17" s="119"/>
      <c r="S17" s="119"/>
      <c r="T17" s="119"/>
      <c r="U17" s="119"/>
      <c r="V17" s="119"/>
      <c r="W17" s="119"/>
      <c r="X17" s="119"/>
      <c r="Y17" s="119"/>
      <c r="Z17" s="119"/>
      <c r="AA17" s="119"/>
      <c r="AB17" s="119"/>
      <c r="AC17" s="119"/>
      <c r="AD17" s="119"/>
      <c r="AE17" s="119"/>
      <c r="AF17" s="119"/>
      <c r="AG17" s="119"/>
      <c r="AH17" s="119"/>
      <c r="AI17" s="119"/>
      <c r="AJ17" s="120"/>
      <c r="AK17" s="111">
        <f>SUM(F17:AJ17)</f>
        <v>0</v>
      </c>
    </row>
    <row r="18" spans="1:38" ht="19.5" customHeight="1" thickTop="1">
      <c r="A18" s="230" t="s">
        <v>7</v>
      </c>
      <c r="B18" s="230"/>
      <c r="C18" s="230"/>
      <c r="D18" s="230"/>
      <c r="E18" s="230"/>
      <c r="F18" s="139">
        <f>F14</f>
        <v>0</v>
      </c>
      <c r="G18" s="139">
        <f t="shared" ref="G18:AK18" si="3">G14</f>
        <v>0</v>
      </c>
      <c r="H18" s="139">
        <f t="shared" si="3"/>
        <v>0</v>
      </c>
      <c r="I18" s="139">
        <f t="shared" si="3"/>
        <v>0</v>
      </c>
      <c r="J18" s="139">
        <f t="shared" si="3"/>
        <v>0</v>
      </c>
      <c r="K18" s="139">
        <f t="shared" si="3"/>
        <v>0</v>
      </c>
      <c r="L18" s="139">
        <f t="shared" si="3"/>
        <v>0</v>
      </c>
      <c r="M18" s="139">
        <f t="shared" si="3"/>
        <v>0</v>
      </c>
      <c r="N18" s="139">
        <f t="shared" si="3"/>
        <v>0</v>
      </c>
      <c r="O18" s="139">
        <f t="shared" si="3"/>
        <v>0</v>
      </c>
      <c r="P18" s="139">
        <f t="shared" si="3"/>
        <v>0</v>
      </c>
      <c r="Q18" s="139">
        <f t="shared" si="3"/>
        <v>0</v>
      </c>
      <c r="R18" s="139">
        <f t="shared" si="3"/>
        <v>0</v>
      </c>
      <c r="S18" s="139">
        <f t="shared" si="3"/>
        <v>0</v>
      </c>
      <c r="T18" s="139">
        <f t="shared" si="3"/>
        <v>0</v>
      </c>
      <c r="U18" s="139">
        <f t="shared" si="3"/>
        <v>0</v>
      </c>
      <c r="V18" s="139">
        <f t="shared" si="3"/>
        <v>0</v>
      </c>
      <c r="W18" s="139">
        <f t="shared" si="3"/>
        <v>0</v>
      </c>
      <c r="X18" s="139">
        <f t="shared" si="3"/>
        <v>0</v>
      </c>
      <c r="Y18" s="139">
        <f t="shared" si="3"/>
        <v>0</v>
      </c>
      <c r="Z18" s="139">
        <f t="shared" si="3"/>
        <v>0</v>
      </c>
      <c r="AA18" s="139">
        <f t="shared" si="3"/>
        <v>0</v>
      </c>
      <c r="AB18" s="139">
        <f t="shared" si="3"/>
        <v>0</v>
      </c>
      <c r="AC18" s="139">
        <f t="shared" si="3"/>
        <v>0</v>
      </c>
      <c r="AD18" s="139">
        <f t="shared" si="3"/>
        <v>0</v>
      </c>
      <c r="AE18" s="139">
        <f t="shared" si="3"/>
        <v>0</v>
      </c>
      <c r="AF18" s="139">
        <f t="shared" si="3"/>
        <v>0</v>
      </c>
      <c r="AG18" s="139">
        <f t="shared" si="3"/>
        <v>0</v>
      </c>
      <c r="AH18" s="139">
        <f t="shared" si="3"/>
        <v>0</v>
      </c>
      <c r="AI18" s="139">
        <f t="shared" si="3"/>
        <v>0</v>
      </c>
      <c r="AJ18" s="139">
        <f t="shared" si="3"/>
        <v>0</v>
      </c>
      <c r="AK18" s="140">
        <f t="shared" si="3"/>
        <v>0</v>
      </c>
      <c r="AL18" s="36" t="s">
        <v>19</v>
      </c>
    </row>
    <row r="19" spans="1:38" s="124" customFormat="1" ht="19.5" customHeight="1">
      <c r="A19" s="121"/>
      <c r="B19" s="122" t="s">
        <v>118</v>
      </c>
      <c r="C19" s="121"/>
      <c r="D19" s="121"/>
      <c r="E19" s="121"/>
      <c r="F19" s="123"/>
      <c r="G19" s="123"/>
      <c r="H19" s="123"/>
      <c r="I19" s="123"/>
      <c r="J19" s="123"/>
      <c r="K19" s="123"/>
      <c r="L19" s="123"/>
      <c r="M19" s="123"/>
      <c r="N19" s="123"/>
      <c r="O19" s="123"/>
      <c r="P19" s="123"/>
      <c r="Q19" s="123"/>
      <c r="R19" s="123"/>
      <c r="S19" s="123"/>
      <c r="T19" s="123"/>
      <c r="U19" s="123"/>
      <c r="V19" s="123"/>
      <c r="W19" s="123"/>
      <c r="X19" s="123"/>
      <c r="Y19" s="123"/>
      <c r="Z19" s="123"/>
      <c r="AA19" s="123"/>
      <c r="AB19" s="123"/>
      <c r="AC19" s="123"/>
      <c r="AD19" s="123"/>
      <c r="AE19" s="123"/>
      <c r="AF19" s="123"/>
      <c r="AG19" s="123"/>
      <c r="AH19" s="123"/>
      <c r="AI19" s="123"/>
      <c r="AJ19" s="123"/>
      <c r="AK19" s="121"/>
    </row>
    <row r="20" spans="1:38" s="122" customFormat="1" ht="19.5" customHeight="1">
      <c r="B20" s="122" t="s">
        <v>154</v>
      </c>
    </row>
    <row r="21" spans="1:38" s="125" customFormat="1" ht="19.5" customHeight="1">
      <c r="B21" s="122" t="s">
        <v>155</v>
      </c>
    </row>
    <row r="22" spans="1:38" ht="18.75" customHeight="1">
      <c r="A22" s="288" t="s">
        <v>51</v>
      </c>
      <c r="B22" s="288"/>
      <c r="C22" s="288"/>
      <c r="D22" s="288"/>
      <c r="M22" s="36" t="s">
        <v>13</v>
      </c>
    </row>
    <row r="23" spans="1:38" ht="18.75" customHeight="1">
      <c r="A23" s="232" t="s">
        <v>8</v>
      </c>
      <c r="B23" s="232"/>
      <c r="C23" s="232"/>
      <c r="D23" s="232"/>
      <c r="E23" s="232"/>
      <c r="F23" s="299" t="s">
        <v>12</v>
      </c>
      <c r="G23" s="299"/>
      <c r="H23" s="299"/>
      <c r="I23" s="299"/>
      <c r="M23" s="232" t="s">
        <v>8</v>
      </c>
      <c r="N23" s="232"/>
      <c r="O23" s="232"/>
      <c r="P23" s="232"/>
      <c r="Q23" s="232"/>
      <c r="R23" s="232"/>
      <c r="S23" s="232"/>
      <c r="T23" s="232"/>
      <c r="U23" s="232"/>
      <c r="V23" s="225" t="s">
        <v>12</v>
      </c>
      <c r="W23" s="225"/>
      <c r="X23" s="225"/>
      <c r="Y23" s="225"/>
      <c r="Z23" s="225"/>
      <c r="AA23" s="225"/>
      <c r="AB23" s="225"/>
      <c r="AC23" s="225"/>
      <c r="AD23" s="241"/>
      <c r="AE23" s="241"/>
      <c r="AF23" s="241"/>
      <c r="AG23" s="241"/>
      <c r="AH23" s="241"/>
      <c r="AI23" s="241"/>
      <c r="AJ23" s="241"/>
      <c r="AK23" s="242"/>
    </row>
    <row r="24" spans="1:38" ht="18.75" customHeight="1" thickBot="1">
      <c r="A24" s="232"/>
      <c r="B24" s="232"/>
      <c r="C24" s="232"/>
      <c r="D24" s="232"/>
      <c r="E24" s="232"/>
      <c r="F24" s="316"/>
      <c r="G24" s="316"/>
      <c r="H24" s="316"/>
      <c r="I24" s="299"/>
      <c r="J24" s="126"/>
      <c r="K24" s="126"/>
      <c r="L24" s="126"/>
      <c r="M24" s="232"/>
      <c r="N24" s="232"/>
      <c r="O24" s="232"/>
      <c r="P24" s="232"/>
      <c r="Q24" s="232"/>
      <c r="R24" s="232"/>
      <c r="S24" s="232"/>
      <c r="T24" s="232"/>
      <c r="U24" s="232"/>
      <c r="V24" s="226"/>
      <c r="W24" s="226"/>
      <c r="X24" s="226"/>
      <c r="Y24" s="226"/>
      <c r="Z24" s="226"/>
      <c r="AA24" s="226"/>
      <c r="AB24" s="226"/>
      <c r="AC24" s="226"/>
      <c r="AD24" s="243" t="s">
        <v>144</v>
      </c>
      <c r="AE24" s="243"/>
      <c r="AF24" s="243"/>
      <c r="AG24" s="243"/>
      <c r="AH24" s="243"/>
      <c r="AI24" s="243"/>
      <c r="AJ24" s="243"/>
      <c r="AK24" s="243"/>
    </row>
    <row r="25" spans="1:38" ht="18.75" customHeight="1" thickTop="1" thickBot="1">
      <c r="A25" s="237" t="s">
        <v>9</v>
      </c>
      <c r="B25" s="293"/>
      <c r="C25" s="293"/>
      <c r="D25" s="293"/>
      <c r="E25" s="294"/>
      <c r="F25" s="320"/>
      <c r="G25" s="321"/>
      <c r="H25" s="322"/>
      <c r="I25" s="39" t="s">
        <v>172</v>
      </c>
      <c r="J25" s="126"/>
      <c r="K25" s="126"/>
      <c r="L25" s="126"/>
      <c r="M25" s="232"/>
      <c r="N25" s="232"/>
      <c r="O25" s="232"/>
      <c r="P25" s="232"/>
      <c r="Q25" s="232"/>
      <c r="R25" s="232"/>
      <c r="S25" s="232"/>
      <c r="T25" s="232"/>
      <c r="U25" s="232"/>
      <c r="V25" s="229" t="s">
        <v>14</v>
      </c>
      <c r="W25" s="227"/>
      <c r="X25" s="227"/>
      <c r="Y25" s="227"/>
      <c r="Z25" s="227" t="s">
        <v>15</v>
      </c>
      <c r="AA25" s="227"/>
      <c r="AB25" s="227"/>
      <c r="AC25" s="228"/>
      <c r="AD25" s="244" t="s">
        <v>14</v>
      </c>
      <c r="AE25" s="244"/>
      <c r="AF25" s="244"/>
      <c r="AG25" s="244"/>
      <c r="AH25" s="244" t="s">
        <v>15</v>
      </c>
      <c r="AI25" s="244"/>
      <c r="AJ25" s="244"/>
      <c r="AK25" s="244"/>
    </row>
    <row r="26" spans="1:38" ht="18.75" customHeight="1" thickTop="1">
      <c r="A26" s="237" t="s">
        <v>10</v>
      </c>
      <c r="B26" s="293"/>
      <c r="C26" s="293"/>
      <c r="D26" s="293"/>
      <c r="E26" s="294"/>
      <c r="F26" s="317"/>
      <c r="G26" s="318"/>
      <c r="H26" s="319"/>
      <c r="I26" s="39" t="s">
        <v>172</v>
      </c>
      <c r="J26" s="126"/>
      <c r="K26" s="126"/>
      <c r="L26" s="126"/>
      <c r="M26" s="290" t="s">
        <v>195</v>
      </c>
      <c r="N26" s="290"/>
      <c r="O26" s="290"/>
      <c r="P26" s="290"/>
      <c r="Q26" s="290"/>
      <c r="R26" s="290"/>
      <c r="S26" s="290"/>
      <c r="T26" s="290"/>
      <c r="U26" s="291"/>
      <c r="V26" s="363"/>
      <c r="W26" s="364"/>
      <c r="X26" s="364"/>
      <c r="Y26" s="95" t="s">
        <v>1</v>
      </c>
      <c r="Z26" s="364"/>
      <c r="AA26" s="364"/>
      <c r="AB26" s="364"/>
      <c r="AC26" s="133" t="s">
        <v>173</v>
      </c>
      <c r="AD26" s="380"/>
      <c r="AE26" s="365"/>
      <c r="AF26" s="365"/>
      <c r="AG26" s="212" t="s">
        <v>173</v>
      </c>
      <c r="AH26" s="365"/>
      <c r="AI26" s="365"/>
      <c r="AJ26" s="365"/>
      <c r="AK26" s="213" t="s">
        <v>173</v>
      </c>
    </row>
    <row r="27" spans="1:38" ht="18.75" customHeight="1">
      <c r="A27" s="237" t="s">
        <v>11</v>
      </c>
      <c r="B27" s="293"/>
      <c r="C27" s="293"/>
      <c r="D27" s="293"/>
      <c r="E27" s="294"/>
      <c r="F27" s="317"/>
      <c r="G27" s="318"/>
      <c r="H27" s="319"/>
      <c r="I27" s="39" t="s">
        <v>172</v>
      </c>
      <c r="J27" s="126"/>
      <c r="K27" s="126"/>
      <c r="L27" s="126"/>
      <c r="M27" s="290"/>
      <c r="N27" s="290"/>
      <c r="O27" s="290"/>
      <c r="P27" s="290"/>
      <c r="Q27" s="290"/>
      <c r="R27" s="290"/>
      <c r="S27" s="290"/>
      <c r="T27" s="290"/>
      <c r="U27" s="291"/>
      <c r="V27" s="233" t="s">
        <v>129</v>
      </c>
      <c r="W27" s="234"/>
      <c r="X27" s="234"/>
      <c r="Y27" s="96"/>
      <c r="Z27" s="234" t="s">
        <v>129</v>
      </c>
      <c r="AA27" s="234"/>
      <c r="AB27" s="234"/>
      <c r="AC27" s="134"/>
      <c r="AD27" s="373" t="s">
        <v>129</v>
      </c>
      <c r="AE27" s="374"/>
      <c r="AF27" s="374"/>
      <c r="AG27" s="75"/>
      <c r="AH27" s="375" t="s">
        <v>129</v>
      </c>
      <c r="AI27" s="374"/>
      <c r="AJ27" s="374"/>
      <c r="AK27" s="99"/>
    </row>
    <row r="28" spans="1:38" ht="18.75" customHeight="1">
      <c r="A28" s="292" t="s">
        <v>150</v>
      </c>
      <c r="B28" s="293"/>
      <c r="C28" s="293"/>
      <c r="D28" s="293"/>
      <c r="E28" s="294"/>
      <c r="F28" s="295"/>
      <c r="G28" s="296"/>
      <c r="H28" s="297"/>
      <c r="I28" s="39" t="s">
        <v>172</v>
      </c>
      <c r="J28" s="126"/>
      <c r="K28" s="126"/>
      <c r="L28" s="126"/>
      <c r="M28" s="236" t="s">
        <v>17</v>
      </c>
      <c r="N28" s="236"/>
      <c r="O28" s="236"/>
      <c r="P28" s="236"/>
      <c r="Q28" s="236"/>
      <c r="R28" s="236"/>
      <c r="S28" s="236"/>
      <c r="T28" s="236"/>
      <c r="U28" s="237"/>
      <c r="V28" s="314"/>
      <c r="W28" s="315"/>
      <c r="X28" s="315"/>
      <c r="Y28" s="97" t="s">
        <v>173</v>
      </c>
      <c r="Z28" s="315"/>
      <c r="AA28" s="315"/>
      <c r="AB28" s="315"/>
      <c r="AC28" s="135" t="s">
        <v>173</v>
      </c>
      <c r="AD28" s="376"/>
      <c r="AE28" s="377"/>
      <c r="AF28" s="377"/>
      <c r="AG28" s="214" t="s">
        <v>173</v>
      </c>
      <c r="AH28" s="377"/>
      <c r="AI28" s="377"/>
      <c r="AJ28" s="377"/>
      <c r="AK28" s="99" t="s">
        <v>173</v>
      </c>
    </row>
    <row r="29" spans="1:38" ht="18.75" customHeight="1" thickBot="1">
      <c r="A29" s="127"/>
      <c r="B29" s="237" t="s">
        <v>152</v>
      </c>
      <c r="C29" s="293"/>
      <c r="D29" s="293"/>
      <c r="E29" s="294"/>
      <c r="F29" s="305"/>
      <c r="G29" s="306"/>
      <c r="H29" s="307"/>
      <c r="I29" s="39" t="s">
        <v>172</v>
      </c>
      <c r="J29" s="126"/>
      <c r="K29" s="126"/>
      <c r="L29" s="126"/>
      <c r="M29" s="238" t="s">
        <v>157</v>
      </c>
      <c r="N29" s="238"/>
      <c r="O29" s="238"/>
      <c r="P29" s="238"/>
      <c r="Q29" s="238"/>
      <c r="R29" s="238"/>
      <c r="S29" s="238"/>
      <c r="T29" s="238"/>
      <c r="U29" s="239"/>
      <c r="V29" s="314"/>
      <c r="W29" s="315"/>
      <c r="X29" s="315"/>
      <c r="Y29" s="97" t="s">
        <v>173</v>
      </c>
      <c r="Z29" s="315"/>
      <c r="AA29" s="315"/>
      <c r="AB29" s="315"/>
      <c r="AC29" s="135" t="s">
        <v>173</v>
      </c>
      <c r="AD29" s="311"/>
      <c r="AE29" s="312"/>
      <c r="AF29" s="312"/>
      <c r="AG29" s="137"/>
      <c r="AH29" s="313"/>
      <c r="AI29" s="312"/>
      <c r="AJ29" s="312"/>
      <c r="AK29" s="138"/>
    </row>
    <row r="30" spans="1:38" ht="18.75" customHeight="1" thickTop="1" thickBot="1">
      <c r="A30" s="298" t="s">
        <v>7</v>
      </c>
      <c r="B30" s="298"/>
      <c r="C30" s="298"/>
      <c r="D30" s="298"/>
      <c r="E30" s="298"/>
      <c r="F30" s="247">
        <f>SUM(F25:H28)</f>
        <v>0</v>
      </c>
      <c r="G30" s="231"/>
      <c r="H30" s="231"/>
      <c r="I30" s="74" t="s">
        <v>173</v>
      </c>
      <c r="J30" s="126" t="s">
        <v>20</v>
      </c>
      <c r="K30" s="126"/>
      <c r="L30" s="126"/>
      <c r="M30" s="236" t="s">
        <v>18</v>
      </c>
      <c r="N30" s="236"/>
      <c r="O30" s="236"/>
      <c r="P30" s="236"/>
      <c r="Q30" s="236"/>
      <c r="R30" s="236"/>
      <c r="S30" s="236"/>
      <c r="T30" s="236"/>
      <c r="U30" s="237"/>
      <c r="V30" s="361"/>
      <c r="W30" s="362"/>
      <c r="X30" s="362"/>
      <c r="Y30" s="98" t="s">
        <v>173</v>
      </c>
      <c r="Z30" s="362"/>
      <c r="AA30" s="362"/>
      <c r="AB30" s="362"/>
      <c r="AC30" s="136" t="s">
        <v>173</v>
      </c>
      <c r="AD30" s="378"/>
      <c r="AE30" s="379"/>
      <c r="AF30" s="379"/>
      <c r="AG30" s="215" t="s">
        <v>173</v>
      </c>
      <c r="AH30" s="379"/>
      <c r="AI30" s="379"/>
      <c r="AJ30" s="379"/>
      <c r="AK30" s="216" t="s">
        <v>173</v>
      </c>
    </row>
    <row r="31" spans="1:38" ht="18.75" customHeight="1" thickTop="1">
      <c r="M31" s="230" t="s">
        <v>3</v>
      </c>
      <c r="N31" s="230"/>
      <c r="O31" s="230"/>
      <c r="P31" s="230"/>
      <c r="Q31" s="230"/>
      <c r="R31" s="230"/>
      <c r="S31" s="230"/>
      <c r="T31" s="230"/>
      <c r="U31" s="230"/>
      <c r="V31" s="231">
        <f>SUM(V26,V28,V29,V30)</f>
        <v>0</v>
      </c>
      <c r="W31" s="231"/>
      <c r="X31" s="231"/>
      <c r="Y31" s="74" t="s">
        <v>173</v>
      </c>
      <c r="Z31" s="247">
        <f>SUM(Z26,Z28,Z29,Z30)</f>
        <v>0</v>
      </c>
      <c r="AA31" s="231"/>
      <c r="AB31" s="231"/>
      <c r="AC31" s="100" t="s">
        <v>173</v>
      </c>
      <c r="AD31" s="247">
        <f>SUM(AD26,AD28,AD30)</f>
        <v>0</v>
      </c>
      <c r="AE31" s="231"/>
      <c r="AF31" s="231"/>
      <c r="AG31" s="74" t="s">
        <v>173</v>
      </c>
      <c r="AH31" s="247">
        <f>SUM(AH26,AH28,AH30)</f>
        <v>0</v>
      </c>
      <c r="AI31" s="231"/>
      <c r="AJ31" s="231"/>
      <c r="AK31" s="74" t="s">
        <v>173</v>
      </c>
      <c r="AL31" s="128"/>
    </row>
    <row r="32" spans="1:38" ht="18.75" customHeight="1">
      <c r="M32" s="223" t="s">
        <v>7</v>
      </c>
      <c r="N32" s="223"/>
      <c r="O32" s="223"/>
      <c r="P32" s="223"/>
      <c r="Q32" s="223"/>
      <c r="R32" s="223"/>
      <c r="S32" s="223"/>
      <c r="T32" s="223"/>
      <c r="U32" s="223"/>
      <c r="V32" s="224">
        <f>IF(AK18=F30,IF(AK18=SUM(V31,Z31),AK18,"ERROR"),"ERROR")</f>
        <v>0</v>
      </c>
      <c r="W32" s="224"/>
      <c r="X32" s="224"/>
      <c r="Y32" s="224"/>
      <c r="Z32" s="224"/>
      <c r="AA32" s="224"/>
      <c r="AB32" s="224"/>
      <c r="AC32" s="73" t="s">
        <v>173</v>
      </c>
      <c r="AD32" s="36" t="s">
        <v>21</v>
      </c>
      <c r="AE32" s="128"/>
      <c r="AF32" s="128"/>
      <c r="AG32" s="128"/>
      <c r="AH32" s="128"/>
      <c r="AI32" s="128"/>
      <c r="AJ32" s="128"/>
      <c r="AK32" s="128"/>
      <c r="AL32" s="128"/>
    </row>
    <row r="33" spans="2:37" ht="18.75" customHeight="1">
      <c r="B33" s="122" t="s">
        <v>119</v>
      </c>
      <c r="C33" s="122"/>
      <c r="D33" s="122"/>
      <c r="E33" s="122"/>
      <c r="F33" s="122"/>
      <c r="G33" s="122"/>
      <c r="H33" s="122"/>
      <c r="I33" s="122"/>
      <c r="J33" s="122"/>
      <c r="K33" s="122"/>
      <c r="L33" s="122"/>
      <c r="M33" s="122"/>
      <c r="N33" s="38"/>
      <c r="O33" s="38"/>
      <c r="P33" s="38"/>
      <c r="AE33" s="128"/>
      <c r="AF33" s="128"/>
      <c r="AG33" s="128"/>
      <c r="AH33" s="128"/>
      <c r="AI33" s="128"/>
      <c r="AJ33" s="128"/>
      <c r="AK33" s="128"/>
    </row>
    <row r="34" spans="2:37" ht="21" customHeight="1"/>
    <row r="35" spans="2:37" ht="21" customHeight="1"/>
    <row r="36" spans="2:37" ht="21" customHeight="1"/>
  </sheetData>
  <sheetProtection algorithmName="SHA-512" hashValue="FNeDde8VtvFjx0TsaKdI4iO29Yy+SUdq8LPc29cTjIepLeMYeUA01ubD5c5H5A8+h4AKe4LEAsP27eOH+CKWGg==" saltValue="Gve/mgGjOTEOI9q2UgrEHA==" spinCount="100000" sheet="1" objects="1" scenarios="1"/>
  <mergeCells count="78">
    <mergeCell ref="B16:E16"/>
    <mergeCell ref="A18:E18"/>
    <mergeCell ref="A25:E25"/>
    <mergeCell ref="F25:H25"/>
    <mergeCell ref="A22:D22"/>
    <mergeCell ref="A23:E24"/>
    <mergeCell ref="F23:I24"/>
    <mergeCell ref="B17:E17"/>
    <mergeCell ref="AH26:AJ26"/>
    <mergeCell ref="B29:E29"/>
    <mergeCell ref="F29:H29"/>
    <mergeCell ref="A30:E30"/>
    <mergeCell ref="F30:H30"/>
    <mergeCell ref="A28:E28"/>
    <mergeCell ref="F28:H28"/>
    <mergeCell ref="A27:E27"/>
    <mergeCell ref="F27:H27"/>
    <mergeCell ref="V27:X27"/>
    <mergeCell ref="Z27:AB27"/>
    <mergeCell ref="Z26:AB26"/>
    <mergeCell ref="A26:E26"/>
    <mergeCell ref="F26:H26"/>
    <mergeCell ref="V26:X26"/>
    <mergeCell ref="M31:U31"/>
    <mergeCell ref="V31:X31"/>
    <mergeCell ref="Z31:AB31"/>
    <mergeCell ref="AD23:AK23"/>
    <mergeCell ref="AD30:AF30"/>
    <mergeCell ref="AH30:AJ30"/>
    <mergeCell ref="AD27:AF27"/>
    <mergeCell ref="AH27:AJ27"/>
    <mergeCell ref="AD28:AF28"/>
    <mergeCell ref="AH28:AJ28"/>
    <mergeCell ref="AD29:AF29"/>
    <mergeCell ref="AH29:AJ29"/>
    <mergeCell ref="AD24:AK24"/>
    <mergeCell ref="AD25:AG25"/>
    <mergeCell ref="AH25:AK25"/>
    <mergeCell ref="AD26:AF26"/>
    <mergeCell ref="V23:AC24"/>
    <mergeCell ref="Z25:AC25"/>
    <mergeCell ref="X6:AB6"/>
    <mergeCell ref="AC6:AG6"/>
    <mergeCell ref="A7:K9"/>
    <mergeCell ref="L7:U7"/>
    <mergeCell ref="X7:AA7"/>
    <mergeCell ref="AC7:AF7"/>
    <mergeCell ref="L8:N8"/>
    <mergeCell ref="O8:U8"/>
    <mergeCell ref="L9:N9"/>
    <mergeCell ref="O9:U9"/>
    <mergeCell ref="A11:D11"/>
    <mergeCell ref="A12:E12"/>
    <mergeCell ref="A13:E13"/>
    <mergeCell ref="A14:E14"/>
    <mergeCell ref="B15:E15"/>
    <mergeCell ref="M3:N3"/>
    <mergeCell ref="A5:K5"/>
    <mergeCell ref="L5:U5"/>
    <mergeCell ref="A6:K6"/>
    <mergeCell ref="L6:U6"/>
    <mergeCell ref="A3:L3"/>
    <mergeCell ref="AD31:AF31"/>
    <mergeCell ref="AH31:AJ31"/>
    <mergeCell ref="M32:U32"/>
    <mergeCell ref="V32:AB32"/>
    <mergeCell ref="M23:U25"/>
    <mergeCell ref="M26:U27"/>
    <mergeCell ref="M28:U28"/>
    <mergeCell ref="M29:U29"/>
    <mergeCell ref="M30:U30"/>
    <mergeCell ref="V28:X28"/>
    <mergeCell ref="Z28:AB28"/>
    <mergeCell ref="V25:Y25"/>
    <mergeCell ref="V30:X30"/>
    <mergeCell ref="Z30:AB30"/>
    <mergeCell ref="V29:X29"/>
    <mergeCell ref="Z29:AB29"/>
  </mergeCells>
  <phoneticPr fontId="4"/>
  <pageMargins left="0.7" right="0.7" top="0.75" bottom="0.75" header="0.3" footer="0.3"/>
  <pageSetup paperSize="9" scale="76"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298E0F3-1375-464B-9A0E-C12483BFBE7F}">
  <sheetPr codeName="Sheet9">
    <tabColor theme="8" tint="0.59999389629810485"/>
  </sheetPr>
  <dimension ref="A1:AL36"/>
  <sheetViews>
    <sheetView view="pageBreakPreview" zoomScale="90" zoomScaleNormal="100" zoomScaleSheetLayoutView="90" workbookViewId="0">
      <selection activeCell="M26" sqref="M26:U27"/>
    </sheetView>
  </sheetViews>
  <sheetFormatPr defaultRowHeight="13.5"/>
  <cols>
    <col min="1" max="38" width="4.625" style="36" customWidth="1"/>
    <col min="39" max="16384" width="9" style="36"/>
  </cols>
  <sheetData>
    <row r="1" spans="1:37" ht="19.5" customHeight="1"/>
    <row r="2" spans="1:37" ht="19.5" customHeight="1">
      <c r="A2" s="36" t="s">
        <v>182</v>
      </c>
      <c r="Y2" s="105"/>
    </row>
    <row r="3" spans="1:37" ht="19.5" customHeight="1">
      <c r="A3" s="267" t="s">
        <v>153</v>
      </c>
      <c r="B3" s="267"/>
      <c r="C3" s="267"/>
      <c r="D3" s="267"/>
      <c r="E3" s="267"/>
      <c r="F3" s="267"/>
      <c r="G3" s="267"/>
      <c r="H3" s="267"/>
      <c r="I3" s="267"/>
      <c r="J3" s="267"/>
      <c r="K3" s="267"/>
      <c r="L3" s="267"/>
      <c r="M3" s="381">
        <f>'4月'!M3</f>
        <v>2026</v>
      </c>
      <c r="N3" s="381"/>
      <c r="O3" s="36" t="s">
        <v>0</v>
      </c>
      <c r="P3" s="37">
        <v>8</v>
      </c>
      <c r="Q3" s="36" t="s">
        <v>23</v>
      </c>
    </row>
    <row r="4" spans="1:37" ht="19.5" customHeight="1"/>
    <row r="5" spans="1:37" ht="19.5" customHeight="1" thickBot="1">
      <c r="A5" s="382" t="s">
        <v>183</v>
      </c>
      <c r="B5" s="382"/>
      <c r="C5" s="382"/>
      <c r="D5" s="382"/>
      <c r="E5" s="382"/>
      <c r="F5" s="382"/>
      <c r="G5" s="382"/>
      <c r="H5" s="382"/>
      <c r="I5" s="382"/>
      <c r="J5" s="382"/>
      <c r="K5" s="382"/>
      <c r="L5" s="383" t="s">
        <v>25</v>
      </c>
      <c r="M5" s="383"/>
      <c r="N5" s="383"/>
      <c r="O5" s="383"/>
      <c r="P5" s="383"/>
      <c r="Q5" s="383"/>
      <c r="R5" s="383"/>
      <c r="S5" s="383"/>
      <c r="T5" s="383"/>
      <c r="U5" s="383"/>
      <c r="V5" s="38"/>
      <c r="W5" s="38"/>
      <c r="X5" s="38"/>
    </row>
    <row r="6" spans="1:37" ht="19.5" customHeight="1" thickBot="1">
      <c r="A6" s="384" t="s">
        <v>24</v>
      </c>
      <c r="B6" s="385"/>
      <c r="C6" s="385"/>
      <c r="D6" s="385"/>
      <c r="E6" s="385"/>
      <c r="F6" s="385"/>
      <c r="G6" s="385"/>
      <c r="H6" s="385"/>
      <c r="I6" s="385"/>
      <c r="J6" s="385"/>
      <c r="K6" s="386"/>
      <c r="L6" s="387" t="s">
        <v>26</v>
      </c>
      <c r="M6" s="387"/>
      <c r="N6" s="387"/>
      <c r="O6" s="387"/>
      <c r="P6" s="387"/>
      <c r="Q6" s="387"/>
      <c r="R6" s="387"/>
      <c r="S6" s="387"/>
      <c r="T6" s="387"/>
      <c r="U6" s="387"/>
      <c r="V6" s="38"/>
      <c r="W6" s="38"/>
      <c r="X6" s="366" t="s">
        <v>56</v>
      </c>
      <c r="Y6" s="367"/>
      <c r="Z6" s="367"/>
      <c r="AA6" s="367"/>
      <c r="AB6" s="368"/>
      <c r="AC6" s="369" t="s">
        <v>57</v>
      </c>
      <c r="AD6" s="236"/>
      <c r="AE6" s="236"/>
      <c r="AF6" s="236"/>
      <c r="AG6" s="236"/>
    </row>
    <row r="7" spans="1:37" ht="19.5" customHeight="1" thickBot="1">
      <c r="A7" s="337">
        <f>'4月'!A7:K9</f>
        <v>0</v>
      </c>
      <c r="B7" s="338"/>
      <c r="C7" s="338"/>
      <c r="D7" s="338"/>
      <c r="E7" s="338"/>
      <c r="F7" s="338"/>
      <c r="G7" s="338"/>
      <c r="H7" s="338"/>
      <c r="I7" s="338"/>
      <c r="J7" s="338"/>
      <c r="K7" s="339"/>
      <c r="L7" s="388">
        <f>'4月'!L7:U7</f>
        <v>0</v>
      </c>
      <c r="M7" s="389"/>
      <c r="N7" s="389"/>
      <c r="O7" s="389"/>
      <c r="P7" s="389"/>
      <c r="Q7" s="389"/>
      <c r="R7" s="389"/>
      <c r="S7" s="389"/>
      <c r="T7" s="389"/>
      <c r="U7" s="390"/>
      <c r="V7" s="38"/>
      <c r="W7" s="38"/>
      <c r="X7" s="370"/>
      <c r="Y7" s="371"/>
      <c r="Z7" s="371"/>
      <c r="AA7" s="371"/>
      <c r="AB7" s="72" t="s">
        <v>1</v>
      </c>
      <c r="AC7" s="372">
        <f>COUNTIF(F18:AJ18,"&lt;&gt;0")</f>
        <v>0</v>
      </c>
      <c r="AD7" s="372"/>
      <c r="AE7" s="372"/>
      <c r="AF7" s="372"/>
      <c r="AG7" s="39" t="s">
        <v>16</v>
      </c>
    </row>
    <row r="8" spans="1:37" ht="19.5" customHeight="1">
      <c r="A8" s="340"/>
      <c r="B8" s="341"/>
      <c r="C8" s="341"/>
      <c r="D8" s="341"/>
      <c r="E8" s="341"/>
      <c r="F8" s="341"/>
      <c r="G8" s="341"/>
      <c r="H8" s="341"/>
      <c r="I8" s="341"/>
      <c r="J8" s="341"/>
      <c r="K8" s="342"/>
      <c r="L8" s="391" t="s">
        <v>38</v>
      </c>
      <c r="M8" s="391"/>
      <c r="N8" s="391"/>
      <c r="O8" s="355">
        <f>'4月'!O8:U8</f>
        <v>0</v>
      </c>
      <c r="P8" s="356"/>
      <c r="Q8" s="356"/>
      <c r="R8" s="356"/>
      <c r="S8" s="356"/>
      <c r="T8" s="356"/>
      <c r="U8" s="357"/>
      <c r="V8" s="38"/>
      <c r="W8" s="38"/>
      <c r="X8" s="38"/>
    </row>
    <row r="9" spans="1:37" ht="19.5" customHeight="1" thickBot="1">
      <c r="A9" s="343"/>
      <c r="B9" s="344"/>
      <c r="C9" s="344"/>
      <c r="D9" s="344"/>
      <c r="E9" s="344"/>
      <c r="F9" s="344"/>
      <c r="G9" s="344"/>
      <c r="H9" s="344"/>
      <c r="I9" s="344"/>
      <c r="J9" s="344"/>
      <c r="K9" s="345"/>
      <c r="L9" s="353" t="s">
        <v>39</v>
      </c>
      <c r="M9" s="353"/>
      <c r="N9" s="353"/>
      <c r="O9" s="358">
        <f>'4月'!O9:U9</f>
        <v>0</v>
      </c>
      <c r="P9" s="359"/>
      <c r="Q9" s="359"/>
      <c r="R9" s="359"/>
      <c r="S9" s="359"/>
      <c r="T9" s="359"/>
      <c r="U9" s="360"/>
      <c r="V9" s="38"/>
      <c r="W9" s="38"/>
      <c r="X9" s="38"/>
    </row>
    <row r="10" spans="1:37" ht="19.5" customHeight="1">
      <c r="A10" s="106"/>
      <c r="B10" s="106"/>
      <c r="C10" s="106"/>
      <c r="D10" s="106"/>
      <c r="E10" s="106"/>
      <c r="F10" s="106"/>
      <c r="G10" s="106"/>
      <c r="H10" s="106"/>
      <c r="I10" s="106"/>
      <c r="J10" s="106"/>
      <c r="K10" s="106"/>
      <c r="L10" s="106"/>
      <c r="M10" s="106"/>
      <c r="N10" s="106"/>
      <c r="O10" s="106"/>
      <c r="P10" s="106"/>
      <c r="Q10" s="106"/>
      <c r="R10" s="106"/>
      <c r="S10" s="106"/>
      <c r="T10" s="106"/>
      <c r="U10" s="106"/>
      <c r="V10" s="38"/>
      <c r="W10" s="38"/>
      <c r="X10" s="38"/>
    </row>
    <row r="11" spans="1:37" ht="19.5" customHeight="1">
      <c r="A11" s="392" t="s">
        <v>76</v>
      </c>
      <c r="B11" s="392"/>
      <c r="C11" s="392"/>
      <c r="D11" s="392"/>
    </row>
    <row r="12" spans="1:37" ht="19.5" customHeight="1">
      <c r="A12" s="232" t="s">
        <v>6</v>
      </c>
      <c r="B12" s="232"/>
      <c r="C12" s="232"/>
      <c r="D12" s="232"/>
      <c r="E12" s="232"/>
      <c r="F12" s="107">
        <f>DATE(M3,P3,1)</f>
        <v>46235</v>
      </c>
      <c r="G12" s="107">
        <f>F12+1</f>
        <v>46236</v>
      </c>
      <c r="H12" s="107">
        <f t="shared" ref="H12:AI12" si="0">G12+1</f>
        <v>46237</v>
      </c>
      <c r="I12" s="107">
        <f t="shared" si="0"/>
        <v>46238</v>
      </c>
      <c r="J12" s="107">
        <f t="shared" si="0"/>
        <v>46239</v>
      </c>
      <c r="K12" s="107">
        <f t="shared" si="0"/>
        <v>46240</v>
      </c>
      <c r="L12" s="107">
        <f t="shared" si="0"/>
        <v>46241</v>
      </c>
      <c r="M12" s="107">
        <f t="shared" si="0"/>
        <v>46242</v>
      </c>
      <c r="N12" s="107">
        <f t="shared" si="0"/>
        <v>46243</v>
      </c>
      <c r="O12" s="107">
        <f t="shared" si="0"/>
        <v>46244</v>
      </c>
      <c r="P12" s="107">
        <f t="shared" si="0"/>
        <v>46245</v>
      </c>
      <c r="Q12" s="107">
        <f t="shared" si="0"/>
        <v>46246</v>
      </c>
      <c r="R12" s="107">
        <f t="shared" si="0"/>
        <v>46247</v>
      </c>
      <c r="S12" s="107">
        <f t="shared" si="0"/>
        <v>46248</v>
      </c>
      <c r="T12" s="107">
        <f t="shared" si="0"/>
        <v>46249</v>
      </c>
      <c r="U12" s="107">
        <f t="shared" si="0"/>
        <v>46250</v>
      </c>
      <c r="V12" s="107">
        <f t="shared" si="0"/>
        <v>46251</v>
      </c>
      <c r="W12" s="107">
        <f t="shared" si="0"/>
        <v>46252</v>
      </c>
      <c r="X12" s="107">
        <f t="shared" si="0"/>
        <v>46253</v>
      </c>
      <c r="Y12" s="107">
        <f t="shared" si="0"/>
        <v>46254</v>
      </c>
      <c r="Z12" s="107">
        <f t="shared" si="0"/>
        <v>46255</v>
      </c>
      <c r="AA12" s="107">
        <f t="shared" si="0"/>
        <v>46256</v>
      </c>
      <c r="AB12" s="107">
        <f t="shared" si="0"/>
        <v>46257</v>
      </c>
      <c r="AC12" s="107">
        <f t="shared" si="0"/>
        <v>46258</v>
      </c>
      <c r="AD12" s="107">
        <f t="shared" si="0"/>
        <v>46259</v>
      </c>
      <c r="AE12" s="107">
        <f t="shared" si="0"/>
        <v>46260</v>
      </c>
      <c r="AF12" s="107">
        <f t="shared" si="0"/>
        <v>46261</v>
      </c>
      <c r="AG12" s="107">
        <f t="shared" si="0"/>
        <v>46262</v>
      </c>
      <c r="AH12" s="107">
        <f t="shared" si="0"/>
        <v>46263</v>
      </c>
      <c r="AI12" s="107">
        <f t="shared" si="0"/>
        <v>46264</v>
      </c>
      <c r="AJ12" s="107">
        <f>AI12+1</f>
        <v>46265</v>
      </c>
      <c r="AK12" s="209" t="s">
        <v>7</v>
      </c>
    </row>
    <row r="13" spans="1:37" ht="19.5" customHeight="1" thickBot="1">
      <c r="A13" s="232" t="s">
        <v>5</v>
      </c>
      <c r="B13" s="232"/>
      <c r="C13" s="232"/>
      <c r="D13" s="232"/>
      <c r="E13" s="232"/>
      <c r="F13" s="210" t="str">
        <f>TEXT(F12,"aaa")</f>
        <v>土</v>
      </c>
      <c r="G13" s="210" t="str">
        <f t="shared" ref="G13:AJ13" si="1">TEXT(G12,"aaa")</f>
        <v>日</v>
      </c>
      <c r="H13" s="210" t="str">
        <f t="shared" si="1"/>
        <v>月</v>
      </c>
      <c r="I13" s="210" t="str">
        <f t="shared" si="1"/>
        <v>火</v>
      </c>
      <c r="J13" s="210" t="str">
        <f t="shared" si="1"/>
        <v>水</v>
      </c>
      <c r="K13" s="210" t="str">
        <f t="shared" si="1"/>
        <v>木</v>
      </c>
      <c r="L13" s="210" t="str">
        <f t="shared" si="1"/>
        <v>金</v>
      </c>
      <c r="M13" s="210" t="str">
        <f t="shared" si="1"/>
        <v>土</v>
      </c>
      <c r="N13" s="210" t="str">
        <f t="shared" si="1"/>
        <v>日</v>
      </c>
      <c r="O13" s="210" t="str">
        <f t="shared" si="1"/>
        <v>月</v>
      </c>
      <c r="P13" s="210" t="str">
        <f t="shared" si="1"/>
        <v>火</v>
      </c>
      <c r="Q13" s="210" t="str">
        <f t="shared" si="1"/>
        <v>水</v>
      </c>
      <c r="R13" s="210" t="str">
        <f t="shared" si="1"/>
        <v>木</v>
      </c>
      <c r="S13" s="210" t="str">
        <f t="shared" si="1"/>
        <v>金</v>
      </c>
      <c r="T13" s="210" t="str">
        <f t="shared" si="1"/>
        <v>土</v>
      </c>
      <c r="U13" s="210" t="str">
        <f t="shared" si="1"/>
        <v>日</v>
      </c>
      <c r="V13" s="210" t="str">
        <f t="shared" si="1"/>
        <v>月</v>
      </c>
      <c r="W13" s="210" t="str">
        <f t="shared" si="1"/>
        <v>火</v>
      </c>
      <c r="X13" s="210" t="str">
        <f t="shared" si="1"/>
        <v>水</v>
      </c>
      <c r="Y13" s="210" t="str">
        <f t="shared" si="1"/>
        <v>木</v>
      </c>
      <c r="Z13" s="210" t="str">
        <f t="shared" si="1"/>
        <v>金</v>
      </c>
      <c r="AA13" s="210" t="str">
        <f t="shared" si="1"/>
        <v>土</v>
      </c>
      <c r="AB13" s="210" t="str">
        <f t="shared" si="1"/>
        <v>日</v>
      </c>
      <c r="AC13" s="210" t="str">
        <f t="shared" si="1"/>
        <v>月</v>
      </c>
      <c r="AD13" s="210" t="str">
        <f t="shared" si="1"/>
        <v>火</v>
      </c>
      <c r="AE13" s="210" t="str">
        <f t="shared" si="1"/>
        <v>水</v>
      </c>
      <c r="AF13" s="210" t="str">
        <f t="shared" si="1"/>
        <v>木</v>
      </c>
      <c r="AG13" s="210" t="str">
        <f t="shared" si="1"/>
        <v>金</v>
      </c>
      <c r="AH13" s="210" t="str">
        <f t="shared" si="1"/>
        <v>土</v>
      </c>
      <c r="AI13" s="210" t="str">
        <f t="shared" si="1"/>
        <v>日</v>
      </c>
      <c r="AJ13" s="210" t="str">
        <f t="shared" si="1"/>
        <v>月</v>
      </c>
      <c r="AK13" s="209"/>
    </row>
    <row r="14" spans="1:37" ht="19.5" customHeight="1" thickTop="1">
      <c r="A14" s="256" t="s">
        <v>75</v>
      </c>
      <c r="B14" s="257"/>
      <c r="C14" s="257"/>
      <c r="D14" s="257"/>
      <c r="E14" s="258"/>
      <c r="F14" s="108"/>
      <c r="G14" s="109"/>
      <c r="H14" s="109"/>
      <c r="I14" s="109"/>
      <c r="J14" s="109"/>
      <c r="K14" s="109"/>
      <c r="L14" s="109"/>
      <c r="M14" s="109"/>
      <c r="N14" s="109"/>
      <c r="O14" s="109"/>
      <c r="P14" s="109"/>
      <c r="Q14" s="109"/>
      <c r="R14" s="109"/>
      <c r="S14" s="109"/>
      <c r="T14" s="109"/>
      <c r="U14" s="109"/>
      <c r="V14" s="109"/>
      <c r="W14" s="109"/>
      <c r="X14" s="109"/>
      <c r="Y14" s="109"/>
      <c r="Z14" s="109"/>
      <c r="AA14" s="109"/>
      <c r="AB14" s="109"/>
      <c r="AC14" s="109"/>
      <c r="AD14" s="109"/>
      <c r="AE14" s="109"/>
      <c r="AF14" s="109"/>
      <c r="AG14" s="109"/>
      <c r="AH14" s="109"/>
      <c r="AI14" s="109"/>
      <c r="AJ14" s="110"/>
      <c r="AK14" s="111">
        <f>IF(SUM(F14:AJ14)&gt;=SUM(AK15:AK17),SUM(F14:AJ14),"ERROR")</f>
        <v>0</v>
      </c>
    </row>
    <row r="15" spans="1:37" s="116" customFormat="1" ht="19.5" customHeight="1">
      <c r="A15" s="112"/>
      <c r="B15" s="326" t="s">
        <v>117</v>
      </c>
      <c r="C15" s="327"/>
      <c r="D15" s="327"/>
      <c r="E15" s="327"/>
      <c r="F15" s="113"/>
      <c r="G15" s="114"/>
      <c r="H15" s="114"/>
      <c r="I15" s="114"/>
      <c r="J15" s="114"/>
      <c r="K15" s="114"/>
      <c r="L15" s="114"/>
      <c r="M15" s="114"/>
      <c r="N15" s="114"/>
      <c r="O15" s="114"/>
      <c r="P15" s="114"/>
      <c r="Q15" s="114"/>
      <c r="R15" s="114"/>
      <c r="S15" s="114"/>
      <c r="T15" s="114"/>
      <c r="U15" s="114"/>
      <c r="V15" s="114"/>
      <c r="W15" s="114"/>
      <c r="X15" s="114"/>
      <c r="Y15" s="114"/>
      <c r="Z15" s="114"/>
      <c r="AA15" s="114"/>
      <c r="AB15" s="114"/>
      <c r="AC15" s="114"/>
      <c r="AD15" s="114"/>
      <c r="AE15" s="114"/>
      <c r="AF15" s="114"/>
      <c r="AG15" s="114"/>
      <c r="AH15" s="114"/>
      <c r="AI15" s="114"/>
      <c r="AJ15" s="115"/>
      <c r="AK15" s="111">
        <f t="shared" ref="AK15:AK16" si="2">SUM(F15:AJ15)</f>
        <v>0</v>
      </c>
    </row>
    <row r="16" spans="1:37" s="116" customFormat="1" ht="19.5" customHeight="1">
      <c r="A16" s="112"/>
      <c r="B16" s="259" t="s">
        <v>145</v>
      </c>
      <c r="C16" s="260"/>
      <c r="D16" s="260"/>
      <c r="E16" s="260"/>
      <c r="F16" s="113"/>
      <c r="G16" s="114"/>
      <c r="H16" s="114"/>
      <c r="I16" s="114"/>
      <c r="J16" s="114"/>
      <c r="K16" s="114"/>
      <c r="L16" s="114"/>
      <c r="M16" s="114"/>
      <c r="N16" s="114"/>
      <c r="O16" s="114"/>
      <c r="P16" s="114"/>
      <c r="Q16" s="114"/>
      <c r="R16" s="114"/>
      <c r="S16" s="114"/>
      <c r="T16" s="114"/>
      <c r="U16" s="114"/>
      <c r="V16" s="114"/>
      <c r="W16" s="114"/>
      <c r="X16" s="114"/>
      <c r="Y16" s="114"/>
      <c r="Z16" s="114"/>
      <c r="AA16" s="114"/>
      <c r="AB16" s="114"/>
      <c r="AC16" s="114"/>
      <c r="AD16" s="114"/>
      <c r="AE16" s="114"/>
      <c r="AF16" s="114"/>
      <c r="AG16" s="114"/>
      <c r="AH16" s="114"/>
      <c r="AI16" s="114"/>
      <c r="AJ16" s="115"/>
      <c r="AK16" s="111">
        <f t="shared" si="2"/>
        <v>0</v>
      </c>
    </row>
    <row r="17" spans="1:38" s="116" customFormat="1" ht="19.5" customHeight="1" thickBot="1">
      <c r="A17" s="117"/>
      <c r="B17" s="259" t="s">
        <v>146</v>
      </c>
      <c r="C17" s="260"/>
      <c r="D17" s="260"/>
      <c r="E17" s="260"/>
      <c r="F17" s="118"/>
      <c r="G17" s="119"/>
      <c r="H17" s="119"/>
      <c r="I17" s="119"/>
      <c r="J17" s="119"/>
      <c r="K17" s="119"/>
      <c r="L17" s="119"/>
      <c r="M17" s="119"/>
      <c r="N17" s="119"/>
      <c r="O17" s="119"/>
      <c r="P17" s="119"/>
      <c r="Q17" s="119"/>
      <c r="R17" s="119"/>
      <c r="S17" s="119"/>
      <c r="T17" s="119"/>
      <c r="U17" s="119"/>
      <c r="V17" s="119"/>
      <c r="W17" s="119"/>
      <c r="X17" s="119"/>
      <c r="Y17" s="119"/>
      <c r="Z17" s="119"/>
      <c r="AA17" s="119"/>
      <c r="AB17" s="119"/>
      <c r="AC17" s="119"/>
      <c r="AD17" s="119"/>
      <c r="AE17" s="119"/>
      <c r="AF17" s="119"/>
      <c r="AG17" s="119"/>
      <c r="AH17" s="119"/>
      <c r="AI17" s="119"/>
      <c r="AJ17" s="120"/>
      <c r="AK17" s="111">
        <f>SUM(F17:AJ17)</f>
        <v>0</v>
      </c>
    </row>
    <row r="18" spans="1:38" ht="19.5" customHeight="1" thickTop="1">
      <c r="A18" s="230" t="s">
        <v>7</v>
      </c>
      <c r="B18" s="230"/>
      <c r="C18" s="230"/>
      <c r="D18" s="230"/>
      <c r="E18" s="230"/>
      <c r="F18" s="139">
        <f>F14</f>
        <v>0</v>
      </c>
      <c r="G18" s="139">
        <f t="shared" ref="G18:AK18" si="3">G14</f>
        <v>0</v>
      </c>
      <c r="H18" s="139">
        <f t="shared" si="3"/>
        <v>0</v>
      </c>
      <c r="I18" s="139">
        <f t="shared" si="3"/>
        <v>0</v>
      </c>
      <c r="J18" s="139">
        <f t="shared" si="3"/>
        <v>0</v>
      </c>
      <c r="K18" s="139">
        <f t="shared" si="3"/>
        <v>0</v>
      </c>
      <c r="L18" s="139">
        <f t="shared" si="3"/>
        <v>0</v>
      </c>
      <c r="M18" s="139">
        <f t="shared" si="3"/>
        <v>0</v>
      </c>
      <c r="N18" s="139">
        <f t="shared" si="3"/>
        <v>0</v>
      </c>
      <c r="O18" s="139">
        <f t="shared" si="3"/>
        <v>0</v>
      </c>
      <c r="P18" s="139">
        <f t="shared" si="3"/>
        <v>0</v>
      </c>
      <c r="Q18" s="139">
        <f t="shared" si="3"/>
        <v>0</v>
      </c>
      <c r="R18" s="139">
        <f t="shared" si="3"/>
        <v>0</v>
      </c>
      <c r="S18" s="139">
        <f t="shared" si="3"/>
        <v>0</v>
      </c>
      <c r="T18" s="139">
        <f t="shared" si="3"/>
        <v>0</v>
      </c>
      <c r="U18" s="139">
        <f t="shared" si="3"/>
        <v>0</v>
      </c>
      <c r="V18" s="139">
        <f t="shared" si="3"/>
        <v>0</v>
      </c>
      <c r="W18" s="139">
        <f t="shared" si="3"/>
        <v>0</v>
      </c>
      <c r="X18" s="139">
        <f t="shared" si="3"/>
        <v>0</v>
      </c>
      <c r="Y18" s="139">
        <f t="shared" si="3"/>
        <v>0</v>
      </c>
      <c r="Z18" s="139">
        <f t="shared" si="3"/>
        <v>0</v>
      </c>
      <c r="AA18" s="139">
        <f t="shared" si="3"/>
        <v>0</v>
      </c>
      <c r="AB18" s="139">
        <f t="shared" si="3"/>
        <v>0</v>
      </c>
      <c r="AC18" s="139">
        <f t="shared" si="3"/>
        <v>0</v>
      </c>
      <c r="AD18" s="139">
        <f t="shared" si="3"/>
        <v>0</v>
      </c>
      <c r="AE18" s="139">
        <f t="shared" si="3"/>
        <v>0</v>
      </c>
      <c r="AF18" s="139">
        <f t="shared" si="3"/>
        <v>0</v>
      </c>
      <c r="AG18" s="139">
        <f t="shared" si="3"/>
        <v>0</v>
      </c>
      <c r="AH18" s="139">
        <f t="shared" si="3"/>
        <v>0</v>
      </c>
      <c r="AI18" s="139">
        <f t="shared" si="3"/>
        <v>0</v>
      </c>
      <c r="AJ18" s="139">
        <f t="shared" si="3"/>
        <v>0</v>
      </c>
      <c r="AK18" s="140">
        <f t="shared" si="3"/>
        <v>0</v>
      </c>
      <c r="AL18" s="36" t="s">
        <v>19</v>
      </c>
    </row>
    <row r="19" spans="1:38" s="124" customFormat="1" ht="19.5" customHeight="1">
      <c r="A19" s="121"/>
      <c r="B19" s="122" t="s">
        <v>118</v>
      </c>
      <c r="C19" s="121"/>
      <c r="D19" s="121"/>
      <c r="E19" s="121"/>
      <c r="F19" s="123"/>
      <c r="G19" s="123"/>
      <c r="H19" s="123"/>
      <c r="I19" s="123"/>
      <c r="J19" s="123"/>
      <c r="K19" s="123"/>
      <c r="L19" s="123"/>
      <c r="M19" s="123"/>
      <c r="N19" s="123"/>
      <c r="O19" s="123"/>
      <c r="P19" s="123"/>
      <c r="Q19" s="123"/>
      <c r="R19" s="123"/>
      <c r="S19" s="123"/>
      <c r="T19" s="123"/>
      <c r="U19" s="123"/>
      <c r="V19" s="123"/>
      <c r="W19" s="123"/>
      <c r="X19" s="123"/>
      <c r="Y19" s="123"/>
      <c r="Z19" s="123"/>
      <c r="AA19" s="123"/>
      <c r="AB19" s="123"/>
      <c r="AC19" s="123"/>
      <c r="AD19" s="123"/>
      <c r="AE19" s="123"/>
      <c r="AF19" s="123"/>
      <c r="AG19" s="123"/>
      <c r="AH19" s="123"/>
      <c r="AI19" s="123"/>
      <c r="AJ19" s="123"/>
      <c r="AK19" s="121"/>
    </row>
    <row r="20" spans="1:38" s="122" customFormat="1" ht="19.5" customHeight="1">
      <c r="B20" s="122" t="s">
        <v>154</v>
      </c>
    </row>
    <row r="21" spans="1:38" s="125" customFormat="1" ht="19.5" customHeight="1">
      <c r="B21" s="122" t="s">
        <v>155</v>
      </c>
    </row>
    <row r="22" spans="1:38" ht="18.75" customHeight="1">
      <c r="A22" s="288" t="s">
        <v>51</v>
      </c>
      <c r="B22" s="288"/>
      <c r="C22" s="288"/>
      <c r="D22" s="288"/>
      <c r="M22" s="36" t="s">
        <v>13</v>
      </c>
    </row>
    <row r="23" spans="1:38" ht="18.75" customHeight="1">
      <c r="A23" s="232" t="s">
        <v>8</v>
      </c>
      <c r="B23" s="232"/>
      <c r="C23" s="232"/>
      <c r="D23" s="232"/>
      <c r="E23" s="232"/>
      <c r="F23" s="299" t="s">
        <v>12</v>
      </c>
      <c r="G23" s="299"/>
      <c r="H23" s="299"/>
      <c r="I23" s="299"/>
      <c r="M23" s="232" t="s">
        <v>8</v>
      </c>
      <c r="N23" s="232"/>
      <c r="O23" s="232"/>
      <c r="P23" s="232"/>
      <c r="Q23" s="232"/>
      <c r="R23" s="232"/>
      <c r="S23" s="232"/>
      <c r="T23" s="232"/>
      <c r="U23" s="232"/>
      <c r="V23" s="225" t="s">
        <v>12</v>
      </c>
      <c r="W23" s="225"/>
      <c r="X23" s="225"/>
      <c r="Y23" s="225"/>
      <c r="Z23" s="225"/>
      <c r="AA23" s="225"/>
      <c r="AB23" s="225"/>
      <c r="AC23" s="225"/>
      <c r="AD23" s="241"/>
      <c r="AE23" s="241"/>
      <c r="AF23" s="241"/>
      <c r="AG23" s="241"/>
      <c r="AH23" s="241"/>
      <c r="AI23" s="241"/>
      <c r="AJ23" s="241"/>
      <c r="AK23" s="242"/>
    </row>
    <row r="24" spans="1:38" ht="18.75" customHeight="1" thickBot="1">
      <c r="A24" s="232"/>
      <c r="B24" s="232"/>
      <c r="C24" s="232"/>
      <c r="D24" s="232"/>
      <c r="E24" s="232"/>
      <c r="F24" s="316"/>
      <c r="G24" s="316"/>
      <c r="H24" s="316"/>
      <c r="I24" s="299"/>
      <c r="J24" s="126"/>
      <c r="K24" s="126"/>
      <c r="L24" s="126"/>
      <c r="M24" s="232"/>
      <c r="N24" s="232"/>
      <c r="O24" s="232"/>
      <c r="P24" s="232"/>
      <c r="Q24" s="232"/>
      <c r="R24" s="232"/>
      <c r="S24" s="232"/>
      <c r="T24" s="232"/>
      <c r="U24" s="232"/>
      <c r="V24" s="226"/>
      <c r="W24" s="226"/>
      <c r="X24" s="226"/>
      <c r="Y24" s="226"/>
      <c r="Z24" s="226"/>
      <c r="AA24" s="226"/>
      <c r="AB24" s="226"/>
      <c r="AC24" s="226"/>
      <c r="AD24" s="243" t="s">
        <v>144</v>
      </c>
      <c r="AE24" s="243"/>
      <c r="AF24" s="243"/>
      <c r="AG24" s="243"/>
      <c r="AH24" s="243"/>
      <c r="AI24" s="243"/>
      <c r="AJ24" s="243"/>
      <c r="AK24" s="243"/>
    </row>
    <row r="25" spans="1:38" ht="18.75" customHeight="1" thickTop="1" thickBot="1">
      <c r="A25" s="237" t="s">
        <v>9</v>
      </c>
      <c r="B25" s="293"/>
      <c r="C25" s="293"/>
      <c r="D25" s="293"/>
      <c r="E25" s="294"/>
      <c r="F25" s="320"/>
      <c r="G25" s="321"/>
      <c r="H25" s="322"/>
      <c r="I25" s="39" t="s">
        <v>172</v>
      </c>
      <c r="J25" s="126"/>
      <c r="K25" s="126"/>
      <c r="L25" s="126"/>
      <c r="M25" s="232"/>
      <c r="N25" s="232"/>
      <c r="O25" s="232"/>
      <c r="P25" s="232"/>
      <c r="Q25" s="232"/>
      <c r="R25" s="232"/>
      <c r="S25" s="232"/>
      <c r="T25" s="232"/>
      <c r="U25" s="232"/>
      <c r="V25" s="229" t="s">
        <v>14</v>
      </c>
      <c r="W25" s="227"/>
      <c r="X25" s="227"/>
      <c r="Y25" s="227"/>
      <c r="Z25" s="227" t="s">
        <v>15</v>
      </c>
      <c r="AA25" s="227"/>
      <c r="AB25" s="227"/>
      <c r="AC25" s="228"/>
      <c r="AD25" s="244" t="s">
        <v>14</v>
      </c>
      <c r="AE25" s="244"/>
      <c r="AF25" s="244"/>
      <c r="AG25" s="244"/>
      <c r="AH25" s="244" t="s">
        <v>15</v>
      </c>
      <c r="AI25" s="244"/>
      <c r="AJ25" s="244"/>
      <c r="AK25" s="244"/>
    </row>
    <row r="26" spans="1:38" ht="18.75" customHeight="1" thickTop="1">
      <c r="A26" s="237" t="s">
        <v>10</v>
      </c>
      <c r="B26" s="293"/>
      <c r="C26" s="293"/>
      <c r="D26" s="293"/>
      <c r="E26" s="294"/>
      <c r="F26" s="317"/>
      <c r="G26" s="318"/>
      <c r="H26" s="319"/>
      <c r="I26" s="39" t="s">
        <v>172</v>
      </c>
      <c r="J26" s="126"/>
      <c r="K26" s="126"/>
      <c r="L26" s="126"/>
      <c r="M26" s="290" t="s">
        <v>195</v>
      </c>
      <c r="N26" s="290"/>
      <c r="O26" s="290"/>
      <c r="P26" s="290"/>
      <c r="Q26" s="290"/>
      <c r="R26" s="290"/>
      <c r="S26" s="290"/>
      <c r="T26" s="290"/>
      <c r="U26" s="291"/>
      <c r="V26" s="363"/>
      <c r="W26" s="364"/>
      <c r="X26" s="364"/>
      <c r="Y26" s="95" t="s">
        <v>1</v>
      </c>
      <c r="Z26" s="364"/>
      <c r="AA26" s="364"/>
      <c r="AB26" s="364"/>
      <c r="AC26" s="133" t="s">
        <v>173</v>
      </c>
      <c r="AD26" s="380"/>
      <c r="AE26" s="365"/>
      <c r="AF26" s="365"/>
      <c r="AG26" s="212" t="s">
        <v>173</v>
      </c>
      <c r="AH26" s="365"/>
      <c r="AI26" s="365"/>
      <c r="AJ26" s="365"/>
      <c r="AK26" s="213" t="s">
        <v>173</v>
      </c>
    </row>
    <row r="27" spans="1:38" ht="18.75" customHeight="1">
      <c r="A27" s="237" t="s">
        <v>11</v>
      </c>
      <c r="B27" s="293"/>
      <c r="C27" s="293"/>
      <c r="D27" s="293"/>
      <c r="E27" s="294"/>
      <c r="F27" s="317"/>
      <c r="G27" s="318"/>
      <c r="H27" s="319"/>
      <c r="I27" s="39" t="s">
        <v>172</v>
      </c>
      <c r="J27" s="126"/>
      <c r="K27" s="126"/>
      <c r="L27" s="126"/>
      <c r="M27" s="290"/>
      <c r="N27" s="290"/>
      <c r="O27" s="290"/>
      <c r="P27" s="290"/>
      <c r="Q27" s="290"/>
      <c r="R27" s="290"/>
      <c r="S27" s="290"/>
      <c r="T27" s="290"/>
      <c r="U27" s="291"/>
      <c r="V27" s="233" t="s">
        <v>129</v>
      </c>
      <c r="W27" s="234"/>
      <c r="X27" s="234"/>
      <c r="Y27" s="96"/>
      <c r="Z27" s="234" t="s">
        <v>129</v>
      </c>
      <c r="AA27" s="234"/>
      <c r="AB27" s="234"/>
      <c r="AC27" s="134"/>
      <c r="AD27" s="373" t="s">
        <v>129</v>
      </c>
      <c r="AE27" s="374"/>
      <c r="AF27" s="374"/>
      <c r="AG27" s="75"/>
      <c r="AH27" s="375" t="s">
        <v>129</v>
      </c>
      <c r="AI27" s="374"/>
      <c r="AJ27" s="374"/>
      <c r="AK27" s="99"/>
    </row>
    <row r="28" spans="1:38" ht="18.75" customHeight="1">
      <c r="A28" s="292" t="s">
        <v>150</v>
      </c>
      <c r="B28" s="293"/>
      <c r="C28" s="293"/>
      <c r="D28" s="293"/>
      <c r="E28" s="294"/>
      <c r="F28" s="295"/>
      <c r="G28" s="296"/>
      <c r="H28" s="297"/>
      <c r="I28" s="39" t="s">
        <v>172</v>
      </c>
      <c r="J28" s="126"/>
      <c r="K28" s="126"/>
      <c r="L28" s="126"/>
      <c r="M28" s="236" t="s">
        <v>17</v>
      </c>
      <c r="N28" s="236"/>
      <c r="O28" s="236"/>
      <c r="P28" s="236"/>
      <c r="Q28" s="236"/>
      <c r="R28" s="236"/>
      <c r="S28" s="236"/>
      <c r="T28" s="236"/>
      <c r="U28" s="237"/>
      <c r="V28" s="314"/>
      <c r="W28" s="315"/>
      <c r="X28" s="315"/>
      <c r="Y28" s="97" t="s">
        <v>173</v>
      </c>
      <c r="Z28" s="315"/>
      <c r="AA28" s="315"/>
      <c r="AB28" s="315"/>
      <c r="AC28" s="135" t="s">
        <v>173</v>
      </c>
      <c r="AD28" s="376"/>
      <c r="AE28" s="377"/>
      <c r="AF28" s="377"/>
      <c r="AG28" s="214" t="s">
        <v>173</v>
      </c>
      <c r="AH28" s="377"/>
      <c r="AI28" s="377"/>
      <c r="AJ28" s="377"/>
      <c r="AK28" s="99" t="s">
        <v>173</v>
      </c>
    </row>
    <row r="29" spans="1:38" ht="18.75" customHeight="1" thickBot="1">
      <c r="A29" s="127"/>
      <c r="B29" s="237" t="s">
        <v>152</v>
      </c>
      <c r="C29" s="293"/>
      <c r="D29" s="293"/>
      <c r="E29" s="294"/>
      <c r="F29" s="305"/>
      <c r="G29" s="306"/>
      <c r="H29" s="307"/>
      <c r="I29" s="39" t="s">
        <v>172</v>
      </c>
      <c r="J29" s="126"/>
      <c r="K29" s="126"/>
      <c r="L29" s="126"/>
      <c r="M29" s="238" t="s">
        <v>157</v>
      </c>
      <c r="N29" s="238"/>
      <c r="O29" s="238"/>
      <c r="P29" s="238"/>
      <c r="Q29" s="238"/>
      <c r="R29" s="238"/>
      <c r="S29" s="238"/>
      <c r="T29" s="238"/>
      <c r="U29" s="239"/>
      <c r="V29" s="314"/>
      <c r="W29" s="315"/>
      <c r="X29" s="315"/>
      <c r="Y29" s="97" t="s">
        <v>173</v>
      </c>
      <c r="Z29" s="315"/>
      <c r="AA29" s="315"/>
      <c r="AB29" s="315"/>
      <c r="AC29" s="135" t="s">
        <v>173</v>
      </c>
      <c r="AD29" s="311"/>
      <c r="AE29" s="312"/>
      <c r="AF29" s="312"/>
      <c r="AG29" s="137"/>
      <c r="AH29" s="313"/>
      <c r="AI29" s="312"/>
      <c r="AJ29" s="312"/>
      <c r="AK29" s="138"/>
    </row>
    <row r="30" spans="1:38" ht="18.75" customHeight="1" thickTop="1" thickBot="1">
      <c r="A30" s="298" t="s">
        <v>7</v>
      </c>
      <c r="B30" s="298"/>
      <c r="C30" s="298"/>
      <c r="D30" s="298"/>
      <c r="E30" s="298"/>
      <c r="F30" s="247">
        <f>SUM(F25:H28)</f>
        <v>0</v>
      </c>
      <c r="G30" s="231"/>
      <c r="H30" s="231"/>
      <c r="I30" s="74" t="s">
        <v>173</v>
      </c>
      <c r="J30" s="126" t="s">
        <v>20</v>
      </c>
      <c r="K30" s="126"/>
      <c r="L30" s="126"/>
      <c r="M30" s="236" t="s">
        <v>18</v>
      </c>
      <c r="N30" s="236"/>
      <c r="O30" s="236"/>
      <c r="P30" s="236"/>
      <c r="Q30" s="236"/>
      <c r="R30" s="236"/>
      <c r="S30" s="236"/>
      <c r="T30" s="236"/>
      <c r="U30" s="237"/>
      <c r="V30" s="361"/>
      <c r="W30" s="362"/>
      <c r="X30" s="362"/>
      <c r="Y30" s="98" t="s">
        <v>173</v>
      </c>
      <c r="Z30" s="362"/>
      <c r="AA30" s="362"/>
      <c r="AB30" s="362"/>
      <c r="AC30" s="136" t="s">
        <v>173</v>
      </c>
      <c r="AD30" s="378"/>
      <c r="AE30" s="379"/>
      <c r="AF30" s="379"/>
      <c r="AG30" s="215" t="s">
        <v>173</v>
      </c>
      <c r="AH30" s="379"/>
      <c r="AI30" s="379"/>
      <c r="AJ30" s="379"/>
      <c r="AK30" s="216" t="s">
        <v>173</v>
      </c>
    </row>
    <row r="31" spans="1:38" ht="18.75" customHeight="1" thickTop="1">
      <c r="M31" s="230" t="s">
        <v>3</v>
      </c>
      <c r="N31" s="230"/>
      <c r="O31" s="230"/>
      <c r="P31" s="230"/>
      <c r="Q31" s="230"/>
      <c r="R31" s="230"/>
      <c r="S31" s="230"/>
      <c r="T31" s="230"/>
      <c r="U31" s="230"/>
      <c r="V31" s="231">
        <f>SUM(V26,V28,V29,V30)</f>
        <v>0</v>
      </c>
      <c r="W31" s="231"/>
      <c r="X31" s="231"/>
      <c r="Y31" s="74" t="s">
        <v>173</v>
      </c>
      <c r="Z31" s="247">
        <f>SUM(Z26,Z28,Z29,Z30)</f>
        <v>0</v>
      </c>
      <c r="AA31" s="231"/>
      <c r="AB31" s="231"/>
      <c r="AC31" s="100" t="s">
        <v>173</v>
      </c>
      <c r="AD31" s="247">
        <f>SUM(AD26,AD28,AD30)</f>
        <v>0</v>
      </c>
      <c r="AE31" s="231"/>
      <c r="AF31" s="231"/>
      <c r="AG31" s="74" t="s">
        <v>173</v>
      </c>
      <c r="AH31" s="247">
        <f>SUM(AH26,AH28,AH30)</f>
        <v>0</v>
      </c>
      <c r="AI31" s="231"/>
      <c r="AJ31" s="231"/>
      <c r="AK31" s="74" t="s">
        <v>173</v>
      </c>
      <c r="AL31" s="128"/>
    </row>
    <row r="32" spans="1:38" ht="18.75" customHeight="1">
      <c r="M32" s="223" t="s">
        <v>7</v>
      </c>
      <c r="N32" s="223"/>
      <c r="O32" s="223"/>
      <c r="P32" s="223"/>
      <c r="Q32" s="223"/>
      <c r="R32" s="223"/>
      <c r="S32" s="223"/>
      <c r="T32" s="223"/>
      <c r="U32" s="223"/>
      <c r="V32" s="224">
        <f>IF(AK18=F30,IF(AK18=SUM(V31,Z31),AK18,"ERROR"),"ERROR")</f>
        <v>0</v>
      </c>
      <c r="W32" s="224"/>
      <c r="X32" s="224"/>
      <c r="Y32" s="224"/>
      <c r="Z32" s="224"/>
      <c r="AA32" s="224"/>
      <c r="AB32" s="224"/>
      <c r="AC32" s="73" t="s">
        <v>173</v>
      </c>
      <c r="AD32" s="36" t="s">
        <v>21</v>
      </c>
      <c r="AE32" s="128"/>
      <c r="AF32" s="128"/>
      <c r="AG32" s="128"/>
      <c r="AH32" s="128"/>
      <c r="AI32" s="128"/>
      <c r="AJ32" s="128"/>
      <c r="AK32" s="128"/>
      <c r="AL32" s="128"/>
    </row>
    <row r="33" spans="2:37" ht="18.75" customHeight="1">
      <c r="B33" s="122" t="s">
        <v>119</v>
      </c>
      <c r="C33" s="122"/>
      <c r="D33" s="122"/>
      <c r="E33" s="122"/>
      <c r="F33" s="122"/>
      <c r="G33" s="122"/>
      <c r="H33" s="122"/>
      <c r="I33" s="122"/>
      <c r="J33" s="122"/>
      <c r="K33" s="122"/>
      <c r="L33" s="122"/>
      <c r="M33" s="122"/>
      <c r="N33" s="38"/>
      <c r="O33" s="38"/>
      <c r="P33" s="38"/>
      <c r="AE33" s="128"/>
      <c r="AF33" s="128"/>
      <c r="AG33" s="128"/>
      <c r="AH33" s="128"/>
      <c r="AI33" s="128"/>
      <c r="AJ33" s="128"/>
      <c r="AK33" s="128"/>
    </row>
    <row r="34" spans="2:37" ht="21" customHeight="1"/>
    <row r="35" spans="2:37" ht="21" customHeight="1"/>
    <row r="36" spans="2:37" ht="21" customHeight="1"/>
  </sheetData>
  <sheetProtection algorithmName="SHA-512" hashValue="aVUk8yXP1YZ0ixotIFffx/gh0TAjia70zWLJ0IkKtPWNnhEac98ilimWGF4XTAiOTDAb9T1JzkGriVQdZGjoRg==" saltValue="pO6lgbG8Kd8d71Kxuwgnlg==" spinCount="100000" sheet="1" objects="1" scenarios="1"/>
  <mergeCells count="78">
    <mergeCell ref="B16:E16"/>
    <mergeCell ref="A18:E18"/>
    <mergeCell ref="A25:E25"/>
    <mergeCell ref="F25:H25"/>
    <mergeCell ref="A22:D22"/>
    <mergeCell ref="A23:E24"/>
    <mergeCell ref="F23:I24"/>
    <mergeCell ref="B17:E17"/>
    <mergeCell ref="AH26:AJ26"/>
    <mergeCell ref="B29:E29"/>
    <mergeCell ref="F29:H29"/>
    <mergeCell ref="A30:E30"/>
    <mergeCell ref="F30:H30"/>
    <mergeCell ref="A28:E28"/>
    <mergeCell ref="F28:H28"/>
    <mergeCell ref="A27:E27"/>
    <mergeCell ref="F27:H27"/>
    <mergeCell ref="V27:X27"/>
    <mergeCell ref="Z27:AB27"/>
    <mergeCell ref="Z26:AB26"/>
    <mergeCell ref="A26:E26"/>
    <mergeCell ref="F26:H26"/>
    <mergeCell ref="V26:X26"/>
    <mergeCell ref="M31:U31"/>
    <mergeCell ref="V31:X31"/>
    <mergeCell ref="Z31:AB31"/>
    <mergeCell ref="AD23:AK23"/>
    <mergeCell ref="AD30:AF30"/>
    <mergeCell ref="AH30:AJ30"/>
    <mergeCell ref="AD27:AF27"/>
    <mergeCell ref="AH27:AJ27"/>
    <mergeCell ref="AD28:AF28"/>
    <mergeCell ref="AH28:AJ28"/>
    <mergeCell ref="AD29:AF29"/>
    <mergeCell ref="AH29:AJ29"/>
    <mergeCell ref="AD24:AK24"/>
    <mergeCell ref="AD25:AG25"/>
    <mergeCell ref="AH25:AK25"/>
    <mergeCell ref="AD26:AF26"/>
    <mergeCell ref="V23:AC24"/>
    <mergeCell ref="Z25:AC25"/>
    <mergeCell ref="X6:AB6"/>
    <mergeCell ref="AC6:AG6"/>
    <mergeCell ref="A7:K9"/>
    <mergeCell ref="L7:U7"/>
    <mergeCell ref="X7:AA7"/>
    <mergeCell ref="AC7:AF7"/>
    <mergeCell ref="L8:N8"/>
    <mergeCell ref="O8:U8"/>
    <mergeCell ref="L9:N9"/>
    <mergeCell ref="O9:U9"/>
    <mergeCell ref="A11:D11"/>
    <mergeCell ref="A12:E12"/>
    <mergeCell ref="A13:E13"/>
    <mergeCell ref="A14:E14"/>
    <mergeCell ref="B15:E15"/>
    <mergeCell ref="M3:N3"/>
    <mergeCell ref="A5:K5"/>
    <mergeCell ref="L5:U5"/>
    <mergeCell ref="A6:K6"/>
    <mergeCell ref="L6:U6"/>
    <mergeCell ref="A3:L3"/>
    <mergeCell ref="AD31:AF31"/>
    <mergeCell ref="AH31:AJ31"/>
    <mergeCell ref="M32:U32"/>
    <mergeCell ref="V32:AB32"/>
    <mergeCell ref="M23:U25"/>
    <mergeCell ref="M26:U27"/>
    <mergeCell ref="M28:U28"/>
    <mergeCell ref="M29:U29"/>
    <mergeCell ref="M30:U30"/>
    <mergeCell ref="V28:X28"/>
    <mergeCell ref="Z28:AB28"/>
    <mergeCell ref="V25:Y25"/>
    <mergeCell ref="V30:X30"/>
    <mergeCell ref="Z30:AB30"/>
    <mergeCell ref="V29:X29"/>
    <mergeCell ref="Z29:AB29"/>
  </mergeCells>
  <phoneticPr fontId="4"/>
  <pageMargins left="0.7" right="0.7" top="0.75" bottom="0.75" header="0.3" footer="0.3"/>
  <pageSetup paperSize="9" scale="76" orientation="landscape"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9E2C4EC-BF7F-4C21-9916-2A7EDE0C7A39}">
  <sheetPr codeName="Sheet8">
    <tabColor theme="8" tint="0.59999389629810485"/>
  </sheetPr>
  <dimension ref="A1:AL36"/>
  <sheetViews>
    <sheetView view="pageBreakPreview" zoomScale="90" zoomScaleNormal="100" zoomScaleSheetLayoutView="90" workbookViewId="0">
      <selection activeCell="M26" sqref="M26:U27"/>
    </sheetView>
  </sheetViews>
  <sheetFormatPr defaultRowHeight="13.5"/>
  <cols>
    <col min="1" max="38" width="4.625" style="36" customWidth="1"/>
    <col min="39" max="16384" width="9" style="36"/>
  </cols>
  <sheetData>
    <row r="1" spans="1:37" ht="19.5" customHeight="1"/>
    <row r="2" spans="1:37" ht="19.5" customHeight="1">
      <c r="A2" s="36" t="s">
        <v>182</v>
      </c>
      <c r="Y2" s="105"/>
    </row>
    <row r="3" spans="1:37" ht="19.5" customHeight="1">
      <c r="A3" s="267" t="s">
        <v>153</v>
      </c>
      <c r="B3" s="267"/>
      <c r="C3" s="267"/>
      <c r="D3" s="267"/>
      <c r="E3" s="267"/>
      <c r="F3" s="267"/>
      <c r="G3" s="267"/>
      <c r="H3" s="267"/>
      <c r="I3" s="267"/>
      <c r="J3" s="267"/>
      <c r="K3" s="267"/>
      <c r="L3" s="267"/>
      <c r="M3" s="381">
        <f>'4月'!M3</f>
        <v>2026</v>
      </c>
      <c r="N3" s="381"/>
      <c r="O3" s="36" t="s">
        <v>0</v>
      </c>
      <c r="P3" s="37">
        <v>9</v>
      </c>
      <c r="Q3" s="36" t="s">
        <v>23</v>
      </c>
    </row>
    <row r="4" spans="1:37" ht="19.5" customHeight="1"/>
    <row r="5" spans="1:37" ht="19.5" customHeight="1" thickBot="1">
      <c r="A5" s="382" t="s">
        <v>183</v>
      </c>
      <c r="B5" s="382"/>
      <c r="C5" s="382"/>
      <c r="D5" s="382"/>
      <c r="E5" s="382"/>
      <c r="F5" s="382"/>
      <c r="G5" s="382"/>
      <c r="H5" s="382"/>
      <c r="I5" s="382"/>
      <c r="J5" s="382"/>
      <c r="K5" s="382"/>
      <c r="L5" s="383" t="s">
        <v>25</v>
      </c>
      <c r="M5" s="383"/>
      <c r="N5" s="383"/>
      <c r="O5" s="383"/>
      <c r="P5" s="383"/>
      <c r="Q5" s="383"/>
      <c r="R5" s="383"/>
      <c r="S5" s="383"/>
      <c r="T5" s="383"/>
      <c r="U5" s="383"/>
      <c r="V5" s="38"/>
      <c r="W5" s="38"/>
      <c r="X5" s="38"/>
    </row>
    <row r="6" spans="1:37" ht="19.5" customHeight="1" thickBot="1">
      <c r="A6" s="384" t="s">
        <v>24</v>
      </c>
      <c r="B6" s="385"/>
      <c r="C6" s="385"/>
      <c r="D6" s="385"/>
      <c r="E6" s="385"/>
      <c r="F6" s="385"/>
      <c r="G6" s="385"/>
      <c r="H6" s="385"/>
      <c r="I6" s="385"/>
      <c r="J6" s="385"/>
      <c r="K6" s="386"/>
      <c r="L6" s="387" t="s">
        <v>26</v>
      </c>
      <c r="M6" s="387"/>
      <c r="N6" s="387"/>
      <c r="O6" s="387"/>
      <c r="P6" s="387"/>
      <c r="Q6" s="387"/>
      <c r="R6" s="387"/>
      <c r="S6" s="387"/>
      <c r="T6" s="387"/>
      <c r="U6" s="387"/>
      <c r="V6" s="38"/>
      <c r="W6" s="38"/>
      <c r="X6" s="366" t="s">
        <v>56</v>
      </c>
      <c r="Y6" s="367"/>
      <c r="Z6" s="367"/>
      <c r="AA6" s="367"/>
      <c r="AB6" s="368"/>
      <c r="AC6" s="369" t="s">
        <v>57</v>
      </c>
      <c r="AD6" s="236"/>
      <c r="AE6" s="236"/>
      <c r="AF6" s="236"/>
      <c r="AG6" s="236"/>
    </row>
    <row r="7" spans="1:37" ht="19.5" customHeight="1" thickBot="1">
      <c r="A7" s="337">
        <f>'4月'!A7:K9</f>
        <v>0</v>
      </c>
      <c r="B7" s="338"/>
      <c r="C7" s="338"/>
      <c r="D7" s="338"/>
      <c r="E7" s="338"/>
      <c r="F7" s="338"/>
      <c r="G7" s="338"/>
      <c r="H7" s="338"/>
      <c r="I7" s="338"/>
      <c r="J7" s="338"/>
      <c r="K7" s="339"/>
      <c r="L7" s="388">
        <f>'4月'!L7:U7</f>
        <v>0</v>
      </c>
      <c r="M7" s="389"/>
      <c r="N7" s="389"/>
      <c r="O7" s="389"/>
      <c r="P7" s="389"/>
      <c r="Q7" s="389"/>
      <c r="R7" s="389"/>
      <c r="S7" s="389"/>
      <c r="T7" s="389"/>
      <c r="U7" s="390"/>
      <c r="V7" s="38"/>
      <c r="W7" s="38"/>
      <c r="X7" s="370"/>
      <c r="Y7" s="371"/>
      <c r="Z7" s="371"/>
      <c r="AA7" s="371"/>
      <c r="AB7" s="72" t="s">
        <v>1</v>
      </c>
      <c r="AC7" s="372">
        <f>COUNTIF(F18:AJ18,"&lt;&gt;0")</f>
        <v>0</v>
      </c>
      <c r="AD7" s="372"/>
      <c r="AE7" s="372"/>
      <c r="AF7" s="372"/>
      <c r="AG7" s="39" t="s">
        <v>16</v>
      </c>
    </row>
    <row r="8" spans="1:37" ht="19.5" customHeight="1">
      <c r="A8" s="340"/>
      <c r="B8" s="341"/>
      <c r="C8" s="341"/>
      <c r="D8" s="341"/>
      <c r="E8" s="341"/>
      <c r="F8" s="341"/>
      <c r="G8" s="341"/>
      <c r="H8" s="341"/>
      <c r="I8" s="341"/>
      <c r="J8" s="341"/>
      <c r="K8" s="342"/>
      <c r="L8" s="391" t="s">
        <v>38</v>
      </c>
      <c r="M8" s="391"/>
      <c r="N8" s="391"/>
      <c r="O8" s="355">
        <f>'4月'!O8:U8</f>
        <v>0</v>
      </c>
      <c r="P8" s="356"/>
      <c r="Q8" s="356"/>
      <c r="R8" s="356"/>
      <c r="S8" s="356"/>
      <c r="T8" s="356"/>
      <c r="U8" s="357"/>
      <c r="V8" s="38"/>
      <c r="W8" s="38"/>
      <c r="X8" s="38"/>
    </row>
    <row r="9" spans="1:37" ht="19.5" customHeight="1" thickBot="1">
      <c r="A9" s="343"/>
      <c r="B9" s="344"/>
      <c r="C9" s="344"/>
      <c r="D9" s="344"/>
      <c r="E9" s="344"/>
      <c r="F9" s="344"/>
      <c r="G9" s="344"/>
      <c r="H9" s="344"/>
      <c r="I9" s="344"/>
      <c r="J9" s="344"/>
      <c r="K9" s="345"/>
      <c r="L9" s="353" t="s">
        <v>39</v>
      </c>
      <c r="M9" s="353"/>
      <c r="N9" s="353"/>
      <c r="O9" s="358">
        <f>'4月'!O9:U9</f>
        <v>0</v>
      </c>
      <c r="P9" s="359"/>
      <c r="Q9" s="359"/>
      <c r="R9" s="359"/>
      <c r="S9" s="359"/>
      <c r="T9" s="359"/>
      <c r="U9" s="360"/>
      <c r="V9" s="38"/>
      <c r="W9" s="38"/>
      <c r="X9" s="38"/>
    </row>
    <row r="10" spans="1:37" ht="19.5" customHeight="1">
      <c r="A10" s="106"/>
      <c r="B10" s="106"/>
      <c r="C10" s="106"/>
      <c r="D10" s="106"/>
      <c r="E10" s="106"/>
      <c r="F10" s="106"/>
      <c r="G10" s="106"/>
      <c r="H10" s="106"/>
      <c r="I10" s="106"/>
      <c r="J10" s="106"/>
      <c r="K10" s="106"/>
      <c r="L10" s="106"/>
      <c r="M10" s="106"/>
      <c r="N10" s="106"/>
      <c r="O10" s="106"/>
      <c r="P10" s="106"/>
      <c r="Q10" s="106"/>
      <c r="R10" s="106"/>
      <c r="S10" s="106"/>
      <c r="T10" s="106"/>
      <c r="U10" s="106"/>
      <c r="V10" s="38"/>
      <c r="W10" s="38"/>
      <c r="X10" s="38"/>
    </row>
    <row r="11" spans="1:37" ht="19.5" customHeight="1">
      <c r="A11" s="392" t="s">
        <v>76</v>
      </c>
      <c r="B11" s="392"/>
      <c r="C11" s="392"/>
      <c r="D11" s="392"/>
    </row>
    <row r="12" spans="1:37" ht="19.5" customHeight="1">
      <c r="A12" s="232" t="s">
        <v>6</v>
      </c>
      <c r="B12" s="232"/>
      <c r="C12" s="232"/>
      <c r="D12" s="232"/>
      <c r="E12" s="232"/>
      <c r="F12" s="107">
        <f>DATE(M3,P3,1)</f>
        <v>46266</v>
      </c>
      <c r="G12" s="107">
        <f>F12+1</f>
        <v>46267</v>
      </c>
      <c r="H12" s="107">
        <f t="shared" ref="H12:AI12" si="0">G12+1</f>
        <v>46268</v>
      </c>
      <c r="I12" s="107">
        <f t="shared" si="0"/>
        <v>46269</v>
      </c>
      <c r="J12" s="107">
        <f t="shared" si="0"/>
        <v>46270</v>
      </c>
      <c r="K12" s="107">
        <f t="shared" si="0"/>
        <v>46271</v>
      </c>
      <c r="L12" s="107">
        <f t="shared" si="0"/>
        <v>46272</v>
      </c>
      <c r="M12" s="107">
        <f t="shared" si="0"/>
        <v>46273</v>
      </c>
      <c r="N12" s="107">
        <f t="shared" si="0"/>
        <v>46274</v>
      </c>
      <c r="O12" s="107">
        <f t="shared" si="0"/>
        <v>46275</v>
      </c>
      <c r="P12" s="107">
        <f t="shared" si="0"/>
        <v>46276</v>
      </c>
      <c r="Q12" s="107">
        <f t="shared" si="0"/>
        <v>46277</v>
      </c>
      <c r="R12" s="107">
        <f t="shared" si="0"/>
        <v>46278</v>
      </c>
      <c r="S12" s="107">
        <f t="shared" si="0"/>
        <v>46279</v>
      </c>
      <c r="T12" s="107">
        <f t="shared" si="0"/>
        <v>46280</v>
      </c>
      <c r="U12" s="107">
        <f t="shared" si="0"/>
        <v>46281</v>
      </c>
      <c r="V12" s="107">
        <f t="shared" si="0"/>
        <v>46282</v>
      </c>
      <c r="W12" s="107">
        <f t="shared" si="0"/>
        <v>46283</v>
      </c>
      <c r="X12" s="107">
        <f t="shared" si="0"/>
        <v>46284</v>
      </c>
      <c r="Y12" s="107">
        <f t="shared" si="0"/>
        <v>46285</v>
      </c>
      <c r="Z12" s="107">
        <f t="shared" si="0"/>
        <v>46286</v>
      </c>
      <c r="AA12" s="107">
        <f t="shared" si="0"/>
        <v>46287</v>
      </c>
      <c r="AB12" s="107">
        <f t="shared" si="0"/>
        <v>46288</v>
      </c>
      <c r="AC12" s="107">
        <f t="shared" si="0"/>
        <v>46289</v>
      </c>
      <c r="AD12" s="107">
        <f t="shared" si="0"/>
        <v>46290</v>
      </c>
      <c r="AE12" s="107">
        <f t="shared" si="0"/>
        <v>46291</v>
      </c>
      <c r="AF12" s="107">
        <f t="shared" si="0"/>
        <v>46292</v>
      </c>
      <c r="AG12" s="107">
        <f t="shared" si="0"/>
        <v>46293</v>
      </c>
      <c r="AH12" s="107">
        <f t="shared" si="0"/>
        <v>46294</v>
      </c>
      <c r="AI12" s="107">
        <f t="shared" si="0"/>
        <v>46295</v>
      </c>
      <c r="AJ12" s="107">
        <f>AI12+1</f>
        <v>46296</v>
      </c>
      <c r="AK12" s="209" t="s">
        <v>7</v>
      </c>
    </row>
    <row r="13" spans="1:37" ht="19.5" customHeight="1" thickBot="1">
      <c r="A13" s="232" t="s">
        <v>5</v>
      </c>
      <c r="B13" s="232"/>
      <c r="C13" s="232"/>
      <c r="D13" s="232"/>
      <c r="E13" s="232"/>
      <c r="F13" s="210" t="str">
        <f>TEXT(F12,"aaa")</f>
        <v>火</v>
      </c>
      <c r="G13" s="210" t="str">
        <f t="shared" ref="G13:AJ13" si="1">TEXT(G12,"aaa")</f>
        <v>水</v>
      </c>
      <c r="H13" s="210" t="str">
        <f t="shared" si="1"/>
        <v>木</v>
      </c>
      <c r="I13" s="210" t="str">
        <f t="shared" si="1"/>
        <v>金</v>
      </c>
      <c r="J13" s="210" t="str">
        <f t="shared" si="1"/>
        <v>土</v>
      </c>
      <c r="K13" s="210" t="str">
        <f t="shared" si="1"/>
        <v>日</v>
      </c>
      <c r="L13" s="210" t="str">
        <f t="shared" si="1"/>
        <v>月</v>
      </c>
      <c r="M13" s="210" t="str">
        <f t="shared" si="1"/>
        <v>火</v>
      </c>
      <c r="N13" s="210" t="str">
        <f t="shared" si="1"/>
        <v>水</v>
      </c>
      <c r="O13" s="210" t="str">
        <f t="shared" si="1"/>
        <v>木</v>
      </c>
      <c r="P13" s="210" t="str">
        <f t="shared" si="1"/>
        <v>金</v>
      </c>
      <c r="Q13" s="210" t="str">
        <f t="shared" si="1"/>
        <v>土</v>
      </c>
      <c r="R13" s="210" t="str">
        <f t="shared" si="1"/>
        <v>日</v>
      </c>
      <c r="S13" s="210" t="str">
        <f t="shared" si="1"/>
        <v>月</v>
      </c>
      <c r="T13" s="210" t="str">
        <f t="shared" si="1"/>
        <v>火</v>
      </c>
      <c r="U13" s="210" t="str">
        <f t="shared" si="1"/>
        <v>水</v>
      </c>
      <c r="V13" s="210" t="str">
        <f t="shared" si="1"/>
        <v>木</v>
      </c>
      <c r="W13" s="210" t="str">
        <f t="shared" si="1"/>
        <v>金</v>
      </c>
      <c r="X13" s="210" t="str">
        <f t="shared" si="1"/>
        <v>土</v>
      </c>
      <c r="Y13" s="210" t="str">
        <f t="shared" si="1"/>
        <v>日</v>
      </c>
      <c r="Z13" s="210" t="str">
        <f t="shared" si="1"/>
        <v>月</v>
      </c>
      <c r="AA13" s="210" t="str">
        <f t="shared" si="1"/>
        <v>火</v>
      </c>
      <c r="AB13" s="210" t="str">
        <f t="shared" si="1"/>
        <v>水</v>
      </c>
      <c r="AC13" s="210" t="str">
        <f t="shared" si="1"/>
        <v>木</v>
      </c>
      <c r="AD13" s="210" t="str">
        <f t="shared" si="1"/>
        <v>金</v>
      </c>
      <c r="AE13" s="210" t="str">
        <f t="shared" si="1"/>
        <v>土</v>
      </c>
      <c r="AF13" s="210" t="str">
        <f t="shared" si="1"/>
        <v>日</v>
      </c>
      <c r="AG13" s="210" t="str">
        <f t="shared" si="1"/>
        <v>月</v>
      </c>
      <c r="AH13" s="210" t="str">
        <f t="shared" si="1"/>
        <v>火</v>
      </c>
      <c r="AI13" s="210" t="str">
        <f t="shared" si="1"/>
        <v>水</v>
      </c>
      <c r="AJ13" s="210" t="str">
        <f t="shared" si="1"/>
        <v>木</v>
      </c>
      <c r="AK13" s="209"/>
    </row>
    <row r="14" spans="1:37" ht="19.5" customHeight="1" thickTop="1">
      <c r="A14" s="256" t="s">
        <v>75</v>
      </c>
      <c r="B14" s="257"/>
      <c r="C14" s="257"/>
      <c r="D14" s="257"/>
      <c r="E14" s="258"/>
      <c r="F14" s="108"/>
      <c r="G14" s="109"/>
      <c r="H14" s="109"/>
      <c r="I14" s="109"/>
      <c r="J14" s="109"/>
      <c r="K14" s="109"/>
      <c r="L14" s="109"/>
      <c r="M14" s="109"/>
      <c r="N14" s="109"/>
      <c r="O14" s="109"/>
      <c r="P14" s="109"/>
      <c r="Q14" s="109"/>
      <c r="R14" s="109"/>
      <c r="S14" s="109"/>
      <c r="T14" s="109"/>
      <c r="U14" s="109"/>
      <c r="V14" s="109"/>
      <c r="W14" s="109"/>
      <c r="X14" s="109"/>
      <c r="Y14" s="109"/>
      <c r="Z14" s="109"/>
      <c r="AA14" s="109"/>
      <c r="AB14" s="109"/>
      <c r="AC14" s="109"/>
      <c r="AD14" s="109"/>
      <c r="AE14" s="109"/>
      <c r="AF14" s="109"/>
      <c r="AG14" s="109"/>
      <c r="AH14" s="109"/>
      <c r="AI14" s="109"/>
      <c r="AJ14" s="110"/>
      <c r="AK14" s="111">
        <f>IF(SUM(F14:AJ14)&gt;=SUM(AK15:AK17),SUM(F14:AJ14),"ERROR")</f>
        <v>0</v>
      </c>
    </row>
    <row r="15" spans="1:37" s="116" customFormat="1" ht="19.5" customHeight="1">
      <c r="A15" s="112"/>
      <c r="B15" s="326" t="s">
        <v>117</v>
      </c>
      <c r="C15" s="327"/>
      <c r="D15" s="327"/>
      <c r="E15" s="327"/>
      <c r="F15" s="113"/>
      <c r="G15" s="114"/>
      <c r="H15" s="114"/>
      <c r="I15" s="114"/>
      <c r="J15" s="114"/>
      <c r="K15" s="114"/>
      <c r="L15" s="114"/>
      <c r="M15" s="114"/>
      <c r="N15" s="114"/>
      <c r="O15" s="114"/>
      <c r="P15" s="114"/>
      <c r="Q15" s="114"/>
      <c r="R15" s="114"/>
      <c r="S15" s="114"/>
      <c r="T15" s="114"/>
      <c r="U15" s="114"/>
      <c r="V15" s="114"/>
      <c r="W15" s="114"/>
      <c r="X15" s="114"/>
      <c r="Y15" s="114"/>
      <c r="Z15" s="114"/>
      <c r="AA15" s="114"/>
      <c r="AB15" s="114"/>
      <c r="AC15" s="114"/>
      <c r="AD15" s="114"/>
      <c r="AE15" s="114"/>
      <c r="AF15" s="114"/>
      <c r="AG15" s="114"/>
      <c r="AH15" s="114"/>
      <c r="AI15" s="114"/>
      <c r="AJ15" s="115"/>
      <c r="AK15" s="111">
        <f t="shared" ref="AK15:AK16" si="2">SUM(F15:AJ15)</f>
        <v>0</v>
      </c>
    </row>
    <row r="16" spans="1:37" s="116" customFormat="1" ht="19.5" customHeight="1">
      <c r="A16" s="112"/>
      <c r="B16" s="259" t="s">
        <v>145</v>
      </c>
      <c r="C16" s="260"/>
      <c r="D16" s="260"/>
      <c r="E16" s="260"/>
      <c r="F16" s="113"/>
      <c r="G16" s="114"/>
      <c r="H16" s="114"/>
      <c r="I16" s="114"/>
      <c r="J16" s="114"/>
      <c r="K16" s="114"/>
      <c r="L16" s="114"/>
      <c r="M16" s="114"/>
      <c r="N16" s="114"/>
      <c r="O16" s="114"/>
      <c r="P16" s="114"/>
      <c r="Q16" s="114"/>
      <c r="R16" s="114"/>
      <c r="S16" s="114"/>
      <c r="T16" s="114"/>
      <c r="U16" s="114"/>
      <c r="V16" s="114"/>
      <c r="W16" s="114"/>
      <c r="X16" s="114"/>
      <c r="Y16" s="114"/>
      <c r="Z16" s="114"/>
      <c r="AA16" s="114"/>
      <c r="AB16" s="114"/>
      <c r="AC16" s="114"/>
      <c r="AD16" s="114"/>
      <c r="AE16" s="114"/>
      <c r="AF16" s="114"/>
      <c r="AG16" s="114"/>
      <c r="AH16" s="114"/>
      <c r="AI16" s="114"/>
      <c r="AJ16" s="115"/>
      <c r="AK16" s="111">
        <f t="shared" si="2"/>
        <v>0</v>
      </c>
    </row>
    <row r="17" spans="1:38" s="116" customFormat="1" ht="19.5" customHeight="1" thickBot="1">
      <c r="A17" s="117"/>
      <c r="B17" s="259" t="s">
        <v>146</v>
      </c>
      <c r="C17" s="260"/>
      <c r="D17" s="260"/>
      <c r="E17" s="260"/>
      <c r="F17" s="118"/>
      <c r="G17" s="119"/>
      <c r="H17" s="119"/>
      <c r="I17" s="119"/>
      <c r="J17" s="119"/>
      <c r="K17" s="119"/>
      <c r="L17" s="119"/>
      <c r="M17" s="119"/>
      <c r="N17" s="119"/>
      <c r="O17" s="119"/>
      <c r="P17" s="119"/>
      <c r="Q17" s="119"/>
      <c r="R17" s="119"/>
      <c r="S17" s="119"/>
      <c r="T17" s="119"/>
      <c r="U17" s="119"/>
      <c r="V17" s="119"/>
      <c r="W17" s="119"/>
      <c r="X17" s="119"/>
      <c r="Y17" s="119"/>
      <c r="Z17" s="119"/>
      <c r="AA17" s="119"/>
      <c r="AB17" s="119"/>
      <c r="AC17" s="119"/>
      <c r="AD17" s="119"/>
      <c r="AE17" s="119"/>
      <c r="AF17" s="119"/>
      <c r="AG17" s="119"/>
      <c r="AH17" s="119"/>
      <c r="AI17" s="119"/>
      <c r="AJ17" s="120"/>
      <c r="AK17" s="111">
        <f>SUM(F17:AJ17)</f>
        <v>0</v>
      </c>
    </row>
    <row r="18" spans="1:38" ht="19.5" customHeight="1" thickTop="1">
      <c r="A18" s="230" t="s">
        <v>7</v>
      </c>
      <c r="B18" s="230"/>
      <c r="C18" s="230"/>
      <c r="D18" s="230"/>
      <c r="E18" s="230"/>
      <c r="F18" s="139">
        <f>F14</f>
        <v>0</v>
      </c>
      <c r="G18" s="139">
        <f t="shared" ref="G18:AK18" si="3">G14</f>
        <v>0</v>
      </c>
      <c r="H18" s="139">
        <f t="shared" si="3"/>
        <v>0</v>
      </c>
      <c r="I18" s="139">
        <f t="shared" si="3"/>
        <v>0</v>
      </c>
      <c r="J18" s="139">
        <f t="shared" si="3"/>
        <v>0</v>
      </c>
      <c r="K18" s="139">
        <f t="shared" si="3"/>
        <v>0</v>
      </c>
      <c r="L18" s="139">
        <f t="shared" si="3"/>
        <v>0</v>
      </c>
      <c r="M18" s="139">
        <f t="shared" si="3"/>
        <v>0</v>
      </c>
      <c r="N18" s="139">
        <f t="shared" si="3"/>
        <v>0</v>
      </c>
      <c r="O18" s="139">
        <f t="shared" si="3"/>
        <v>0</v>
      </c>
      <c r="P18" s="139">
        <f t="shared" si="3"/>
        <v>0</v>
      </c>
      <c r="Q18" s="139">
        <f t="shared" si="3"/>
        <v>0</v>
      </c>
      <c r="R18" s="139">
        <f t="shared" si="3"/>
        <v>0</v>
      </c>
      <c r="S18" s="139">
        <f t="shared" si="3"/>
        <v>0</v>
      </c>
      <c r="T18" s="139">
        <f t="shared" si="3"/>
        <v>0</v>
      </c>
      <c r="U18" s="139">
        <f t="shared" si="3"/>
        <v>0</v>
      </c>
      <c r="V18" s="139">
        <f t="shared" si="3"/>
        <v>0</v>
      </c>
      <c r="W18" s="139">
        <f t="shared" si="3"/>
        <v>0</v>
      </c>
      <c r="X18" s="139">
        <f t="shared" si="3"/>
        <v>0</v>
      </c>
      <c r="Y18" s="139">
        <f t="shared" si="3"/>
        <v>0</v>
      </c>
      <c r="Z18" s="139">
        <f t="shared" si="3"/>
        <v>0</v>
      </c>
      <c r="AA18" s="139">
        <f t="shared" si="3"/>
        <v>0</v>
      </c>
      <c r="AB18" s="139">
        <f t="shared" si="3"/>
        <v>0</v>
      </c>
      <c r="AC18" s="139">
        <f t="shared" si="3"/>
        <v>0</v>
      </c>
      <c r="AD18" s="139">
        <f t="shared" si="3"/>
        <v>0</v>
      </c>
      <c r="AE18" s="139">
        <f t="shared" si="3"/>
        <v>0</v>
      </c>
      <c r="AF18" s="139">
        <f t="shared" si="3"/>
        <v>0</v>
      </c>
      <c r="AG18" s="139">
        <f t="shared" si="3"/>
        <v>0</v>
      </c>
      <c r="AH18" s="139">
        <f t="shared" si="3"/>
        <v>0</v>
      </c>
      <c r="AI18" s="139">
        <f t="shared" si="3"/>
        <v>0</v>
      </c>
      <c r="AJ18" s="139">
        <f t="shared" si="3"/>
        <v>0</v>
      </c>
      <c r="AK18" s="140">
        <f t="shared" si="3"/>
        <v>0</v>
      </c>
      <c r="AL18" s="36" t="s">
        <v>19</v>
      </c>
    </row>
    <row r="19" spans="1:38" s="124" customFormat="1" ht="19.5" customHeight="1">
      <c r="A19" s="121"/>
      <c r="B19" s="122" t="s">
        <v>118</v>
      </c>
      <c r="C19" s="121"/>
      <c r="D19" s="121"/>
      <c r="E19" s="121"/>
      <c r="F19" s="123"/>
      <c r="G19" s="123"/>
      <c r="H19" s="123"/>
      <c r="I19" s="123"/>
      <c r="J19" s="123"/>
      <c r="K19" s="123"/>
      <c r="L19" s="123"/>
      <c r="M19" s="123"/>
      <c r="N19" s="123"/>
      <c r="O19" s="123"/>
      <c r="P19" s="123"/>
      <c r="Q19" s="123"/>
      <c r="R19" s="123"/>
      <c r="S19" s="123"/>
      <c r="T19" s="123"/>
      <c r="U19" s="123"/>
      <c r="V19" s="123"/>
      <c r="W19" s="123"/>
      <c r="X19" s="123"/>
      <c r="Y19" s="123"/>
      <c r="Z19" s="123"/>
      <c r="AA19" s="123"/>
      <c r="AB19" s="123"/>
      <c r="AC19" s="123"/>
      <c r="AD19" s="123"/>
      <c r="AE19" s="123"/>
      <c r="AF19" s="123"/>
      <c r="AG19" s="123"/>
      <c r="AH19" s="123"/>
      <c r="AI19" s="123"/>
      <c r="AJ19" s="123"/>
      <c r="AK19" s="121"/>
    </row>
    <row r="20" spans="1:38" s="122" customFormat="1" ht="19.5" customHeight="1">
      <c r="B20" s="122" t="s">
        <v>154</v>
      </c>
    </row>
    <row r="21" spans="1:38" s="125" customFormat="1" ht="19.5" customHeight="1">
      <c r="B21" s="122" t="s">
        <v>155</v>
      </c>
    </row>
    <row r="22" spans="1:38" ht="18.75" customHeight="1">
      <c r="A22" s="288" t="s">
        <v>51</v>
      </c>
      <c r="B22" s="288"/>
      <c r="C22" s="288"/>
      <c r="D22" s="288"/>
      <c r="M22" s="36" t="s">
        <v>13</v>
      </c>
    </row>
    <row r="23" spans="1:38" ht="18.75" customHeight="1">
      <c r="A23" s="232" t="s">
        <v>8</v>
      </c>
      <c r="B23" s="232"/>
      <c r="C23" s="232"/>
      <c r="D23" s="232"/>
      <c r="E23" s="232"/>
      <c r="F23" s="299" t="s">
        <v>12</v>
      </c>
      <c r="G23" s="299"/>
      <c r="H23" s="299"/>
      <c r="I23" s="299"/>
      <c r="M23" s="232" t="s">
        <v>8</v>
      </c>
      <c r="N23" s="232"/>
      <c r="O23" s="232"/>
      <c r="P23" s="232"/>
      <c r="Q23" s="232"/>
      <c r="R23" s="232"/>
      <c r="S23" s="232"/>
      <c r="T23" s="232"/>
      <c r="U23" s="232"/>
      <c r="V23" s="225" t="s">
        <v>12</v>
      </c>
      <c r="W23" s="225"/>
      <c r="X23" s="225"/>
      <c r="Y23" s="225"/>
      <c r="Z23" s="225"/>
      <c r="AA23" s="225"/>
      <c r="AB23" s="225"/>
      <c r="AC23" s="225"/>
      <c r="AD23" s="241"/>
      <c r="AE23" s="241"/>
      <c r="AF23" s="241"/>
      <c r="AG23" s="241"/>
      <c r="AH23" s="241"/>
      <c r="AI23" s="241"/>
      <c r="AJ23" s="241"/>
      <c r="AK23" s="242"/>
    </row>
    <row r="24" spans="1:38" ht="18.75" customHeight="1" thickBot="1">
      <c r="A24" s="232"/>
      <c r="B24" s="232"/>
      <c r="C24" s="232"/>
      <c r="D24" s="232"/>
      <c r="E24" s="232"/>
      <c r="F24" s="316"/>
      <c r="G24" s="316"/>
      <c r="H24" s="316"/>
      <c r="I24" s="299"/>
      <c r="J24" s="126"/>
      <c r="K24" s="126"/>
      <c r="L24" s="126"/>
      <c r="M24" s="232"/>
      <c r="N24" s="232"/>
      <c r="O24" s="232"/>
      <c r="P24" s="232"/>
      <c r="Q24" s="232"/>
      <c r="R24" s="232"/>
      <c r="S24" s="232"/>
      <c r="T24" s="232"/>
      <c r="U24" s="232"/>
      <c r="V24" s="226"/>
      <c r="W24" s="226"/>
      <c r="X24" s="226"/>
      <c r="Y24" s="226"/>
      <c r="Z24" s="226"/>
      <c r="AA24" s="226"/>
      <c r="AB24" s="226"/>
      <c r="AC24" s="226"/>
      <c r="AD24" s="243" t="s">
        <v>144</v>
      </c>
      <c r="AE24" s="243"/>
      <c r="AF24" s="243"/>
      <c r="AG24" s="243"/>
      <c r="AH24" s="243"/>
      <c r="AI24" s="243"/>
      <c r="AJ24" s="243"/>
      <c r="AK24" s="243"/>
    </row>
    <row r="25" spans="1:38" ht="18.75" customHeight="1" thickTop="1" thickBot="1">
      <c r="A25" s="237" t="s">
        <v>9</v>
      </c>
      <c r="B25" s="293"/>
      <c r="C25" s="293"/>
      <c r="D25" s="293"/>
      <c r="E25" s="294"/>
      <c r="F25" s="320"/>
      <c r="G25" s="321"/>
      <c r="H25" s="322"/>
      <c r="I25" s="39" t="s">
        <v>172</v>
      </c>
      <c r="J25" s="126"/>
      <c r="K25" s="126"/>
      <c r="L25" s="126"/>
      <c r="M25" s="232"/>
      <c r="N25" s="232"/>
      <c r="O25" s="232"/>
      <c r="P25" s="232"/>
      <c r="Q25" s="232"/>
      <c r="R25" s="232"/>
      <c r="S25" s="232"/>
      <c r="T25" s="232"/>
      <c r="U25" s="232"/>
      <c r="V25" s="229" t="s">
        <v>14</v>
      </c>
      <c r="W25" s="227"/>
      <c r="X25" s="227"/>
      <c r="Y25" s="227"/>
      <c r="Z25" s="227" t="s">
        <v>15</v>
      </c>
      <c r="AA25" s="227"/>
      <c r="AB25" s="227"/>
      <c r="AC25" s="228"/>
      <c r="AD25" s="244" t="s">
        <v>14</v>
      </c>
      <c r="AE25" s="244"/>
      <c r="AF25" s="244"/>
      <c r="AG25" s="244"/>
      <c r="AH25" s="244" t="s">
        <v>15</v>
      </c>
      <c r="AI25" s="244"/>
      <c r="AJ25" s="244"/>
      <c r="AK25" s="244"/>
    </row>
    <row r="26" spans="1:38" ht="18.75" customHeight="1" thickTop="1">
      <c r="A26" s="237" t="s">
        <v>10</v>
      </c>
      <c r="B26" s="293"/>
      <c r="C26" s="293"/>
      <c r="D26" s="293"/>
      <c r="E26" s="294"/>
      <c r="F26" s="317"/>
      <c r="G26" s="318"/>
      <c r="H26" s="319"/>
      <c r="I26" s="39" t="s">
        <v>172</v>
      </c>
      <c r="J26" s="126"/>
      <c r="K26" s="126"/>
      <c r="L26" s="126"/>
      <c r="M26" s="290" t="s">
        <v>195</v>
      </c>
      <c r="N26" s="290"/>
      <c r="O26" s="290"/>
      <c r="P26" s="290"/>
      <c r="Q26" s="290"/>
      <c r="R26" s="290"/>
      <c r="S26" s="290"/>
      <c r="T26" s="290"/>
      <c r="U26" s="291"/>
      <c r="V26" s="363"/>
      <c r="W26" s="364"/>
      <c r="X26" s="364"/>
      <c r="Y26" s="95" t="s">
        <v>1</v>
      </c>
      <c r="Z26" s="364"/>
      <c r="AA26" s="364"/>
      <c r="AB26" s="364"/>
      <c r="AC26" s="133" t="s">
        <v>173</v>
      </c>
      <c r="AD26" s="380"/>
      <c r="AE26" s="365"/>
      <c r="AF26" s="365"/>
      <c r="AG26" s="212" t="s">
        <v>173</v>
      </c>
      <c r="AH26" s="365"/>
      <c r="AI26" s="365"/>
      <c r="AJ26" s="365"/>
      <c r="AK26" s="213" t="s">
        <v>173</v>
      </c>
    </row>
    <row r="27" spans="1:38" ht="18.75" customHeight="1">
      <c r="A27" s="237" t="s">
        <v>11</v>
      </c>
      <c r="B27" s="293"/>
      <c r="C27" s="293"/>
      <c r="D27" s="293"/>
      <c r="E27" s="294"/>
      <c r="F27" s="317"/>
      <c r="G27" s="318"/>
      <c r="H27" s="319"/>
      <c r="I27" s="39" t="s">
        <v>172</v>
      </c>
      <c r="J27" s="126"/>
      <c r="K27" s="126"/>
      <c r="L27" s="126"/>
      <c r="M27" s="290"/>
      <c r="N27" s="290"/>
      <c r="O27" s="290"/>
      <c r="P27" s="290"/>
      <c r="Q27" s="290"/>
      <c r="R27" s="290"/>
      <c r="S27" s="290"/>
      <c r="T27" s="290"/>
      <c r="U27" s="291"/>
      <c r="V27" s="233" t="s">
        <v>129</v>
      </c>
      <c r="W27" s="234"/>
      <c r="X27" s="234"/>
      <c r="Y27" s="96"/>
      <c r="Z27" s="234" t="s">
        <v>129</v>
      </c>
      <c r="AA27" s="234"/>
      <c r="AB27" s="234"/>
      <c r="AC27" s="134"/>
      <c r="AD27" s="373" t="s">
        <v>129</v>
      </c>
      <c r="AE27" s="374"/>
      <c r="AF27" s="374"/>
      <c r="AG27" s="75"/>
      <c r="AH27" s="375" t="s">
        <v>129</v>
      </c>
      <c r="AI27" s="374"/>
      <c r="AJ27" s="374"/>
      <c r="AK27" s="99"/>
    </row>
    <row r="28" spans="1:38" ht="18.75" customHeight="1">
      <c r="A28" s="292" t="s">
        <v>150</v>
      </c>
      <c r="B28" s="293"/>
      <c r="C28" s="293"/>
      <c r="D28" s="293"/>
      <c r="E28" s="294"/>
      <c r="F28" s="295"/>
      <c r="G28" s="296"/>
      <c r="H28" s="297"/>
      <c r="I28" s="39" t="s">
        <v>172</v>
      </c>
      <c r="J28" s="126"/>
      <c r="K28" s="126"/>
      <c r="L28" s="126"/>
      <c r="M28" s="236" t="s">
        <v>17</v>
      </c>
      <c r="N28" s="236"/>
      <c r="O28" s="236"/>
      <c r="P28" s="236"/>
      <c r="Q28" s="236"/>
      <c r="R28" s="236"/>
      <c r="S28" s="236"/>
      <c r="T28" s="236"/>
      <c r="U28" s="237"/>
      <c r="V28" s="314"/>
      <c r="W28" s="315"/>
      <c r="X28" s="315"/>
      <c r="Y28" s="97" t="s">
        <v>173</v>
      </c>
      <c r="Z28" s="315"/>
      <c r="AA28" s="315"/>
      <c r="AB28" s="315"/>
      <c r="AC28" s="135" t="s">
        <v>173</v>
      </c>
      <c r="AD28" s="376"/>
      <c r="AE28" s="377"/>
      <c r="AF28" s="377"/>
      <c r="AG28" s="214" t="s">
        <v>173</v>
      </c>
      <c r="AH28" s="377"/>
      <c r="AI28" s="377"/>
      <c r="AJ28" s="377"/>
      <c r="AK28" s="99" t="s">
        <v>173</v>
      </c>
    </row>
    <row r="29" spans="1:38" ht="18.75" customHeight="1" thickBot="1">
      <c r="A29" s="127"/>
      <c r="B29" s="237" t="s">
        <v>152</v>
      </c>
      <c r="C29" s="293"/>
      <c r="D29" s="293"/>
      <c r="E29" s="294"/>
      <c r="F29" s="305"/>
      <c r="G29" s="306"/>
      <c r="H29" s="307"/>
      <c r="I29" s="39" t="s">
        <v>172</v>
      </c>
      <c r="J29" s="126"/>
      <c r="K29" s="126"/>
      <c r="L29" s="126"/>
      <c r="M29" s="238" t="s">
        <v>157</v>
      </c>
      <c r="N29" s="238"/>
      <c r="O29" s="238"/>
      <c r="P29" s="238"/>
      <c r="Q29" s="238"/>
      <c r="R29" s="238"/>
      <c r="S29" s="238"/>
      <c r="T29" s="238"/>
      <c r="U29" s="239"/>
      <c r="V29" s="314"/>
      <c r="W29" s="315"/>
      <c r="X29" s="315"/>
      <c r="Y29" s="97" t="s">
        <v>173</v>
      </c>
      <c r="Z29" s="315"/>
      <c r="AA29" s="315"/>
      <c r="AB29" s="315"/>
      <c r="AC29" s="135" t="s">
        <v>173</v>
      </c>
      <c r="AD29" s="311"/>
      <c r="AE29" s="312"/>
      <c r="AF29" s="312"/>
      <c r="AG29" s="137"/>
      <c r="AH29" s="313"/>
      <c r="AI29" s="312"/>
      <c r="AJ29" s="312"/>
      <c r="AK29" s="138"/>
    </row>
    <row r="30" spans="1:38" ht="18.75" customHeight="1" thickTop="1" thickBot="1">
      <c r="A30" s="298" t="s">
        <v>7</v>
      </c>
      <c r="B30" s="298"/>
      <c r="C30" s="298"/>
      <c r="D30" s="298"/>
      <c r="E30" s="298"/>
      <c r="F30" s="247">
        <f>SUM(F25:H28)</f>
        <v>0</v>
      </c>
      <c r="G30" s="231"/>
      <c r="H30" s="231"/>
      <c r="I30" s="74" t="s">
        <v>173</v>
      </c>
      <c r="J30" s="126" t="s">
        <v>20</v>
      </c>
      <c r="K30" s="126"/>
      <c r="L30" s="126"/>
      <c r="M30" s="236" t="s">
        <v>18</v>
      </c>
      <c r="N30" s="236"/>
      <c r="O30" s="236"/>
      <c r="P30" s="236"/>
      <c r="Q30" s="236"/>
      <c r="R30" s="236"/>
      <c r="S30" s="236"/>
      <c r="T30" s="236"/>
      <c r="U30" s="237"/>
      <c r="V30" s="361"/>
      <c r="W30" s="362"/>
      <c r="X30" s="362"/>
      <c r="Y30" s="98" t="s">
        <v>173</v>
      </c>
      <c r="Z30" s="362"/>
      <c r="AA30" s="362"/>
      <c r="AB30" s="362"/>
      <c r="AC30" s="136" t="s">
        <v>173</v>
      </c>
      <c r="AD30" s="378"/>
      <c r="AE30" s="379"/>
      <c r="AF30" s="379"/>
      <c r="AG30" s="215" t="s">
        <v>173</v>
      </c>
      <c r="AH30" s="379"/>
      <c r="AI30" s="379"/>
      <c r="AJ30" s="379"/>
      <c r="AK30" s="216" t="s">
        <v>173</v>
      </c>
    </row>
    <row r="31" spans="1:38" ht="18.75" customHeight="1" thickTop="1">
      <c r="M31" s="230" t="s">
        <v>3</v>
      </c>
      <c r="N31" s="230"/>
      <c r="O31" s="230"/>
      <c r="P31" s="230"/>
      <c r="Q31" s="230"/>
      <c r="R31" s="230"/>
      <c r="S31" s="230"/>
      <c r="T31" s="230"/>
      <c r="U31" s="230"/>
      <c r="V31" s="231">
        <f>SUM(V26,V28,V29,V30)</f>
        <v>0</v>
      </c>
      <c r="W31" s="231"/>
      <c r="X31" s="231"/>
      <c r="Y31" s="74" t="s">
        <v>173</v>
      </c>
      <c r="Z31" s="247">
        <f>SUM(Z26,Z28,Z29,Z30)</f>
        <v>0</v>
      </c>
      <c r="AA31" s="231"/>
      <c r="AB31" s="231"/>
      <c r="AC31" s="100" t="s">
        <v>173</v>
      </c>
      <c r="AD31" s="247">
        <f>SUM(AD26,AD28,AD30)</f>
        <v>0</v>
      </c>
      <c r="AE31" s="231"/>
      <c r="AF31" s="231"/>
      <c r="AG31" s="74" t="s">
        <v>173</v>
      </c>
      <c r="AH31" s="247">
        <f>SUM(AH26,AH28,AH30)</f>
        <v>0</v>
      </c>
      <c r="AI31" s="231"/>
      <c r="AJ31" s="231"/>
      <c r="AK31" s="74" t="s">
        <v>173</v>
      </c>
      <c r="AL31" s="128"/>
    </row>
    <row r="32" spans="1:38" ht="18.75" customHeight="1">
      <c r="M32" s="223" t="s">
        <v>7</v>
      </c>
      <c r="N32" s="223"/>
      <c r="O32" s="223"/>
      <c r="P32" s="223"/>
      <c r="Q32" s="223"/>
      <c r="R32" s="223"/>
      <c r="S32" s="223"/>
      <c r="T32" s="223"/>
      <c r="U32" s="223"/>
      <c r="V32" s="224">
        <f>IF(AK18=F30,IF(AK18=SUM(V31,Z31),AK18,"ERROR"),"ERROR")</f>
        <v>0</v>
      </c>
      <c r="W32" s="224"/>
      <c r="X32" s="224"/>
      <c r="Y32" s="224"/>
      <c r="Z32" s="224"/>
      <c r="AA32" s="224"/>
      <c r="AB32" s="224"/>
      <c r="AC32" s="73" t="s">
        <v>173</v>
      </c>
      <c r="AD32" s="36" t="s">
        <v>21</v>
      </c>
      <c r="AE32" s="128"/>
      <c r="AF32" s="128"/>
      <c r="AG32" s="128"/>
      <c r="AH32" s="128"/>
      <c r="AI32" s="128"/>
      <c r="AJ32" s="128"/>
      <c r="AK32" s="128"/>
      <c r="AL32" s="128"/>
    </row>
    <row r="33" spans="2:37" ht="18.75" customHeight="1">
      <c r="B33" s="122" t="s">
        <v>119</v>
      </c>
      <c r="C33" s="122"/>
      <c r="D33" s="122"/>
      <c r="E33" s="122"/>
      <c r="F33" s="122"/>
      <c r="G33" s="122"/>
      <c r="H33" s="122"/>
      <c r="I33" s="122"/>
      <c r="J33" s="122"/>
      <c r="K33" s="122"/>
      <c r="L33" s="122"/>
      <c r="M33" s="122"/>
      <c r="N33" s="38"/>
      <c r="O33" s="38"/>
      <c r="P33" s="38"/>
      <c r="AE33" s="128"/>
      <c r="AF33" s="128"/>
      <c r="AG33" s="128"/>
      <c r="AH33" s="128"/>
      <c r="AI33" s="128"/>
      <c r="AJ33" s="128"/>
      <c r="AK33" s="128"/>
    </row>
    <row r="34" spans="2:37" ht="21" customHeight="1"/>
    <row r="35" spans="2:37" ht="21" customHeight="1"/>
    <row r="36" spans="2:37" ht="21" customHeight="1"/>
  </sheetData>
  <sheetProtection algorithmName="SHA-512" hashValue="MPmRE7oaCzK5olMclfXGlyzAt1JP6j7+B+zAceLyKItNCBCbtUMKa6xYLu/zCOPAxGVv2rqIhN1Iv9oot9LP6w==" saltValue="HneZ1yyidd5Qv7gKwhoaig==" spinCount="100000" sheet="1" objects="1" scenarios="1"/>
  <mergeCells count="78">
    <mergeCell ref="B16:E16"/>
    <mergeCell ref="A18:E18"/>
    <mergeCell ref="A25:E25"/>
    <mergeCell ref="F25:H25"/>
    <mergeCell ref="A22:D22"/>
    <mergeCell ref="A23:E24"/>
    <mergeCell ref="F23:I24"/>
    <mergeCell ref="B17:E17"/>
    <mergeCell ref="AH26:AJ26"/>
    <mergeCell ref="B29:E29"/>
    <mergeCell ref="F29:H29"/>
    <mergeCell ref="A30:E30"/>
    <mergeCell ref="F30:H30"/>
    <mergeCell ref="A28:E28"/>
    <mergeCell ref="F28:H28"/>
    <mergeCell ref="A27:E27"/>
    <mergeCell ref="F27:H27"/>
    <mergeCell ref="V27:X27"/>
    <mergeCell ref="Z27:AB27"/>
    <mergeCell ref="Z26:AB26"/>
    <mergeCell ref="A26:E26"/>
    <mergeCell ref="F26:H26"/>
    <mergeCell ref="V26:X26"/>
    <mergeCell ref="M31:U31"/>
    <mergeCell ref="V31:X31"/>
    <mergeCell ref="Z31:AB31"/>
    <mergeCell ref="AD23:AK23"/>
    <mergeCell ref="AD30:AF30"/>
    <mergeCell ref="AH30:AJ30"/>
    <mergeCell ref="AD27:AF27"/>
    <mergeCell ref="AH27:AJ27"/>
    <mergeCell ref="AD28:AF28"/>
    <mergeCell ref="AH28:AJ28"/>
    <mergeCell ref="AD29:AF29"/>
    <mergeCell ref="AH29:AJ29"/>
    <mergeCell ref="AD24:AK24"/>
    <mergeCell ref="AD25:AG25"/>
    <mergeCell ref="AH25:AK25"/>
    <mergeCell ref="AD26:AF26"/>
    <mergeCell ref="V23:AC24"/>
    <mergeCell ref="Z25:AC25"/>
    <mergeCell ref="X6:AB6"/>
    <mergeCell ref="AC6:AG6"/>
    <mergeCell ref="A7:K9"/>
    <mergeCell ref="L7:U7"/>
    <mergeCell ref="X7:AA7"/>
    <mergeCell ref="AC7:AF7"/>
    <mergeCell ref="L8:N8"/>
    <mergeCell ref="O8:U8"/>
    <mergeCell ref="L9:N9"/>
    <mergeCell ref="O9:U9"/>
    <mergeCell ref="A11:D11"/>
    <mergeCell ref="A12:E12"/>
    <mergeCell ref="A13:E13"/>
    <mergeCell ref="A14:E14"/>
    <mergeCell ref="B15:E15"/>
    <mergeCell ref="M3:N3"/>
    <mergeCell ref="A5:K5"/>
    <mergeCell ref="L5:U5"/>
    <mergeCell ref="A6:K6"/>
    <mergeCell ref="L6:U6"/>
    <mergeCell ref="A3:L3"/>
    <mergeCell ref="AD31:AF31"/>
    <mergeCell ref="AH31:AJ31"/>
    <mergeCell ref="M32:U32"/>
    <mergeCell ref="V32:AB32"/>
    <mergeCell ref="M23:U25"/>
    <mergeCell ref="M26:U27"/>
    <mergeCell ref="M28:U28"/>
    <mergeCell ref="M29:U29"/>
    <mergeCell ref="M30:U30"/>
    <mergeCell ref="V28:X28"/>
    <mergeCell ref="Z28:AB28"/>
    <mergeCell ref="V25:Y25"/>
    <mergeCell ref="V30:X30"/>
    <mergeCell ref="Z30:AB30"/>
    <mergeCell ref="V29:X29"/>
    <mergeCell ref="Z29:AB29"/>
  </mergeCells>
  <phoneticPr fontId="4"/>
  <pageMargins left="0.7" right="0.7" top="0.75" bottom="0.75" header="0.3" footer="0.3"/>
  <pageSetup paperSize="9" scale="72" orientation="landscape"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70ACB0E-1D19-4AA9-9950-C5759BAC5C43}">
  <sheetPr codeName="Sheet10">
    <tabColor theme="8" tint="0.59999389629810485"/>
  </sheetPr>
  <dimension ref="A1:AL36"/>
  <sheetViews>
    <sheetView view="pageBreakPreview" zoomScale="90" zoomScaleNormal="100" zoomScaleSheetLayoutView="90" workbookViewId="0">
      <selection activeCell="M26" sqref="M26:U27"/>
    </sheetView>
  </sheetViews>
  <sheetFormatPr defaultRowHeight="13.5"/>
  <cols>
    <col min="1" max="38" width="4.625" style="36" customWidth="1"/>
    <col min="39" max="16384" width="9" style="36"/>
  </cols>
  <sheetData>
    <row r="1" spans="1:37" ht="19.5" customHeight="1"/>
    <row r="2" spans="1:37" ht="19.5" customHeight="1">
      <c r="A2" s="36" t="s">
        <v>182</v>
      </c>
      <c r="Y2" s="105"/>
    </row>
    <row r="3" spans="1:37" ht="19.5" customHeight="1">
      <c r="A3" s="267" t="s">
        <v>153</v>
      </c>
      <c r="B3" s="267"/>
      <c r="C3" s="267"/>
      <c r="D3" s="267"/>
      <c r="E3" s="267"/>
      <c r="F3" s="267"/>
      <c r="G3" s="267"/>
      <c r="H3" s="267"/>
      <c r="I3" s="267"/>
      <c r="J3" s="267"/>
      <c r="K3" s="267"/>
      <c r="L3" s="267"/>
      <c r="M3" s="381">
        <f>'4月'!M3</f>
        <v>2026</v>
      </c>
      <c r="N3" s="381"/>
      <c r="O3" s="36" t="s">
        <v>0</v>
      </c>
      <c r="P3" s="37">
        <v>10</v>
      </c>
      <c r="Q3" s="36" t="s">
        <v>23</v>
      </c>
    </row>
    <row r="4" spans="1:37" ht="19.5" customHeight="1"/>
    <row r="5" spans="1:37" ht="19.5" customHeight="1" thickBot="1">
      <c r="A5" s="382" t="s">
        <v>183</v>
      </c>
      <c r="B5" s="382"/>
      <c r="C5" s="382"/>
      <c r="D5" s="382"/>
      <c r="E5" s="382"/>
      <c r="F5" s="382"/>
      <c r="G5" s="382"/>
      <c r="H5" s="382"/>
      <c r="I5" s="382"/>
      <c r="J5" s="382"/>
      <c r="K5" s="382"/>
      <c r="L5" s="383" t="s">
        <v>25</v>
      </c>
      <c r="M5" s="383"/>
      <c r="N5" s="383"/>
      <c r="O5" s="383"/>
      <c r="P5" s="383"/>
      <c r="Q5" s="383"/>
      <c r="R5" s="383"/>
      <c r="S5" s="383"/>
      <c r="T5" s="383"/>
      <c r="U5" s="383"/>
      <c r="V5" s="38"/>
      <c r="W5" s="38"/>
      <c r="X5" s="38"/>
    </row>
    <row r="6" spans="1:37" ht="19.5" customHeight="1" thickBot="1">
      <c r="A6" s="384" t="s">
        <v>24</v>
      </c>
      <c r="B6" s="385"/>
      <c r="C6" s="385"/>
      <c r="D6" s="385"/>
      <c r="E6" s="385"/>
      <c r="F6" s="385"/>
      <c r="G6" s="385"/>
      <c r="H6" s="385"/>
      <c r="I6" s="385"/>
      <c r="J6" s="385"/>
      <c r="K6" s="386"/>
      <c r="L6" s="387" t="s">
        <v>26</v>
      </c>
      <c r="M6" s="387"/>
      <c r="N6" s="387"/>
      <c r="O6" s="387"/>
      <c r="P6" s="387"/>
      <c r="Q6" s="387"/>
      <c r="R6" s="387"/>
      <c r="S6" s="387"/>
      <c r="T6" s="387"/>
      <c r="U6" s="387"/>
      <c r="V6" s="38"/>
      <c r="W6" s="38"/>
      <c r="X6" s="366" t="s">
        <v>56</v>
      </c>
      <c r="Y6" s="367"/>
      <c r="Z6" s="367"/>
      <c r="AA6" s="367"/>
      <c r="AB6" s="368"/>
      <c r="AC6" s="369" t="s">
        <v>57</v>
      </c>
      <c r="AD6" s="236"/>
      <c r="AE6" s="236"/>
      <c r="AF6" s="236"/>
      <c r="AG6" s="236"/>
    </row>
    <row r="7" spans="1:37" ht="19.5" customHeight="1" thickBot="1">
      <c r="A7" s="337">
        <f>'4月'!A7:K9</f>
        <v>0</v>
      </c>
      <c r="B7" s="338"/>
      <c r="C7" s="338"/>
      <c r="D7" s="338"/>
      <c r="E7" s="338"/>
      <c r="F7" s="338"/>
      <c r="G7" s="338"/>
      <c r="H7" s="338"/>
      <c r="I7" s="338"/>
      <c r="J7" s="338"/>
      <c r="K7" s="339"/>
      <c r="L7" s="388">
        <f>'4月'!L7:U7</f>
        <v>0</v>
      </c>
      <c r="M7" s="389"/>
      <c r="N7" s="389"/>
      <c r="O7" s="389"/>
      <c r="P7" s="389"/>
      <c r="Q7" s="389"/>
      <c r="R7" s="389"/>
      <c r="S7" s="389"/>
      <c r="T7" s="389"/>
      <c r="U7" s="390"/>
      <c r="V7" s="38"/>
      <c r="W7" s="38"/>
      <c r="X7" s="370"/>
      <c r="Y7" s="371"/>
      <c r="Z7" s="371"/>
      <c r="AA7" s="371"/>
      <c r="AB7" s="72" t="s">
        <v>1</v>
      </c>
      <c r="AC7" s="372">
        <f>COUNTIF(F18:AJ18,"&lt;&gt;0")</f>
        <v>0</v>
      </c>
      <c r="AD7" s="372"/>
      <c r="AE7" s="372"/>
      <c r="AF7" s="372"/>
      <c r="AG7" s="39" t="s">
        <v>16</v>
      </c>
    </row>
    <row r="8" spans="1:37" ht="19.5" customHeight="1">
      <c r="A8" s="340"/>
      <c r="B8" s="341"/>
      <c r="C8" s="341"/>
      <c r="D8" s="341"/>
      <c r="E8" s="341"/>
      <c r="F8" s="341"/>
      <c r="G8" s="341"/>
      <c r="H8" s="341"/>
      <c r="I8" s="341"/>
      <c r="J8" s="341"/>
      <c r="K8" s="342"/>
      <c r="L8" s="391" t="s">
        <v>38</v>
      </c>
      <c r="M8" s="391"/>
      <c r="N8" s="391"/>
      <c r="O8" s="355">
        <f>'4月'!O8:U8</f>
        <v>0</v>
      </c>
      <c r="P8" s="356"/>
      <c r="Q8" s="356"/>
      <c r="R8" s="356"/>
      <c r="S8" s="356"/>
      <c r="T8" s="356"/>
      <c r="U8" s="357"/>
      <c r="V8" s="38"/>
      <c r="W8" s="38"/>
      <c r="X8" s="38"/>
    </row>
    <row r="9" spans="1:37" ht="19.5" customHeight="1" thickBot="1">
      <c r="A9" s="343"/>
      <c r="B9" s="344"/>
      <c r="C9" s="344"/>
      <c r="D9" s="344"/>
      <c r="E9" s="344"/>
      <c r="F9" s="344"/>
      <c r="G9" s="344"/>
      <c r="H9" s="344"/>
      <c r="I9" s="344"/>
      <c r="J9" s="344"/>
      <c r="K9" s="345"/>
      <c r="L9" s="353" t="s">
        <v>39</v>
      </c>
      <c r="M9" s="353"/>
      <c r="N9" s="353"/>
      <c r="O9" s="358">
        <f>'4月'!O9:U9</f>
        <v>0</v>
      </c>
      <c r="P9" s="359"/>
      <c r="Q9" s="359"/>
      <c r="R9" s="359"/>
      <c r="S9" s="359"/>
      <c r="T9" s="359"/>
      <c r="U9" s="360"/>
      <c r="V9" s="38"/>
      <c r="W9" s="38"/>
      <c r="X9" s="38"/>
    </row>
    <row r="10" spans="1:37" ht="19.5" customHeight="1">
      <c r="A10" s="106"/>
      <c r="B10" s="106"/>
      <c r="C10" s="106"/>
      <c r="D10" s="106"/>
      <c r="E10" s="106"/>
      <c r="F10" s="106"/>
      <c r="G10" s="106"/>
      <c r="H10" s="106"/>
      <c r="I10" s="106"/>
      <c r="J10" s="106"/>
      <c r="K10" s="106"/>
      <c r="L10" s="106"/>
      <c r="M10" s="106"/>
      <c r="N10" s="106"/>
      <c r="O10" s="106"/>
      <c r="P10" s="106"/>
      <c r="Q10" s="106"/>
      <c r="R10" s="106"/>
      <c r="S10" s="106"/>
      <c r="T10" s="106"/>
      <c r="U10" s="106"/>
      <c r="V10" s="38"/>
      <c r="W10" s="38"/>
      <c r="X10" s="38"/>
    </row>
    <row r="11" spans="1:37" ht="19.5" customHeight="1">
      <c r="A11" s="392" t="s">
        <v>76</v>
      </c>
      <c r="B11" s="392"/>
      <c r="C11" s="392"/>
      <c r="D11" s="392"/>
    </row>
    <row r="12" spans="1:37" ht="19.5" customHeight="1">
      <c r="A12" s="232" t="s">
        <v>6</v>
      </c>
      <c r="B12" s="232"/>
      <c r="C12" s="232"/>
      <c r="D12" s="232"/>
      <c r="E12" s="232"/>
      <c r="F12" s="107">
        <f>DATE(M3,P3,1)</f>
        <v>46296</v>
      </c>
      <c r="G12" s="107">
        <f>F12+1</f>
        <v>46297</v>
      </c>
      <c r="H12" s="107">
        <f t="shared" ref="H12:AI12" si="0">G12+1</f>
        <v>46298</v>
      </c>
      <c r="I12" s="107">
        <f t="shared" si="0"/>
        <v>46299</v>
      </c>
      <c r="J12" s="107">
        <f t="shared" si="0"/>
        <v>46300</v>
      </c>
      <c r="K12" s="107">
        <f t="shared" si="0"/>
        <v>46301</v>
      </c>
      <c r="L12" s="107">
        <f t="shared" si="0"/>
        <v>46302</v>
      </c>
      <c r="M12" s="107">
        <f t="shared" si="0"/>
        <v>46303</v>
      </c>
      <c r="N12" s="107">
        <f t="shared" si="0"/>
        <v>46304</v>
      </c>
      <c r="O12" s="107">
        <f t="shared" si="0"/>
        <v>46305</v>
      </c>
      <c r="P12" s="107">
        <f t="shared" si="0"/>
        <v>46306</v>
      </c>
      <c r="Q12" s="107">
        <f t="shared" si="0"/>
        <v>46307</v>
      </c>
      <c r="R12" s="107">
        <f t="shared" si="0"/>
        <v>46308</v>
      </c>
      <c r="S12" s="107">
        <f t="shared" si="0"/>
        <v>46309</v>
      </c>
      <c r="T12" s="107">
        <f t="shared" si="0"/>
        <v>46310</v>
      </c>
      <c r="U12" s="107">
        <f t="shared" si="0"/>
        <v>46311</v>
      </c>
      <c r="V12" s="107">
        <f t="shared" si="0"/>
        <v>46312</v>
      </c>
      <c r="W12" s="107">
        <f t="shared" si="0"/>
        <v>46313</v>
      </c>
      <c r="X12" s="107">
        <f t="shared" si="0"/>
        <v>46314</v>
      </c>
      <c r="Y12" s="107">
        <f t="shared" si="0"/>
        <v>46315</v>
      </c>
      <c r="Z12" s="107">
        <f t="shared" si="0"/>
        <v>46316</v>
      </c>
      <c r="AA12" s="107">
        <f t="shared" si="0"/>
        <v>46317</v>
      </c>
      <c r="AB12" s="107">
        <f t="shared" si="0"/>
        <v>46318</v>
      </c>
      <c r="AC12" s="107">
        <f t="shared" si="0"/>
        <v>46319</v>
      </c>
      <c r="AD12" s="107">
        <f t="shared" si="0"/>
        <v>46320</v>
      </c>
      <c r="AE12" s="107">
        <f t="shared" si="0"/>
        <v>46321</v>
      </c>
      <c r="AF12" s="107">
        <f t="shared" si="0"/>
        <v>46322</v>
      </c>
      <c r="AG12" s="107">
        <f t="shared" si="0"/>
        <v>46323</v>
      </c>
      <c r="AH12" s="107">
        <f t="shared" si="0"/>
        <v>46324</v>
      </c>
      <c r="AI12" s="107">
        <f t="shared" si="0"/>
        <v>46325</v>
      </c>
      <c r="AJ12" s="107">
        <f>AI12+1</f>
        <v>46326</v>
      </c>
      <c r="AK12" s="209" t="s">
        <v>7</v>
      </c>
    </row>
    <row r="13" spans="1:37" ht="19.5" customHeight="1" thickBot="1">
      <c r="A13" s="232" t="s">
        <v>5</v>
      </c>
      <c r="B13" s="232"/>
      <c r="C13" s="232"/>
      <c r="D13" s="232"/>
      <c r="E13" s="232"/>
      <c r="F13" s="210" t="str">
        <f>TEXT(F12,"aaa")</f>
        <v>木</v>
      </c>
      <c r="G13" s="210" t="str">
        <f t="shared" ref="G13:AJ13" si="1">TEXT(G12,"aaa")</f>
        <v>金</v>
      </c>
      <c r="H13" s="210" t="str">
        <f t="shared" si="1"/>
        <v>土</v>
      </c>
      <c r="I13" s="210" t="str">
        <f t="shared" si="1"/>
        <v>日</v>
      </c>
      <c r="J13" s="210" t="str">
        <f t="shared" si="1"/>
        <v>月</v>
      </c>
      <c r="K13" s="210" t="str">
        <f t="shared" si="1"/>
        <v>火</v>
      </c>
      <c r="L13" s="210" t="str">
        <f t="shared" si="1"/>
        <v>水</v>
      </c>
      <c r="M13" s="210" t="str">
        <f t="shared" si="1"/>
        <v>木</v>
      </c>
      <c r="N13" s="210" t="str">
        <f t="shared" si="1"/>
        <v>金</v>
      </c>
      <c r="O13" s="210" t="str">
        <f t="shared" si="1"/>
        <v>土</v>
      </c>
      <c r="P13" s="210" t="str">
        <f t="shared" si="1"/>
        <v>日</v>
      </c>
      <c r="Q13" s="210" t="str">
        <f t="shared" si="1"/>
        <v>月</v>
      </c>
      <c r="R13" s="210" t="str">
        <f t="shared" si="1"/>
        <v>火</v>
      </c>
      <c r="S13" s="210" t="str">
        <f t="shared" si="1"/>
        <v>水</v>
      </c>
      <c r="T13" s="210" t="str">
        <f t="shared" si="1"/>
        <v>木</v>
      </c>
      <c r="U13" s="210" t="str">
        <f t="shared" si="1"/>
        <v>金</v>
      </c>
      <c r="V13" s="210" t="str">
        <f t="shared" si="1"/>
        <v>土</v>
      </c>
      <c r="W13" s="210" t="str">
        <f t="shared" si="1"/>
        <v>日</v>
      </c>
      <c r="X13" s="210" t="str">
        <f t="shared" si="1"/>
        <v>月</v>
      </c>
      <c r="Y13" s="210" t="str">
        <f t="shared" si="1"/>
        <v>火</v>
      </c>
      <c r="Z13" s="210" t="str">
        <f t="shared" si="1"/>
        <v>水</v>
      </c>
      <c r="AA13" s="210" t="str">
        <f t="shared" si="1"/>
        <v>木</v>
      </c>
      <c r="AB13" s="210" t="str">
        <f t="shared" si="1"/>
        <v>金</v>
      </c>
      <c r="AC13" s="210" t="str">
        <f t="shared" si="1"/>
        <v>土</v>
      </c>
      <c r="AD13" s="210" t="str">
        <f t="shared" si="1"/>
        <v>日</v>
      </c>
      <c r="AE13" s="210" t="str">
        <f t="shared" si="1"/>
        <v>月</v>
      </c>
      <c r="AF13" s="210" t="str">
        <f t="shared" si="1"/>
        <v>火</v>
      </c>
      <c r="AG13" s="210" t="str">
        <f t="shared" si="1"/>
        <v>水</v>
      </c>
      <c r="AH13" s="210" t="str">
        <f t="shared" si="1"/>
        <v>木</v>
      </c>
      <c r="AI13" s="210" t="str">
        <f t="shared" si="1"/>
        <v>金</v>
      </c>
      <c r="AJ13" s="210" t="str">
        <f t="shared" si="1"/>
        <v>土</v>
      </c>
      <c r="AK13" s="209"/>
    </row>
    <row r="14" spans="1:37" ht="19.5" customHeight="1" thickTop="1">
      <c r="A14" s="256" t="s">
        <v>75</v>
      </c>
      <c r="B14" s="257"/>
      <c r="C14" s="257"/>
      <c r="D14" s="257"/>
      <c r="E14" s="258"/>
      <c r="F14" s="108"/>
      <c r="G14" s="109"/>
      <c r="H14" s="109"/>
      <c r="I14" s="109"/>
      <c r="J14" s="109"/>
      <c r="K14" s="109"/>
      <c r="L14" s="109"/>
      <c r="M14" s="109"/>
      <c r="N14" s="109"/>
      <c r="O14" s="109"/>
      <c r="P14" s="109"/>
      <c r="Q14" s="109"/>
      <c r="R14" s="109"/>
      <c r="S14" s="109"/>
      <c r="T14" s="109"/>
      <c r="U14" s="109"/>
      <c r="V14" s="109"/>
      <c r="W14" s="109"/>
      <c r="X14" s="109"/>
      <c r="Y14" s="109"/>
      <c r="Z14" s="109"/>
      <c r="AA14" s="109"/>
      <c r="AB14" s="109"/>
      <c r="AC14" s="109"/>
      <c r="AD14" s="109"/>
      <c r="AE14" s="109"/>
      <c r="AF14" s="109"/>
      <c r="AG14" s="109"/>
      <c r="AH14" s="109"/>
      <c r="AI14" s="109"/>
      <c r="AJ14" s="110"/>
      <c r="AK14" s="111">
        <f>IF(SUM(F14:AJ14)&gt;=SUM(AK15:AK17),SUM(F14:AJ14),"ERROR")</f>
        <v>0</v>
      </c>
    </row>
    <row r="15" spans="1:37" s="116" customFormat="1" ht="19.5" customHeight="1">
      <c r="A15" s="112"/>
      <c r="B15" s="326" t="s">
        <v>117</v>
      </c>
      <c r="C15" s="327"/>
      <c r="D15" s="327"/>
      <c r="E15" s="327"/>
      <c r="F15" s="113"/>
      <c r="G15" s="114"/>
      <c r="H15" s="114"/>
      <c r="I15" s="114"/>
      <c r="J15" s="114"/>
      <c r="K15" s="114"/>
      <c r="L15" s="114"/>
      <c r="M15" s="114"/>
      <c r="N15" s="114"/>
      <c r="O15" s="114"/>
      <c r="P15" s="114"/>
      <c r="Q15" s="114"/>
      <c r="R15" s="114"/>
      <c r="S15" s="114"/>
      <c r="T15" s="114"/>
      <c r="U15" s="114"/>
      <c r="V15" s="114"/>
      <c r="W15" s="114"/>
      <c r="X15" s="114"/>
      <c r="Y15" s="114"/>
      <c r="Z15" s="114"/>
      <c r="AA15" s="114"/>
      <c r="AB15" s="114"/>
      <c r="AC15" s="114"/>
      <c r="AD15" s="114"/>
      <c r="AE15" s="114"/>
      <c r="AF15" s="114"/>
      <c r="AG15" s="114"/>
      <c r="AH15" s="114"/>
      <c r="AI15" s="114"/>
      <c r="AJ15" s="115"/>
      <c r="AK15" s="111">
        <f t="shared" ref="AK15:AK16" si="2">SUM(F15:AJ15)</f>
        <v>0</v>
      </c>
    </row>
    <row r="16" spans="1:37" s="116" customFormat="1" ht="19.5" customHeight="1">
      <c r="A16" s="112"/>
      <c r="B16" s="259" t="s">
        <v>145</v>
      </c>
      <c r="C16" s="260"/>
      <c r="D16" s="260"/>
      <c r="E16" s="260"/>
      <c r="F16" s="113"/>
      <c r="G16" s="114"/>
      <c r="H16" s="114"/>
      <c r="I16" s="114"/>
      <c r="J16" s="114"/>
      <c r="K16" s="114"/>
      <c r="L16" s="114"/>
      <c r="M16" s="114"/>
      <c r="N16" s="114"/>
      <c r="O16" s="114"/>
      <c r="P16" s="114"/>
      <c r="Q16" s="114"/>
      <c r="R16" s="114"/>
      <c r="S16" s="114"/>
      <c r="T16" s="114"/>
      <c r="U16" s="114"/>
      <c r="V16" s="114"/>
      <c r="W16" s="114"/>
      <c r="X16" s="114"/>
      <c r="Y16" s="114"/>
      <c r="Z16" s="114"/>
      <c r="AA16" s="114"/>
      <c r="AB16" s="114"/>
      <c r="AC16" s="114"/>
      <c r="AD16" s="114"/>
      <c r="AE16" s="114"/>
      <c r="AF16" s="114"/>
      <c r="AG16" s="114"/>
      <c r="AH16" s="114"/>
      <c r="AI16" s="114"/>
      <c r="AJ16" s="115"/>
      <c r="AK16" s="111">
        <f t="shared" si="2"/>
        <v>0</v>
      </c>
    </row>
    <row r="17" spans="1:38" s="116" customFormat="1" ht="19.5" customHeight="1" thickBot="1">
      <c r="A17" s="117"/>
      <c r="B17" s="259" t="s">
        <v>146</v>
      </c>
      <c r="C17" s="260"/>
      <c r="D17" s="260"/>
      <c r="E17" s="260"/>
      <c r="F17" s="118"/>
      <c r="G17" s="119"/>
      <c r="H17" s="119"/>
      <c r="I17" s="119"/>
      <c r="J17" s="119"/>
      <c r="K17" s="119"/>
      <c r="L17" s="119"/>
      <c r="M17" s="119"/>
      <c r="N17" s="119"/>
      <c r="O17" s="119"/>
      <c r="P17" s="119"/>
      <c r="Q17" s="119"/>
      <c r="R17" s="119"/>
      <c r="S17" s="119"/>
      <c r="T17" s="119"/>
      <c r="U17" s="119"/>
      <c r="V17" s="119"/>
      <c r="W17" s="119"/>
      <c r="X17" s="119"/>
      <c r="Y17" s="119"/>
      <c r="Z17" s="119"/>
      <c r="AA17" s="119"/>
      <c r="AB17" s="119"/>
      <c r="AC17" s="119"/>
      <c r="AD17" s="119"/>
      <c r="AE17" s="119"/>
      <c r="AF17" s="119"/>
      <c r="AG17" s="119"/>
      <c r="AH17" s="119"/>
      <c r="AI17" s="119"/>
      <c r="AJ17" s="120"/>
      <c r="AK17" s="111">
        <f>SUM(F17:AJ17)</f>
        <v>0</v>
      </c>
    </row>
    <row r="18" spans="1:38" ht="19.5" customHeight="1" thickTop="1">
      <c r="A18" s="230" t="s">
        <v>7</v>
      </c>
      <c r="B18" s="230"/>
      <c r="C18" s="230"/>
      <c r="D18" s="230"/>
      <c r="E18" s="230"/>
      <c r="F18" s="139">
        <f>F14</f>
        <v>0</v>
      </c>
      <c r="G18" s="139">
        <f t="shared" ref="G18:AK18" si="3">G14</f>
        <v>0</v>
      </c>
      <c r="H18" s="139">
        <f t="shared" si="3"/>
        <v>0</v>
      </c>
      <c r="I18" s="139">
        <f t="shared" si="3"/>
        <v>0</v>
      </c>
      <c r="J18" s="139">
        <f t="shared" si="3"/>
        <v>0</v>
      </c>
      <c r="K18" s="139">
        <f t="shared" si="3"/>
        <v>0</v>
      </c>
      <c r="L18" s="139">
        <f t="shared" si="3"/>
        <v>0</v>
      </c>
      <c r="M18" s="139">
        <f t="shared" si="3"/>
        <v>0</v>
      </c>
      <c r="N18" s="139">
        <f t="shared" si="3"/>
        <v>0</v>
      </c>
      <c r="O18" s="139">
        <f t="shared" si="3"/>
        <v>0</v>
      </c>
      <c r="P18" s="139">
        <f t="shared" si="3"/>
        <v>0</v>
      </c>
      <c r="Q18" s="139">
        <f t="shared" si="3"/>
        <v>0</v>
      </c>
      <c r="R18" s="139">
        <f t="shared" si="3"/>
        <v>0</v>
      </c>
      <c r="S18" s="139">
        <f t="shared" si="3"/>
        <v>0</v>
      </c>
      <c r="T18" s="139">
        <f t="shared" si="3"/>
        <v>0</v>
      </c>
      <c r="U18" s="139">
        <f t="shared" si="3"/>
        <v>0</v>
      </c>
      <c r="V18" s="139">
        <f t="shared" si="3"/>
        <v>0</v>
      </c>
      <c r="W18" s="139">
        <f t="shared" si="3"/>
        <v>0</v>
      </c>
      <c r="X18" s="139">
        <f t="shared" si="3"/>
        <v>0</v>
      </c>
      <c r="Y18" s="139">
        <f t="shared" si="3"/>
        <v>0</v>
      </c>
      <c r="Z18" s="139">
        <f t="shared" si="3"/>
        <v>0</v>
      </c>
      <c r="AA18" s="139">
        <f t="shared" si="3"/>
        <v>0</v>
      </c>
      <c r="AB18" s="139">
        <f t="shared" si="3"/>
        <v>0</v>
      </c>
      <c r="AC18" s="139">
        <f t="shared" si="3"/>
        <v>0</v>
      </c>
      <c r="AD18" s="139">
        <f t="shared" si="3"/>
        <v>0</v>
      </c>
      <c r="AE18" s="139">
        <f t="shared" si="3"/>
        <v>0</v>
      </c>
      <c r="AF18" s="139">
        <f t="shared" si="3"/>
        <v>0</v>
      </c>
      <c r="AG18" s="139">
        <f t="shared" si="3"/>
        <v>0</v>
      </c>
      <c r="AH18" s="139">
        <f t="shared" si="3"/>
        <v>0</v>
      </c>
      <c r="AI18" s="139">
        <f t="shared" si="3"/>
        <v>0</v>
      </c>
      <c r="AJ18" s="139">
        <f t="shared" si="3"/>
        <v>0</v>
      </c>
      <c r="AK18" s="140">
        <f t="shared" si="3"/>
        <v>0</v>
      </c>
      <c r="AL18" s="36" t="s">
        <v>19</v>
      </c>
    </row>
    <row r="19" spans="1:38" s="124" customFormat="1" ht="19.5" customHeight="1">
      <c r="A19" s="121"/>
      <c r="B19" s="122" t="s">
        <v>118</v>
      </c>
      <c r="C19" s="121"/>
      <c r="D19" s="121"/>
      <c r="E19" s="121"/>
      <c r="F19" s="123"/>
      <c r="G19" s="123"/>
      <c r="H19" s="123"/>
      <c r="I19" s="123"/>
      <c r="J19" s="123"/>
      <c r="K19" s="123"/>
      <c r="L19" s="123"/>
      <c r="M19" s="123"/>
      <c r="N19" s="123"/>
      <c r="O19" s="123"/>
      <c r="P19" s="123"/>
      <c r="Q19" s="123"/>
      <c r="R19" s="123"/>
      <c r="S19" s="123"/>
      <c r="T19" s="123"/>
      <c r="U19" s="123"/>
      <c r="V19" s="123"/>
      <c r="W19" s="123"/>
      <c r="X19" s="123"/>
      <c r="Y19" s="123"/>
      <c r="Z19" s="123"/>
      <c r="AA19" s="123"/>
      <c r="AB19" s="123"/>
      <c r="AC19" s="123"/>
      <c r="AD19" s="123"/>
      <c r="AE19" s="123"/>
      <c r="AF19" s="123"/>
      <c r="AG19" s="123"/>
      <c r="AH19" s="123"/>
      <c r="AI19" s="123"/>
      <c r="AJ19" s="123"/>
      <c r="AK19" s="121"/>
    </row>
    <row r="20" spans="1:38" s="122" customFormat="1" ht="19.5" customHeight="1">
      <c r="B20" s="122" t="s">
        <v>154</v>
      </c>
    </row>
    <row r="21" spans="1:38" s="125" customFormat="1" ht="19.5" customHeight="1">
      <c r="B21" s="122" t="s">
        <v>155</v>
      </c>
    </row>
    <row r="22" spans="1:38" ht="18.75" customHeight="1">
      <c r="A22" s="288" t="s">
        <v>51</v>
      </c>
      <c r="B22" s="288"/>
      <c r="C22" s="288"/>
      <c r="D22" s="288"/>
      <c r="M22" s="36" t="s">
        <v>13</v>
      </c>
    </row>
    <row r="23" spans="1:38" ht="18.75" customHeight="1">
      <c r="A23" s="232" t="s">
        <v>8</v>
      </c>
      <c r="B23" s="232"/>
      <c r="C23" s="232"/>
      <c r="D23" s="232"/>
      <c r="E23" s="232"/>
      <c r="F23" s="299" t="s">
        <v>12</v>
      </c>
      <c r="G23" s="299"/>
      <c r="H23" s="299"/>
      <c r="I23" s="299"/>
      <c r="M23" s="232" t="s">
        <v>8</v>
      </c>
      <c r="N23" s="232"/>
      <c r="O23" s="232"/>
      <c r="P23" s="232"/>
      <c r="Q23" s="232"/>
      <c r="R23" s="232"/>
      <c r="S23" s="232"/>
      <c r="T23" s="232"/>
      <c r="U23" s="232"/>
      <c r="V23" s="225" t="s">
        <v>12</v>
      </c>
      <c r="W23" s="225"/>
      <c r="X23" s="225"/>
      <c r="Y23" s="225"/>
      <c r="Z23" s="225"/>
      <c r="AA23" s="225"/>
      <c r="AB23" s="225"/>
      <c r="AC23" s="225"/>
      <c r="AD23" s="241"/>
      <c r="AE23" s="241"/>
      <c r="AF23" s="241"/>
      <c r="AG23" s="241"/>
      <c r="AH23" s="241"/>
      <c r="AI23" s="241"/>
      <c r="AJ23" s="241"/>
      <c r="AK23" s="242"/>
    </row>
    <row r="24" spans="1:38" ht="18.75" customHeight="1" thickBot="1">
      <c r="A24" s="232"/>
      <c r="B24" s="232"/>
      <c r="C24" s="232"/>
      <c r="D24" s="232"/>
      <c r="E24" s="232"/>
      <c r="F24" s="316"/>
      <c r="G24" s="316"/>
      <c r="H24" s="316"/>
      <c r="I24" s="299"/>
      <c r="J24" s="126"/>
      <c r="K24" s="126"/>
      <c r="L24" s="126"/>
      <c r="M24" s="232"/>
      <c r="N24" s="232"/>
      <c r="O24" s="232"/>
      <c r="P24" s="232"/>
      <c r="Q24" s="232"/>
      <c r="R24" s="232"/>
      <c r="S24" s="232"/>
      <c r="T24" s="232"/>
      <c r="U24" s="232"/>
      <c r="V24" s="226"/>
      <c r="W24" s="226"/>
      <c r="X24" s="226"/>
      <c r="Y24" s="226"/>
      <c r="Z24" s="226"/>
      <c r="AA24" s="226"/>
      <c r="AB24" s="226"/>
      <c r="AC24" s="226"/>
      <c r="AD24" s="243" t="s">
        <v>144</v>
      </c>
      <c r="AE24" s="243"/>
      <c r="AF24" s="243"/>
      <c r="AG24" s="243"/>
      <c r="AH24" s="243"/>
      <c r="AI24" s="243"/>
      <c r="AJ24" s="243"/>
      <c r="AK24" s="243"/>
    </row>
    <row r="25" spans="1:38" ht="18.75" customHeight="1" thickTop="1" thickBot="1">
      <c r="A25" s="237" t="s">
        <v>9</v>
      </c>
      <c r="B25" s="293"/>
      <c r="C25" s="293"/>
      <c r="D25" s="293"/>
      <c r="E25" s="294"/>
      <c r="F25" s="320"/>
      <c r="G25" s="321"/>
      <c r="H25" s="322"/>
      <c r="I25" s="39" t="s">
        <v>172</v>
      </c>
      <c r="J25" s="126"/>
      <c r="K25" s="126"/>
      <c r="L25" s="126"/>
      <c r="M25" s="232"/>
      <c r="N25" s="232"/>
      <c r="O25" s="232"/>
      <c r="P25" s="232"/>
      <c r="Q25" s="232"/>
      <c r="R25" s="232"/>
      <c r="S25" s="232"/>
      <c r="T25" s="232"/>
      <c r="U25" s="232"/>
      <c r="V25" s="229" t="s">
        <v>14</v>
      </c>
      <c r="W25" s="227"/>
      <c r="X25" s="227"/>
      <c r="Y25" s="227"/>
      <c r="Z25" s="227" t="s">
        <v>15</v>
      </c>
      <c r="AA25" s="227"/>
      <c r="AB25" s="227"/>
      <c r="AC25" s="228"/>
      <c r="AD25" s="244" t="s">
        <v>14</v>
      </c>
      <c r="AE25" s="244"/>
      <c r="AF25" s="244"/>
      <c r="AG25" s="244"/>
      <c r="AH25" s="244" t="s">
        <v>15</v>
      </c>
      <c r="AI25" s="244"/>
      <c r="AJ25" s="244"/>
      <c r="AK25" s="244"/>
    </row>
    <row r="26" spans="1:38" ht="18.75" customHeight="1" thickTop="1">
      <c r="A26" s="237" t="s">
        <v>10</v>
      </c>
      <c r="B26" s="293"/>
      <c r="C26" s="293"/>
      <c r="D26" s="293"/>
      <c r="E26" s="294"/>
      <c r="F26" s="317"/>
      <c r="G26" s="318"/>
      <c r="H26" s="319"/>
      <c r="I26" s="39" t="s">
        <v>172</v>
      </c>
      <c r="J26" s="126"/>
      <c r="K26" s="126"/>
      <c r="L26" s="126"/>
      <c r="M26" s="290" t="s">
        <v>195</v>
      </c>
      <c r="N26" s="290"/>
      <c r="O26" s="290"/>
      <c r="P26" s="290"/>
      <c r="Q26" s="290"/>
      <c r="R26" s="290"/>
      <c r="S26" s="290"/>
      <c r="T26" s="290"/>
      <c r="U26" s="291"/>
      <c r="V26" s="363"/>
      <c r="W26" s="364"/>
      <c r="X26" s="364"/>
      <c r="Y26" s="95" t="s">
        <v>1</v>
      </c>
      <c r="Z26" s="364"/>
      <c r="AA26" s="364"/>
      <c r="AB26" s="364"/>
      <c r="AC26" s="133" t="s">
        <v>173</v>
      </c>
      <c r="AD26" s="380"/>
      <c r="AE26" s="365"/>
      <c r="AF26" s="365"/>
      <c r="AG26" s="212" t="s">
        <v>173</v>
      </c>
      <c r="AH26" s="365"/>
      <c r="AI26" s="365"/>
      <c r="AJ26" s="365"/>
      <c r="AK26" s="213" t="s">
        <v>173</v>
      </c>
    </row>
    <row r="27" spans="1:38" ht="18.75" customHeight="1">
      <c r="A27" s="237" t="s">
        <v>11</v>
      </c>
      <c r="B27" s="293"/>
      <c r="C27" s="293"/>
      <c r="D27" s="293"/>
      <c r="E27" s="294"/>
      <c r="F27" s="317"/>
      <c r="G27" s="318"/>
      <c r="H27" s="319"/>
      <c r="I27" s="39" t="s">
        <v>172</v>
      </c>
      <c r="J27" s="126"/>
      <c r="K27" s="126"/>
      <c r="L27" s="126"/>
      <c r="M27" s="290"/>
      <c r="N27" s="290"/>
      <c r="O27" s="290"/>
      <c r="P27" s="290"/>
      <c r="Q27" s="290"/>
      <c r="R27" s="290"/>
      <c r="S27" s="290"/>
      <c r="T27" s="290"/>
      <c r="U27" s="291"/>
      <c r="V27" s="233" t="s">
        <v>129</v>
      </c>
      <c r="W27" s="234"/>
      <c r="X27" s="234"/>
      <c r="Y27" s="96"/>
      <c r="Z27" s="234" t="s">
        <v>129</v>
      </c>
      <c r="AA27" s="234"/>
      <c r="AB27" s="234"/>
      <c r="AC27" s="134"/>
      <c r="AD27" s="373" t="s">
        <v>129</v>
      </c>
      <c r="AE27" s="374"/>
      <c r="AF27" s="374"/>
      <c r="AG27" s="75"/>
      <c r="AH27" s="375" t="s">
        <v>129</v>
      </c>
      <c r="AI27" s="374"/>
      <c r="AJ27" s="374"/>
      <c r="AK27" s="99"/>
    </row>
    <row r="28" spans="1:38" ht="18.75" customHeight="1">
      <c r="A28" s="292" t="s">
        <v>150</v>
      </c>
      <c r="B28" s="293"/>
      <c r="C28" s="293"/>
      <c r="D28" s="293"/>
      <c r="E28" s="294"/>
      <c r="F28" s="295"/>
      <c r="G28" s="296"/>
      <c r="H28" s="297"/>
      <c r="I28" s="39" t="s">
        <v>172</v>
      </c>
      <c r="J28" s="126"/>
      <c r="K28" s="126"/>
      <c r="L28" s="126"/>
      <c r="M28" s="236" t="s">
        <v>17</v>
      </c>
      <c r="N28" s="236"/>
      <c r="O28" s="236"/>
      <c r="P28" s="236"/>
      <c r="Q28" s="236"/>
      <c r="R28" s="236"/>
      <c r="S28" s="236"/>
      <c r="T28" s="236"/>
      <c r="U28" s="237"/>
      <c r="V28" s="314"/>
      <c r="W28" s="315"/>
      <c r="X28" s="315"/>
      <c r="Y28" s="97" t="s">
        <v>173</v>
      </c>
      <c r="Z28" s="315"/>
      <c r="AA28" s="315"/>
      <c r="AB28" s="315"/>
      <c r="AC28" s="135" t="s">
        <v>173</v>
      </c>
      <c r="AD28" s="376"/>
      <c r="AE28" s="377"/>
      <c r="AF28" s="377"/>
      <c r="AG28" s="214" t="s">
        <v>173</v>
      </c>
      <c r="AH28" s="377"/>
      <c r="AI28" s="377"/>
      <c r="AJ28" s="377"/>
      <c r="AK28" s="99" t="s">
        <v>173</v>
      </c>
    </row>
    <row r="29" spans="1:38" ht="18.75" customHeight="1" thickBot="1">
      <c r="A29" s="127"/>
      <c r="B29" s="237" t="s">
        <v>152</v>
      </c>
      <c r="C29" s="293"/>
      <c r="D29" s="293"/>
      <c r="E29" s="294"/>
      <c r="F29" s="305"/>
      <c r="G29" s="306"/>
      <c r="H29" s="307"/>
      <c r="I29" s="39" t="s">
        <v>172</v>
      </c>
      <c r="J29" s="126"/>
      <c r="K29" s="126"/>
      <c r="L29" s="126"/>
      <c r="M29" s="238" t="s">
        <v>157</v>
      </c>
      <c r="N29" s="238"/>
      <c r="O29" s="238"/>
      <c r="P29" s="238"/>
      <c r="Q29" s="238"/>
      <c r="R29" s="238"/>
      <c r="S29" s="238"/>
      <c r="T29" s="238"/>
      <c r="U29" s="239"/>
      <c r="V29" s="314"/>
      <c r="W29" s="315"/>
      <c r="X29" s="315"/>
      <c r="Y29" s="97" t="s">
        <v>173</v>
      </c>
      <c r="Z29" s="315"/>
      <c r="AA29" s="315"/>
      <c r="AB29" s="315"/>
      <c r="AC29" s="135" t="s">
        <v>173</v>
      </c>
      <c r="AD29" s="311"/>
      <c r="AE29" s="312"/>
      <c r="AF29" s="312"/>
      <c r="AG29" s="137"/>
      <c r="AH29" s="313"/>
      <c r="AI29" s="312"/>
      <c r="AJ29" s="312"/>
      <c r="AK29" s="138"/>
    </row>
    <row r="30" spans="1:38" ht="18.75" customHeight="1" thickTop="1" thickBot="1">
      <c r="A30" s="298" t="s">
        <v>7</v>
      </c>
      <c r="B30" s="298"/>
      <c r="C30" s="298"/>
      <c r="D30" s="298"/>
      <c r="E30" s="298"/>
      <c r="F30" s="247">
        <f>SUM(F25:H28)</f>
        <v>0</v>
      </c>
      <c r="G30" s="231"/>
      <c r="H30" s="231"/>
      <c r="I30" s="74" t="s">
        <v>173</v>
      </c>
      <c r="J30" s="126" t="s">
        <v>20</v>
      </c>
      <c r="K30" s="126"/>
      <c r="L30" s="126"/>
      <c r="M30" s="236" t="s">
        <v>18</v>
      </c>
      <c r="N30" s="236"/>
      <c r="O30" s="236"/>
      <c r="P30" s="236"/>
      <c r="Q30" s="236"/>
      <c r="R30" s="236"/>
      <c r="S30" s="236"/>
      <c r="T30" s="236"/>
      <c r="U30" s="237"/>
      <c r="V30" s="361"/>
      <c r="W30" s="362"/>
      <c r="X30" s="362"/>
      <c r="Y30" s="98" t="s">
        <v>173</v>
      </c>
      <c r="Z30" s="362"/>
      <c r="AA30" s="362"/>
      <c r="AB30" s="362"/>
      <c r="AC30" s="136" t="s">
        <v>173</v>
      </c>
      <c r="AD30" s="378"/>
      <c r="AE30" s="379"/>
      <c r="AF30" s="379"/>
      <c r="AG30" s="215" t="s">
        <v>173</v>
      </c>
      <c r="AH30" s="379"/>
      <c r="AI30" s="379"/>
      <c r="AJ30" s="379"/>
      <c r="AK30" s="216" t="s">
        <v>173</v>
      </c>
    </row>
    <row r="31" spans="1:38" ht="18.75" customHeight="1" thickTop="1">
      <c r="M31" s="230" t="s">
        <v>3</v>
      </c>
      <c r="N31" s="230"/>
      <c r="O31" s="230"/>
      <c r="P31" s="230"/>
      <c r="Q31" s="230"/>
      <c r="R31" s="230"/>
      <c r="S31" s="230"/>
      <c r="T31" s="230"/>
      <c r="U31" s="230"/>
      <c r="V31" s="231">
        <f>SUM(V26,V28,V29,V30)</f>
        <v>0</v>
      </c>
      <c r="W31" s="231"/>
      <c r="X31" s="231"/>
      <c r="Y31" s="74" t="s">
        <v>173</v>
      </c>
      <c r="Z31" s="247">
        <f>SUM(Z26,Z28,Z29,Z30)</f>
        <v>0</v>
      </c>
      <c r="AA31" s="231"/>
      <c r="AB31" s="231"/>
      <c r="AC31" s="100" t="s">
        <v>173</v>
      </c>
      <c r="AD31" s="247">
        <f>SUM(AD26,AD28,AD30)</f>
        <v>0</v>
      </c>
      <c r="AE31" s="231"/>
      <c r="AF31" s="231"/>
      <c r="AG31" s="74" t="s">
        <v>173</v>
      </c>
      <c r="AH31" s="247">
        <f>SUM(AH26,AH28,AH30)</f>
        <v>0</v>
      </c>
      <c r="AI31" s="231"/>
      <c r="AJ31" s="231"/>
      <c r="AK31" s="74" t="s">
        <v>173</v>
      </c>
      <c r="AL31" s="128"/>
    </row>
    <row r="32" spans="1:38" ht="18.75" customHeight="1">
      <c r="M32" s="223" t="s">
        <v>7</v>
      </c>
      <c r="N32" s="223"/>
      <c r="O32" s="223"/>
      <c r="P32" s="223"/>
      <c r="Q32" s="223"/>
      <c r="R32" s="223"/>
      <c r="S32" s="223"/>
      <c r="T32" s="223"/>
      <c r="U32" s="223"/>
      <c r="V32" s="224">
        <f>IF(AK18=F30,IF(AK18=SUM(V31,Z31),AK18,"ERROR"),"ERROR")</f>
        <v>0</v>
      </c>
      <c r="W32" s="224"/>
      <c r="X32" s="224"/>
      <c r="Y32" s="224"/>
      <c r="Z32" s="224"/>
      <c r="AA32" s="224"/>
      <c r="AB32" s="224"/>
      <c r="AC32" s="73" t="s">
        <v>173</v>
      </c>
      <c r="AD32" s="36" t="s">
        <v>21</v>
      </c>
      <c r="AE32" s="128"/>
      <c r="AF32" s="128"/>
      <c r="AG32" s="128"/>
      <c r="AH32" s="128"/>
      <c r="AI32" s="128"/>
      <c r="AJ32" s="128"/>
      <c r="AK32" s="128"/>
      <c r="AL32" s="128"/>
    </row>
    <row r="33" spans="2:37" ht="18.75" customHeight="1">
      <c r="B33" s="122" t="s">
        <v>119</v>
      </c>
      <c r="C33" s="122"/>
      <c r="D33" s="122"/>
      <c r="E33" s="122"/>
      <c r="F33" s="122"/>
      <c r="G33" s="122"/>
      <c r="H33" s="122"/>
      <c r="I33" s="122"/>
      <c r="J33" s="122"/>
      <c r="K33" s="122"/>
      <c r="L33" s="122"/>
      <c r="M33" s="122"/>
      <c r="N33" s="38"/>
      <c r="O33" s="38"/>
      <c r="P33" s="38"/>
      <c r="AE33" s="128"/>
      <c r="AF33" s="128"/>
      <c r="AG33" s="128"/>
      <c r="AH33" s="128"/>
      <c r="AI33" s="128"/>
      <c r="AJ33" s="128"/>
      <c r="AK33" s="128"/>
    </row>
    <row r="34" spans="2:37" ht="21" customHeight="1"/>
    <row r="35" spans="2:37" ht="21" customHeight="1"/>
    <row r="36" spans="2:37" ht="21" customHeight="1"/>
  </sheetData>
  <sheetProtection algorithmName="SHA-512" hashValue="TKAdT+HQr98NyxVv/oRVWhp5u+7zddU+6yQwjF0DPP4ZjH20OG3B/Bs+nOW+B8jCCC72vhHwP+r+za7V7Egt8w==" saltValue="Hs0on9fnd5PPMcCUNm3/ow==" spinCount="100000" sheet="1" objects="1" scenarios="1"/>
  <mergeCells count="78">
    <mergeCell ref="B16:E16"/>
    <mergeCell ref="A18:E18"/>
    <mergeCell ref="A25:E25"/>
    <mergeCell ref="F25:H25"/>
    <mergeCell ref="A22:D22"/>
    <mergeCell ref="A23:E24"/>
    <mergeCell ref="F23:I24"/>
    <mergeCell ref="B17:E17"/>
    <mergeCell ref="AH26:AJ26"/>
    <mergeCell ref="B29:E29"/>
    <mergeCell ref="F29:H29"/>
    <mergeCell ref="A30:E30"/>
    <mergeCell ref="F30:H30"/>
    <mergeCell ref="A28:E28"/>
    <mergeCell ref="F28:H28"/>
    <mergeCell ref="A27:E27"/>
    <mergeCell ref="F27:H27"/>
    <mergeCell ref="V27:X27"/>
    <mergeCell ref="Z27:AB27"/>
    <mergeCell ref="Z26:AB26"/>
    <mergeCell ref="A26:E26"/>
    <mergeCell ref="F26:H26"/>
    <mergeCell ref="V26:X26"/>
    <mergeCell ref="M31:U31"/>
    <mergeCell ref="V31:X31"/>
    <mergeCell ref="Z31:AB31"/>
    <mergeCell ref="AD23:AK23"/>
    <mergeCell ref="AD30:AF30"/>
    <mergeCell ref="AH30:AJ30"/>
    <mergeCell ref="AD27:AF27"/>
    <mergeCell ref="AH27:AJ27"/>
    <mergeCell ref="AD28:AF28"/>
    <mergeCell ref="AH28:AJ28"/>
    <mergeCell ref="AD29:AF29"/>
    <mergeCell ref="AH29:AJ29"/>
    <mergeCell ref="AD24:AK24"/>
    <mergeCell ref="AD25:AG25"/>
    <mergeCell ref="AH25:AK25"/>
    <mergeCell ref="AD26:AF26"/>
    <mergeCell ref="V23:AC24"/>
    <mergeCell ref="Z25:AC25"/>
    <mergeCell ref="X6:AB6"/>
    <mergeCell ref="AC6:AG6"/>
    <mergeCell ref="A7:K9"/>
    <mergeCell ref="L7:U7"/>
    <mergeCell ref="X7:AA7"/>
    <mergeCell ref="AC7:AF7"/>
    <mergeCell ref="L8:N8"/>
    <mergeCell ref="O8:U8"/>
    <mergeCell ref="L9:N9"/>
    <mergeCell ref="O9:U9"/>
    <mergeCell ref="A11:D11"/>
    <mergeCell ref="A12:E12"/>
    <mergeCell ref="A13:E13"/>
    <mergeCell ref="A14:E14"/>
    <mergeCell ref="B15:E15"/>
    <mergeCell ref="M3:N3"/>
    <mergeCell ref="A5:K5"/>
    <mergeCell ref="L5:U5"/>
    <mergeCell ref="A6:K6"/>
    <mergeCell ref="L6:U6"/>
    <mergeCell ref="A3:L3"/>
    <mergeCell ref="AD31:AF31"/>
    <mergeCell ref="AH31:AJ31"/>
    <mergeCell ref="M32:U32"/>
    <mergeCell ref="V32:AB32"/>
    <mergeCell ref="M23:U25"/>
    <mergeCell ref="M26:U27"/>
    <mergeCell ref="M28:U28"/>
    <mergeCell ref="M29:U29"/>
    <mergeCell ref="M30:U30"/>
    <mergeCell ref="V28:X28"/>
    <mergeCell ref="Z28:AB28"/>
    <mergeCell ref="V25:Y25"/>
    <mergeCell ref="V30:X30"/>
    <mergeCell ref="Z30:AB30"/>
    <mergeCell ref="V29:X29"/>
    <mergeCell ref="Z29:AB29"/>
  </mergeCells>
  <phoneticPr fontId="4"/>
  <pageMargins left="0.7" right="0.7" top="0.75" bottom="0.75" header="0.3" footer="0.3"/>
  <pageSetup paperSize="9" scale="72" orientation="landscape"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B00A153-7E45-4109-870D-DCC412840068}">
  <sheetPr codeName="Sheet12">
    <tabColor theme="8" tint="0.59999389629810485"/>
  </sheetPr>
  <dimension ref="A1:AL36"/>
  <sheetViews>
    <sheetView view="pageBreakPreview" zoomScale="90" zoomScaleNormal="100" zoomScaleSheetLayoutView="90" workbookViewId="0">
      <selection activeCell="M26" sqref="M26:U27"/>
    </sheetView>
  </sheetViews>
  <sheetFormatPr defaultRowHeight="13.5"/>
  <cols>
    <col min="1" max="38" width="4.625" style="36" customWidth="1"/>
    <col min="39" max="16384" width="9" style="36"/>
  </cols>
  <sheetData>
    <row r="1" spans="1:37" ht="19.5" customHeight="1"/>
    <row r="2" spans="1:37" ht="19.5" customHeight="1">
      <c r="A2" s="36" t="s">
        <v>182</v>
      </c>
      <c r="Y2" s="105"/>
    </row>
    <row r="3" spans="1:37" ht="19.5" customHeight="1">
      <c r="A3" s="267" t="s">
        <v>153</v>
      </c>
      <c r="B3" s="267"/>
      <c r="C3" s="267"/>
      <c r="D3" s="267"/>
      <c r="E3" s="267"/>
      <c r="F3" s="267"/>
      <c r="G3" s="267"/>
      <c r="H3" s="267"/>
      <c r="I3" s="267"/>
      <c r="J3" s="267"/>
      <c r="K3" s="267"/>
      <c r="L3" s="267"/>
      <c r="M3" s="381">
        <f>'4月'!M3</f>
        <v>2026</v>
      </c>
      <c r="N3" s="381"/>
      <c r="O3" s="36" t="s">
        <v>0</v>
      </c>
      <c r="P3" s="37">
        <v>11</v>
      </c>
      <c r="Q3" s="36" t="s">
        <v>23</v>
      </c>
    </row>
    <row r="4" spans="1:37" ht="19.5" customHeight="1"/>
    <row r="5" spans="1:37" ht="19.5" customHeight="1" thickBot="1">
      <c r="A5" s="382" t="s">
        <v>183</v>
      </c>
      <c r="B5" s="382"/>
      <c r="C5" s="382"/>
      <c r="D5" s="382"/>
      <c r="E5" s="382"/>
      <c r="F5" s="382"/>
      <c r="G5" s="382"/>
      <c r="H5" s="382"/>
      <c r="I5" s="382"/>
      <c r="J5" s="382"/>
      <c r="K5" s="382"/>
      <c r="L5" s="383" t="s">
        <v>25</v>
      </c>
      <c r="M5" s="383"/>
      <c r="N5" s="383"/>
      <c r="O5" s="383"/>
      <c r="P5" s="383"/>
      <c r="Q5" s="383"/>
      <c r="R5" s="383"/>
      <c r="S5" s="383"/>
      <c r="T5" s="383"/>
      <c r="U5" s="383"/>
      <c r="V5" s="38"/>
      <c r="W5" s="38"/>
      <c r="X5" s="38"/>
    </row>
    <row r="6" spans="1:37" ht="19.5" customHeight="1" thickBot="1">
      <c r="A6" s="384" t="s">
        <v>24</v>
      </c>
      <c r="B6" s="385"/>
      <c r="C6" s="385"/>
      <c r="D6" s="385"/>
      <c r="E6" s="385"/>
      <c r="F6" s="385"/>
      <c r="G6" s="385"/>
      <c r="H6" s="385"/>
      <c r="I6" s="385"/>
      <c r="J6" s="385"/>
      <c r="K6" s="386"/>
      <c r="L6" s="387" t="s">
        <v>26</v>
      </c>
      <c r="M6" s="387"/>
      <c r="N6" s="387"/>
      <c r="O6" s="387"/>
      <c r="P6" s="387"/>
      <c r="Q6" s="387"/>
      <c r="R6" s="387"/>
      <c r="S6" s="387"/>
      <c r="T6" s="387"/>
      <c r="U6" s="387"/>
      <c r="V6" s="38"/>
      <c r="W6" s="38"/>
      <c r="X6" s="366" t="s">
        <v>56</v>
      </c>
      <c r="Y6" s="367"/>
      <c r="Z6" s="367"/>
      <c r="AA6" s="367"/>
      <c r="AB6" s="368"/>
      <c r="AC6" s="369" t="s">
        <v>57</v>
      </c>
      <c r="AD6" s="236"/>
      <c r="AE6" s="236"/>
      <c r="AF6" s="236"/>
      <c r="AG6" s="236"/>
    </row>
    <row r="7" spans="1:37" ht="19.5" customHeight="1" thickBot="1">
      <c r="A7" s="337">
        <f>'4月'!A7:K9</f>
        <v>0</v>
      </c>
      <c r="B7" s="338"/>
      <c r="C7" s="338"/>
      <c r="D7" s="338"/>
      <c r="E7" s="338"/>
      <c r="F7" s="338"/>
      <c r="G7" s="338"/>
      <c r="H7" s="338"/>
      <c r="I7" s="338"/>
      <c r="J7" s="338"/>
      <c r="K7" s="339"/>
      <c r="L7" s="388">
        <f>'4月'!L7:U7</f>
        <v>0</v>
      </c>
      <c r="M7" s="389"/>
      <c r="N7" s="389"/>
      <c r="O7" s="389"/>
      <c r="P7" s="389"/>
      <c r="Q7" s="389"/>
      <c r="R7" s="389"/>
      <c r="S7" s="389"/>
      <c r="T7" s="389"/>
      <c r="U7" s="390"/>
      <c r="V7" s="38"/>
      <c r="W7" s="38"/>
      <c r="X7" s="370"/>
      <c r="Y7" s="371"/>
      <c r="Z7" s="371"/>
      <c r="AA7" s="371"/>
      <c r="AB7" s="72" t="s">
        <v>1</v>
      </c>
      <c r="AC7" s="372">
        <f>COUNTIF(F18:AJ18,"&lt;&gt;0")</f>
        <v>0</v>
      </c>
      <c r="AD7" s="372"/>
      <c r="AE7" s="372"/>
      <c r="AF7" s="372"/>
      <c r="AG7" s="39" t="s">
        <v>16</v>
      </c>
    </row>
    <row r="8" spans="1:37" ht="19.5" customHeight="1">
      <c r="A8" s="340"/>
      <c r="B8" s="341"/>
      <c r="C8" s="341"/>
      <c r="D8" s="341"/>
      <c r="E8" s="341"/>
      <c r="F8" s="341"/>
      <c r="G8" s="341"/>
      <c r="H8" s="341"/>
      <c r="I8" s="341"/>
      <c r="J8" s="341"/>
      <c r="K8" s="342"/>
      <c r="L8" s="391" t="s">
        <v>38</v>
      </c>
      <c r="M8" s="391"/>
      <c r="N8" s="391"/>
      <c r="O8" s="355">
        <f>'4月'!O8:U8</f>
        <v>0</v>
      </c>
      <c r="P8" s="356"/>
      <c r="Q8" s="356"/>
      <c r="R8" s="356"/>
      <c r="S8" s="356"/>
      <c r="T8" s="356"/>
      <c r="U8" s="357"/>
      <c r="V8" s="38"/>
      <c r="W8" s="38"/>
      <c r="X8" s="38"/>
    </row>
    <row r="9" spans="1:37" ht="19.5" customHeight="1" thickBot="1">
      <c r="A9" s="343"/>
      <c r="B9" s="344"/>
      <c r="C9" s="344"/>
      <c r="D9" s="344"/>
      <c r="E9" s="344"/>
      <c r="F9" s="344"/>
      <c r="G9" s="344"/>
      <c r="H9" s="344"/>
      <c r="I9" s="344"/>
      <c r="J9" s="344"/>
      <c r="K9" s="345"/>
      <c r="L9" s="353" t="s">
        <v>39</v>
      </c>
      <c r="M9" s="353"/>
      <c r="N9" s="353"/>
      <c r="O9" s="358">
        <f>'4月'!O9:U9</f>
        <v>0</v>
      </c>
      <c r="P9" s="359"/>
      <c r="Q9" s="359"/>
      <c r="R9" s="359"/>
      <c r="S9" s="359"/>
      <c r="T9" s="359"/>
      <c r="U9" s="360"/>
      <c r="V9" s="38"/>
      <c r="W9" s="38"/>
      <c r="X9" s="38"/>
    </row>
    <row r="10" spans="1:37" ht="19.5" customHeight="1">
      <c r="A10" s="106"/>
      <c r="B10" s="106"/>
      <c r="C10" s="106"/>
      <c r="D10" s="106"/>
      <c r="E10" s="106"/>
      <c r="F10" s="106"/>
      <c r="G10" s="106"/>
      <c r="H10" s="106"/>
      <c r="I10" s="106"/>
      <c r="J10" s="106"/>
      <c r="K10" s="106"/>
      <c r="L10" s="106"/>
      <c r="M10" s="106"/>
      <c r="N10" s="106"/>
      <c r="O10" s="106"/>
      <c r="P10" s="106"/>
      <c r="Q10" s="106"/>
      <c r="R10" s="106"/>
      <c r="S10" s="106"/>
      <c r="T10" s="106"/>
      <c r="U10" s="106"/>
      <c r="V10" s="38"/>
      <c r="W10" s="38"/>
      <c r="X10" s="38"/>
    </row>
    <row r="11" spans="1:37" ht="19.5" customHeight="1">
      <c r="A11" s="392" t="s">
        <v>76</v>
      </c>
      <c r="B11" s="392"/>
      <c r="C11" s="392"/>
      <c r="D11" s="392"/>
    </row>
    <row r="12" spans="1:37" ht="19.5" customHeight="1">
      <c r="A12" s="232" t="s">
        <v>6</v>
      </c>
      <c r="B12" s="232"/>
      <c r="C12" s="232"/>
      <c r="D12" s="232"/>
      <c r="E12" s="232"/>
      <c r="F12" s="107">
        <f>DATE(M3,P3,1)</f>
        <v>46327</v>
      </c>
      <c r="G12" s="107">
        <f>F12+1</f>
        <v>46328</v>
      </c>
      <c r="H12" s="107">
        <f t="shared" ref="H12:AI12" si="0">G12+1</f>
        <v>46329</v>
      </c>
      <c r="I12" s="107">
        <f t="shared" si="0"/>
        <v>46330</v>
      </c>
      <c r="J12" s="107">
        <f t="shared" si="0"/>
        <v>46331</v>
      </c>
      <c r="K12" s="107">
        <f t="shared" si="0"/>
        <v>46332</v>
      </c>
      <c r="L12" s="107">
        <f t="shared" si="0"/>
        <v>46333</v>
      </c>
      <c r="M12" s="107">
        <f t="shared" si="0"/>
        <v>46334</v>
      </c>
      <c r="N12" s="107">
        <f t="shared" si="0"/>
        <v>46335</v>
      </c>
      <c r="O12" s="107">
        <f t="shared" si="0"/>
        <v>46336</v>
      </c>
      <c r="P12" s="107">
        <f t="shared" si="0"/>
        <v>46337</v>
      </c>
      <c r="Q12" s="107">
        <f t="shared" si="0"/>
        <v>46338</v>
      </c>
      <c r="R12" s="107">
        <f t="shared" si="0"/>
        <v>46339</v>
      </c>
      <c r="S12" s="107">
        <f t="shared" si="0"/>
        <v>46340</v>
      </c>
      <c r="T12" s="107">
        <f t="shared" si="0"/>
        <v>46341</v>
      </c>
      <c r="U12" s="107">
        <f t="shared" si="0"/>
        <v>46342</v>
      </c>
      <c r="V12" s="107">
        <f t="shared" si="0"/>
        <v>46343</v>
      </c>
      <c r="W12" s="107">
        <f t="shared" si="0"/>
        <v>46344</v>
      </c>
      <c r="X12" s="107">
        <f t="shared" si="0"/>
        <v>46345</v>
      </c>
      <c r="Y12" s="107">
        <f t="shared" si="0"/>
        <v>46346</v>
      </c>
      <c r="Z12" s="107">
        <f t="shared" si="0"/>
        <v>46347</v>
      </c>
      <c r="AA12" s="107">
        <f t="shared" si="0"/>
        <v>46348</v>
      </c>
      <c r="AB12" s="107">
        <f t="shared" si="0"/>
        <v>46349</v>
      </c>
      <c r="AC12" s="107">
        <f t="shared" si="0"/>
        <v>46350</v>
      </c>
      <c r="AD12" s="107">
        <f t="shared" si="0"/>
        <v>46351</v>
      </c>
      <c r="AE12" s="107">
        <f t="shared" si="0"/>
        <v>46352</v>
      </c>
      <c r="AF12" s="107">
        <f t="shared" si="0"/>
        <v>46353</v>
      </c>
      <c r="AG12" s="107">
        <f t="shared" si="0"/>
        <v>46354</v>
      </c>
      <c r="AH12" s="107">
        <f t="shared" si="0"/>
        <v>46355</v>
      </c>
      <c r="AI12" s="107">
        <f t="shared" si="0"/>
        <v>46356</v>
      </c>
      <c r="AJ12" s="107">
        <f>AI12+1</f>
        <v>46357</v>
      </c>
      <c r="AK12" s="209" t="s">
        <v>7</v>
      </c>
    </row>
    <row r="13" spans="1:37" ht="19.5" customHeight="1" thickBot="1">
      <c r="A13" s="232" t="s">
        <v>5</v>
      </c>
      <c r="B13" s="232"/>
      <c r="C13" s="232"/>
      <c r="D13" s="232"/>
      <c r="E13" s="232"/>
      <c r="F13" s="210" t="str">
        <f>TEXT(F12,"aaa")</f>
        <v>日</v>
      </c>
      <c r="G13" s="210" t="str">
        <f t="shared" ref="G13:AJ13" si="1">TEXT(G12,"aaa")</f>
        <v>月</v>
      </c>
      <c r="H13" s="210" t="str">
        <f t="shared" si="1"/>
        <v>火</v>
      </c>
      <c r="I13" s="210" t="str">
        <f t="shared" si="1"/>
        <v>水</v>
      </c>
      <c r="J13" s="210" t="str">
        <f t="shared" si="1"/>
        <v>木</v>
      </c>
      <c r="K13" s="210" t="str">
        <f t="shared" si="1"/>
        <v>金</v>
      </c>
      <c r="L13" s="210" t="str">
        <f t="shared" si="1"/>
        <v>土</v>
      </c>
      <c r="M13" s="210" t="str">
        <f t="shared" si="1"/>
        <v>日</v>
      </c>
      <c r="N13" s="210" t="str">
        <f t="shared" si="1"/>
        <v>月</v>
      </c>
      <c r="O13" s="210" t="str">
        <f t="shared" si="1"/>
        <v>火</v>
      </c>
      <c r="P13" s="210" t="str">
        <f t="shared" si="1"/>
        <v>水</v>
      </c>
      <c r="Q13" s="210" t="str">
        <f t="shared" si="1"/>
        <v>木</v>
      </c>
      <c r="R13" s="210" t="str">
        <f t="shared" si="1"/>
        <v>金</v>
      </c>
      <c r="S13" s="210" t="str">
        <f t="shared" si="1"/>
        <v>土</v>
      </c>
      <c r="T13" s="210" t="str">
        <f t="shared" si="1"/>
        <v>日</v>
      </c>
      <c r="U13" s="210" t="str">
        <f t="shared" si="1"/>
        <v>月</v>
      </c>
      <c r="V13" s="210" t="str">
        <f t="shared" si="1"/>
        <v>火</v>
      </c>
      <c r="W13" s="210" t="str">
        <f t="shared" si="1"/>
        <v>水</v>
      </c>
      <c r="X13" s="210" t="str">
        <f t="shared" si="1"/>
        <v>木</v>
      </c>
      <c r="Y13" s="210" t="str">
        <f t="shared" si="1"/>
        <v>金</v>
      </c>
      <c r="Z13" s="210" t="str">
        <f t="shared" si="1"/>
        <v>土</v>
      </c>
      <c r="AA13" s="210" t="str">
        <f t="shared" si="1"/>
        <v>日</v>
      </c>
      <c r="AB13" s="210" t="str">
        <f t="shared" si="1"/>
        <v>月</v>
      </c>
      <c r="AC13" s="210" t="str">
        <f t="shared" si="1"/>
        <v>火</v>
      </c>
      <c r="AD13" s="210" t="str">
        <f t="shared" si="1"/>
        <v>水</v>
      </c>
      <c r="AE13" s="210" t="str">
        <f t="shared" si="1"/>
        <v>木</v>
      </c>
      <c r="AF13" s="210" t="str">
        <f t="shared" si="1"/>
        <v>金</v>
      </c>
      <c r="AG13" s="210" t="str">
        <f t="shared" si="1"/>
        <v>土</v>
      </c>
      <c r="AH13" s="210" t="str">
        <f t="shared" si="1"/>
        <v>日</v>
      </c>
      <c r="AI13" s="210" t="str">
        <f t="shared" si="1"/>
        <v>月</v>
      </c>
      <c r="AJ13" s="210" t="str">
        <f t="shared" si="1"/>
        <v>火</v>
      </c>
      <c r="AK13" s="209"/>
    </row>
    <row r="14" spans="1:37" ht="19.5" customHeight="1" thickTop="1">
      <c r="A14" s="256" t="s">
        <v>75</v>
      </c>
      <c r="B14" s="257"/>
      <c r="C14" s="257"/>
      <c r="D14" s="257"/>
      <c r="E14" s="258"/>
      <c r="F14" s="108"/>
      <c r="G14" s="109"/>
      <c r="H14" s="109"/>
      <c r="I14" s="109"/>
      <c r="J14" s="109"/>
      <c r="K14" s="109"/>
      <c r="L14" s="109"/>
      <c r="M14" s="109"/>
      <c r="N14" s="109"/>
      <c r="O14" s="109"/>
      <c r="P14" s="109"/>
      <c r="Q14" s="109"/>
      <c r="R14" s="109"/>
      <c r="S14" s="109"/>
      <c r="T14" s="109"/>
      <c r="U14" s="109"/>
      <c r="V14" s="109"/>
      <c r="W14" s="109"/>
      <c r="X14" s="109"/>
      <c r="Y14" s="109"/>
      <c r="Z14" s="109"/>
      <c r="AA14" s="109"/>
      <c r="AB14" s="109"/>
      <c r="AC14" s="109"/>
      <c r="AD14" s="109"/>
      <c r="AE14" s="109"/>
      <c r="AF14" s="109"/>
      <c r="AG14" s="109"/>
      <c r="AH14" s="109"/>
      <c r="AI14" s="109"/>
      <c r="AJ14" s="110"/>
      <c r="AK14" s="111">
        <f>IF(SUM(F14:AJ14)&gt;=SUM(AK15:AK17),SUM(F14:AJ14),"ERROR")</f>
        <v>0</v>
      </c>
    </row>
    <row r="15" spans="1:37" s="116" customFormat="1" ht="19.5" customHeight="1">
      <c r="A15" s="112"/>
      <c r="B15" s="326" t="s">
        <v>117</v>
      </c>
      <c r="C15" s="327"/>
      <c r="D15" s="327"/>
      <c r="E15" s="327"/>
      <c r="F15" s="113"/>
      <c r="G15" s="114"/>
      <c r="H15" s="114"/>
      <c r="I15" s="114"/>
      <c r="J15" s="114"/>
      <c r="K15" s="114"/>
      <c r="L15" s="114"/>
      <c r="M15" s="114"/>
      <c r="N15" s="114"/>
      <c r="O15" s="114"/>
      <c r="P15" s="114"/>
      <c r="Q15" s="114"/>
      <c r="R15" s="114"/>
      <c r="S15" s="114"/>
      <c r="T15" s="114"/>
      <c r="U15" s="114"/>
      <c r="V15" s="114"/>
      <c r="W15" s="114"/>
      <c r="X15" s="114"/>
      <c r="Y15" s="114"/>
      <c r="Z15" s="114"/>
      <c r="AA15" s="114"/>
      <c r="AB15" s="114"/>
      <c r="AC15" s="114"/>
      <c r="AD15" s="114"/>
      <c r="AE15" s="114"/>
      <c r="AF15" s="114"/>
      <c r="AG15" s="114"/>
      <c r="AH15" s="114"/>
      <c r="AI15" s="114"/>
      <c r="AJ15" s="115"/>
      <c r="AK15" s="111">
        <f t="shared" ref="AK15:AK16" si="2">SUM(F15:AJ15)</f>
        <v>0</v>
      </c>
    </row>
    <row r="16" spans="1:37" s="116" customFormat="1" ht="19.5" customHeight="1">
      <c r="A16" s="112"/>
      <c r="B16" s="259" t="s">
        <v>145</v>
      </c>
      <c r="C16" s="260"/>
      <c r="D16" s="260"/>
      <c r="E16" s="260"/>
      <c r="F16" s="113"/>
      <c r="G16" s="114"/>
      <c r="H16" s="114"/>
      <c r="I16" s="114"/>
      <c r="J16" s="114"/>
      <c r="K16" s="114"/>
      <c r="L16" s="114"/>
      <c r="M16" s="114"/>
      <c r="N16" s="114"/>
      <c r="O16" s="114"/>
      <c r="P16" s="114"/>
      <c r="Q16" s="114"/>
      <c r="R16" s="114"/>
      <c r="S16" s="114"/>
      <c r="T16" s="114"/>
      <c r="U16" s="114"/>
      <c r="V16" s="114"/>
      <c r="W16" s="114"/>
      <c r="X16" s="114"/>
      <c r="Y16" s="114"/>
      <c r="Z16" s="114"/>
      <c r="AA16" s="114"/>
      <c r="AB16" s="114"/>
      <c r="AC16" s="114"/>
      <c r="AD16" s="114"/>
      <c r="AE16" s="114"/>
      <c r="AF16" s="114"/>
      <c r="AG16" s="114"/>
      <c r="AH16" s="114"/>
      <c r="AI16" s="114"/>
      <c r="AJ16" s="115"/>
      <c r="AK16" s="111">
        <f t="shared" si="2"/>
        <v>0</v>
      </c>
    </row>
    <row r="17" spans="1:38" s="116" customFormat="1" ht="19.5" customHeight="1" thickBot="1">
      <c r="A17" s="117"/>
      <c r="B17" s="259" t="s">
        <v>146</v>
      </c>
      <c r="C17" s="260"/>
      <c r="D17" s="260"/>
      <c r="E17" s="260"/>
      <c r="F17" s="118"/>
      <c r="G17" s="119"/>
      <c r="H17" s="119"/>
      <c r="I17" s="119"/>
      <c r="J17" s="119"/>
      <c r="K17" s="119"/>
      <c r="L17" s="119"/>
      <c r="M17" s="119"/>
      <c r="N17" s="119"/>
      <c r="O17" s="119"/>
      <c r="P17" s="119"/>
      <c r="Q17" s="119"/>
      <c r="R17" s="119"/>
      <c r="S17" s="119"/>
      <c r="T17" s="119"/>
      <c r="U17" s="119"/>
      <c r="V17" s="119"/>
      <c r="W17" s="119"/>
      <c r="X17" s="119"/>
      <c r="Y17" s="119"/>
      <c r="Z17" s="119"/>
      <c r="AA17" s="119"/>
      <c r="AB17" s="119"/>
      <c r="AC17" s="119"/>
      <c r="AD17" s="119"/>
      <c r="AE17" s="119"/>
      <c r="AF17" s="119"/>
      <c r="AG17" s="119"/>
      <c r="AH17" s="119"/>
      <c r="AI17" s="119"/>
      <c r="AJ17" s="120"/>
      <c r="AK17" s="111">
        <f>SUM(F17:AJ17)</f>
        <v>0</v>
      </c>
    </row>
    <row r="18" spans="1:38" ht="19.5" customHeight="1" thickTop="1">
      <c r="A18" s="230" t="s">
        <v>7</v>
      </c>
      <c r="B18" s="230"/>
      <c r="C18" s="230"/>
      <c r="D18" s="230"/>
      <c r="E18" s="230"/>
      <c r="F18" s="139">
        <f>F14</f>
        <v>0</v>
      </c>
      <c r="G18" s="139">
        <f t="shared" ref="G18:AK18" si="3">G14</f>
        <v>0</v>
      </c>
      <c r="H18" s="139">
        <f t="shared" si="3"/>
        <v>0</v>
      </c>
      <c r="I18" s="139">
        <f t="shared" si="3"/>
        <v>0</v>
      </c>
      <c r="J18" s="139">
        <f t="shared" si="3"/>
        <v>0</v>
      </c>
      <c r="K18" s="139">
        <f t="shared" si="3"/>
        <v>0</v>
      </c>
      <c r="L18" s="139">
        <f t="shared" si="3"/>
        <v>0</v>
      </c>
      <c r="M18" s="139">
        <f t="shared" si="3"/>
        <v>0</v>
      </c>
      <c r="N18" s="139">
        <f t="shared" si="3"/>
        <v>0</v>
      </c>
      <c r="O18" s="139">
        <f t="shared" si="3"/>
        <v>0</v>
      </c>
      <c r="P18" s="139">
        <f t="shared" si="3"/>
        <v>0</v>
      </c>
      <c r="Q18" s="139">
        <f t="shared" si="3"/>
        <v>0</v>
      </c>
      <c r="R18" s="139">
        <f t="shared" si="3"/>
        <v>0</v>
      </c>
      <c r="S18" s="139">
        <f t="shared" si="3"/>
        <v>0</v>
      </c>
      <c r="T18" s="139">
        <f t="shared" si="3"/>
        <v>0</v>
      </c>
      <c r="U18" s="139">
        <f t="shared" si="3"/>
        <v>0</v>
      </c>
      <c r="V18" s="139">
        <f t="shared" si="3"/>
        <v>0</v>
      </c>
      <c r="W18" s="139">
        <f t="shared" si="3"/>
        <v>0</v>
      </c>
      <c r="X18" s="139">
        <f t="shared" si="3"/>
        <v>0</v>
      </c>
      <c r="Y18" s="139">
        <f t="shared" si="3"/>
        <v>0</v>
      </c>
      <c r="Z18" s="139">
        <f t="shared" si="3"/>
        <v>0</v>
      </c>
      <c r="AA18" s="139">
        <f t="shared" si="3"/>
        <v>0</v>
      </c>
      <c r="AB18" s="139">
        <f t="shared" si="3"/>
        <v>0</v>
      </c>
      <c r="AC18" s="139">
        <f t="shared" si="3"/>
        <v>0</v>
      </c>
      <c r="AD18" s="139">
        <f t="shared" si="3"/>
        <v>0</v>
      </c>
      <c r="AE18" s="139">
        <f t="shared" si="3"/>
        <v>0</v>
      </c>
      <c r="AF18" s="139">
        <f t="shared" si="3"/>
        <v>0</v>
      </c>
      <c r="AG18" s="139">
        <f t="shared" si="3"/>
        <v>0</v>
      </c>
      <c r="AH18" s="139">
        <f t="shared" si="3"/>
        <v>0</v>
      </c>
      <c r="AI18" s="139">
        <f t="shared" si="3"/>
        <v>0</v>
      </c>
      <c r="AJ18" s="139">
        <f t="shared" si="3"/>
        <v>0</v>
      </c>
      <c r="AK18" s="140">
        <f t="shared" si="3"/>
        <v>0</v>
      </c>
      <c r="AL18" s="36" t="s">
        <v>19</v>
      </c>
    </row>
    <row r="19" spans="1:38" s="124" customFormat="1" ht="19.5" customHeight="1">
      <c r="A19" s="121"/>
      <c r="B19" s="122" t="s">
        <v>118</v>
      </c>
      <c r="C19" s="121"/>
      <c r="D19" s="121"/>
      <c r="E19" s="121"/>
      <c r="F19" s="123"/>
      <c r="G19" s="123"/>
      <c r="H19" s="123"/>
      <c r="I19" s="123"/>
      <c r="J19" s="123"/>
      <c r="K19" s="123"/>
      <c r="L19" s="123"/>
      <c r="M19" s="123"/>
      <c r="N19" s="123"/>
      <c r="O19" s="123"/>
      <c r="P19" s="123"/>
      <c r="Q19" s="123"/>
      <c r="R19" s="123"/>
      <c r="S19" s="123"/>
      <c r="T19" s="123"/>
      <c r="U19" s="123"/>
      <c r="V19" s="123"/>
      <c r="W19" s="123"/>
      <c r="X19" s="123"/>
      <c r="Y19" s="123"/>
      <c r="Z19" s="123"/>
      <c r="AA19" s="123"/>
      <c r="AB19" s="123"/>
      <c r="AC19" s="123"/>
      <c r="AD19" s="123"/>
      <c r="AE19" s="123"/>
      <c r="AF19" s="123"/>
      <c r="AG19" s="123"/>
      <c r="AH19" s="123"/>
      <c r="AI19" s="123"/>
      <c r="AJ19" s="123"/>
      <c r="AK19" s="121"/>
    </row>
    <row r="20" spans="1:38" s="122" customFormat="1" ht="19.5" customHeight="1">
      <c r="B20" s="122" t="s">
        <v>154</v>
      </c>
    </row>
    <row r="21" spans="1:38" s="125" customFormat="1" ht="19.5" customHeight="1">
      <c r="B21" s="122" t="s">
        <v>155</v>
      </c>
    </row>
    <row r="22" spans="1:38" ht="18.75" customHeight="1">
      <c r="A22" s="288" t="s">
        <v>51</v>
      </c>
      <c r="B22" s="288"/>
      <c r="C22" s="288"/>
      <c r="D22" s="288"/>
      <c r="M22" s="36" t="s">
        <v>13</v>
      </c>
    </row>
    <row r="23" spans="1:38" ht="18.75" customHeight="1">
      <c r="A23" s="232" t="s">
        <v>8</v>
      </c>
      <c r="B23" s="232"/>
      <c r="C23" s="232"/>
      <c r="D23" s="232"/>
      <c r="E23" s="232"/>
      <c r="F23" s="299" t="s">
        <v>12</v>
      </c>
      <c r="G23" s="299"/>
      <c r="H23" s="299"/>
      <c r="I23" s="299"/>
      <c r="M23" s="232" t="s">
        <v>8</v>
      </c>
      <c r="N23" s="232"/>
      <c r="O23" s="232"/>
      <c r="P23" s="232"/>
      <c r="Q23" s="232"/>
      <c r="R23" s="232"/>
      <c r="S23" s="232"/>
      <c r="T23" s="232"/>
      <c r="U23" s="232"/>
      <c r="V23" s="225" t="s">
        <v>12</v>
      </c>
      <c r="W23" s="225"/>
      <c r="X23" s="225"/>
      <c r="Y23" s="225"/>
      <c r="Z23" s="225"/>
      <c r="AA23" s="225"/>
      <c r="AB23" s="225"/>
      <c r="AC23" s="225"/>
      <c r="AD23" s="241"/>
      <c r="AE23" s="241"/>
      <c r="AF23" s="241"/>
      <c r="AG23" s="241"/>
      <c r="AH23" s="241"/>
      <c r="AI23" s="241"/>
      <c r="AJ23" s="241"/>
      <c r="AK23" s="242"/>
    </row>
    <row r="24" spans="1:38" ht="18.75" customHeight="1" thickBot="1">
      <c r="A24" s="232"/>
      <c r="B24" s="232"/>
      <c r="C24" s="232"/>
      <c r="D24" s="232"/>
      <c r="E24" s="232"/>
      <c r="F24" s="316"/>
      <c r="G24" s="316"/>
      <c r="H24" s="316"/>
      <c r="I24" s="299"/>
      <c r="J24" s="126"/>
      <c r="K24" s="126"/>
      <c r="L24" s="126"/>
      <c r="M24" s="232"/>
      <c r="N24" s="232"/>
      <c r="O24" s="232"/>
      <c r="P24" s="232"/>
      <c r="Q24" s="232"/>
      <c r="R24" s="232"/>
      <c r="S24" s="232"/>
      <c r="T24" s="232"/>
      <c r="U24" s="232"/>
      <c r="V24" s="226"/>
      <c r="W24" s="226"/>
      <c r="X24" s="226"/>
      <c r="Y24" s="226"/>
      <c r="Z24" s="226"/>
      <c r="AA24" s="226"/>
      <c r="AB24" s="226"/>
      <c r="AC24" s="226"/>
      <c r="AD24" s="243" t="s">
        <v>144</v>
      </c>
      <c r="AE24" s="243"/>
      <c r="AF24" s="243"/>
      <c r="AG24" s="243"/>
      <c r="AH24" s="243"/>
      <c r="AI24" s="243"/>
      <c r="AJ24" s="243"/>
      <c r="AK24" s="243"/>
    </row>
    <row r="25" spans="1:38" ht="18.75" customHeight="1" thickTop="1" thickBot="1">
      <c r="A25" s="237" t="s">
        <v>9</v>
      </c>
      <c r="B25" s="293"/>
      <c r="C25" s="293"/>
      <c r="D25" s="293"/>
      <c r="E25" s="294"/>
      <c r="F25" s="320"/>
      <c r="G25" s="321"/>
      <c r="H25" s="322"/>
      <c r="I25" s="39" t="s">
        <v>172</v>
      </c>
      <c r="J25" s="126"/>
      <c r="K25" s="126"/>
      <c r="L25" s="126"/>
      <c r="M25" s="232"/>
      <c r="N25" s="232"/>
      <c r="O25" s="232"/>
      <c r="P25" s="232"/>
      <c r="Q25" s="232"/>
      <c r="R25" s="232"/>
      <c r="S25" s="232"/>
      <c r="T25" s="232"/>
      <c r="U25" s="232"/>
      <c r="V25" s="229" t="s">
        <v>14</v>
      </c>
      <c r="W25" s="227"/>
      <c r="X25" s="227"/>
      <c r="Y25" s="227"/>
      <c r="Z25" s="227" t="s">
        <v>15</v>
      </c>
      <c r="AA25" s="227"/>
      <c r="AB25" s="227"/>
      <c r="AC25" s="228"/>
      <c r="AD25" s="244" t="s">
        <v>14</v>
      </c>
      <c r="AE25" s="244"/>
      <c r="AF25" s="244"/>
      <c r="AG25" s="244"/>
      <c r="AH25" s="244" t="s">
        <v>15</v>
      </c>
      <c r="AI25" s="244"/>
      <c r="AJ25" s="244"/>
      <c r="AK25" s="244"/>
    </row>
    <row r="26" spans="1:38" ht="18.75" customHeight="1" thickTop="1">
      <c r="A26" s="237" t="s">
        <v>10</v>
      </c>
      <c r="B26" s="293"/>
      <c r="C26" s="293"/>
      <c r="D26" s="293"/>
      <c r="E26" s="294"/>
      <c r="F26" s="317"/>
      <c r="G26" s="318"/>
      <c r="H26" s="319"/>
      <c r="I26" s="39" t="s">
        <v>172</v>
      </c>
      <c r="J26" s="126"/>
      <c r="K26" s="126"/>
      <c r="L26" s="126"/>
      <c r="M26" s="290" t="s">
        <v>195</v>
      </c>
      <c r="N26" s="290"/>
      <c r="O26" s="290"/>
      <c r="P26" s="290"/>
      <c r="Q26" s="290"/>
      <c r="R26" s="290"/>
      <c r="S26" s="290"/>
      <c r="T26" s="290"/>
      <c r="U26" s="291"/>
      <c r="V26" s="363"/>
      <c r="W26" s="364"/>
      <c r="X26" s="364"/>
      <c r="Y26" s="95" t="s">
        <v>1</v>
      </c>
      <c r="Z26" s="364"/>
      <c r="AA26" s="364"/>
      <c r="AB26" s="364"/>
      <c r="AC26" s="133" t="s">
        <v>173</v>
      </c>
      <c r="AD26" s="380"/>
      <c r="AE26" s="365"/>
      <c r="AF26" s="365"/>
      <c r="AG26" s="212" t="s">
        <v>173</v>
      </c>
      <c r="AH26" s="365"/>
      <c r="AI26" s="365"/>
      <c r="AJ26" s="365"/>
      <c r="AK26" s="213" t="s">
        <v>173</v>
      </c>
    </row>
    <row r="27" spans="1:38" ht="18.75" customHeight="1">
      <c r="A27" s="237" t="s">
        <v>11</v>
      </c>
      <c r="B27" s="293"/>
      <c r="C27" s="293"/>
      <c r="D27" s="293"/>
      <c r="E27" s="294"/>
      <c r="F27" s="317"/>
      <c r="G27" s="318"/>
      <c r="H27" s="319"/>
      <c r="I27" s="39" t="s">
        <v>172</v>
      </c>
      <c r="J27" s="126"/>
      <c r="K27" s="126"/>
      <c r="L27" s="126"/>
      <c r="M27" s="290"/>
      <c r="N27" s="290"/>
      <c r="O27" s="290"/>
      <c r="P27" s="290"/>
      <c r="Q27" s="290"/>
      <c r="R27" s="290"/>
      <c r="S27" s="290"/>
      <c r="T27" s="290"/>
      <c r="U27" s="291"/>
      <c r="V27" s="233" t="s">
        <v>129</v>
      </c>
      <c r="W27" s="234"/>
      <c r="X27" s="234"/>
      <c r="Y27" s="96"/>
      <c r="Z27" s="234" t="s">
        <v>129</v>
      </c>
      <c r="AA27" s="234"/>
      <c r="AB27" s="234"/>
      <c r="AC27" s="134"/>
      <c r="AD27" s="373" t="s">
        <v>129</v>
      </c>
      <c r="AE27" s="374"/>
      <c r="AF27" s="374"/>
      <c r="AG27" s="75"/>
      <c r="AH27" s="375" t="s">
        <v>129</v>
      </c>
      <c r="AI27" s="374"/>
      <c r="AJ27" s="374"/>
      <c r="AK27" s="99"/>
    </row>
    <row r="28" spans="1:38" ht="18.75" customHeight="1">
      <c r="A28" s="292" t="s">
        <v>150</v>
      </c>
      <c r="B28" s="293"/>
      <c r="C28" s="293"/>
      <c r="D28" s="293"/>
      <c r="E28" s="294"/>
      <c r="F28" s="295"/>
      <c r="G28" s="296"/>
      <c r="H28" s="297"/>
      <c r="I28" s="39" t="s">
        <v>172</v>
      </c>
      <c r="J28" s="126"/>
      <c r="K28" s="126"/>
      <c r="L28" s="126"/>
      <c r="M28" s="236" t="s">
        <v>17</v>
      </c>
      <c r="N28" s="236"/>
      <c r="O28" s="236"/>
      <c r="P28" s="236"/>
      <c r="Q28" s="236"/>
      <c r="R28" s="236"/>
      <c r="S28" s="236"/>
      <c r="T28" s="236"/>
      <c r="U28" s="237"/>
      <c r="V28" s="314"/>
      <c r="W28" s="315"/>
      <c r="X28" s="315"/>
      <c r="Y28" s="97" t="s">
        <v>173</v>
      </c>
      <c r="Z28" s="315"/>
      <c r="AA28" s="315"/>
      <c r="AB28" s="315"/>
      <c r="AC28" s="135" t="s">
        <v>173</v>
      </c>
      <c r="AD28" s="376"/>
      <c r="AE28" s="377"/>
      <c r="AF28" s="377"/>
      <c r="AG28" s="214" t="s">
        <v>173</v>
      </c>
      <c r="AH28" s="377"/>
      <c r="AI28" s="377"/>
      <c r="AJ28" s="377"/>
      <c r="AK28" s="99" t="s">
        <v>173</v>
      </c>
    </row>
    <row r="29" spans="1:38" ht="18.75" customHeight="1" thickBot="1">
      <c r="A29" s="127"/>
      <c r="B29" s="237" t="s">
        <v>152</v>
      </c>
      <c r="C29" s="293"/>
      <c r="D29" s="293"/>
      <c r="E29" s="294"/>
      <c r="F29" s="305"/>
      <c r="G29" s="306"/>
      <c r="H29" s="307"/>
      <c r="I29" s="39" t="s">
        <v>172</v>
      </c>
      <c r="J29" s="126"/>
      <c r="K29" s="126"/>
      <c r="L29" s="126"/>
      <c r="M29" s="238" t="s">
        <v>157</v>
      </c>
      <c r="N29" s="238"/>
      <c r="O29" s="238"/>
      <c r="P29" s="238"/>
      <c r="Q29" s="238"/>
      <c r="R29" s="238"/>
      <c r="S29" s="238"/>
      <c r="T29" s="238"/>
      <c r="U29" s="239"/>
      <c r="V29" s="314"/>
      <c r="W29" s="315"/>
      <c r="X29" s="315"/>
      <c r="Y29" s="97" t="s">
        <v>173</v>
      </c>
      <c r="Z29" s="315"/>
      <c r="AA29" s="315"/>
      <c r="AB29" s="315"/>
      <c r="AC29" s="135" t="s">
        <v>173</v>
      </c>
      <c r="AD29" s="311"/>
      <c r="AE29" s="312"/>
      <c r="AF29" s="312"/>
      <c r="AG29" s="137"/>
      <c r="AH29" s="313"/>
      <c r="AI29" s="312"/>
      <c r="AJ29" s="312"/>
      <c r="AK29" s="138"/>
    </row>
    <row r="30" spans="1:38" ht="18.75" customHeight="1" thickTop="1" thickBot="1">
      <c r="A30" s="298" t="s">
        <v>7</v>
      </c>
      <c r="B30" s="298"/>
      <c r="C30" s="298"/>
      <c r="D30" s="298"/>
      <c r="E30" s="298"/>
      <c r="F30" s="247">
        <f>SUM(F25:H28)</f>
        <v>0</v>
      </c>
      <c r="G30" s="231"/>
      <c r="H30" s="231"/>
      <c r="I30" s="74" t="s">
        <v>173</v>
      </c>
      <c r="J30" s="126" t="s">
        <v>20</v>
      </c>
      <c r="K30" s="126"/>
      <c r="L30" s="126"/>
      <c r="M30" s="236" t="s">
        <v>18</v>
      </c>
      <c r="N30" s="236"/>
      <c r="O30" s="236"/>
      <c r="P30" s="236"/>
      <c r="Q30" s="236"/>
      <c r="R30" s="236"/>
      <c r="S30" s="236"/>
      <c r="T30" s="236"/>
      <c r="U30" s="237"/>
      <c r="V30" s="361"/>
      <c r="W30" s="362"/>
      <c r="X30" s="362"/>
      <c r="Y30" s="98" t="s">
        <v>173</v>
      </c>
      <c r="Z30" s="362"/>
      <c r="AA30" s="362"/>
      <c r="AB30" s="362"/>
      <c r="AC30" s="136" t="s">
        <v>173</v>
      </c>
      <c r="AD30" s="378"/>
      <c r="AE30" s="379"/>
      <c r="AF30" s="379"/>
      <c r="AG30" s="215" t="s">
        <v>173</v>
      </c>
      <c r="AH30" s="379"/>
      <c r="AI30" s="379"/>
      <c r="AJ30" s="379"/>
      <c r="AK30" s="216" t="s">
        <v>173</v>
      </c>
    </row>
    <row r="31" spans="1:38" ht="18.75" customHeight="1" thickTop="1">
      <c r="M31" s="230" t="s">
        <v>3</v>
      </c>
      <c r="N31" s="230"/>
      <c r="O31" s="230"/>
      <c r="P31" s="230"/>
      <c r="Q31" s="230"/>
      <c r="R31" s="230"/>
      <c r="S31" s="230"/>
      <c r="T31" s="230"/>
      <c r="U31" s="230"/>
      <c r="V31" s="231">
        <f>SUM(V26,V28,V29,V30)</f>
        <v>0</v>
      </c>
      <c r="W31" s="231"/>
      <c r="X31" s="231"/>
      <c r="Y31" s="74" t="s">
        <v>173</v>
      </c>
      <c r="Z31" s="247">
        <f>SUM(Z26,Z28,Z29,Z30)</f>
        <v>0</v>
      </c>
      <c r="AA31" s="231"/>
      <c r="AB31" s="231"/>
      <c r="AC31" s="100" t="s">
        <v>173</v>
      </c>
      <c r="AD31" s="247">
        <f>SUM(AD26,AD28,AD30)</f>
        <v>0</v>
      </c>
      <c r="AE31" s="231"/>
      <c r="AF31" s="231"/>
      <c r="AG31" s="74" t="s">
        <v>173</v>
      </c>
      <c r="AH31" s="247">
        <f>SUM(AH26,AH28,AH30)</f>
        <v>0</v>
      </c>
      <c r="AI31" s="231"/>
      <c r="AJ31" s="231"/>
      <c r="AK31" s="74" t="s">
        <v>173</v>
      </c>
      <c r="AL31" s="128"/>
    </row>
    <row r="32" spans="1:38" ht="18.75" customHeight="1">
      <c r="M32" s="223" t="s">
        <v>7</v>
      </c>
      <c r="N32" s="223"/>
      <c r="O32" s="223"/>
      <c r="P32" s="223"/>
      <c r="Q32" s="223"/>
      <c r="R32" s="223"/>
      <c r="S32" s="223"/>
      <c r="T32" s="223"/>
      <c r="U32" s="223"/>
      <c r="V32" s="224">
        <f>IF(AK18=F30,IF(AK18=SUM(V31,Z31),AK18,"ERROR"),"ERROR")</f>
        <v>0</v>
      </c>
      <c r="W32" s="224"/>
      <c r="X32" s="224"/>
      <c r="Y32" s="224"/>
      <c r="Z32" s="224"/>
      <c r="AA32" s="224"/>
      <c r="AB32" s="224"/>
      <c r="AC32" s="73" t="s">
        <v>173</v>
      </c>
      <c r="AD32" s="36" t="s">
        <v>21</v>
      </c>
      <c r="AE32" s="128"/>
      <c r="AF32" s="128"/>
      <c r="AG32" s="128"/>
      <c r="AH32" s="128"/>
      <c r="AI32" s="128"/>
      <c r="AJ32" s="128"/>
      <c r="AK32" s="128"/>
      <c r="AL32" s="128"/>
    </row>
    <row r="33" spans="2:37" ht="18.75" customHeight="1">
      <c r="B33" s="122" t="s">
        <v>119</v>
      </c>
      <c r="C33" s="122"/>
      <c r="D33" s="122"/>
      <c r="E33" s="122"/>
      <c r="F33" s="122"/>
      <c r="G33" s="122"/>
      <c r="H33" s="122"/>
      <c r="I33" s="122"/>
      <c r="J33" s="122"/>
      <c r="K33" s="122"/>
      <c r="L33" s="122"/>
      <c r="M33" s="122"/>
      <c r="N33" s="38"/>
      <c r="O33" s="38"/>
      <c r="P33" s="38"/>
      <c r="AE33" s="128"/>
      <c r="AF33" s="128"/>
      <c r="AG33" s="128"/>
      <c r="AH33" s="128"/>
      <c r="AI33" s="128"/>
      <c r="AJ33" s="128"/>
      <c r="AK33" s="128"/>
    </row>
    <row r="34" spans="2:37" ht="21" customHeight="1"/>
    <row r="35" spans="2:37" ht="21" customHeight="1"/>
    <row r="36" spans="2:37" ht="21" customHeight="1"/>
  </sheetData>
  <sheetProtection algorithmName="SHA-512" hashValue="JZ5t4lrf30T5x+ChuVznoztLMYb5TDI51nHwioM09b8Trx2EyP1yBF0AAVff9Z6d5eBOFFlqRNqSzE4mracFyw==" saltValue="pBiPp6CF/fDQ6dmxHxC49Q==" spinCount="100000" sheet="1" objects="1" scenarios="1"/>
  <mergeCells count="78">
    <mergeCell ref="B16:E16"/>
    <mergeCell ref="A18:E18"/>
    <mergeCell ref="A25:E25"/>
    <mergeCell ref="F25:H25"/>
    <mergeCell ref="A22:D22"/>
    <mergeCell ref="A23:E24"/>
    <mergeCell ref="F23:I24"/>
    <mergeCell ref="B17:E17"/>
    <mergeCell ref="AH26:AJ26"/>
    <mergeCell ref="B29:E29"/>
    <mergeCell ref="F29:H29"/>
    <mergeCell ref="A30:E30"/>
    <mergeCell ref="F30:H30"/>
    <mergeCell ref="A28:E28"/>
    <mergeCell ref="F28:H28"/>
    <mergeCell ref="A27:E27"/>
    <mergeCell ref="F27:H27"/>
    <mergeCell ref="V27:X27"/>
    <mergeCell ref="Z27:AB27"/>
    <mergeCell ref="Z26:AB26"/>
    <mergeCell ref="A26:E26"/>
    <mergeCell ref="F26:H26"/>
    <mergeCell ref="V26:X26"/>
    <mergeCell ref="M31:U31"/>
    <mergeCell ref="V31:X31"/>
    <mergeCell ref="Z31:AB31"/>
    <mergeCell ref="AD23:AK23"/>
    <mergeCell ref="AD30:AF30"/>
    <mergeCell ref="AH30:AJ30"/>
    <mergeCell ref="AD27:AF27"/>
    <mergeCell ref="AH27:AJ27"/>
    <mergeCell ref="AD28:AF28"/>
    <mergeCell ref="AH28:AJ28"/>
    <mergeCell ref="AD29:AF29"/>
    <mergeCell ref="AH29:AJ29"/>
    <mergeCell ref="AD24:AK24"/>
    <mergeCell ref="AD25:AG25"/>
    <mergeCell ref="AH25:AK25"/>
    <mergeCell ref="AD26:AF26"/>
    <mergeCell ref="V23:AC24"/>
    <mergeCell ref="Z25:AC25"/>
    <mergeCell ref="X6:AB6"/>
    <mergeCell ref="AC6:AG6"/>
    <mergeCell ref="A7:K9"/>
    <mergeCell ref="L7:U7"/>
    <mergeCell ref="X7:AA7"/>
    <mergeCell ref="AC7:AF7"/>
    <mergeCell ref="L8:N8"/>
    <mergeCell ref="O8:U8"/>
    <mergeCell ref="L9:N9"/>
    <mergeCell ref="O9:U9"/>
    <mergeCell ref="A11:D11"/>
    <mergeCell ref="A12:E12"/>
    <mergeCell ref="A13:E13"/>
    <mergeCell ref="A14:E14"/>
    <mergeCell ref="B15:E15"/>
    <mergeCell ref="M3:N3"/>
    <mergeCell ref="A5:K5"/>
    <mergeCell ref="L5:U5"/>
    <mergeCell ref="A6:K6"/>
    <mergeCell ref="L6:U6"/>
    <mergeCell ref="A3:L3"/>
    <mergeCell ref="AD31:AF31"/>
    <mergeCell ref="AH31:AJ31"/>
    <mergeCell ref="M32:U32"/>
    <mergeCell ref="V32:AB32"/>
    <mergeCell ref="M23:U25"/>
    <mergeCell ref="M26:U27"/>
    <mergeCell ref="M28:U28"/>
    <mergeCell ref="M29:U29"/>
    <mergeCell ref="M30:U30"/>
    <mergeCell ref="V28:X28"/>
    <mergeCell ref="Z28:AB28"/>
    <mergeCell ref="V25:Y25"/>
    <mergeCell ref="V30:X30"/>
    <mergeCell ref="Z30:AB30"/>
    <mergeCell ref="V29:X29"/>
    <mergeCell ref="Z29:AB29"/>
  </mergeCells>
  <phoneticPr fontId="4"/>
  <pageMargins left="0.7" right="0.7" top="0.75" bottom="0.75" header="0.3" footer="0.3"/>
  <pageSetup paperSize="9" scale="72"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19</vt:i4>
      </vt:variant>
      <vt:variant>
        <vt:lpstr>名前付き一覧</vt:lpstr>
      </vt:variant>
      <vt:variant>
        <vt:i4>17</vt:i4>
      </vt:variant>
    </vt:vector>
  </HeadingPairs>
  <TitlesOfParts>
    <vt:vector size="36" baseType="lpstr">
      <vt:lpstr>記入例</vt:lpstr>
      <vt:lpstr>4月</vt:lpstr>
      <vt:lpstr>5月</vt:lpstr>
      <vt:lpstr>6月</vt:lpstr>
      <vt:lpstr>7月</vt:lpstr>
      <vt:lpstr>8月</vt:lpstr>
      <vt:lpstr>9月</vt:lpstr>
      <vt:lpstr>10月</vt:lpstr>
      <vt:lpstr>11月</vt:lpstr>
      <vt:lpstr>12月</vt:lpstr>
      <vt:lpstr>1月</vt:lpstr>
      <vt:lpstr>2月</vt:lpstr>
      <vt:lpstr>3月</vt:lpstr>
      <vt:lpstr>月別集計</vt:lpstr>
      <vt:lpstr>事業経費交付申請書（第４－３号様式）</vt:lpstr>
      <vt:lpstr>概算払い申請書（第５－１号様式）</vt:lpstr>
      <vt:lpstr>概算払い精算報告書（第５－２号様式）</vt:lpstr>
      <vt:lpstr>実支出額調書（第７－１号様式）</vt:lpstr>
      <vt:lpstr>経費内訳書（第７－２号様式）</vt:lpstr>
      <vt:lpstr>'10月'!Print_Area</vt:lpstr>
      <vt:lpstr>'11月'!Print_Area</vt:lpstr>
      <vt:lpstr>'12月'!Print_Area</vt:lpstr>
      <vt:lpstr>'1月'!Print_Area</vt:lpstr>
      <vt:lpstr>'2月'!Print_Area</vt:lpstr>
      <vt:lpstr>'3月'!Print_Area</vt:lpstr>
      <vt:lpstr>'5月'!Print_Area</vt:lpstr>
      <vt:lpstr>'6月'!Print_Area</vt:lpstr>
      <vt:lpstr>'7月'!Print_Area</vt:lpstr>
      <vt:lpstr>'8月'!Print_Area</vt:lpstr>
      <vt:lpstr>'9月'!Print_Area</vt:lpstr>
      <vt:lpstr>'概算払い申請書（第５－１号様式）'!Print_Area</vt:lpstr>
      <vt:lpstr>'概算払い精算報告書（第５－２号様式）'!Print_Area</vt:lpstr>
      <vt:lpstr>記入例!Print_Area</vt:lpstr>
      <vt:lpstr>'経費内訳書（第７－２号様式）'!Print_Area</vt:lpstr>
      <vt:lpstr>'事業経費交付申請書（第４－３号様式）'!Print_Area</vt:lpstr>
      <vt:lpstr>'実支出額調書（第７－１号様式）'!Print_Area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2026-02-26T00:38:43Z</dcterms:modified>
</cp:coreProperties>
</file>